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anasa\Desktop\New folder (2)\Master Thesis\Literature Documnets\transience-eu-mfa-main1\EU MFA integrated\data\MIC3_models\input\datasets\"/>
    </mc:Choice>
  </mc:AlternateContent>
  <xr:revisionPtr revIDLastSave="0" documentId="13_ncr:1_{E9432810-4896-4F6A-9EA3-4F8657E8E03A}" xr6:coauthVersionLast="47" xr6:coauthVersionMax="47" xr10:uidLastSave="{00000000-0000-0000-0000-000000000000}"/>
  <bookViews>
    <workbookView xWindow="-108" yWindow="-108" windowWidth="23256" windowHeight="12456" tabRatio="632" xr2:uid="{00000000-000D-0000-FFFF-FFFF00000000}"/>
    <workbookView xWindow="-108" yWindow="-108" windowWidth="23256" windowHeight="12456" firstSheet="13" activeTab="17" xr2:uid="{21C60C18-6CD1-493D-9A50-1236CBEA5D95}"/>
  </bookViews>
  <sheets>
    <sheet name="Explainer" sheetId="5" r:id="rId1"/>
    <sheet name="MInventory_batteries" sheetId="31" r:id="rId2"/>
    <sheet name="MInventory_solar_pv" sheetId="32" r:id="rId3"/>
    <sheet name="MInventory_wind_turbines" sheetId="34" r:id="rId4"/>
    <sheet name="MInventory_devices" sheetId="35" r:id="rId5"/>
    <sheet name="Docs_ecoinvent_database" sheetId="2" r:id="rId6"/>
    <sheet name="MInventory_concrete_buildings" sheetId="36" r:id="rId7"/>
    <sheet name="MInventory_steel_buildings" sheetId="37" r:id="rId8"/>
    <sheet name="MInventory_insulation_buildings" sheetId="38" r:id="rId9"/>
    <sheet name="MInventory_glass_buildings" sheetId="39" r:id="rId10"/>
    <sheet name="MInventory_steel_vehicles" sheetId="44" r:id="rId11"/>
    <sheet name="MInventory_plastics_vehicles" sheetId="45" r:id="rId12"/>
    <sheet name="MInventory_glass_vehicles" sheetId="46" r:id="rId13"/>
    <sheet name="Floor_space" sheetId="40" r:id="rId14"/>
    <sheet name="Residential_share" sheetId="41" r:id="rId15"/>
    <sheet name="Residential_old stock" sheetId="53" r:id="rId16"/>
    <sheet name="Commercial_base year" sheetId="52" r:id="rId17"/>
    <sheet name="Commercial_old stock" sheetId="54" r:id="rId18"/>
    <sheet name="Vehicle_share" sheetId="43" r:id="rId19"/>
    <sheet name="Packaging" sheetId="50" r:id="rId20"/>
    <sheet name="Steel" sheetId="48" r:id="rId21"/>
    <sheet name="Cement" sheetId="49" r:id="rId22"/>
    <sheet name="Plastics" sheetId="47" r:id="rId23"/>
    <sheet name="Translation_references" sheetId="51" r:id="rId24"/>
    <sheet name="Technologies_CMs" sheetId="25" r:id="rId25"/>
    <sheet name="Materials" sheetId="26" r:id="rId26"/>
    <sheet name="ICEV" sheetId="20" r:id="rId27"/>
    <sheet name="EV" sheetId="21" r:id="rId28"/>
    <sheet name="Wind-DDPM" sheetId="22" r:id="rId29"/>
    <sheet name="Wind-Gearbox" sheetId="23" r:id="rId30"/>
    <sheet name="c-Si" sheetId="15" r:id="rId31"/>
    <sheet name="CdTe" sheetId="16" r:id="rId32"/>
    <sheet name="CIGS" sheetId="17" r:id="rId33"/>
    <sheet name="a-Si" sheetId="18" r:id="rId34"/>
    <sheet name="perovskite" sheetId="19" r:id="rId35"/>
    <sheet name="CSP Tower - PB" sheetId="7" r:id="rId36"/>
    <sheet name="Parabolic Trough - PB" sheetId="27" r:id="rId37"/>
    <sheet name="Nuclear" sheetId="8" r:id="rId38"/>
    <sheet name="PEMFC" sheetId="9" r:id="rId39"/>
    <sheet name="SOFC - Y" sheetId="10" r:id="rId40"/>
    <sheet name="PAFC" sheetId="11" r:id="rId41"/>
    <sheet name="PEMEL" sheetId="12" r:id="rId42"/>
    <sheet name="AEL" sheetId="13" r:id="rId43"/>
    <sheet name="HTEL - Yttrium" sheetId="14" r:id="rId44"/>
    <sheet name="References_CMs" sheetId="24" r:id="rId45"/>
  </sheets>
  <externalReferences>
    <externalReference r:id="rId46"/>
  </externalReferences>
  <definedNames>
    <definedName name="BECC_CaptureEfficiency">[1]BECC_i!$D$6:$D$8</definedName>
    <definedName name="BECC_options">[1]BECC_i!$B$6:$B$8</definedName>
    <definedName name="Biomass_biogenic">#REF!</definedName>
    <definedName name="BM_BiogenicCShare">[1]Biomass!$Q$9:$Q$14</definedName>
    <definedName name="BM_CContent">[1]Biomass!$I$9:$I$14</definedName>
    <definedName name="BM_HHV">[1]Biomass!$D$9:$D$14</definedName>
    <definedName name="BM_LHV">[1]Biomass!$E$9:$E$14</definedName>
    <definedName name="BM_MoistureContent">[1]Biomass!$C$9:$C$14</definedName>
    <definedName name="BM_Options">[1]Biomass!$B$9:$B$14</definedName>
    <definedName name="c_olivine">_xlfn._xlws.SORT(_xlfn._xlws.FILTER([1]Countries!$B$14:$B$56,[1]Countries!$E$14:$E$56))</definedName>
    <definedName name="DAC_options">[1]DAC_i!$B$5:$B$8</definedName>
    <definedName name="EI_categories">[1]EcoInvent_inputs!$I$2:$I$51</definedName>
    <definedName name="EI_GWP">[1]EcoInvent_inputs!$K$2:$K$51</definedName>
    <definedName name="EI_location">[1]EcoInvent_inputs!$F$2:$F$51</definedName>
    <definedName name="EI_names">[1]EcoInvent_inputs!$J$2:$J$51</definedName>
    <definedName name="Energy_countries">[1]EcoInvent_energy!$C$4:$F$4</definedName>
    <definedName name="EXR">#REF!</definedName>
    <definedName name="EXR_currency">#REF!</definedName>
    <definedName name="EXR_regions">#REF!</definedName>
    <definedName name="kWhtoGJ">[1]General!$C$6</definedName>
    <definedName name="kWhtoMJ">[1]General!$C$5</definedName>
    <definedName name="Mass_C">[1]General!$D$15</definedName>
    <definedName name="Mass_CO2">[1]General!$D$19</definedName>
    <definedName name="Old_building_stock" localSheetId="15">Explainer!$A$42</definedName>
    <definedName name="PPI">#REF!</definedName>
    <definedName name="PPI_regions">#REF!</definedName>
    <definedName name="PPI_years">#REF!</definedName>
    <definedName name="PPP">#REF!</definedName>
    <definedName name="PPP_cat">#REF!</definedName>
    <definedName name="PPP_regions">#REF!</definedName>
    <definedName name="RefYear">#REF!</definedName>
    <definedName name="true_false">[1]General!$G$5:$G$6</definedName>
    <definedName name="YEARtoDAYS">[1]General!$C$8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54" l="1"/>
  <c r="C21" i="54" s="1"/>
  <c r="C26" i="54" s="1"/>
  <c r="C31" i="54" s="1"/>
  <c r="C36" i="54" s="1"/>
  <c r="C41" i="54" s="1"/>
  <c r="C46" i="54" s="1"/>
  <c r="C51" i="54" s="1"/>
  <c r="C56" i="54" s="1"/>
  <c r="C61" i="54" s="1"/>
  <c r="C66" i="54" s="1"/>
  <c r="C71" i="54" s="1"/>
  <c r="C76" i="54" s="1"/>
  <c r="C81" i="54" s="1"/>
  <c r="C86" i="54" s="1"/>
  <c r="C91" i="54" s="1"/>
  <c r="C96" i="54" s="1"/>
  <c r="C101" i="54" s="1"/>
  <c r="C106" i="54" s="1"/>
  <c r="C111" i="54" s="1"/>
  <c r="C116" i="54" s="1"/>
  <c r="C121" i="54" s="1"/>
  <c r="C126" i="54" s="1"/>
  <c r="C131" i="54" s="1"/>
  <c r="C136" i="54" s="1"/>
  <c r="C141" i="54" s="1"/>
  <c r="C146" i="54" s="1"/>
  <c r="C151" i="54" s="1"/>
  <c r="C156" i="54" s="1"/>
  <c r="C161" i="54" s="1"/>
  <c r="C166" i="54" s="1"/>
  <c r="C171" i="54" s="1"/>
  <c r="C176" i="54" s="1"/>
  <c r="C181" i="54" s="1"/>
  <c r="C186" i="54" s="1"/>
  <c r="C191" i="54" s="1"/>
  <c r="C196" i="54" s="1"/>
  <c r="C201" i="54" s="1"/>
  <c r="C206" i="54" s="1"/>
  <c r="C211" i="54" s="1"/>
  <c r="C216" i="54" s="1"/>
  <c r="C221" i="54" s="1"/>
  <c r="C226" i="54" s="1"/>
  <c r="C231" i="54" s="1"/>
  <c r="C236" i="54" s="1"/>
  <c r="C241" i="54" s="1"/>
  <c r="C246" i="54" s="1"/>
  <c r="C251" i="54" s="1"/>
  <c r="C256" i="54" s="1"/>
  <c r="C261" i="54" s="1"/>
  <c r="C266" i="54" s="1"/>
  <c r="C271" i="54" s="1"/>
  <c r="C276" i="54" s="1"/>
  <c r="C281" i="54" s="1"/>
  <c r="C286" i="54" s="1"/>
  <c r="C291" i="54" s="1"/>
  <c r="C296" i="54" s="1"/>
  <c r="C301" i="54" s="1"/>
  <c r="C306" i="54" s="1"/>
  <c r="C311" i="54" s="1"/>
  <c r="C316" i="54" s="1"/>
  <c r="C321" i="54" s="1"/>
  <c r="C326" i="54" s="1"/>
  <c r="C331" i="54" s="1"/>
  <c r="C336" i="54" s="1"/>
  <c r="C341" i="54" s="1"/>
  <c r="C346" i="54" s="1"/>
  <c r="C351" i="54" s="1"/>
  <c r="C356" i="54" s="1"/>
  <c r="C361" i="54" s="1"/>
  <c r="C366" i="54" s="1"/>
  <c r="C371" i="54" s="1"/>
  <c r="C376" i="54" s="1"/>
  <c r="C381" i="54" s="1"/>
  <c r="C386" i="54" s="1"/>
  <c r="C391" i="54" s="1"/>
  <c r="C396" i="54" s="1"/>
  <c r="C401" i="54" s="1"/>
  <c r="C406" i="54" s="1"/>
  <c r="C411" i="54" s="1"/>
  <c r="C416" i="54" s="1"/>
  <c r="C421" i="54" s="1"/>
  <c r="C426" i="54" s="1"/>
  <c r="C431" i="54" s="1"/>
  <c r="C436" i="54" s="1"/>
  <c r="C441" i="54" s="1"/>
  <c r="C446" i="54" s="1"/>
  <c r="C451" i="54" s="1"/>
  <c r="C456" i="54" s="1"/>
  <c r="C461" i="54" s="1"/>
  <c r="C466" i="54" s="1"/>
  <c r="C471" i="54" s="1"/>
  <c r="C476" i="54" s="1"/>
  <c r="C481" i="54" s="1"/>
  <c r="C486" i="54" s="1"/>
  <c r="C491" i="54" s="1"/>
  <c r="C496" i="54" s="1"/>
  <c r="C501" i="54" s="1"/>
  <c r="C506" i="54" s="1"/>
  <c r="C511" i="54" s="1"/>
  <c r="C516" i="54" s="1"/>
  <c r="C521" i="54" s="1"/>
  <c r="C526" i="54" s="1"/>
  <c r="C531" i="54" s="1"/>
  <c r="C536" i="54" s="1"/>
  <c r="C541" i="54" s="1"/>
  <c r="C546" i="54" s="1"/>
  <c r="C551" i="54" s="1"/>
  <c r="C556" i="54" s="1"/>
  <c r="C561" i="54" s="1"/>
  <c r="C566" i="54" s="1"/>
  <c r="C571" i="54" s="1"/>
  <c r="C576" i="54" s="1"/>
  <c r="C581" i="54" s="1"/>
  <c r="C586" i="54" s="1"/>
  <c r="C591" i="54" s="1"/>
  <c r="C596" i="54" s="1"/>
  <c r="C601" i="54" s="1"/>
  <c r="C606" i="54" s="1"/>
  <c r="C611" i="54" s="1"/>
  <c r="C616" i="54" s="1"/>
  <c r="C621" i="54" s="1"/>
  <c r="C626" i="54" s="1"/>
  <c r="C631" i="54" s="1"/>
  <c r="C636" i="54" s="1"/>
  <c r="C641" i="54" s="1"/>
  <c r="C646" i="54" s="1"/>
  <c r="C651" i="54" s="1"/>
  <c r="C656" i="54" s="1"/>
  <c r="C661" i="54" s="1"/>
  <c r="C666" i="54" s="1"/>
  <c r="C671" i="54" s="1"/>
  <c r="C676" i="54" s="1"/>
  <c r="C681" i="54" s="1"/>
  <c r="C686" i="54" s="1"/>
  <c r="C691" i="54" s="1"/>
  <c r="C696" i="54" s="1"/>
  <c r="C701" i="54" s="1"/>
  <c r="C706" i="54" s="1"/>
  <c r="C711" i="54" s="1"/>
  <c r="C716" i="54" s="1"/>
  <c r="C721" i="54" s="1"/>
  <c r="C726" i="54" s="1"/>
  <c r="C731" i="54" s="1"/>
  <c r="C736" i="54" s="1"/>
  <c r="C741" i="54" s="1"/>
  <c r="C746" i="54" s="1"/>
  <c r="C751" i="54" s="1"/>
  <c r="C756" i="54" s="1"/>
  <c r="C761" i="54" s="1"/>
  <c r="C766" i="54" s="1"/>
  <c r="C771" i="54" s="1"/>
  <c r="C776" i="54" s="1"/>
  <c r="C781" i="54" s="1"/>
  <c r="C786" i="54" s="1"/>
  <c r="C791" i="54" s="1"/>
  <c r="C796" i="54" s="1"/>
  <c r="C801" i="54" s="1"/>
  <c r="C806" i="54" s="1"/>
  <c r="C811" i="54" s="1"/>
  <c r="C816" i="54" s="1"/>
  <c r="C821" i="54" s="1"/>
  <c r="C826" i="54" s="1"/>
  <c r="C831" i="54" s="1"/>
  <c r="C836" i="54" s="1"/>
  <c r="C841" i="54" s="1"/>
  <c r="C15" i="54"/>
  <c r="C20" i="54" s="1"/>
  <c r="C25" i="54" s="1"/>
  <c r="C30" i="54" s="1"/>
  <c r="C35" i="54" s="1"/>
  <c r="C40" i="54" s="1"/>
  <c r="C45" i="54" s="1"/>
  <c r="C50" i="54" s="1"/>
  <c r="C55" i="54" s="1"/>
  <c r="C60" i="54" s="1"/>
  <c r="C65" i="54" s="1"/>
  <c r="C70" i="54" s="1"/>
  <c r="C75" i="54" s="1"/>
  <c r="C80" i="54" s="1"/>
  <c r="C85" i="54" s="1"/>
  <c r="C90" i="54" s="1"/>
  <c r="C95" i="54" s="1"/>
  <c r="C100" i="54" s="1"/>
  <c r="C105" i="54" s="1"/>
  <c r="C110" i="54" s="1"/>
  <c r="C115" i="54" s="1"/>
  <c r="C120" i="54" s="1"/>
  <c r="C125" i="54" s="1"/>
  <c r="C130" i="54" s="1"/>
  <c r="C135" i="54" s="1"/>
  <c r="C140" i="54" s="1"/>
  <c r="C145" i="54" s="1"/>
  <c r="C150" i="54" s="1"/>
  <c r="C155" i="54" s="1"/>
  <c r="C160" i="54" s="1"/>
  <c r="C165" i="54" s="1"/>
  <c r="C170" i="54" s="1"/>
  <c r="C175" i="54" s="1"/>
  <c r="C180" i="54" s="1"/>
  <c r="C185" i="54" s="1"/>
  <c r="C190" i="54" s="1"/>
  <c r="C195" i="54" s="1"/>
  <c r="C200" i="54" s="1"/>
  <c r="C205" i="54" s="1"/>
  <c r="C210" i="54" s="1"/>
  <c r="C215" i="54" s="1"/>
  <c r="C220" i="54" s="1"/>
  <c r="C225" i="54" s="1"/>
  <c r="C230" i="54" s="1"/>
  <c r="C235" i="54" s="1"/>
  <c r="C240" i="54" s="1"/>
  <c r="C245" i="54" s="1"/>
  <c r="C250" i="54" s="1"/>
  <c r="C255" i="54" s="1"/>
  <c r="C260" i="54" s="1"/>
  <c r="C265" i="54" s="1"/>
  <c r="C270" i="54" s="1"/>
  <c r="C275" i="54" s="1"/>
  <c r="C280" i="54" s="1"/>
  <c r="C285" i="54" s="1"/>
  <c r="C290" i="54" s="1"/>
  <c r="C295" i="54" s="1"/>
  <c r="C300" i="54" s="1"/>
  <c r="C305" i="54" s="1"/>
  <c r="C310" i="54" s="1"/>
  <c r="C315" i="54" s="1"/>
  <c r="C320" i="54" s="1"/>
  <c r="C325" i="54" s="1"/>
  <c r="C330" i="54" s="1"/>
  <c r="C335" i="54" s="1"/>
  <c r="C340" i="54" s="1"/>
  <c r="C345" i="54" s="1"/>
  <c r="C350" i="54" s="1"/>
  <c r="C355" i="54" s="1"/>
  <c r="C360" i="54" s="1"/>
  <c r="C365" i="54" s="1"/>
  <c r="C370" i="54" s="1"/>
  <c r="C375" i="54" s="1"/>
  <c r="C380" i="54" s="1"/>
  <c r="C385" i="54" s="1"/>
  <c r="C390" i="54" s="1"/>
  <c r="C395" i="54" s="1"/>
  <c r="C400" i="54" s="1"/>
  <c r="C405" i="54" s="1"/>
  <c r="C410" i="54" s="1"/>
  <c r="C415" i="54" s="1"/>
  <c r="C420" i="54" s="1"/>
  <c r="C425" i="54" s="1"/>
  <c r="C430" i="54" s="1"/>
  <c r="C435" i="54" s="1"/>
  <c r="C440" i="54" s="1"/>
  <c r="C445" i="54" s="1"/>
  <c r="C450" i="54" s="1"/>
  <c r="C455" i="54" s="1"/>
  <c r="C460" i="54" s="1"/>
  <c r="C465" i="54" s="1"/>
  <c r="C470" i="54" s="1"/>
  <c r="C475" i="54" s="1"/>
  <c r="C480" i="54" s="1"/>
  <c r="C485" i="54" s="1"/>
  <c r="C490" i="54" s="1"/>
  <c r="C495" i="54" s="1"/>
  <c r="C500" i="54" s="1"/>
  <c r="C505" i="54" s="1"/>
  <c r="C510" i="54" s="1"/>
  <c r="C515" i="54" s="1"/>
  <c r="C520" i="54" s="1"/>
  <c r="C525" i="54" s="1"/>
  <c r="C530" i="54" s="1"/>
  <c r="C535" i="54" s="1"/>
  <c r="C540" i="54" s="1"/>
  <c r="C545" i="54" s="1"/>
  <c r="C550" i="54" s="1"/>
  <c r="C555" i="54" s="1"/>
  <c r="C560" i="54" s="1"/>
  <c r="C565" i="54" s="1"/>
  <c r="C570" i="54" s="1"/>
  <c r="C575" i="54" s="1"/>
  <c r="C580" i="54" s="1"/>
  <c r="C585" i="54" s="1"/>
  <c r="C590" i="54" s="1"/>
  <c r="C595" i="54" s="1"/>
  <c r="C600" i="54" s="1"/>
  <c r="C605" i="54" s="1"/>
  <c r="C610" i="54" s="1"/>
  <c r="C615" i="54" s="1"/>
  <c r="C620" i="54" s="1"/>
  <c r="C625" i="54" s="1"/>
  <c r="C630" i="54" s="1"/>
  <c r="C635" i="54" s="1"/>
  <c r="C640" i="54" s="1"/>
  <c r="C645" i="54" s="1"/>
  <c r="C650" i="54" s="1"/>
  <c r="C655" i="54" s="1"/>
  <c r="C660" i="54" s="1"/>
  <c r="C665" i="54" s="1"/>
  <c r="C670" i="54" s="1"/>
  <c r="C675" i="54" s="1"/>
  <c r="C680" i="54" s="1"/>
  <c r="C685" i="54" s="1"/>
  <c r="C690" i="54" s="1"/>
  <c r="C695" i="54" s="1"/>
  <c r="C700" i="54" s="1"/>
  <c r="C705" i="54" s="1"/>
  <c r="C710" i="54" s="1"/>
  <c r="C715" i="54" s="1"/>
  <c r="C720" i="54" s="1"/>
  <c r="C725" i="54" s="1"/>
  <c r="C730" i="54" s="1"/>
  <c r="C735" i="54" s="1"/>
  <c r="C740" i="54" s="1"/>
  <c r="C745" i="54" s="1"/>
  <c r="C750" i="54" s="1"/>
  <c r="C755" i="54" s="1"/>
  <c r="C760" i="54" s="1"/>
  <c r="C765" i="54" s="1"/>
  <c r="C770" i="54" s="1"/>
  <c r="C775" i="54" s="1"/>
  <c r="C780" i="54" s="1"/>
  <c r="C785" i="54" s="1"/>
  <c r="C790" i="54" s="1"/>
  <c r="C795" i="54" s="1"/>
  <c r="C800" i="54" s="1"/>
  <c r="C805" i="54" s="1"/>
  <c r="C810" i="54" s="1"/>
  <c r="C815" i="54" s="1"/>
  <c r="C820" i="54" s="1"/>
  <c r="C825" i="54" s="1"/>
  <c r="C830" i="54" s="1"/>
  <c r="C835" i="54" s="1"/>
  <c r="C840" i="54" s="1"/>
  <c r="C14" i="54"/>
  <c r="C19" i="54" s="1"/>
  <c r="C24" i="54" s="1"/>
  <c r="C29" i="54" s="1"/>
  <c r="C34" i="54" s="1"/>
  <c r="C39" i="54" s="1"/>
  <c r="C44" i="54" s="1"/>
  <c r="C49" i="54" s="1"/>
  <c r="C54" i="54" s="1"/>
  <c r="C59" i="54" s="1"/>
  <c r="C64" i="54" s="1"/>
  <c r="C69" i="54" s="1"/>
  <c r="C74" i="54" s="1"/>
  <c r="C79" i="54" s="1"/>
  <c r="C84" i="54" s="1"/>
  <c r="C89" i="54" s="1"/>
  <c r="C94" i="54" s="1"/>
  <c r="C99" i="54" s="1"/>
  <c r="C104" i="54" s="1"/>
  <c r="C109" i="54" s="1"/>
  <c r="C114" i="54" s="1"/>
  <c r="C119" i="54" s="1"/>
  <c r="C124" i="54" s="1"/>
  <c r="C129" i="54" s="1"/>
  <c r="C134" i="54" s="1"/>
  <c r="C139" i="54" s="1"/>
  <c r="C144" i="54" s="1"/>
  <c r="C149" i="54" s="1"/>
  <c r="C154" i="54" s="1"/>
  <c r="C159" i="54" s="1"/>
  <c r="C164" i="54" s="1"/>
  <c r="C169" i="54" s="1"/>
  <c r="C174" i="54" s="1"/>
  <c r="C179" i="54" s="1"/>
  <c r="C184" i="54" s="1"/>
  <c r="C189" i="54" s="1"/>
  <c r="C194" i="54" s="1"/>
  <c r="C199" i="54" s="1"/>
  <c r="C204" i="54" s="1"/>
  <c r="C209" i="54" s="1"/>
  <c r="C214" i="54" s="1"/>
  <c r="C219" i="54" s="1"/>
  <c r="C224" i="54" s="1"/>
  <c r="C229" i="54" s="1"/>
  <c r="C234" i="54" s="1"/>
  <c r="C239" i="54" s="1"/>
  <c r="C244" i="54" s="1"/>
  <c r="C249" i="54" s="1"/>
  <c r="C254" i="54" s="1"/>
  <c r="C259" i="54" s="1"/>
  <c r="C264" i="54" s="1"/>
  <c r="C269" i="54" s="1"/>
  <c r="C274" i="54" s="1"/>
  <c r="C279" i="54" s="1"/>
  <c r="C284" i="54" s="1"/>
  <c r="C289" i="54" s="1"/>
  <c r="C294" i="54" s="1"/>
  <c r="C299" i="54" s="1"/>
  <c r="C304" i="54" s="1"/>
  <c r="C309" i="54" s="1"/>
  <c r="C314" i="54" s="1"/>
  <c r="C319" i="54" s="1"/>
  <c r="C324" i="54" s="1"/>
  <c r="C329" i="54" s="1"/>
  <c r="C334" i="54" s="1"/>
  <c r="C339" i="54" s="1"/>
  <c r="C344" i="54" s="1"/>
  <c r="C349" i="54" s="1"/>
  <c r="C354" i="54" s="1"/>
  <c r="C359" i="54" s="1"/>
  <c r="C364" i="54" s="1"/>
  <c r="C369" i="54" s="1"/>
  <c r="C374" i="54" s="1"/>
  <c r="C379" i="54" s="1"/>
  <c r="C384" i="54" s="1"/>
  <c r="C389" i="54" s="1"/>
  <c r="C394" i="54" s="1"/>
  <c r="C399" i="54" s="1"/>
  <c r="C404" i="54" s="1"/>
  <c r="C409" i="54" s="1"/>
  <c r="C414" i="54" s="1"/>
  <c r="C419" i="54" s="1"/>
  <c r="C424" i="54" s="1"/>
  <c r="C429" i="54" s="1"/>
  <c r="C434" i="54" s="1"/>
  <c r="C439" i="54" s="1"/>
  <c r="C444" i="54" s="1"/>
  <c r="C449" i="54" s="1"/>
  <c r="C454" i="54" s="1"/>
  <c r="C459" i="54" s="1"/>
  <c r="C464" i="54" s="1"/>
  <c r="C469" i="54" s="1"/>
  <c r="C474" i="54" s="1"/>
  <c r="C479" i="54" s="1"/>
  <c r="C484" i="54" s="1"/>
  <c r="C489" i="54" s="1"/>
  <c r="C494" i="54" s="1"/>
  <c r="C499" i="54" s="1"/>
  <c r="C504" i="54" s="1"/>
  <c r="C509" i="54" s="1"/>
  <c r="C514" i="54" s="1"/>
  <c r="C519" i="54" s="1"/>
  <c r="C524" i="54" s="1"/>
  <c r="C529" i="54" s="1"/>
  <c r="C534" i="54" s="1"/>
  <c r="C539" i="54" s="1"/>
  <c r="C544" i="54" s="1"/>
  <c r="C549" i="54" s="1"/>
  <c r="C554" i="54" s="1"/>
  <c r="C559" i="54" s="1"/>
  <c r="C564" i="54" s="1"/>
  <c r="C569" i="54" s="1"/>
  <c r="C574" i="54" s="1"/>
  <c r="C579" i="54" s="1"/>
  <c r="C584" i="54" s="1"/>
  <c r="C589" i="54" s="1"/>
  <c r="C594" i="54" s="1"/>
  <c r="C599" i="54" s="1"/>
  <c r="C604" i="54" s="1"/>
  <c r="C609" i="54" s="1"/>
  <c r="C614" i="54" s="1"/>
  <c r="C619" i="54" s="1"/>
  <c r="C624" i="54" s="1"/>
  <c r="C629" i="54" s="1"/>
  <c r="C634" i="54" s="1"/>
  <c r="C639" i="54" s="1"/>
  <c r="C644" i="54" s="1"/>
  <c r="C649" i="54" s="1"/>
  <c r="C654" i="54" s="1"/>
  <c r="C659" i="54" s="1"/>
  <c r="C664" i="54" s="1"/>
  <c r="C669" i="54" s="1"/>
  <c r="C674" i="54" s="1"/>
  <c r="C679" i="54" s="1"/>
  <c r="C684" i="54" s="1"/>
  <c r="C689" i="54" s="1"/>
  <c r="C694" i="54" s="1"/>
  <c r="C699" i="54" s="1"/>
  <c r="C704" i="54" s="1"/>
  <c r="C709" i="54" s="1"/>
  <c r="C714" i="54" s="1"/>
  <c r="C719" i="54" s="1"/>
  <c r="C724" i="54" s="1"/>
  <c r="C729" i="54" s="1"/>
  <c r="C734" i="54" s="1"/>
  <c r="C739" i="54" s="1"/>
  <c r="C744" i="54" s="1"/>
  <c r="C749" i="54" s="1"/>
  <c r="C754" i="54" s="1"/>
  <c r="C759" i="54" s="1"/>
  <c r="C764" i="54" s="1"/>
  <c r="C769" i="54" s="1"/>
  <c r="C774" i="54" s="1"/>
  <c r="C779" i="54" s="1"/>
  <c r="C784" i="54" s="1"/>
  <c r="C789" i="54" s="1"/>
  <c r="C794" i="54" s="1"/>
  <c r="C799" i="54" s="1"/>
  <c r="C804" i="54" s="1"/>
  <c r="C809" i="54" s="1"/>
  <c r="C814" i="54" s="1"/>
  <c r="C819" i="54" s="1"/>
  <c r="C824" i="54" s="1"/>
  <c r="C829" i="54" s="1"/>
  <c r="C834" i="54" s="1"/>
  <c r="C839" i="54" s="1"/>
  <c r="C11" i="54"/>
  <c r="C10" i="54"/>
  <c r="C9" i="54"/>
  <c r="C8" i="54"/>
  <c r="C13" i="54" s="1"/>
  <c r="C18" i="54" s="1"/>
  <c r="C23" i="54" s="1"/>
  <c r="C28" i="54" s="1"/>
  <c r="C33" i="54" s="1"/>
  <c r="C38" i="54" s="1"/>
  <c r="C43" i="54" s="1"/>
  <c r="C48" i="54" s="1"/>
  <c r="C53" i="54" s="1"/>
  <c r="C58" i="54" s="1"/>
  <c r="C63" i="54" s="1"/>
  <c r="C68" i="54" s="1"/>
  <c r="C73" i="54" s="1"/>
  <c r="C78" i="54" s="1"/>
  <c r="C83" i="54" s="1"/>
  <c r="C88" i="54" s="1"/>
  <c r="C93" i="54" s="1"/>
  <c r="C98" i="54" s="1"/>
  <c r="C103" i="54" s="1"/>
  <c r="C108" i="54" s="1"/>
  <c r="C113" i="54" s="1"/>
  <c r="C118" i="54" s="1"/>
  <c r="C123" i="54" s="1"/>
  <c r="C128" i="54" s="1"/>
  <c r="C133" i="54" s="1"/>
  <c r="C138" i="54" s="1"/>
  <c r="C143" i="54" s="1"/>
  <c r="C148" i="54" s="1"/>
  <c r="C153" i="54" s="1"/>
  <c r="C158" i="54" s="1"/>
  <c r="C163" i="54" s="1"/>
  <c r="C168" i="54" s="1"/>
  <c r="C173" i="54" s="1"/>
  <c r="C178" i="54" s="1"/>
  <c r="C183" i="54" s="1"/>
  <c r="C188" i="54" s="1"/>
  <c r="C193" i="54" s="1"/>
  <c r="C198" i="54" s="1"/>
  <c r="C203" i="54" s="1"/>
  <c r="C208" i="54" s="1"/>
  <c r="C213" i="54" s="1"/>
  <c r="C218" i="54" s="1"/>
  <c r="C223" i="54" s="1"/>
  <c r="C228" i="54" s="1"/>
  <c r="C233" i="54" s="1"/>
  <c r="C238" i="54" s="1"/>
  <c r="C243" i="54" s="1"/>
  <c r="C248" i="54" s="1"/>
  <c r="C253" i="54" s="1"/>
  <c r="C258" i="54" s="1"/>
  <c r="C263" i="54" s="1"/>
  <c r="C268" i="54" s="1"/>
  <c r="C273" i="54" s="1"/>
  <c r="C278" i="54" s="1"/>
  <c r="C283" i="54" s="1"/>
  <c r="C288" i="54" s="1"/>
  <c r="C293" i="54" s="1"/>
  <c r="C298" i="54" s="1"/>
  <c r="C303" i="54" s="1"/>
  <c r="C308" i="54" s="1"/>
  <c r="C313" i="54" s="1"/>
  <c r="C318" i="54" s="1"/>
  <c r="C323" i="54" s="1"/>
  <c r="C328" i="54" s="1"/>
  <c r="C333" i="54" s="1"/>
  <c r="C338" i="54" s="1"/>
  <c r="C343" i="54" s="1"/>
  <c r="C348" i="54" s="1"/>
  <c r="C353" i="54" s="1"/>
  <c r="C358" i="54" s="1"/>
  <c r="C363" i="54" s="1"/>
  <c r="C368" i="54" s="1"/>
  <c r="C373" i="54" s="1"/>
  <c r="C378" i="54" s="1"/>
  <c r="C383" i="54" s="1"/>
  <c r="C388" i="54" s="1"/>
  <c r="C393" i="54" s="1"/>
  <c r="C398" i="54" s="1"/>
  <c r="C403" i="54" s="1"/>
  <c r="C408" i="54" s="1"/>
  <c r="C413" i="54" s="1"/>
  <c r="C418" i="54" s="1"/>
  <c r="C423" i="54" s="1"/>
  <c r="C428" i="54" s="1"/>
  <c r="C433" i="54" s="1"/>
  <c r="C438" i="54" s="1"/>
  <c r="C443" i="54" s="1"/>
  <c r="C448" i="54" s="1"/>
  <c r="C453" i="54" s="1"/>
  <c r="C458" i="54" s="1"/>
  <c r="C463" i="54" s="1"/>
  <c r="C468" i="54" s="1"/>
  <c r="C473" i="54" s="1"/>
  <c r="C478" i="54" s="1"/>
  <c r="C483" i="54" s="1"/>
  <c r="C488" i="54" s="1"/>
  <c r="C493" i="54" s="1"/>
  <c r="C498" i="54" s="1"/>
  <c r="C503" i="54" s="1"/>
  <c r="C508" i="54" s="1"/>
  <c r="C513" i="54" s="1"/>
  <c r="C518" i="54" s="1"/>
  <c r="C523" i="54" s="1"/>
  <c r="C528" i="54" s="1"/>
  <c r="C533" i="54" s="1"/>
  <c r="C538" i="54" s="1"/>
  <c r="C543" i="54" s="1"/>
  <c r="C548" i="54" s="1"/>
  <c r="C553" i="54" s="1"/>
  <c r="C558" i="54" s="1"/>
  <c r="C563" i="54" s="1"/>
  <c r="C568" i="54" s="1"/>
  <c r="C573" i="54" s="1"/>
  <c r="C578" i="54" s="1"/>
  <c r="C583" i="54" s="1"/>
  <c r="C588" i="54" s="1"/>
  <c r="C593" i="54" s="1"/>
  <c r="C598" i="54" s="1"/>
  <c r="C603" i="54" s="1"/>
  <c r="C608" i="54" s="1"/>
  <c r="C613" i="54" s="1"/>
  <c r="C618" i="54" s="1"/>
  <c r="C623" i="54" s="1"/>
  <c r="C628" i="54" s="1"/>
  <c r="C633" i="54" s="1"/>
  <c r="C638" i="54" s="1"/>
  <c r="C643" i="54" s="1"/>
  <c r="C648" i="54" s="1"/>
  <c r="C653" i="54" s="1"/>
  <c r="C658" i="54" s="1"/>
  <c r="C663" i="54" s="1"/>
  <c r="C668" i="54" s="1"/>
  <c r="C673" i="54" s="1"/>
  <c r="C678" i="54" s="1"/>
  <c r="C683" i="54" s="1"/>
  <c r="C688" i="54" s="1"/>
  <c r="C693" i="54" s="1"/>
  <c r="C698" i="54" s="1"/>
  <c r="C703" i="54" s="1"/>
  <c r="C708" i="54" s="1"/>
  <c r="C713" i="54" s="1"/>
  <c r="C718" i="54" s="1"/>
  <c r="C723" i="54" s="1"/>
  <c r="C728" i="54" s="1"/>
  <c r="C733" i="54" s="1"/>
  <c r="C738" i="54" s="1"/>
  <c r="C743" i="54" s="1"/>
  <c r="C748" i="54" s="1"/>
  <c r="C753" i="54" s="1"/>
  <c r="C758" i="54" s="1"/>
  <c r="C763" i="54" s="1"/>
  <c r="C768" i="54" s="1"/>
  <c r="C773" i="54" s="1"/>
  <c r="C778" i="54" s="1"/>
  <c r="C783" i="54" s="1"/>
  <c r="C788" i="54" s="1"/>
  <c r="C793" i="54" s="1"/>
  <c r="C798" i="54" s="1"/>
  <c r="C803" i="54" s="1"/>
  <c r="C808" i="54" s="1"/>
  <c r="C813" i="54" s="1"/>
  <c r="C818" i="54" s="1"/>
  <c r="C823" i="54" s="1"/>
  <c r="C828" i="54" s="1"/>
  <c r="C833" i="54" s="1"/>
  <c r="C838" i="54" s="1"/>
  <c r="C7" i="54"/>
  <c r="C12" i="54" s="1"/>
  <c r="C17" i="54" s="1"/>
  <c r="C22" i="54" s="1"/>
  <c r="C27" i="54" s="1"/>
  <c r="C32" i="54" s="1"/>
  <c r="C37" i="54" s="1"/>
  <c r="C42" i="54" s="1"/>
  <c r="C47" i="54" s="1"/>
  <c r="C52" i="54" s="1"/>
  <c r="C57" i="54" s="1"/>
  <c r="C62" i="54" s="1"/>
  <c r="C67" i="54" s="1"/>
  <c r="C72" i="54" s="1"/>
  <c r="C77" i="54" s="1"/>
  <c r="C82" i="54" s="1"/>
  <c r="C87" i="54" s="1"/>
  <c r="C92" i="54" s="1"/>
  <c r="C97" i="54" s="1"/>
  <c r="C102" i="54" s="1"/>
  <c r="C107" i="54" s="1"/>
  <c r="C112" i="54" s="1"/>
  <c r="C117" i="54" s="1"/>
  <c r="C122" i="54" s="1"/>
  <c r="C127" i="54" s="1"/>
  <c r="C132" i="54" s="1"/>
  <c r="C137" i="54" s="1"/>
  <c r="C142" i="54" s="1"/>
  <c r="C147" i="54" s="1"/>
  <c r="C152" i="54" s="1"/>
  <c r="C157" i="54" s="1"/>
  <c r="C162" i="54" s="1"/>
  <c r="C167" i="54" s="1"/>
  <c r="C172" i="54" s="1"/>
  <c r="C177" i="54" s="1"/>
  <c r="C182" i="54" s="1"/>
  <c r="C187" i="54" s="1"/>
  <c r="C192" i="54" s="1"/>
  <c r="C197" i="54" s="1"/>
  <c r="C202" i="54" s="1"/>
  <c r="C207" i="54" s="1"/>
  <c r="C212" i="54" s="1"/>
  <c r="C217" i="54" s="1"/>
  <c r="C222" i="54" s="1"/>
  <c r="C227" i="54" s="1"/>
  <c r="C232" i="54" s="1"/>
  <c r="C237" i="54" s="1"/>
  <c r="C242" i="54" s="1"/>
  <c r="C247" i="54" s="1"/>
  <c r="C252" i="54" s="1"/>
  <c r="C257" i="54" s="1"/>
  <c r="C262" i="54" s="1"/>
  <c r="C267" i="54" s="1"/>
  <c r="C272" i="54" s="1"/>
  <c r="C277" i="54" s="1"/>
  <c r="C282" i="54" s="1"/>
  <c r="C287" i="54" s="1"/>
  <c r="C292" i="54" s="1"/>
  <c r="C297" i="54" s="1"/>
  <c r="C302" i="54" s="1"/>
  <c r="C307" i="54" s="1"/>
  <c r="C312" i="54" s="1"/>
  <c r="C317" i="54" s="1"/>
  <c r="C322" i="54" s="1"/>
  <c r="C327" i="54" s="1"/>
  <c r="C332" i="54" s="1"/>
  <c r="C337" i="54" s="1"/>
  <c r="C342" i="54" s="1"/>
  <c r="C347" i="54" s="1"/>
  <c r="C352" i="54" s="1"/>
  <c r="C357" i="54" s="1"/>
  <c r="C362" i="54" s="1"/>
  <c r="C367" i="54" s="1"/>
  <c r="C372" i="54" s="1"/>
  <c r="C377" i="54" s="1"/>
  <c r="C382" i="54" s="1"/>
  <c r="C387" i="54" s="1"/>
  <c r="C392" i="54" s="1"/>
  <c r="C397" i="54" s="1"/>
  <c r="C402" i="54" s="1"/>
  <c r="C407" i="54" s="1"/>
  <c r="C412" i="54" s="1"/>
  <c r="C417" i="54" s="1"/>
  <c r="C422" i="54" s="1"/>
  <c r="C427" i="54" s="1"/>
  <c r="C432" i="54" s="1"/>
  <c r="C437" i="54" s="1"/>
  <c r="C442" i="54" s="1"/>
  <c r="C447" i="54" s="1"/>
  <c r="C452" i="54" s="1"/>
  <c r="C457" i="54" s="1"/>
  <c r="C462" i="54" s="1"/>
  <c r="C467" i="54" s="1"/>
  <c r="C472" i="54" s="1"/>
  <c r="C477" i="54" s="1"/>
  <c r="C482" i="54" s="1"/>
  <c r="C487" i="54" s="1"/>
  <c r="C492" i="54" s="1"/>
  <c r="C497" i="54" s="1"/>
  <c r="C502" i="54" s="1"/>
  <c r="C507" i="54" s="1"/>
  <c r="C512" i="54" s="1"/>
  <c r="C517" i="54" s="1"/>
  <c r="C522" i="54" s="1"/>
  <c r="C527" i="54" s="1"/>
  <c r="C532" i="54" s="1"/>
  <c r="C537" i="54" s="1"/>
  <c r="C542" i="54" s="1"/>
  <c r="C547" i="54" s="1"/>
  <c r="C552" i="54" s="1"/>
  <c r="C557" i="54" s="1"/>
  <c r="C562" i="54" s="1"/>
  <c r="C567" i="54" s="1"/>
  <c r="C572" i="54" s="1"/>
  <c r="C577" i="54" s="1"/>
  <c r="C582" i="54" s="1"/>
  <c r="C587" i="54" s="1"/>
  <c r="C592" i="54" s="1"/>
  <c r="C597" i="54" s="1"/>
  <c r="C602" i="54" s="1"/>
  <c r="C607" i="54" s="1"/>
  <c r="C612" i="54" s="1"/>
  <c r="C617" i="54" s="1"/>
  <c r="C622" i="54" s="1"/>
  <c r="C627" i="54" s="1"/>
  <c r="C632" i="54" s="1"/>
  <c r="C637" i="54" s="1"/>
  <c r="C642" i="54" s="1"/>
  <c r="C647" i="54" s="1"/>
  <c r="C652" i="54" s="1"/>
  <c r="C657" i="54" s="1"/>
  <c r="C662" i="54" s="1"/>
  <c r="C667" i="54" s="1"/>
  <c r="C672" i="54" s="1"/>
  <c r="C677" i="54" s="1"/>
  <c r="C682" i="54" s="1"/>
  <c r="C687" i="54" s="1"/>
  <c r="C692" i="54" s="1"/>
  <c r="C697" i="54" s="1"/>
  <c r="C702" i="54" s="1"/>
  <c r="C707" i="54" s="1"/>
  <c r="C712" i="54" s="1"/>
  <c r="C717" i="54" s="1"/>
  <c r="C722" i="54" s="1"/>
  <c r="C727" i="54" s="1"/>
  <c r="C732" i="54" s="1"/>
  <c r="C737" i="54" s="1"/>
  <c r="C742" i="54" s="1"/>
  <c r="C747" i="54" s="1"/>
  <c r="C752" i="54" s="1"/>
  <c r="C757" i="54" s="1"/>
  <c r="C762" i="54" s="1"/>
  <c r="C767" i="54" s="1"/>
  <c r="C772" i="54" s="1"/>
  <c r="C777" i="54" s="1"/>
  <c r="C782" i="54" s="1"/>
  <c r="C787" i="54" s="1"/>
  <c r="C792" i="54" s="1"/>
  <c r="C797" i="54" s="1"/>
  <c r="C802" i="54" s="1"/>
  <c r="C807" i="54" s="1"/>
  <c r="C812" i="54" s="1"/>
  <c r="C817" i="54" s="1"/>
  <c r="C822" i="54" s="1"/>
  <c r="C827" i="54" s="1"/>
  <c r="C832" i="54" s="1"/>
  <c r="C837" i="54" s="1"/>
  <c r="C19" i="53"/>
  <c r="C24" i="53" s="1"/>
  <c r="C29" i="53" s="1"/>
  <c r="C34" i="53" s="1"/>
  <c r="C39" i="53" s="1"/>
  <c r="C44" i="53" s="1"/>
  <c r="C49" i="53" s="1"/>
  <c r="C54" i="53" s="1"/>
  <c r="C59" i="53" s="1"/>
  <c r="C64" i="53" s="1"/>
  <c r="C69" i="53" s="1"/>
  <c r="C74" i="53" s="1"/>
  <c r="C79" i="53" s="1"/>
  <c r="C84" i="53" s="1"/>
  <c r="C89" i="53" s="1"/>
  <c r="C94" i="53" s="1"/>
  <c r="C99" i="53" s="1"/>
  <c r="C104" i="53" s="1"/>
  <c r="C109" i="53" s="1"/>
  <c r="C114" i="53" s="1"/>
  <c r="C119" i="53" s="1"/>
  <c r="C124" i="53" s="1"/>
  <c r="C129" i="53" s="1"/>
  <c r="C134" i="53" s="1"/>
  <c r="C139" i="53" s="1"/>
  <c r="C144" i="53" s="1"/>
  <c r="C149" i="53" s="1"/>
  <c r="C154" i="53" s="1"/>
  <c r="C159" i="53" s="1"/>
  <c r="C164" i="53" s="1"/>
  <c r="C169" i="53" s="1"/>
  <c r="C174" i="53" s="1"/>
  <c r="C179" i="53" s="1"/>
  <c r="C184" i="53" s="1"/>
  <c r="C189" i="53" s="1"/>
  <c r="C194" i="53" s="1"/>
  <c r="C199" i="53" s="1"/>
  <c r="C204" i="53" s="1"/>
  <c r="C209" i="53" s="1"/>
  <c r="C214" i="53" s="1"/>
  <c r="C219" i="53" s="1"/>
  <c r="C224" i="53" s="1"/>
  <c r="C229" i="53" s="1"/>
  <c r="C234" i="53" s="1"/>
  <c r="C239" i="53" s="1"/>
  <c r="C244" i="53" s="1"/>
  <c r="C249" i="53" s="1"/>
  <c r="C254" i="53" s="1"/>
  <c r="C259" i="53" s="1"/>
  <c r="C264" i="53" s="1"/>
  <c r="C269" i="53" s="1"/>
  <c r="C274" i="53" s="1"/>
  <c r="C279" i="53" s="1"/>
  <c r="C11" i="53"/>
  <c r="C16" i="53" s="1"/>
  <c r="C21" i="53" s="1"/>
  <c r="C26" i="53" s="1"/>
  <c r="C31" i="53" s="1"/>
  <c r="C36" i="53" s="1"/>
  <c r="C41" i="53" s="1"/>
  <c r="C46" i="53" s="1"/>
  <c r="C51" i="53" s="1"/>
  <c r="C56" i="53" s="1"/>
  <c r="C61" i="53" s="1"/>
  <c r="C66" i="53" s="1"/>
  <c r="C71" i="53" s="1"/>
  <c r="C76" i="53" s="1"/>
  <c r="C81" i="53" s="1"/>
  <c r="C86" i="53" s="1"/>
  <c r="C91" i="53" s="1"/>
  <c r="C96" i="53" s="1"/>
  <c r="C101" i="53" s="1"/>
  <c r="C106" i="53" s="1"/>
  <c r="C111" i="53" s="1"/>
  <c r="C116" i="53" s="1"/>
  <c r="C121" i="53" s="1"/>
  <c r="C126" i="53" s="1"/>
  <c r="C131" i="53" s="1"/>
  <c r="C136" i="53" s="1"/>
  <c r="C141" i="53" s="1"/>
  <c r="C146" i="53" s="1"/>
  <c r="C151" i="53" s="1"/>
  <c r="C156" i="53" s="1"/>
  <c r="C161" i="53" s="1"/>
  <c r="C166" i="53" s="1"/>
  <c r="C171" i="53" s="1"/>
  <c r="C176" i="53" s="1"/>
  <c r="C181" i="53" s="1"/>
  <c r="C186" i="53" s="1"/>
  <c r="C191" i="53" s="1"/>
  <c r="C196" i="53" s="1"/>
  <c r="C201" i="53" s="1"/>
  <c r="C206" i="53" s="1"/>
  <c r="C211" i="53" s="1"/>
  <c r="C216" i="53" s="1"/>
  <c r="C221" i="53" s="1"/>
  <c r="C226" i="53" s="1"/>
  <c r="C231" i="53" s="1"/>
  <c r="C236" i="53" s="1"/>
  <c r="C241" i="53" s="1"/>
  <c r="C246" i="53" s="1"/>
  <c r="C251" i="53" s="1"/>
  <c r="C256" i="53" s="1"/>
  <c r="C261" i="53" s="1"/>
  <c r="C266" i="53" s="1"/>
  <c r="C271" i="53" s="1"/>
  <c r="C276" i="53" s="1"/>
  <c r="C281" i="53" s="1"/>
  <c r="C10" i="53"/>
  <c r="C15" i="53" s="1"/>
  <c r="C20" i="53" s="1"/>
  <c r="C25" i="53" s="1"/>
  <c r="C30" i="53" s="1"/>
  <c r="C35" i="53" s="1"/>
  <c r="C40" i="53" s="1"/>
  <c r="C45" i="53" s="1"/>
  <c r="C50" i="53" s="1"/>
  <c r="C55" i="53" s="1"/>
  <c r="C60" i="53" s="1"/>
  <c r="C65" i="53" s="1"/>
  <c r="C70" i="53" s="1"/>
  <c r="C75" i="53" s="1"/>
  <c r="C80" i="53" s="1"/>
  <c r="C85" i="53" s="1"/>
  <c r="C90" i="53" s="1"/>
  <c r="C95" i="53" s="1"/>
  <c r="C100" i="53" s="1"/>
  <c r="C105" i="53" s="1"/>
  <c r="C110" i="53" s="1"/>
  <c r="C115" i="53" s="1"/>
  <c r="C120" i="53" s="1"/>
  <c r="C125" i="53" s="1"/>
  <c r="C130" i="53" s="1"/>
  <c r="C135" i="53" s="1"/>
  <c r="C140" i="53" s="1"/>
  <c r="C145" i="53" s="1"/>
  <c r="C150" i="53" s="1"/>
  <c r="C155" i="53" s="1"/>
  <c r="C160" i="53" s="1"/>
  <c r="C165" i="53" s="1"/>
  <c r="C170" i="53" s="1"/>
  <c r="C175" i="53" s="1"/>
  <c r="C180" i="53" s="1"/>
  <c r="C185" i="53" s="1"/>
  <c r="C190" i="53" s="1"/>
  <c r="C195" i="53" s="1"/>
  <c r="C200" i="53" s="1"/>
  <c r="C205" i="53" s="1"/>
  <c r="C210" i="53" s="1"/>
  <c r="C215" i="53" s="1"/>
  <c r="C220" i="53" s="1"/>
  <c r="C225" i="53" s="1"/>
  <c r="C230" i="53" s="1"/>
  <c r="C235" i="53" s="1"/>
  <c r="C240" i="53" s="1"/>
  <c r="C245" i="53" s="1"/>
  <c r="C250" i="53" s="1"/>
  <c r="C255" i="53" s="1"/>
  <c r="C260" i="53" s="1"/>
  <c r="C265" i="53" s="1"/>
  <c r="C270" i="53" s="1"/>
  <c r="C275" i="53" s="1"/>
  <c r="C280" i="53" s="1"/>
  <c r="C9" i="53"/>
  <c r="C14" i="53" s="1"/>
  <c r="C8" i="53"/>
  <c r="C13" i="53" s="1"/>
  <c r="C18" i="53" s="1"/>
  <c r="C23" i="53" s="1"/>
  <c r="C28" i="53" s="1"/>
  <c r="C33" i="53" s="1"/>
  <c r="C38" i="53" s="1"/>
  <c r="C43" i="53" s="1"/>
  <c r="C48" i="53" s="1"/>
  <c r="C53" i="53" s="1"/>
  <c r="C58" i="53" s="1"/>
  <c r="C63" i="53" s="1"/>
  <c r="C68" i="53" s="1"/>
  <c r="C73" i="53" s="1"/>
  <c r="C78" i="53" s="1"/>
  <c r="C83" i="53" s="1"/>
  <c r="C88" i="53" s="1"/>
  <c r="C93" i="53" s="1"/>
  <c r="C98" i="53" s="1"/>
  <c r="C103" i="53" s="1"/>
  <c r="C108" i="53" s="1"/>
  <c r="C113" i="53" s="1"/>
  <c r="C118" i="53" s="1"/>
  <c r="C123" i="53" s="1"/>
  <c r="C128" i="53" s="1"/>
  <c r="C133" i="53" s="1"/>
  <c r="C138" i="53" s="1"/>
  <c r="C143" i="53" s="1"/>
  <c r="C148" i="53" s="1"/>
  <c r="C153" i="53" s="1"/>
  <c r="C158" i="53" s="1"/>
  <c r="C163" i="53" s="1"/>
  <c r="C168" i="53" s="1"/>
  <c r="C173" i="53" s="1"/>
  <c r="C178" i="53" s="1"/>
  <c r="C183" i="53" s="1"/>
  <c r="C188" i="53" s="1"/>
  <c r="C193" i="53" s="1"/>
  <c r="C198" i="53" s="1"/>
  <c r="C203" i="53" s="1"/>
  <c r="C208" i="53" s="1"/>
  <c r="C213" i="53" s="1"/>
  <c r="C218" i="53" s="1"/>
  <c r="C223" i="53" s="1"/>
  <c r="C228" i="53" s="1"/>
  <c r="C233" i="53" s="1"/>
  <c r="C238" i="53" s="1"/>
  <c r="C243" i="53" s="1"/>
  <c r="C248" i="53" s="1"/>
  <c r="C253" i="53" s="1"/>
  <c r="C258" i="53" s="1"/>
  <c r="C263" i="53" s="1"/>
  <c r="C268" i="53" s="1"/>
  <c r="C273" i="53" s="1"/>
  <c r="C278" i="53" s="1"/>
  <c r="C7" i="53"/>
  <c r="C12" i="53" s="1"/>
  <c r="C17" i="53" s="1"/>
  <c r="C22" i="53" s="1"/>
  <c r="C27" i="53" s="1"/>
  <c r="C32" i="53" s="1"/>
  <c r="C37" i="53" s="1"/>
  <c r="C42" i="53" s="1"/>
  <c r="C47" i="53" s="1"/>
  <c r="C52" i="53" s="1"/>
  <c r="C57" i="53" s="1"/>
  <c r="C62" i="53" s="1"/>
  <c r="C67" i="53" s="1"/>
  <c r="C72" i="53" s="1"/>
  <c r="C77" i="53" s="1"/>
  <c r="C82" i="53" s="1"/>
  <c r="C87" i="53" s="1"/>
  <c r="C92" i="53" s="1"/>
  <c r="C97" i="53" s="1"/>
  <c r="C102" i="53" s="1"/>
  <c r="C107" i="53" s="1"/>
  <c r="C112" i="53" s="1"/>
  <c r="C117" i="53" s="1"/>
  <c r="C122" i="53" s="1"/>
  <c r="C127" i="53" s="1"/>
  <c r="C132" i="53" s="1"/>
  <c r="C137" i="53" s="1"/>
  <c r="C142" i="53" s="1"/>
  <c r="C147" i="53" s="1"/>
  <c r="C152" i="53" s="1"/>
  <c r="C157" i="53" s="1"/>
  <c r="C162" i="53" s="1"/>
  <c r="C167" i="53" s="1"/>
  <c r="C172" i="53" s="1"/>
  <c r="C177" i="53" s="1"/>
  <c r="C182" i="53" s="1"/>
  <c r="C187" i="53" s="1"/>
  <c r="C192" i="53" s="1"/>
  <c r="C197" i="53" s="1"/>
  <c r="C202" i="53" s="1"/>
  <c r="C207" i="53" s="1"/>
  <c r="C212" i="53" s="1"/>
  <c r="C217" i="53" s="1"/>
  <c r="C222" i="53" s="1"/>
  <c r="C227" i="53" s="1"/>
  <c r="C232" i="53" s="1"/>
  <c r="C237" i="53" s="1"/>
  <c r="C242" i="53" s="1"/>
  <c r="C247" i="53" s="1"/>
  <c r="C252" i="53" s="1"/>
  <c r="C257" i="53" s="1"/>
  <c r="C262" i="53" s="1"/>
  <c r="C267" i="53" s="1"/>
  <c r="C272" i="53" s="1"/>
  <c r="C277" i="53" s="1"/>
  <c r="H14" i="27"/>
  <c r="G14" i="27"/>
  <c r="F14" i="27"/>
  <c r="E14" i="27"/>
  <c r="D14" i="27"/>
  <c r="H13" i="27"/>
  <c r="G13" i="27"/>
  <c r="F13" i="27"/>
  <c r="E13" i="27"/>
  <c r="D13" i="27"/>
  <c r="H12" i="27"/>
  <c r="G12" i="27"/>
  <c r="F12" i="27"/>
  <c r="E12" i="27"/>
  <c r="D12" i="27"/>
  <c r="H11" i="27"/>
  <c r="G11" i="27"/>
  <c r="F11" i="27"/>
  <c r="E11" i="27"/>
  <c r="D11" i="27"/>
  <c r="H10" i="27"/>
  <c r="G10" i="27"/>
  <c r="F10" i="27"/>
  <c r="E10" i="27"/>
  <c r="D10" i="27"/>
  <c r="H9" i="27"/>
  <c r="G9" i="27"/>
  <c r="F9" i="27"/>
  <c r="E9" i="27"/>
  <c r="D9" i="27"/>
  <c r="H8" i="27"/>
  <c r="G8" i="27"/>
  <c r="F8" i="27"/>
  <c r="E8" i="27"/>
  <c r="D8" i="27"/>
  <c r="H7" i="27"/>
  <c r="G7" i="27"/>
  <c r="F7" i="27"/>
  <c r="E7" i="27"/>
  <c r="D7" i="27"/>
  <c r="H6" i="27"/>
  <c r="G6" i="27"/>
  <c r="F6" i="27"/>
  <c r="E6" i="27"/>
  <c r="D6" i="27"/>
  <c r="H5" i="27"/>
  <c r="G5" i="27"/>
  <c r="F5" i="27"/>
  <c r="E5" i="27"/>
  <c r="D5" i="27"/>
  <c r="H4" i="27"/>
  <c r="G4" i="27"/>
  <c r="F4" i="27"/>
  <c r="E4" i="27"/>
  <c r="D4" i="27"/>
  <c r="G18" i="23"/>
  <c r="E18" i="23" s="1"/>
  <c r="H15" i="23"/>
  <c r="G15" i="23"/>
  <c r="F15" i="23"/>
  <c r="E15" i="23"/>
  <c r="D15" i="23"/>
  <c r="H14" i="23"/>
  <c r="G14" i="23"/>
  <c r="F14" i="23"/>
  <c r="E14" i="23"/>
  <c r="D14" i="23"/>
  <c r="H13" i="23"/>
  <c r="G13" i="23"/>
  <c r="F13" i="23"/>
  <c r="E13" i="23"/>
  <c r="D13" i="23"/>
  <c r="H12" i="23"/>
  <c r="G12" i="23"/>
  <c r="F12" i="23"/>
  <c r="E12" i="23"/>
  <c r="D12" i="23"/>
  <c r="H11" i="23"/>
  <c r="G11" i="23"/>
  <c r="F11" i="23"/>
  <c r="E11" i="23"/>
  <c r="D11" i="23"/>
  <c r="H10" i="23"/>
  <c r="G10" i="23"/>
  <c r="F10" i="23"/>
  <c r="E10" i="23"/>
  <c r="D10" i="23"/>
  <c r="H9" i="23"/>
  <c r="G9" i="23"/>
  <c r="F9" i="23"/>
  <c r="E9" i="23"/>
  <c r="D9" i="23"/>
  <c r="H8" i="23"/>
  <c r="G8" i="23"/>
  <c r="F8" i="23"/>
  <c r="E8" i="23"/>
  <c r="D8" i="23"/>
  <c r="H7" i="23"/>
  <c r="G7" i="23"/>
  <c r="F7" i="23"/>
  <c r="E7" i="23"/>
  <c r="D7" i="23"/>
  <c r="G17" i="23" s="1"/>
  <c r="H6" i="23"/>
  <c r="G6" i="23"/>
  <c r="F6" i="23"/>
  <c r="E6" i="23"/>
  <c r="D6" i="23"/>
  <c r="H5" i="23"/>
  <c r="G5" i="23"/>
  <c r="F5" i="23"/>
  <c r="E5" i="23"/>
  <c r="D5" i="23"/>
  <c r="H4" i="23"/>
  <c r="G4" i="23"/>
  <c r="F4" i="23"/>
  <c r="E4" i="23"/>
  <c r="D4" i="23"/>
  <c r="H17" i="22"/>
  <c r="G17" i="22"/>
  <c r="F17" i="22"/>
  <c r="E17" i="22"/>
  <c r="D17" i="22"/>
  <c r="H16" i="22"/>
  <c r="G16" i="22"/>
  <c r="F16" i="22"/>
  <c r="E16" i="22"/>
  <c r="D16" i="22"/>
  <c r="H15" i="22"/>
  <c r="G15" i="22"/>
  <c r="F15" i="22"/>
  <c r="E15" i="22"/>
  <c r="D15" i="22"/>
  <c r="H14" i="22"/>
  <c r="G14" i="22"/>
  <c r="F14" i="22"/>
  <c r="E14" i="22"/>
  <c r="D14" i="22"/>
  <c r="H13" i="22"/>
  <c r="G13" i="22"/>
  <c r="F13" i="22"/>
  <c r="E13" i="22"/>
  <c r="D13" i="22"/>
  <c r="H12" i="22"/>
  <c r="G12" i="22"/>
  <c r="F12" i="22"/>
  <c r="G21" i="22" s="1"/>
  <c r="E12" i="22"/>
  <c r="D12" i="22"/>
  <c r="H11" i="22"/>
  <c r="G11" i="22"/>
  <c r="F11" i="22"/>
  <c r="E11" i="22"/>
  <c r="D11" i="22"/>
  <c r="H10" i="22"/>
  <c r="G10" i="22"/>
  <c r="F10" i="22"/>
  <c r="E10" i="22"/>
  <c r="D10" i="22"/>
  <c r="H9" i="22"/>
  <c r="G9" i="22"/>
  <c r="F9" i="22"/>
  <c r="E9" i="22"/>
  <c r="D9" i="22"/>
  <c r="H8" i="22"/>
  <c r="G8" i="22"/>
  <c r="F8" i="22"/>
  <c r="G20" i="22" s="1"/>
  <c r="E8" i="22"/>
  <c r="D8" i="22"/>
  <c r="H7" i="22"/>
  <c r="G7" i="22"/>
  <c r="F7" i="22"/>
  <c r="E7" i="22"/>
  <c r="D7" i="22"/>
  <c r="H6" i="22"/>
  <c r="G6" i="22"/>
  <c r="F6" i="22"/>
  <c r="E6" i="22"/>
  <c r="D6" i="22"/>
  <c r="H5" i="22"/>
  <c r="G5" i="22"/>
  <c r="F5" i="22"/>
  <c r="E5" i="22"/>
  <c r="D5" i="22"/>
  <c r="H4" i="22"/>
  <c r="G4" i="22"/>
  <c r="F4" i="22"/>
  <c r="E4" i="22"/>
  <c r="D4" i="22"/>
  <c r="H28" i="21"/>
  <c r="G28" i="21"/>
  <c r="F28" i="21"/>
  <c r="E28" i="21"/>
  <c r="D28" i="21"/>
  <c r="H27" i="21"/>
  <c r="G27" i="21"/>
  <c r="F27" i="21"/>
  <c r="E27" i="21"/>
  <c r="D27" i="21"/>
  <c r="H26" i="21"/>
  <c r="G26" i="21"/>
  <c r="F26" i="21"/>
  <c r="E26" i="21"/>
  <c r="D26" i="21"/>
  <c r="H25" i="21"/>
  <c r="G25" i="21"/>
  <c r="F25" i="21"/>
  <c r="E25" i="21"/>
  <c r="D25" i="21"/>
  <c r="H24" i="21"/>
  <c r="G24" i="21"/>
  <c r="F24" i="21"/>
  <c r="E24" i="21"/>
  <c r="D24" i="21"/>
  <c r="H23" i="21"/>
  <c r="G23" i="21"/>
  <c r="F23" i="21"/>
  <c r="E23" i="21"/>
  <c r="D23" i="21"/>
  <c r="H22" i="21"/>
  <c r="G22" i="21"/>
  <c r="F22" i="21"/>
  <c r="E22" i="21"/>
  <c r="D22" i="21"/>
  <c r="H21" i="21"/>
  <c r="G21" i="21"/>
  <c r="F21" i="21"/>
  <c r="E21" i="21"/>
  <c r="D21" i="21"/>
  <c r="H20" i="21"/>
  <c r="G20" i="21"/>
  <c r="F20" i="21"/>
  <c r="E20" i="21"/>
  <c r="D20" i="21"/>
  <c r="H19" i="21"/>
  <c r="G19" i="21"/>
  <c r="F19" i="21"/>
  <c r="E19" i="21"/>
  <c r="D19" i="21"/>
  <c r="H18" i="21"/>
  <c r="G18" i="21"/>
  <c r="F18" i="21"/>
  <c r="E18" i="21"/>
  <c r="D18" i="21"/>
  <c r="H17" i="21"/>
  <c r="G17" i="21"/>
  <c r="F17" i="21"/>
  <c r="G32" i="21" s="1"/>
  <c r="F32" i="21" s="1"/>
  <c r="E17" i="21"/>
  <c r="D17" i="21"/>
  <c r="H16" i="21"/>
  <c r="G16" i="21"/>
  <c r="F16" i="21"/>
  <c r="E16" i="21"/>
  <c r="D16" i="21"/>
  <c r="H15" i="21"/>
  <c r="G15" i="21"/>
  <c r="F15" i="21"/>
  <c r="E15" i="21"/>
  <c r="D15" i="21"/>
  <c r="H14" i="21"/>
  <c r="G14" i="21"/>
  <c r="F14" i="21"/>
  <c r="E14" i="21"/>
  <c r="D14" i="21"/>
  <c r="H13" i="21"/>
  <c r="G13" i="21"/>
  <c r="F13" i="21"/>
  <c r="E13" i="21"/>
  <c r="D13" i="21"/>
  <c r="H12" i="21"/>
  <c r="G12" i="21"/>
  <c r="F12" i="21"/>
  <c r="E12" i="21"/>
  <c r="D12" i="21"/>
  <c r="H11" i="21"/>
  <c r="G11" i="21"/>
  <c r="F11" i="21"/>
  <c r="E11" i="21"/>
  <c r="D11" i="21"/>
  <c r="H10" i="21"/>
  <c r="G10" i="21"/>
  <c r="F10" i="21"/>
  <c r="E10" i="21"/>
  <c r="D10" i="21"/>
  <c r="H9" i="21"/>
  <c r="G9" i="21"/>
  <c r="F9" i="21"/>
  <c r="E9" i="21"/>
  <c r="D9" i="21"/>
  <c r="H8" i="21"/>
  <c r="G8" i="21"/>
  <c r="F8" i="21"/>
  <c r="G31" i="21" s="1"/>
  <c r="F31" i="21" s="1"/>
  <c r="E8" i="21"/>
  <c r="D8" i="21"/>
  <c r="H7" i="21"/>
  <c r="G7" i="21"/>
  <c r="F7" i="21"/>
  <c r="E7" i="21"/>
  <c r="D7" i="21"/>
  <c r="H6" i="21"/>
  <c r="G6" i="21"/>
  <c r="F6" i="21"/>
  <c r="E6" i="21"/>
  <c r="D6" i="21"/>
  <c r="H5" i="21"/>
  <c r="G5" i="21"/>
  <c r="F5" i="21"/>
  <c r="E5" i="21"/>
  <c r="D5" i="21"/>
  <c r="H4" i="21"/>
  <c r="G4" i="21"/>
  <c r="F4" i="21"/>
  <c r="E4" i="21"/>
  <c r="D4" i="21"/>
  <c r="H41" i="20"/>
  <c r="G41" i="20"/>
  <c r="F41" i="20"/>
  <c r="E41" i="20"/>
  <c r="D41" i="20"/>
  <c r="H40" i="20"/>
  <c r="G40" i="20"/>
  <c r="F40" i="20"/>
  <c r="E40" i="20"/>
  <c r="D40" i="20"/>
  <c r="H39" i="20"/>
  <c r="G39" i="20"/>
  <c r="F39" i="20"/>
  <c r="E39" i="20"/>
  <c r="D39" i="20"/>
  <c r="H38" i="20"/>
  <c r="G38" i="20"/>
  <c r="F38" i="20"/>
  <c r="E38" i="20"/>
  <c r="D38" i="20"/>
  <c r="H37" i="20"/>
  <c r="G37" i="20"/>
  <c r="F37" i="20"/>
  <c r="E37" i="20"/>
  <c r="D37" i="20"/>
  <c r="H36" i="20"/>
  <c r="G36" i="20"/>
  <c r="F36" i="20"/>
  <c r="E36" i="20"/>
  <c r="D36" i="20"/>
  <c r="H35" i="20"/>
  <c r="G35" i="20"/>
  <c r="F35" i="20"/>
  <c r="E35" i="20"/>
  <c r="D35" i="20"/>
  <c r="H34" i="20"/>
  <c r="G34" i="20"/>
  <c r="F34" i="20"/>
  <c r="E34" i="20"/>
  <c r="D34" i="20"/>
  <c r="H33" i="20"/>
  <c r="G33" i="20"/>
  <c r="F33" i="20"/>
  <c r="E33" i="20"/>
  <c r="D33" i="20"/>
  <c r="H32" i="20"/>
  <c r="G32" i="20"/>
  <c r="F32" i="20"/>
  <c r="E32" i="20"/>
  <c r="D32" i="20"/>
  <c r="H31" i="20"/>
  <c r="G31" i="20"/>
  <c r="F31" i="20"/>
  <c r="E31" i="20"/>
  <c r="D31" i="20"/>
  <c r="H30" i="20"/>
  <c r="G30" i="20"/>
  <c r="F30" i="20"/>
  <c r="E30" i="20"/>
  <c r="D30" i="20"/>
  <c r="H29" i="20"/>
  <c r="G29" i="20"/>
  <c r="F29" i="20"/>
  <c r="E29" i="20"/>
  <c r="D29" i="20"/>
  <c r="H28" i="20"/>
  <c r="G28" i="20"/>
  <c r="F28" i="20"/>
  <c r="E28" i="20"/>
  <c r="D28" i="20"/>
  <c r="H27" i="20"/>
  <c r="G27" i="20"/>
  <c r="F27" i="20"/>
  <c r="E27" i="20"/>
  <c r="D27" i="20"/>
  <c r="H26" i="20"/>
  <c r="G26" i="20"/>
  <c r="F26" i="20"/>
  <c r="E26" i="20"/>
  <c r="D26" i="20"/>
  <c r="H25" i="20"/>
  <c r="G25" i="20"/>
  <c r="F25" i="20"/>
  <c r="E25" i="20"/>
  <c r="D25" i="20"/>
  <c r="H24" i="20"/>
  <c r="G24" i="20"/>
  <c r="F24" i="20"/>
  <c r="E24" i="20"/>
  <c r="D24" i="20"/>
  <c r="H23" i="20"/>
  <c r="G23" i="20"/>
  <c r="F23" i="20"/>
  <c r="E23" i="20"/>
  <c r="D23" i="20"/>
  <c r="H22" i="20"/>
  <c r="G22" i="20"/>
  <c r="F22" i="20"/>
  <c r="E22" i="20"/>
  <c r="D22" i="20"/>
  <c r="H21" i="20"/>
  <c r="G21" i="20"/>
  <c r="F21" i="20"/>
  <c r="E21" i="20"/>
  <c r="D21" i="20"/>
  <c r="H20" i="20"/>
  <c r="G20" i="20"/>
  <c r="F20" i="20"/>
  <c r="E20" i="20"/>
  <c r="D20" i="20"/>
  <c r="H19" i="20"/>
  <c r="G19" i="20"/>
  <c r="F19" i="20"/>
  <c r="E19" i="20"/>
  <c r="D19" i="20"/>
  <c r="H18" i="20"/>
  <c r="G18" i="20"/>
  <c r="F18" i="20"/>
  <c r="E18" i="20"/>
  <c r="D18" i="20"/>
  <c r="H17" i="20"/>
  <c r="G17" i="20"/>
  <c r="F17" i="20"/>
  <c r="E17" i="20"/>
  <c r="D17" i="20"/>
  <c r="H16" i="20"/>
  <c r="G16" i="20"/>
  <c r="F16" i="20"/>
  <c r="E16" i="20"/>
  <c r="D16" i="20"/>
  <c r="H15" i="20"/>
  <c r="G15" i="20"/>
  <c r="F15" i="20"/>
  <c r="E15" i="20"/>
  <c r="D15" i="20"/>
  <c r="H14" i="20"/>
  <c r="G14" i="20"/>
  <c r="F14" i="20"/>
  <c r="E14" i="20"/>
  <c r="D14" i="20"/>
  <c r="H13" i="20"/>
  <c r="G13" i="20"/>
  <c r="F13" i="20"/>
  <c r="E13" i="20"/>
  <c r="D13" i="20"/>
  <c r="H12" i="20"/>
  <c r="G12" i="20"/>
  <c r="F12" i="20"/>
  <c r="E12" i="20"/>
  <c r="D12" i="20"/>
  <c r="H11" i="20"/>
  <c r="G11" i="20"/>
  <c r="F11" i="20"/>
  <c r="E11" i="20"/>
  <c r="D11" i="20"/>
  <c r="H10" i="20"/>
  <c r="G10" i="20"/>
  <c r="F10" i="20"/>
  <c r="E10" i="20"/>
  <c r="D10" i="20"/>
  <c r="H9" i="20"/>
  <c r="G9" i="20"/>
  <c r="F9" i="20"/>
  <c r="E9" i="20"/>
  <c r="D9" i="20"/>
  <c r="H8" i="20"/>
  <c r="G8" i="20"/>
  <c r="F8" i="20"/>
  <c r="E8" i="20"/>
  <c r="D8" i="20"/>
  <c r="H7" i="20"/>
  <c r="G7" i="20"/>
  <c r="F7" i="20"/>
  <c r="E7" i="20"/>
  <c r="D7" i="20"/>
  <c r="H6" i="20"/>
  <c r="G6" i="20"/>
  <c r="F6" i="20"/>
  <c r="E6" i="20"/>
  <c r="D6" i="20"/>
  <c r="H5" i="20"/>
  <c r="G5" i="20"/>
  <c r="F5" i="20"/>
  <c r="E5" i="20"/>
  <c r="D5" i="20"/>
  <c r="H4" i="20"/>
  <c r="G4" i="20"/>
  <c r="F4" i="20"/>
  <c r="E4" i="20"/>
  <c r="D4" i="20"/>
  <c r="F4" i="19"/>
  <c r="E4" i="19"/>
  <c r="D4" i="19"/>
  <c r="H13" i="18"/>
  <c r="G13" i="18"/>
  <c r="F13" i="18"/>
  <c r="E13" i="18"/>
  <c r="D13" i="18"/>
  <c r="H12" i="18"/>
  <c r="G12" i="18"/>
  <c r="F12" i="18"/>
  <c r="E12" i="18"/>
  <c r="D12" i="18"/>
  <c r="H11" i="18"/>
  <c r="G11" i="18"/>
  <c r="F11" i="18"/>
  <c r="E11" i="18"/>
  <c r="D11" i="18"/>
  <c r="H10" i="18"/>
  <c r="G10" i="18"/>
  <c r="F10" i="18"/>
  <c r="E10" i="18"/>
  <c r="D10" i="18"/>
  <c r="H9" i="18"/>
  <c r="G9" i="18"/>
  <c r="F9" i="18"/>
  <c r="G16" i="18" s="1"/>
  <c r="E9" i="18"/>
  <c r="D9" i="18"/>
  <c r="H8" i="18"/>
  <c r="G8" i="18"/>
  <c r="F8" i="18"/>
  <c r="G17" i="18" s="1"/>
  <c r="E8" i="18"/>
  <c r="D8" i="18"/>
  <c r="H7" i="18"/>
  <c r="G7" i="18"/>
  <c r="F7" i="18"/>
  <c r="E7" i="18"/>
  <c r="D7" i="18"/>
  <c r="H6" i="18"/>
  <c r="G6" i="18"/>
  <c r="F6" i="18"/>
  <c r="E6" i="18"/>
  <c r="D6" i="18"/>
  <c r="H5" i="18"/>
  <c r="G5" i="18"/>
  <c r="F5" i="18"/>
  <c r="E5" i="18"/>
  <c r="D5" i="18"/>
  <c r="H4" i="18"/>
  <c r="G4" i="18"/>
  <c r="F4" i="18"/>
  <c r="E4" i="18"/>
  <c r="D4" i="18"/>
  <c r="H12" i="17"/>
  <c r="G12" i="17"/>
  <c r="F12" i="17"/>
  <c r="E12" i="17"/>
  <c r="D12" i="17"/>
  <c r="H11" i="17"/>
  <c r="G11" i="17"/>
  <c r="F11" i="17"/>
  <c r="E11" i="17"/>
  <c r="D11" i="17"/>
  <c r="H10" i="17"/>
  <c r="G10" i="17"/>
  <c r="F10" i="17"/>
  <c r="E10" i="17"/>
  <c r="D10" i="17"/>
  <c r="H9" i="17"/>
  <c r="G9" i="17"/>
  <c r="F9" i="17"/>
  <c r="G17" i="17" s="1"/>
  <c r="E9" i="17"/>
  <c r="D9" i="17"/>
  <c r="H8" i="17"/>
  <c r="G8" i="17"/>
  <c r="F8" i="17"/>
  <c r="E8" i="17"/>
  <c r="D8" i="17"/>
  <c r="H7" i="17"/>
  <c r="G7" i="17"/>
  <c r="F7" i="17"/>
  <c r="G16" i="17" s="1"/>
  <c r="E7" i="17"/>
  <c r="D7" i="17"/>
  <c r="H6" i="17"/>
  <c r="G6" i="17"/>
  <c r="F6" i="17"/>
  <c r="G15" i="17" s="1"/>
  <c r="E6" i="17"/>
  <c r="D6" i="17"/>
  <c r="H5" i="17"/>
  <c r="G5" i="17"/>
  <c r="F5" i="17"/>
  <c r="G14" i="17" s="1"/>
  <c r="E5" i="17"/>
  <c r="D5" i="17"/>
  <c r="H4" i="17"/>
  <c r="G4" i="17"/>
  <c r="F4" i="17"/>
  <c r="E4" i="17"/>
  <c r="D4" i="17"/>
  <c r="G17" i="16"/>
  <c r="D17" i="16" s="1"/>
  <c r="H13" i="16"/>
  <c r="G13" i="16"/>
  <c r="F13" i="16"/>
  <c r="E13" i="16"/>
  <c r="D13" i="16"/>
  <c r="H12" i="16"/>
  <c r="G12" i="16"/>
  <c r="F12" i="16"/>
  <c r="G18" i="16" s="1"/>
  <c r="E12" i="16"/>
  <c r="D12" i="16"/>
  <c r="H11" i="16"/>
  <c r="G11" i="16"/>
  <c r="F11" i="16"/>
  <c r="E11" i="16"/>
  <c r="D11" i="16"/>
  <c r="H10" i="16"/>
  <c r="G10" i="16"/>
  <c r="F10" i="16"/>
  <c r="E10" i="16"/>
  <c r="D10" i="16"/>
  <c r="H9" i="16"/>
  <c r="G9" i="16"/>
  <c r="F9" i="16"/>
  <c r="E9" i="16"/>
  <c r="D9" i="16"/>
  <c r="H8" i="16"/>
  <c r="G8" i="16"/>
  <c r="F8" i="16"/>
  <c r="E8" i="16"/>
  <c r="D8" i="16"/>
  <c r="H7" i="16"/>
  <c r="G7" i="16"/>
  <c r="F7" i="16"/>
  <c r="E7" i="16"/>
  <c r="D7" i="16"/>
  <c r="H6" i="16"/>
  <c r="G6" i="16"/>
  <c r="F6" i="16"/>
  <c r="E6" i="16"/>
  <c r="D6" i="16"/>
  <c r="H5" i="16"/>
  <c r="G5" i="16"/>
  <c r="F5" i="16"/>
  <c r="G16" i="16" s="1"/>
  <c r="E5" i="16"/>
  <c r="D5" i="16"/>
  <c r="H4" i="16"/>
  <c r="G4" i="16"/>
  <c r="F4" i="16"/>
  <c r="E4" i="16"/>
  <c r="D4" i="16"/>
  <c r="H10" i="15"/>
  <c r="G10" i="15"/>
  <c r="F10" i="15"/>
  <c r="E10" i="15"/>
  <c r="D10" i="15"/>
  <c r="H9" i="15"/>
  <c r="G9" i="15"/>
  <c r="F9" i="15"/>
  <c r="E9" i="15"/>
  <c r="D9" i="15"/>
  <c r="H8" i="15"/>
  <c r="G8" i="15"/>
  <c r="F8" i="15"/>
  <c r="G12" i="15" s="1"/>
  <c r="E8" i="15"/>
  <c r="D8" i="15"/>
  <c r="H7" i="15"/>
  <c r="G7" i="15"/>
  <c r="F7" i="15"/>
  <c r="E7" i="15"/>
  <c r="D7" i="15"/>
  <c r="H6" i="15"/>
  <c r="G6" i="15"/>
  <c r="F6" i="15"/>
  <c r="E6" i="15"/>
  <c r="D6" i="15"/>
  <c r="H5" i="15"/>
  <c r="G5" i="15"/>
  <c r="F5" i="15"/>
  <c r="E5" i="15"/>
  <c r="D5" i="15"/>
  <c r="H4" i="15"/>
  <c r="G4" i="15"/>
  <c r="F4" i="15"/>
  <c r="E4" i="15"/>
  <c r="D4" i="15"/>
  <c r="E15" i="17" l="1"/>
  <c r="D15" i="17"/>
  <c r="E18" i="16"/>
  <c r="D18" i="16"/>
  <c r="D17" i="17"/>
  <c r="E17" i="17"/>
  <c r="E12" i="15"/>
  <c r="D12" i="15"/>
  <c r="D31" i="21"/>
  <c r="E31" i="21"/>
  <c r="E17" i="16"/>
  <c r="E32" i="21"/>
  <c r="D32" i="21"/>
  <c r="E21" i="22"/>
  <c r="D21" i="22"/>
  <c r="E20" i="22"/>
  <c r="D20" i="22"/>
  <c r="E17" i="23"/>
  <c r="D17" i="23"/>
  <c r="D18" i="23"/>
  <c r="E14" i="17"/>
  <c r="D14" i="17"/>
  <c r="E17" i="18"/>
  <c r="D17" i="18"/>
  <c r="E16" i="16"/>
  <c r="D16" i="16"/>
  <c r="D16" i="18"/>
  <c r="E16" i="18"/>
  <c r="D16" i="17"/>
  <c r="E16" i="17"/>
  <c r="H12" i="14" l="1"/>
  <c r="G12" i="14"/>
  <c r="F12" i="14"/>
  <c r="E12" i="14"/>
  <c r="D12" i="14"/>
  <c r="H11" i="14"/>
  <c r="G11" i="14"/>
  <c r="F11" i="14"/>
  <c r="G14" i="14" s="1"/>
  <c r="E11" i="14"/>
  <c r="D11" i="14"/>
  <c r="H10" i="14"/>
  <c r="G10" i="14"/>
  <c r="F10" i="14"/>
  <c r="E10" i="14"/>
  <c r="D10" i="14"/>
  <c r="H9" i="14"/>
  <c r="G9" i="14"/>
  <c r="F9" i="14"/>
  <c r="E9" i="14"/>
  <c r="D9" i="14"/>
  <c r="H8" i="14"/>
  <c r="G8" i="14"/>
  <c r="F8" i="14"/>
  <c r="E8" i="14"/>
  <c r="D8" i="14"/>
  <c r="H7" i="14"/>
  <c r="G7" i="14"/>
  <c r="F7" i="14"/>
  <c r="E7" i="14"/>
  <c r="D7" i="14"/>
  <c r="H6" i="14"/>
  <c r="G6" i="14"/>
  <c r="F6" i="14"/>
  <c r="E6" i="14"/>
  <c r="D6" i="14"/>
  <c r="H5" i="14"/>
  <c r="G5" i="14"/>
  <c r="F5" i="14"/>
  <c r="E5" i="14"/>
  <c r="D5" i="14"/>
  <c r="H4" i="14"/>
  <c r="G4" i="14"/>
  <c r="F4" i="14"/>
  <c r="E4" i="14"/>
  <c r="D4" i="14"/>
  <c r="H11" i="13"/>
  <c r="G11" i="13"/>
  <c r="F11" i="13"/>
  <c r="E11" i="13"/>
  <c r="D11" i="13"/>
  <c r="H10" i="13"/>
  <c r="G10" i="13"/>
  <c r="F10" i="13"/>
  <c r="E10" i="13"/>
  <c r="D10" i="13"/>
  <c r="H9" i="13"/>
  <c r="G9" i="13"/>
  <c r="F9" i="13"/>
  <c r="E9" i="13"/>
  <c r="D9" i="13"/>
  <c r="H8" i="13"/>
  <c r="G8" i="13"/>
  <c r="F8" i="13"/>
  <c r="E8" i="13"/>
  <c r="D8" i="13"/>
  <c r="H7" i="13"/>
  <c r="G7" i="13"/>
  <c r="F7" i="13"/>
  <c r="E7" i="13"/>
  <c r="D7" i="13"/>
  <c r="H6" i="13"/>
  <c r="G6" i="13"/>
  <c r="F6" i="13"/>
  <c r="E6" i="13"/>
  <c r="D6" i="13"/>
  <c r="H5" i="13"/>
  <c r="G5" i="13"/>
  <c r="F5" i="13"/>
  <c r="E5" i="13"/>
  <c r="D5" i="13"/>
  <c r="H4" i="13"/>
  <c r="G4" i="13"/>
  <c r="F4" i="13"/>
  <c r="E4" i="13"/>
  <c r="D4" i="13"/>
  <c r="H9" i="12"/>
  <c r="G9" i="12"/>
  <c r="F9" i="12"/>
  <c r="E9" i="12"/>
  <c r="D9" i="12"/>
  <c r="H8" i="12"/>
  <c r="G8" i="12"/>
  <c r="F8" i="12"/>
  <c r="E8" i="12"/>
  <c r="D8" i="12"/>
  <c r="H7" i="12"/>
  <c r="G7" i="12"/>
  <c r="F7" i="12"/>
  <c r="E7" i="12"/>
  <c r="D7" i="12"/>
  <c r="H6" i="12"/>
  <c r="G6" i="12"/>
  <c r="F6" i="12"/>
  <c r="G12" i="12" s="1"/>
  <c r="E12" i="12" s="1"/>
  <c r="E6" i="12"/>
  <c r="D6" i="12"/>
  <c r="H5" i="12"/>
  <c r="G5" i="12"/>
  <c r="F5" i="12"/>
  <c r="G11" i="12" s="1"/>
  <c r="E5" i="12"/>
  <c r="D5" i="12"/>
  <c r="H15" i="11"/>
  <c r="G15" i="11"/>
  <c r="F15" i="11"/>
  <c r="E15" i="11"/>
  <c r="D15" i="11"/>
  <c r="H14" i="11"/>
  <c r="G14" i="11"/>
  <c r="F14" i="11"/>
  <c r="E14" i="11"/>
  <c r="D14" i="11"/>
  <c r="H13" i="11"/>
  <c r="G13" i="11"/>
  <c r="F13" i="11"/>
  <c r="E13" i="11"/>
  <c r="D13" i="11"/>
  <c r="H12" i="11"/>
  <c r="G12" i="11"/>
  <c r="F12" i="11"/>
  <c r="E12" i="11"/>
  <c r="D12" i="11"/>
  <c r="H11" i="11"/>
  <c r="G11" i="11"/>
  <c r="F11" i="11"/>
  <c r="E11" i="11"/>
  <c r="D11" i="11"/>
  <c r="H10" i="11"/>
  <c r="G10" i="11"/>
  <c r="F10" i="11"/>
  <c r="E10" i="11"/>
  <c r="D10" i="11"/>
  <c r="H9" i="11"/>
  <c r="G9" i="11"/>
  <c r="F9" i="11"/>
  <c r="E9" i="11"/>
  <c r="D9" i="11"/>
  <c r="H8" i="11"/>
  <c r="G8" i="11"/>
  <c r="F8" i="11"/>
  <c r="E8" i="11"/>
  <c r="D8" i="11"/>
  <c r="H7" i="11"/>
  <c r="G7" i="11"/>
  <c r="F7" i="11"/>
  <c r="E7" i="11"/>
  <c r="D7" i="11"/>
  <c r="H6" i="11"/>
  <c r="G6" i="11"/>
  <c r="F6" i="11"/>
  <c r="E6" i="11"/>
  <c r="D6" i="11"/>
  <c r="H5" i="11"/>
  <c r="G5" i="11"/>
  <c r="F5" i="11"/>
  <c r="E5" i="11"/>
  <c r="D5" i="11"/>
  <c r="H4" i="11"/>
  <c r="G4" i="11"/>
  <c r="F4" i="11"/>
  <c r="E4" i="11"/>
  <c r="D4" i="11"/>
  <c r="H17" i="10"/>
  <c r="G17" i="10"/>
  <c r="F17" i="10"/>
  <c r="E17" i="10"/>
  <c r="D17" i="10"/>
  <c r="H16" i="10"/>
  <c r="G16" i="10"/>
  <c r="F16" i="10"/>
  <c r="E16" i="10"/>
  <c r="D16" i="10"/>
  <c r="H15" i="10"/>
  <c r="G15" i="10"/>
  <c r="F15" i="10"/>
  <c r="G22" i="10" s="1"/>
  <c r="E22" i="10" s="1"/>
  <c r="E15" i="10"/>
  <c r="D15" i="10"/>
  <c r="H14" i="10"/>
  <c r="G14" i="10"/>
  <c r="F14" i="10"/>
  <c r="E14" i="10"/>
  <c r="D14" i="10"/>
  <c r="H13" i="10"/>
  <c r="G13" i="10"/>
  <c r="F13" i="10"/>
  <c r="E13" i="10"/>
  <c r="D13" i="10"/>
  <c r="H12" i="10"/>
  <c r="G12" i="10"/>
  <c r="F12" i="10"/>
  <c r="E12" i="10"/>
  <c r="D12" i="10"/>
  <c r="H11" i="10"/>
  <c r="G11" i="10"/>
  <c r="F11" i="10"/>
  <c r="E11" i="10"/>
  <c r="D11" i="10"/>
  <c r="H10" i="10"/>
  <c r="G10" i="10"/>
  <c r="F10" i="10"/>
  <c r="E10" i="10"/>
  <c r="D10" i="10"/>
  <c r="H9" i="10"/>
  <c r="G9" i="10"/>
  <c r="F9" i="10"/>
  <c r="G21" i="10" s="1"/>
  <c r="E9" i="10"/>
  <c r="D9" i="10"/>
  <c r="H8" i="10"/>
  <c r="G8" i="10"/>
  <c r="F8" i="10"/>
  <c r="E8" i="10"/>
  <c r="D8" i="10"/>
  <c r="H7" i="10"/>
  <c r="G7" i="10"/>
  <c r="F7" i="10"/>
  <c r="G20" i="10" s="1"/>
  <c r="E7" i="10"/>
  <c r="D7" i="10"/>
  <c r="H6" i="10"/>
  <c r="G6" i="10"/>
  <c r="F6" i="10"/>
  <c r="E6" i="10"/>
  <c r="D6" i="10"/>
  <c r="H5" i="10"/>
  <c r="G5" i="10"/>
  <c r="F5" i="10"/>
  <c r="G19" i="10" s="1"/>
  <c r="E5" i="10"/>
  <c r="D5" i="10"/>
  <c r="H4" i="10"/>
  <c r="G4" i="10"/>
  <c r="F4" i="10"/>
  <c r="E4" i="10"/>
  <c r="D4" i="10"/>
  <c r="H5" i="9"/>
  <c r="G5" i="9"/>
  <c r="F5" i="9"/>
  <c r="G7" i="9" s="1"/>
  <c r="E5" i="9"/>
  <c r="D5" i="9"/>
  <c r="H4" i="9"/>
  <c r="G4" i="9"/>
  <c r="F4" i="9"/>
  <c r="E4" i="9"/>
  <c r="D4" i="9"/>
  <c r="H21" i="8"/>
  <c r="G21" i="8"/>
  <c r="F21" i="8"/>
  <c r="E21" i="8"/>
  <c r="D21" i="8"/>
  <c r="H20" i="8"/>
  <c r="G20" i="8"/>
  <c r="F20" i="8"/>
  <c r="E20" i="8"/>
  <c r="D20" i="8"/>
  <c r="H19" i="8"/>
  <c r="G19" i="8"/>
  <c r="F19" i="8"/>
  <c r="E19" i="8"/>
  <c r="D19" i="8"/>
  <c r="H18" i="8"/>
  <c r="G18" i="8"/>
  <c r="F18" i="8"/>
  <c r="E18" i="8"/>
  <c r="D18" i="8"/>
  <c r="H17" i="8"/>
  <c r="G17" i="8"/>
  <c r="F17" i="8"/>
  <c r="E17" i="8"/>
  <c r="D17" i="8"/>
  <c r="H16" i="8"/>
  <c r="G16" i="8"/>
  <c r="F16" i="8"/>
  <c r="E16" i="8"/>
  <c r="D16" i="8"/>
  <c r="H15" i="8"/>
  <c r="G15" i="8"/>
  <c r="F15" i="8"/>
  <c r="E15" i="8"/>
  <c r="D15" i="8"/>
  <c r="H14" i="8"/>
  <c r="G14" i="8"/>
  <c r="F14" i="8"/>
  <c r="E14" i="8"/>
  <c r="D14" i="8"/>
  <c r="H13" i="8"/>
  <c r="G13" i="8"/>
  <c r="F13" i="8"/>
  <c r="E13" i="8"/>
  <c r="D13" i="8"/>
  <c r="H12" i="8"/>
  <c r="G12" i="8"/>
  <c r="F12" i="8"/>
  <c r="E12" i="8"/>
  <c r="D12" i="8"/>
  <c r="H11" i="8"/>
  <c r="G11" i="8"/>
  <c r="F11" i="8"/>
  <c r="E11" i="8"/>
  <c r="D11" i="8"/>
  <c r="H10" i="8"/>
  <c r="G10" i="8"/>
  <c r="F10" i="8"/>
  <c r="E10" i="8"/>
  <c r="D10" i="8"/>
  <c r="H9" i="8"/>
  <c r="G9" i="8"/>
  <c r="F9" i="8"/>
  <c r="E9" i="8"/>
  <c r="D9" i="8"/>
  <c r="H8" i="8"/>
  <c r="G8" i="8"/>
  <c r="F8" i="8"/>
  <c r="E8" i="8"/>
  <c r="D8" i="8"/>
  <c r="H7" i="8"/>
  <c r="G7" i="8"/>
  <c r="F7" i="8"/>
  <c r="E7" i="8"/>
  <c r="D7" i="8"/>
  <c r="H6" i="8"/>
  <c r="G6" i="8"/>
  <c r="F6" i="8"/>
  <c r="E6" i="8"/>
  <c r="D6" i="8"/>
  <c r="H5" i="8"/>
  <c r="G5" i="8"/>
  <c r="F5" i="8"/>
  <c r="E5" i="8"/>
  <c r="D5" i="8"/>
  <c r="H4" i="8"/>
  <c r="G4" i="8"/>
  <c r="F4" i="8"/>
  <c r="E4" i="8"/>
  <c r="D4" i="8"/>
  <c r="H14" i="7"/>
  <c r="G14" i="7"/>
  <c r="F14" i="7"/>
  <c r="E14" i="7"/>
  <c r="D14" i="7"/>
  <c r="H13" i="7"/>
  <c r="G13" i="7"/>
  <c r="F13" i="7"/>
  <c r="E13" i="7"/>
  <c r="D13" i="7"/>
  <c r="H12" i="7"/>
  <c r="G12" i="7"/>
  <c r="F12" i="7"/>
  <c r="E12" i="7"/>
  <c r="D12" i="7"/>
  <c r="H11" i="7"/>
  <c r="G11" i="7"/>
  <c r="F11" i="7"/>
  <c r="E11" i="7"/>
  <c r="D11" i="7"/>
  <c r="H10" i="7"/>
  <c r="G10" i="7"/>
  <c r="F10" i="7"/>
  <c r="E10" i="7"/>
  <c r="D10" i="7"/>
  <c r="H9" i="7"/>
  <c r="G9" i="7"/>
  <c r="F9" i="7"/>
  <c r="E9" i="7"/>
  <c r="D9" i="7"/>
  <c r="H8" i="7"/>
  <c r="G8" i="7"/>
  <c r="F8" i="7"/>
  <c r="E8" i="7"/>
  <c r="D8" i="7"/>
  <c r="H7" i="7"/>
  <c r="G7" i="7"/>
  <c r="F7" i="7"/>
  <c r="E7" i="7"/>
  <c r="D7" i="7"/>
  <c r="H6" i="7"/>
  <c r="G6" i="7"/>
  <c r="F6" i="7"/>
  <c r="E6" i="7"/>
  <c r="D6" i="7"/>
  <c r="H5" i="7"/>
  <c r="G5" i="7"/>
  <c r="F5" i="7"/>
  <c r="E5" i="7"/>
  <c r="D5" i="7"/>
  <c r="H4" i="7"/>
  <c r="G4" i="7"/>
  <c r="F4" i="7"/>
  <c r="E4" i="7"/>
  <c r="D4" i="7"/>
  <c r="D21" i="10" l="1"/>
  <c r="E21" i="10"/>
  <c r="E14" i="14"/>
  <c r="D14" i="14"/>
  <c r="E20" i="10"/>
  <c r="D20" i="10"/>
  <c r="E19" i="10"/>
  <c r="D19" i="10"/>
  <c r="E11" i="12"/>
  <c r="D11" i="12"/>
  <c r="D7" i="9"/>
  <c r="E7" i="9"/>
  <c r="D12" i="12"/>
  <c r="D22" i="10"/>
</calcChain>
</file>

<file path=xl/sharedStrings.xml><?xml version="1.0" encoding="utf-8"?>
<sst xmlns="http://schemas.openxmlformats.org/spreadsheetml/2006/main" count="31511" uniqueCount="1434">
  <si>
    <t>Product and Service (P&amp;S) Database</t>
  </si>
  <si>
    <t>Introduction</t>
  </si>
  <si>
    <t>This Excel document was created in the context of the project "TRANSIENCE" (Project number: 101137606), financed by the European Health and Digital Executive Agency (HADEA) (Belgium), as well as the Swiss State Secretariat for Education, Research and Innovation (SERI), and the UK Research and Innovation (UKRI). The content of this document does not necessarily reflect the opinions of the European Commission, nor those of the CH and UK governments; the responsibility for it lies solely with its authors.
It aims to consistently ‘translate’ socioeconomic indicators into physical demand for selected products, end-uses, energy services that can be input in the satellite modules, and to develop a methodology to integrate the socioeconomic perspective and circularity strategies and generate a service and product database of key components for the carbon neutrality of European economy and society. It covers energy storage and associated devices (e.g., battery technologies), transport services and associated vehicles, building stock development, packaging, other goods with a strong link to energy-intensive materials produced in the EU (such as machinery), and their application to provide services. This database contains product and service characteristics and specifications as well as material composition and supply chain-related information. This is intended as a working document that is continuously under development, so (active) contributions and constructive feedback are welcome. 
Our main primary focus is on material compositions (bulk materials, considering up to 30 different plastics) for various batteries, wind turbines, solar PV systems, and electronic devices using the ecoinvent background database 'cutoff by classification' 3.10. Material composition data has been complemented by additional sources known in the TRANSIENCE consortium, mainly for buildings and passenger vehicles. Further, data on critical materials for a large set of low-carbon energy technologies has been included in the database, which has been partially generated and co-funded by the PRISMA project. We also provide preliminary methods and data to translate services into physical demand for selected energy sectors (packaging, vehicles, buildings, steel, and cement).
Further refinements and improvements to the database are expected to include additional service-to-product translations of other sectors.</t>
  </si>
  <si>
    <t>Contact</t>
  </si>
  <si>
    <t>tom.terlouw@psi.ch</t>
  </si>
  <si>
    <t xml:space="preserve">christian.bauer@psi.ch </t>
  </si>
  <si>
    <t>Description available at</t>
  </si>
  <si>
    <t>Explanation D4.2</t>
  </si>
  <si>
    <t>Data available at</t>
  </si>
  <si>
    <t>Zenodo TRANSIENCE</t>
  </si>
  <si>
    <t>Publication date</t>
  </si>
  <si>
    <t>28/5/25</t>
  </si>
  <si>
    <t>Authors</t>
  </si>
  <si>
    <t>Tom Terlouw and Christian Bauer</t>
  </si>
  <si>
    <t>Contributors</t>
  </si>
  <si>
    <t>Meta Thurid Lotz, Mathieu Sarat, Maria-Iro Baka</t>
  </si>
  <si>
    <t>Version</t>
  </si>
  <si>
    <t>1</t>
  </si>
  <si>
    <t>Versions/updates</t>
  </si>
  <si>
    <t>Initial version</t>
  </si>
  <si>
    <t>30/7/26</t>
  </si>
  <si>
    <t xml:space="preserve">Minventory_steel_vehicles: new vehicle types (Fuel Cell – Hydrogen, Gas Turbine – Kerosene), updated steel product distribution, added cast iron; Minventory_plastics_vehicles: new vehicle types (Fuel Cell – Hydrogen, Gas Turbine – Kerosene); Minventory_glass_vehicles: new vehicle types (Fuel Cell – Hydrogen, Gas Turbine – Kerosene); Vehicle_share: updated for baseline scenario </t>
  </si>
  <si>
    <t>12/08/26</t>
  </si>
  <si>
    <t>Commercial_change: removed, Commercial_base year: added</t>
  </si>
  <si>
    <t>Explanation of the sheets</t>
  </si>
  <si>
    <t>Material compositions</t>
  </si>
  <si>
    <t>MInventory_batteries</t>
  </si>
  <si>
    <t xml:space="preserve">Material composition (bulk materials) for different battery technologies generated using ecoinvent background database 'cutoff by classification' 3.10. The REMIND scenario used for future material compositions provides an example of a 2°C-compatible energy system transformation, but it represents only one possible future pathway among many others. As such, the results should be interpreted with caution, considering the uncertainty embedded in such a specific IAM scenario and corresponding assumptions. The methodology follows the approach described in: Amatuni, L., Steubing, B., Heijungs, R., Yamamoto, T., &amp; Mogollón, J. M. (2024). Deriving material composition of products using life cycle inventory databases. Journal of Industrial Ecology, 28(5), 1060-1072. </t>
  </si>
  <si>
    <t>MInventory_solar_pv</t>
  </si>
  <si>
    <t xml:space="preserve">Material composition (bulk materials) for different solar photovoltaic (PV) technologies generated using ecoinvent background database 'cutoff by classification' 3.10. The REMIND scenario used for future material compositions provides an example of a 2°C-compatible energy system transformation, but it represents only one possible future pathway among many others. As such, the results should be interpreted with caution, considering the uncertainty embedded in such a specific IAM scenario and corresponding assumptions. The methodology is consistent with the approach outlined in: Amatuni, L., Steubing, B., Heijungs, R., Yamamoto, T., &amp; Mogollón, J. M. (2024). Deriving material composition of products using life cycle inventory databases. Journal of Industrial Ecology, 28(5), 1060-1072. Finally, it is worth noting that solar PV panels have been updated by premise considering future efficiency improvements (see ‘Photovoltaics panels’ in: https://premise.readthedocs.io/en/latest/transform.html). </t>
  </si>
  <si>
    <t>MInventory_wind_turbines</t>
  </si>
  <si>
    <t>Material composition (bulk materials) for different wind turbine technologies generated using ecoinvent background database 'cutoff by classification' 3.10. The REMIND scenario used for future material compositions provides an example of a 2°C-compatible energy system transformation, but it represents only one possible future pathway among many others. As such, the results should be interpreted with caution, considering the uncertainty embedded in such a specific IAM scenario and corresponding assumptions. The methodology is consistent with the approach outlined in: Amatuni, L., Steubing, B., Heijungs, R., Yamamoto, T., &amp; Mogollón, J. M. (2024). Deriving material composition of products using life cycle inventory databases. Journal of Industrial Ecology, 28(5), 1060-1072.</t>
  </si>
  <si>
    <t>MInventory_devices</t>
  </si>
  <si>
    <t>Material composition (bulk materials) for different electronic devices (e.g., laptop, phone, and washing machine) generated using ecoinvent background database 'cutoff by classification' 3.10. The REMIND scenario used for future material compositions provides an example of a 2°C-compatible energy system transformation, but it represents only one possible future pathway among many others. As such, the results should be interpreted with caution, considering the uncertainty embedded in such a specific IAM scenario and corresponding assumptions. The methodology is consistent with the approach outlined in: Amatuni, L., Steubing, B., Heijungs, R., Yamamoto, T., &amp; Mogollón, J. M. (2024). Deriving material composition of products using life cycle inventory databases. Journal of Industrial Ecology, 28(5), 1060-1072.</t>
  </si>
  <si>
    <t>Docs_ecoinvent_database</t>
  </si>
  <si>
    <t>Documentation of the ecoinvent activities considered to calculate the material demand and compositions.</t>
  </si>
  <si>
    <t>MInventory_concrete_buildings</t>
  </si>
  <si>
    <r>
      <t>Material composition (concrete) for buildings in kg/m</t>
    </r>
    <r>
      <rPr>
        <vertAlign val="superscript"/>
        <sz val="11"/>
        <rFont val="Calibri"/>
        <family val="2"/>
        <scheme val="minor"/>
      </rPr>
      <t>2</t>
    </r>
    <r>
      <rPr>
        <sz val="11"/>
        <rFont val="Calibri"/>
        <family val="2"/>
        <scheme val="minor"/>
      </rPr>
      <t xml:space="preserve"> based on: Lotz, M. T., Herbst, A., Müller, A., Kranzl, L., Carreon, J. R., &amp; Worrell, E. (2024). A material flow model of steel and concrete in EU buildings: National differences of the service-stock-flow nexus. Cleaner Waste Systems, 8, 100153. https://doi.org/10.1016/j.clwas.2024.100153.</t>
    </r>
  </si>
  <si>
    <t>MInventory_steel_buildings</t>
  </si>
  <si>
    <r>
      <t>Material composition (steel) for buildings in kg/m</t>
    </r>
    <r>
      <rPr>
        <vertAlign val="superscript"/>
        <sz val="11"/>
        <rFont val="Calibri"/>
        <family val="2"/>
        <scheme val="minor"/>
      </rPr>
      <t>2</t>
    </r>
    <r>
      <rPr>
        <sz val="11"/>
        <rFont val="Calibri"/>
        <family val="2"/>
        <scheme val="minor"/>
      </rPr>
      <t xml:space="preserve"> based on: Lotz, M. T., Herbst, A., Müller, A., Kranzl, L., Carreon, J. R., &amp; Worrell, E. (2024). A material flow model of steel and concrete in EU buildings: National differences of the service-stock-flow nexus. Cleaner Waste Systems, 8, 100153. https://doi.org/10.1016/j.clwas.2024.100153.</t>
    </r>
  </si>
  <si>
    <t>MInventory_insulation_buildings</t>
  </si>
  <si>
    <r>
      <t>Material composition (insulation) for buildings in kg/m</t>
    </r>
    <r>
      <rPr>
        <vertAlign val="superscript"/>
        <sz val="11"/>
        <rFont val="Calibri"/>
        <family val="2"/>
        <scheme val="minor"/>
      </rPr>
      <t>2</t>
    </r>
    <r>
      <rPr>
        <sz val="11"/>
        <rFont val="Calibri"/>
        <family val="2"/>
        <scheme val="minor"/>
      </rPr>
      <t xml:space="preserve"> based on: Lotz, M. T., Herbst, A., Müller, A., Kranzl, L., Carreon, J. R., &amp; Worrell, E. (2024). A material flow model of steel and concrete in EU buildings: National differences of the service-stock-flow nexus. Cleaner Waste Systems, 8, 100153. https://doi.org/10.1016/j.clwas.2024.100153. And: Nemry, F., Uihlein, A., Colodel, C. M., Wittstock, B., Braune, A., Wetzel, C., ... &amp; Gallon, N. (2008). Environmental improvement potentials of residential buildings (IMPRO-building). European Commission, Joint Research Centre. https://op.europa.eu/en/publication-detail/-/publication/85dcd023-6800-400a-bb6f-cbbdb3826f9b.</t>
    </r>
  </si>
  <si>
    <t>MInventory_glass_buildings</t>
  </si>
  <si>
    <r>
      <t>Material composition (glass) for buildings in kg/m</t>
    </r>
    <r>
      <rPr>
        <vertAlign val="superscript"/>
        <sz val="11"/>
        <rFont val="Calibri"/>
        <family val="2"/>
        <scheme val="minor"/>
      </rPr>
      <t>2</t>
    </r>
    <r>
      <rPr>
        <sz val="11"/>
        <rFont val="Calibri"/>
        <family val="2"/>
        <scheme val="minor"/>
      </rPr>
      <t xml:space="preserve"> based on: Lotz, M. T., Herbst, A., Müller, A., Kranzl, L., Carreon, J. R., &amp; Worrell, E. (2024). A material flow model of steel and concrete in EU buildings: National differences of the service-stock-flow nexus. Cleaner Waste Systems, 8, 100153. https://doi.org/10.1016/j.clwas.2024.100153. And: Nemry, F., Uihlein, A., Colodel, C. M., Wittstock, B., Braune, A., Wetzel, C., ... &amp; Gallon, N. (2008). Environmental improvement potentials of residential buildings (IMPRO-building). European Commission, Joint Research Centre. https://op.europa.eu/en/publication-detail/-/publication/85dcd023-6800-400a-bb6f-cbbdb3826f9b.</t>
    </r>
  </si>
  <si>
    <t>MInventory_steel_vehicles</t>
  </si>
  <si>
    <t>Material composition (steel) for vehicles in kg/vehicle based on: Pauliuk, S., Heeren, N., Berrill, P., Fishman, T., Nistad, A., Tu, Q., ... &amp; Hertwich, E. (2021). Data is reproduced from (CC BY 4.0): Database of the ODYM-RECC v2. 4 Model, Used for the GLOBAL Case Study on Material Efficiency and Climate Change Mitigation [Data Set]. Zenodo. and Andreas Wurzer. (2016). Bewertung möglicher gesetzlicher Lenkungseffekte auf Basis gesamtheitlicher Lebenszyklusanalysen im Verkehrssektor MASTERARBEIT zur Erlangung des akademischen Grades eines Diplom-Ingenieurs.</t>
  </si>
  <si>
    <t>MInventory_plastics_vehicles</t>
  </si>
  <si>
    <t>Material composition (plastics) for vehicles in kg/vehicle based on: Pauliuk, S., Heeren, N., Berrill, P., Fishman, T., Nistad, A., Tu, Q., ... &amp; Hertwich, E. (2021). Data is reproduced from (CC BY 4.0): Database of the ODYM-RECC v2. 4 Model, Used for the GLOBAL Case Study on Material Efficiency and Climate Change Mitigation [Data Set]. Zenodo. and Andreas Wurzer. (2016). Bewertung möglicher gesetzlicher Lenkungseffekte auf Basis gesamtheitlicher Lebenszyklusanalysen im Verkehrssektor MASTERARBEIT zur Erlangung des akademischen Grades eines Diplom-Ingenieurs.</t>
  </si>
  <si>
    <t>MInventory_glass_vehicles</t>
  </si>
  <si>
    <t>Material composition (glass) for vehicles in kg/vehicle based on: Pauliuk, S., Heeren, N., Berrill, P., Fishman, T., Nistad, A., Tu, Q., ... &amp; Hertwich, E. (2021). Data is reproduced from (CC BY 4.0): Database of the ODYM-RECC v2. 4 Model, Used for the GLOBAL Case Study on Material Efficiency and Climate Change Mitigation [Data Set]. Zenodo. and Andreas Wurzer. (2016). Bewertung möglicher gesetzlicher Lenkungseffekte auf Basis gesamtheitlicher Lebenszyklusanalysen im Verkehrssektor MASTERARBEIT zur Erlangung des akademischen Grades eines Diplom-Ingenieurs.</t>
  </si>
  <si>
    <t>Translation from service into product demand</t>
  </si>
  <si>
    <t>Floor_space</t>
  </si>
  <si>
    <r>
      <t>Floor space per capita in m</t>
    </r>
    <r>
      <rPr>
        <vertAlign val="superscript"/>
        <sz val="11"/>
        <color theme="1"/>
        <rFont val="Calibri"/>
        <family val="2"/>
        <scheme val="minor"/>
      </rPr>
      <t>2</t>
    </r>
    <r>
      <rPr>
        <sz val="11"/>
        <color theme="1"/>
        <rFont val="Calibri"/>
        <family val="2"/>
        <scheme val="minor"/>
      </rPr>
      <t xml:space="preserve"> for 28 countries from: Lotz, M. T., &amp; Herbst, A. (2020). newTRENDs. Deliverable 6.1 Decarbonization and circular economy in industry. https://newtrends2020.eu/.</t>
    </r>
  </si>
  <si>
    <t>Residential_share</t>
  </si>
  <si>
    <t>Share of SFH and MFH in the residential building stock from: Lotz, M. T., &amp; Herbst, A. (2020). newTRENDs. Deliverable 6.1 Decarbonization and circular economy in industry. https://newtrends2020.eu/.</t>
  </si>
  <si>
    <t>Commercial_base year</t>
  </si>
  <si>
    <r>
      <t>Base year commercial building stock in m</t>
    </r>
    <r>
      <rPr>
        <vertAlign val="superscript"/>
        <sz val="11"/>
        <color theme="1"/>
        <rFont val="Calibri"/>
        <family val="2"/>
        <scheme val="minor"/>
      </rPr>
      <t xml:space="preserve">2 </t>
    </r>
    <r>
      <rPr>
        <sz val="11"/>
        <color theme="1"/>
        <rFont val="Calibri"/>
        <family val="2"/>
        <scheme val="minor"/>
      </rPr>
      <t>from: Lotz, M. T., &amp; Herbst, A. (2020). newTRENDs. Deliverable 6.1 Decarbonization and circular economy in industry. https://newtrends2020.eu/.</t>
    </r>
  </si>
  <si>
    <t>Vehicle_share</t>
  </si>
  <si>
    <t xml:space="preserve">Share of different vehicle types in new vehicles based on: Pauliuk, S., Heeren, N., Berrill, P., Fishman, T., Nistad, A., Tu, Q., ... &amp; Hertwich, E. (2021). Database of the ODYM-RECC v2. 4 Model, Used for the GLOBAL Case Study on Material Efficiency and Climate Change Mitigation [Data Set]. Zenodo. </t>
  </si>
  <si>
    <t>Packaging</t>
  </si>
  <si>
    <t>Change in packaging demand.</t>
  </si>
  <si>
    <t>Steel</t>
  </si>
  <si>
    <t>Change in steel demand by sector and region.</t>
  </si>
  <si>
    <t>Cement</t>
  </si>
  <si>
    <t>Change in cement demand by sector and region.</t>
  </si>
  <si>
    <t>Plastics</t>
  </si>
  <si>
    <t>Change in plastic demand by sector and region.</t>
  </si>
  <si>
    <t>Translation_references</t>
  </si>
  <si>
    <t xml:space="preserve">Placeholder sheet that aims to indicate and collect relevant literature to translate service into product demand. </t>
  </si>
  <si>
    <t>Critical material requirements</t>
  </si>
  <si>
    <t>Technologies_CMs</t>
  </si>
  <si>
    <t>Overview of the technologies analyzed to assess critical materials required for different technologies, detailing the demand for elements like rare earth metals, lithium, and other critical raw materials.</t>
  </si>
  <si>
    <t>Materials</t>
  </si>
  <si>
    <t>List of materials considered in the datasets.</t>
  </si>
  <si>
    <t>ICEV</t>
  </si>
  <si>
    <t>Critical material demand for conventional gasoline and diesel-powered vehicles.</t>
  </si>
  <si>
    <t>EV</t>
  </si>
  <si>
    <t>Critical material demand for battery-electric vehicles, including lithium, cobalt, and aluminium requirements.</t>
  </si>
  <si>
    <t>Wind-DDPM</t>
  </si>
  <si>
    <t>Critical material demand for direct-drive wind turbines using permanent magnets.</t>
  </si>
  <si>
    <t>Wind-Gearbox</t>
  </si>
  <si>
    <t>Critical material demand for wind turbines using a gearbox system.</t>
  </si>
  <si>
    <t>c-Si</t>
  </si>
  <si>
    <t>Critical material demand for for crystalline silicon-based photovoltaic panels.</t>
  </si>
  <si>
    <t>CdTe</t>
  </si>
  <si>
    <t>Critical material demand for CdTe thin-film solar panels.</t>
  </si>
  <si>
    <t>CIGS</t>
  </si>
  <si>
    <t>Critical material demand for Copper Indium Gallium Selenide thin-film solar panels.</t>
  </si>
  <si>
    <t>a-Si</t>
  </si>
  <si>
    <t>Critical material demand for amorphous silicon-based solar panels, often used in flexible and thin-film applications.</t>
  </si>
  <si>
    <t>perovskite</t>
  </si>
  <si>
    <t>Critical material demand for perovskite-based solar technologies.</t>
  </si>
  <si>
    <t>Parabolic Trough - PB</t>
  </si>
  <si>
    <t>Critical material demand for parabolic trough concentrated solar power systems (parabolic trough concentrated solar power with power block).</t>
  </si>
  <si>
    <t>CSP Tower - PB</t>
  </si>
  <si>
    <t>Critical material demand for concentrated solar power tower with power block.</t>
  </si>
  <si>
    <t>Nuclear</t>
  </si>
  <si>
    <t>Critical material demand for nuclear power generation.</t>
  </si>
  <si>
    <t>PEMFC</t>
  </si>
  <si>
    <t>Critical material demand for polymer electrolyte membrane fuel cells (PEMFC).</t>
  </si>
  <si>
    <t>SOFC-Y</t>
  </si>
  <si>
    <t>Critical material demand for solid oxide fuel cells.</t>
  </si>
  <si>
    <t>PAFC</t>
  </si>
  <si>
    <t>Critical material demand for phosphoric acid fuel cells.</t>
  </si>
  <si>
    <t>PEMEL</t>
  </si>
  <si>
    <t>Critical material demand for proton exchange membrane (PEM) electrolyzers used for hydrogen production.</t>
  </si>
  <si>
    <t>AEL</t>
  </si>
  <si>
    <t>Critical material demand for alkaline electrolyzers.</t>
  </si>
  <si>
    <t>HTEL - Yttrium</t>
  </si>
  <si>
    <t>Critical material demand for high-temperature electrolyzers.</t>
  </si>
  <si>
    <t>References_CMs</t>
  </si>
  <si>
    <t>References used to establish critical raw material demands.</t>
  </si>
  <si>
    <t>Abbreviations</t>
  </si>
  <si>
    <t>Countries</t>
  </si>
  <si>
    <t>AUT</t>
  </si>
  <si>
    <t>Austria</t>
  </si>
  <si>
    <t>BEL</t>
  </si>
  <si>
    <t>Belgium</t>
  </si>
  <si>
    <t>BGR</t>
  </si>
  <si>
    <t>Bulgaria</t>
  </si>
  <si>
    <t>CYP</t>
  </si>
  <si>
    <t>Cyprus</t>
  </si>
  <si>
    <t>CZE</t>
  </si>
  <si>
    <t>Czech Republic (Czechia)</t>
  </si>
  <si>
    <t>DEU</t>
  </si>
  <si>
    <t>Germany</t>
  </si>
  <si>
    <t>DNK</t>
  </si>
  <si>
    <t>Denmark</t>
  </si>
  <si>
    <t>ESP</t>
  </si>
  <si>
    <t>Spain</t>
  </si>
  <si>
    <t>EST</t>
  </si>
  <si>
    <t>Estonia</t>
  </si>
  <si>
    <t>FIN</t>
  </si>
  <si>
    <t>Finland</t>
  </si>
  <si>
    <t>FRA</t>
  </si>
  <si>
    <t>France</t>
  </si>
  <si>
    <t>GBR</t>
  </si>
  <si>
    <t>United Kingdom</t>
  </si>
  <si>
    <t>GRC</t>
  </si>
  <si>
    <t>Greece</t>
  </si>
  <si>
    <t>HRV</t>
  </si>
  <si>
    <t>Croatia</t>
  </si>
  <si>
    <t>HUN</t>
  </si>
  <si>
    <t>Hungary</t>
  </si>
  <si>
    <t>IRL</t>
  </si>
  <si>
    <t>Ireland</t>
  </si>
  <si>
    <t>ITA</t>
  </si>
  <si>
    <t>Italy</t>
  </si>
  <si>
    <t>LTU</t>
  </si>
  <si>
    <t>Lithuania</t>
  </si>
  <si>
    <t>LUX</t>
  </si>
  <si>
    <t>Luxembourg</t>
  </si>
  <si>
    <t>LVA</t>
  </si>
  <si>
    <t>Latvia</t>
  </si>
  <si>
    <t>MLT</t>
  </si>
  <si>
    <t>Malta</t>
  </si>
  <si>
    <t>NLD</t>
  </si>
  <si>
    <t>Netherlands</t>
  </si>
  <si>
    <t>POL</t>
  </si>
  <si>
    <t>Poland</t>
  </si>
  <si>
    <t>PRT</t>
  </si>
  <si>
    <t>Portugal</t>
  </si>
  <si>
    <t>ROU</t>
  </si>
  <si>
    <t>Romania</t>
  </si>
  <si>
    <t>SVK</t>
  </si>
  <si>
    <t>Slovakia</t>
  </si>
  <si>
    <t>SVN</t>
  </si>
  <si>
    <t>Slovenia</t>
  </si>
  <si>
    <t>SWE</t>
  </si>
  <si>
    <t>Sweden</t>
  </si>
  <si>
    <t>Buildings</t>
  </si>
  <si>
    <t>SFH</t>
  </si>
  <si>
    <t>Single-Family House</t>
  </si>
  <si>
    <t>MFH</t>
  </si>
  <si>
    <t>Multi-Family House</t>
  </si>
  <si>
    <t>Ret</t>
  </si>
  <si>
    <t>Retail</t>
  </si>
  <si>
    <t>Off</t>
  </si>
  <si>
    <t>Office</t>
  </si>
  <si>
    <t>Hot</t>
  </si>
  <si>
    <t>Hotel</t>
  </si>
  <si>
    <t>Edu</t>
  </si>
  <si>
    <t>Educational</t>
  </si>
  <si>
    <t>Hea</t>
  </si>
  <si>
    <t>Healthcare</t>
  </si>
  <si>
    <t>Oth</t>
  </si>
  <si>
    <t>Other (miscellaneous buildings)</t>
  </si>
  <si>
    <t>PA</t>
  </si>
  <si>
    <t>Polyamide</t>
  </si>
  <si>
    <t>PC</t>
  </si>
  <si>
    <t>Polycarbonate</t>
  </si>
  <si>
    <t>PES</t>
  </si>
  <si>
    <t>Polyester</t>
  </si>
  <si>
    <t>PE</t>
  </si>
  <si>
    <t>Polyethylene</t>
  </si>
  <si>
    <t>PET</t>
  </si>
  <si>
    <t>Polyethylene Terephthalate</t>
  </si>
  <si>
    <t>PP</t>
  </si>
  <si>
    <t>Polypropylene</t>
  </si>
  <si>
    <t>PS</t>
  </si>
  <si>
    <t>Polystyrene</t>
  </si>
  <si>
    <t>PUR</t>
  </si>
  <si>
    <t>Polyurethane</t>
  </si>
  <si>
    <t>PU:polyol</t>
  </si>
  <si>
    <t>Polyol (component of polyurethane)</t>
  </si>
  <si>
    <t>PU:phenyl isocyanate</t>
  </si>
  <si>
    <t>Phenyl Isocyanate (component of polyurethane)</t>
  </si>
  <si>
    <t>PVC</t>
  </si>
  <si>
    <t>Polyvinyl Chloride</t>
  </si>
  <si>
    <t>PVDC</t>
  </si>
  <si>
    <t>Polyvinylidene Chloride</t>
  </si>
  <si>
    <t>ABS</t>
  </si>
  <si>
    <t>Acrylonitrile-Butadiene-Styrene</t>
  </si>
  <si>
    <t>EPOXY</t>
  </si>
  <si>
    <t>Epoxy</t>
  </si>
  <si>
    <t>PMMA</t>
  </si>
  <si>
    <t>Polymethyl Methacrylate</t>
  </si>
  <si>
    <t>PF</t>
  </si>
  <si>
    <t>Phenolic Resin</t>
  </si>
  <si>
    <t>PVF</t>
  </si>
  <si>
    <t>Polyvinyl Fluoride</t>
  </si>
  <si>
    <t>MF</t>
  </si>
  <si>
    <t>Melamine Formaldehyde</t>
  </si>
  <si>
    <t>UF</t>
  </si>
  <si>
    <t>Urea Formaldehyde</t>
  </si>
  <si>
    <t>PLA</t>
  </si>
  <si>
    <t>Polylactide</t>
  </si>
  <si>
    <t>PSU</t>
  </si>
  <si>
    <t>Polysulfone</t>
  </si>
  <si>
    <t>SAN</t>
  </si>
  <si>
    <t>Styrene-Acrylonitrile</t>
  </si>
  <si>
    <t>ACRYLIC</t>
  </si>
  <si>
    <t>Acrylic</t>
  </si>
  <si>
    <t>VER</t>
  </si>
  <si>
    <t>Bisphenol A Epoxy-Based Vinyl Ester Resin</t>
  </si>
  <si>
    <t>EVA</t>
  </si>
  <si>
    <t>Ethylene-Vinyl Acetate / Ethylvinylacetate</t>
  </si>
  <si>
    <t>FOAM</t>
  </si>
  <si>
    <t>Polymer Foaming</t>
  </si>
  <si>
    <t>PPS</t>
  </si>
  <si>
    <t>Polyphenylene Sulfide</t>
  </si>
  <si>
    <t>Technologies (details)</t>
  </si>
  <si>
    <t>DDPM</t>
  </si>
  <si>
    <t>Direct Drive Permanent Magnet</t>
  </si>
  <si>
    <t>PEM(FC)</t>
  </si>
  <si>
    <t>Proton-Exchange-Membrane / Polymer-Electrolyt-Membrane Fuel Cell</t>
  </si>
  <si>
    <t>SOFC</t>
  </si>
  <si>
    <t>Solid-Oxide Fuel Cell based on Yttrium</t>
  </si>
  <si>
    <t>Phosphoric-Acid Fuel Cell</t>
  </si>
  <si>
    <t>Alkaline Electrolysis</t>
  </si>
  <si>
    <t>Proton-Exchange-Membrane / Polymer-Electrolyt-Membrane Electrolysis</t>
  </si>
  <si>
    <t>HTEL</t>
  </si>
  <si>
    <t>High-Temperature Electrolysis / Solid-Oxide Electrolysis</t>
  </si>
  <si>
    <t>Crystalline Silicon</t>
  </si>
  <si>
    <t>Amorphous Silicon</t>
  </si>
  <si>
    <t>Copper-Indium-Gallium-Selenide</t>
  </si>
  <si>
    <t>Cadmium-Telluride</t>
  </si>
  <si>
    <t>PT</t>
  </si>
  <si>
    <t>Parabolic Trough</t>
  </si>
  <si>
    <t>ST</t>
  </si>
  <si>
    <t>Solar Tower</t>
  </si>
  <si>
    <t>NMC622</t>
  </si>
  <si>
    <t>Lithium Nickel Manganese Cobalt Oxide</t>
  </si>
  <si>
    <t>LFP</t>
  </si>
  <si>
    <t>Lithium Iron Phosphate</t>
  </si>
  <si>
    <t>Li-O₂</t>
  </si>
  <si>
    <t>Lithium–Oxygen</t>
  </si>
  <si>
    <t>Na-NiCl</t>
  </si>
  <si>
    <t>Sodium Nickel Chloride</t>
  </si>
  <si>
    <t>NCA</t>
  </si>
  <si>
    <t>Lithium Nickel Cobalt Aluminum Oxide</t>
  </si>
  <si>
    <t>Ecoinvent locations</t>
  </si>
  <si>
    <t>GLO</t>
  </si>
  <si>
    <t>Global</t>
  </si>
  <si>
    <t>CA-QC</t>
  </si>
  <si>
    <t>Canada, Québec</t>
  </si>
  <si>
    <t>RER</t>
  </si>
  <si>
    <t>Europe (including Switzerland)</t>
  </si>
  <si>
    <t>CH</t>
  </si>
  <si>
    <t>Switzerland</t>
  </si>
  <si>
    <t>AT</t>
  </si>
  <si>
    <t>IN</t>
  </si>
  <si>
    <t>India</t>
  </si>
  <si>
    <t>RoW</t>
  </si>
  <si>
    <r>
      <t xml:space="preserve">Rest of World </t>
    </r>
    <r>
      <rPr>
        <i/>
        <sz val="11"/>
        <color theme="1"/>
        <rFont val="Calibri"/>
        <family val="2"/>
        <scheme val="minor"/>
      </rPr>
      <t>(all countries not specifically modeled)</t>
    </r>
  </si>
  <si>
    <t>Europe without Switzerland and Austria</t>
  </si>
  <si>
    <t>Self-explanatory region used in some datasets</t>
  </si>
  <si>
    <t>Europe without Switzerland</t>
  </si>
  <si>
    <t>BA</t>
  </si>
  <si>
    <t>Bosnia and Herzegovina</t>
  </si>
  <si>
    <t>PL</t>
  </si>
  <si>
    <t>CZ</t>
  </si>
  <si>
    <t>Czech Republic</t>
  </si>
  <si>
    <t>SK</t>
  </si>
  <si>
    <t>NO</t>
  </si>
  <si>
    <t>Norway</t>
  </si>
  <si>
    <t>US</t>
  </si>
  <si>
    <t>United States</t>
  </si>
  <si>
    <t>XK</t>
  </si>
  <si>
    <t>Kosovo</t>
  </si>
  <si>
    <t>HR</t>
  </si>
  <si>
    <t>BE</t>
  </si>
  <si>
    <t>ME</t>
  </si>
  <si>
    <t>Montenegro</t>
  </si>
  <si>
    <t>SE</t>
  </si>
  <si>
    <t>BR</t>
  </si>
  <si>
    <t>Brazil</t>
  </si>
  <si>
    <t>SI</t>
  </si>
  <si>
    <t>AL</t>
  </si>
  <si>
    <t>Albania</t>
  </si>
  <si>
    <t>CO</t>
  </si>
  <si>
    <t>Colombia</t>
  </si>
  <si>
    <t>RS</t>
  </si>
  <si>
    <t>Serbia</t>
  </si>
  <si>
    <t>LV</t>
  </si>
  <si>
    <t>CY</t>
  </si>
  <si>
    <t>LU</t>
  </si>
  <si>
    <t>GR</t>
  </si>
  <si>
    <t>DE</t>
  </si>
  <si>
    <t>ES</t>
  </si>
  <si>
    <t>GB</t>
  </si>
  <si>
    <t>DK</t>
  </si>
  <si>
    <t>RO</t>
  </si>
  <si>
    <t>IE</t>
  </si>
  <si>
    <t>HU</t>
  </si>
  <si>
    <t>NL</t>
  </si>
  <si>
    <t>Peru</t>
  </si>
  <si>
    <t>EE</t>
  </si>
  <si>
    <t>IT</t>
  </si>
  <si>
    <t>IS</t>
  </si>
  <si>
    <t>Iceland</t>
  </si>
  <si>
    <t>BG</t>
  </si>
  <si>
    <t>ZA</t>
  </si>
  <si>
    <t>South Africa</t>
  </si>
  <si>
    <t>FR</t>
  </si>
  <si>
    <t>FI</t>
  </si>
  <si>
    <t>Product</t>
  </si>
  <si>
    <t>Location</t>
  </si>
  <si>
    <t>Total amount [kg]</t>
  </si>
  <si>
    <t>Information</t>
  </si>
  <si>
    <t>Material Group</t>
  </si>
  <si>
    <t>Material</t>
  </si>
  <si>
    <t>Mass (kg) [2025]</t>
  </si>
  <si>
    <t>Mass (kg) [2030]</t>
  </si>
  <si>
    <t>Mass (kg) [2035]</t>
  </si>
  <si>
    <t>Mass (kg) [2040]</t>
  </si>
  <si>
    <t>Mass (kg) [2045]</t>
  </si>
  <si>
    <t>Mass (kg) [2050]</t>
  </si>
  <si>
    <t>Mass (kg), rescaled on corrected (%) [2025]</t>
  </si>
  <si>
    <t>Mass (kg), rescaled on corrected (%) [2030]</t>
  </si>
  <si>
    <t>Mass (kg), rescaled on corrected (%) [2035]</t>
  </si>
  <si>
    <t>Mass (kg), rescaled on corrected (%) [2040]</t>
  </si>
  <si>
    <t>Mass (kg), rescaled on corrected (%) [2045]</t>
  </si>
  <si>
    <t>Mass (kg), rescaled on corrected (%) [2050]</t>
  </si>
  <si>
    <t>Percentage corrected (%) [2025]</t>
  </si>
  <si>
    <t>Percentage corrected (%) [2030]</t>
  </si>
  <si>
    <t>Percentage corrected (%) [2035]</t>
  </si>
  <si>
    <t>Percentage corrected (%) [2040]</t>
  </si>
  <si>
    <t>Percentage corrected (%) [2045]</t>
  </si>
  <si>
    <t>Percentage corrected (%) [2050]</t>
  </si>
  <si>
    <t>battery production, Li-ion, NMC622</t>
  </si>
  <si>
    <t>Unknown (1 kg assumed for rescaling)</t>
  </si>
  <si>
    <t>Modeled from the NMC622 inventory provided by Crenna et al., 2021., itself based on Dai et al., 2019., | Additional database comment for year '2030': Modeled from the NMC622 inventory provided by Crenna et al., 2021., itself based on Dai et al., 2019., | Additional database comment for year '2035': Modeled from the NMC622 inventory provided by Crenna et al., 2021., itself based on Dai et al., 2019., | Additional database comment for year '2040': Modeled from the NMC622 inventory provided by Crenna et al., 2021., itself based on Dai et al., 2019., | Additional database comment for year '2045': Modeled from the NMC622 inventory provided by Crenna et al., 2021., itself based on Dai et al., 2019., | Additional database comment for year '2050': Modeled from the NMC622 inventory provided by Crenna et al., 2021., itself based on Dai et al., 2019.</t>
  </si>
  <si>
    <t>Copper</t>
  </si>
  <si>
    <t>Total</t>
  </si>
  <si>
    <t>Aluminium</t>
  </si>
  <si>
    <t>Rubber</t>
  </si>
  <si>
    <t>Glass</t>
  </si>
  <si>
    <t>Zinc</t>
  </si>
  <si>
    <t>Magnesium</t>
  </si>
  <si>
    <t>battery production, Li-ion, LFP, rechargeable, prismatic</t>
  </si>
  <si>
    <t>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 | Additional database comment for year '2030':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 | Additional database comment for year '2035':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 | Additional database comment for year '2040':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 | Additional database comment for year '2045':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 | Additional database comment for year '2050': This dataset represents the production of 1 kg of Li-ion battery pack used e.g. for mechanical drive of an electric vehicle. The inventory is modelled according to the publication of Dai et al. (2017, 2018), in which a battery pack of 203 kg, with gross pack energy of 23.5 kWh made of 137 3.6 V- 46Ah prismatic cells is presented. Cells are made of lithium iron phosphate (LFP) cathode and a graphite-based anode, liquid electrolyte and a porous plastic separator. Infrastructure is included as well in this dataset as "electronic component factory". Reference: Dai, Q., Dunn, J., Kelly, J. C., &amp; Elgowainy, A. (2017). Update of Life Cycle Analysis of Lithium-Ion Batteries in the GREET Model. 2017. Argonne National Laboratory. Dai, Q., Kelly, J. C., Dunn, J., &amp; Benavides, P. (2018). Update of Bill-of-Materials and Cathode Materials Production for Lithium-Ion Batteries in the GREET Model. 2018. Argonne National Laboratory. Geography:  This dataset is extrapolated from CN production to global. Technology:  The battery pack is made of cells connected together and packed into modules, which are further connected and inserted into the metallic case of the battery pack. The cells in the battery pack of this dataset specifically have LFP cathode and graphite-based anode. Additional components include tabs, cable and electronic components for the connection of battery modules and their management, and a cooling system for safety reason.   Time period:  The time period is from 2018 (year of the publication) and 2025 (assuming that this producing technology is still viable in the near future)</t>
  </si>
  <si>
    <t>battery production, Li-O2</t>
  </si>
  <si>
    <t>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 | Additional database comment for year '2030': 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 | Additional database comment for year '2035': 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 | Additional database comment for year '2040': 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 | Additional database comment for year '2045': 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 | Additional database comment for year '2050': 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t>
  </si>
  <si>
    <t>battery production, Na-NiCl, rechargeable</t>
  </si>
  <si>
    <t>Geography:  Produced exclusively in Switzerland., | Additional database comment for year '2030': Geography:  Produced exclusively in Switzerland., | Additional database comment for year '2035': Geography:  Produced exclusively in Switzerland., | Additional database comment for year '2040': Geography:  Produced exclusively in Switzerland., | Additional database comment for year '2045': Geography:  Produced exclusively in Switzerland., | Additional database comment for year '2050': Geography:  Produced exclusively in Switzerland.</t>
  </si>
  <si>
    <t>battery production, Li-ion, NCA, rechargeable, prismatic</t>
  </si>
  <si>
    <t>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 | Additional database comment for year '2030': 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 | Additional database comment for year '2035': 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 | Additional database comment for year '2040': 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 | Additional database comment for year '2045': 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 | Additional database comment for year '2050': Geography:  This dataset is considered representative of the global situation. It is based on data from the geography China, which is the leader country of Li-ion battery production.  Technology:   The battery pack includes module packaging, cells with NCA cathode and silicon coated graphite-based anode and additional components (external case, tabs, electronic components). Time period:  The time period is from 2017 (year of the collection of data) and 2020 (year of the dataset)</t>
  </si>
  <si>
    <t>battery production, lead acid, rechargeable, stationary</t>
  </si>
  <si>
    <t>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 | Additional database comment for year '2030': 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 | Additional database comment for year '2035': 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 | Additional database comment for year '2040': 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 | Additional database comment for year '2045': 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 | Additional database comment for year '2050': General Comment: This dataset represents the production of 1 kg of a valve regulated lead acid (VRLA) battery (absorbed glass matt - AGM) for stationary use. This dataset is a copy of the corresponding regional dataset. Production volume was adjusted.  Material compositon relates to a specific battery model. Specific parameters according to model Exide Absolyte (R) GX V-0 Energy density: 27 Wh/kg (at 8 h discharge), 32 Wh/kg (at 24 h discharge rate) DC/DC round trip efficiency: 0.8 cycles to failure: 1200 (at a 8 h discharge rate and DoD of 100 %); 800 (at a 2 h discharge rate and DoD of 71.9 %). Energy requirements of electricity, gas and oil comprise the manufacturing of grid, paste, and plate, plastic moulding and assembly/formation. No further direct emissions to air or water are taken into account.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No emissions to air or water are taken into account. Specific parameters according to model Exide Absolyte (R) GX V-0 Energy density: 27 Wh/kg (at 8 h discharge), 32 Wh/kg (at 24 h discharge rate) DC/DC round trip efficiency: 0.8 cycles to failure: 1200 (at a 8 h discharge rate and DoD of 100 %); 800 (at a 2 h discharge rate and DoD of 71.9 %) The inventory was modelled according to: Spanos, Constantine, Turney, Damon E., Fthenakis, Vasilis (2015): Life-cycle analysis of flow-assisted nickel zinc-, manganese dioxide-, and valve-regulated lead-acid batteries designed for demand-charge reduction. Renewable and Sustainable Energy Reviews 43: 478–494. doi:10.1016/j.rser.2014.10.072. Geography:  Literature source refers to US conditions concerning battery production and parameters. The data are considered representative of the average situation globally. Technology:  Includes manufacturing of grid, paste, and plate, plastic moulding, assembly/formation. Time period:  according to the sources Spanos et al. (2015) cited</t>
  </si>
  <si>
    <t>photovoltaic slanted-roof installation, 3kWp, multi-Si, panel, mounted, on roof</t>
  </si>
  <si>
    <t>Photovoltaic installation with a capacity of 3kWp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3kWp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 | Additional database comment for year '2030': `premise` has changed the efficiency of this photovoltaic installation from 17 pct. to 19 pt., | Additional database comment for year '2035': `premise` has changed the efficiency of this photovoltaic installation from 17 pct. to 20 pt., | Additional database comment for year '2040': `premise` has changed the efficiency of this photovoltaic installation from 17 pct. to 21 pt., | Additional database comment for year '2045': `premise` has changed the efficiency of this photovoltaic installation from 17 pct. to 22 pt., | Additional database comment for year '2050': `premise` has changed the efficiency of this photovoltaic installation from 17 pct. to 24 pt.</t>
  </si>
  <si>
    <t>photovoltaic slanted-roof installation, 93 kWp, multi-Si, panel, mounted, on roof</t>
  </si>
  <si>
    <t>Photovoltaic installation with a capacity of 93kWp and a life time of 30 years installed in Switzerland. The efficiency of multi-Si PV modules is 16.8% (Fraunhofer ISE Photovoltaics Report 2019). The share of rejected or replaced PV modules is estimated at 3%. The inverter is assumed to be replaced once during the service life of the PV system. All components (modules, mounting system, electric installation, inverter) for the installation of a 93 kWp photovoltaic plant, energy use for the mounting, transport of materials to the place of installation. Disposal of components after end of life. Location:  Installation in CH Technology:  Current technology for mounting of panels or laminates, electric installations and other components. Sampling:  Questionnaire filled in by the operator of the plant (Solarspar AG). Extrapolations:  none Uncertainty:  none, | Additional database comment for year '2030': `premise` has changed the efficiency of this photovoltaic installation from 17 pct. to 19 pt., | Additional database comment for year '2035': `premise` has changed the efficiency of this photovoltaic installation from 17 pct. to 20 pt., | Additional database comment for year '2040': `premise` has changed the efficiency of this photovoltaic installation from 17 pct. to 21 pt., | Additional database comment for year '2045': `premise` has changed the efficiency of this photovoltaic installation from 17 pct. to 22 pt., | Additional database comment for year '2050': `premise` has changed the efficiency of this photovoltaic installation from 17 pct. to 24 pt.</t>
  </si>
  <si>
    <t>photovoltaic open ground installation, 570 kWp, multi-Si, on open ground</t>
  </si>
  <si>
    <t>Photovoltaic installation with a capacity of 570kWp and a life time of 30 years installed in Europe. The efficiency of multi-Si PV modules is 16.8% (Fraunhofer ISE Photovoltaics Report 2019). The share of rejected or replaced PV modules is estimated at 3%. The inverter is assumed to be replaced once during the service life of the PV system. All components for the installation of a 570kWp photovoltaic plant, energy use for the mounting, transport of materials and persons to the construction place. Disposal of components after end of life. Location:  Installation in Europe. Technology:  Current technology for mounting of panels or laminates, electric installations and other components. Time period:  Average module efficiency in 2018. Production volume:  Total installed capacity in 2018: 120 GWp in Europe. Sampling:  Publication for efficiency, mounting systems and own estimations for other components. Extrapolations:  Estimations for lifetime of PV modules (30a) and inverters (15a) as well as for transport distances. Uncertainty:  None, | Additional database comment for year '2030': `premise` has changed the efficiency of this photovoltaic installation from 17 pct. to 19 pt., | Additional database comment for year '2035': `premise` has changed the efficiency of this photovoltaic installation from 17 pct. to 20 pt., | Additional database comment for year '2040': `premise` has changed the efficiency of this photovoltaic installation from 17 pct. to 21 pt., | Additional database comment for year '2045': `premise` has changed the efficiency of this photovoltaic installation from 17 pct. to 22 pt., | Additional database comment for year '2050': `premise` has changed the efficiency of this photovoltaic installation from 17 pct. to 24 pt.</t>
  </si>
  <si>
    <t>wind turbine construction, small-scale, 6kW, onshore</t>
  </si>
  <si>
    <t>Geography:  The manufacturer of the wind turbine is located in Germany. Time period:  The wind turbine has been produced since 2013, the development of the invetory took place in 2022., | Additional database comment for year '2030': Geography:  The manufacturer of the wind turbine is located in Germany. Time period:  The wind turbine has been produced since 2013, the development of the invetory took place in 2022., | Additional database comment for year '2035': Geography:  The manufacturer of the wind turbine is located in Germany. Time period:  The wind turbine has been produced since 2013, the development of the invetory took place in 2022., | Additional database comment for year '2040': Geography:  The manufacturer of the wind turbine is located in Germany. Time period:  The wind turbine has been produced since 2013, the development of the invetory took place in 2022., | Additional database comment for year '2045': Geography:  The manufacturer of the wind turbine is located in Germany. Time period:  The wind turbine has been produced since 2013, the development of the invetory took place in 2022., | Additional database comment for year '2050': Geography:  The manufacturer of the wind turbine is located in Germany. Time period:  The wind turbine has been produced since 2013, the development of the invetory took place in 2022.</t>
  </si>
  <si>
    <t>wind turbine construction, 750kW, onshore</t>
  </si>
  <si>
    <t>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 | Additional database comment for year '2030': 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 | Additional database comment for year '2035': 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 | Additional database comment for year '2040': 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 | Additional database comment for year '2045': 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 | Additional database comment for year '2050': Technology:  Operational parameters: Nominal output 750 kW Power regulation Stall Nominal wind speed 16 m/s Cut-in 4 m/s Cut-out 25 m/s Rotor: Rotor diameter 48.2 m Rotor swept area 1824 m2 Number of blades 3 Rotor revolutions 22/15 rpm Rotor placing Upwind rotor Brake system: Blade tip air brake Hydraulic, fail-safe Disk brake Hydraulic, fail-safe Drive train Gear type Planetary - parallel axle Ratio 1:67.5 Main shaft Forged shaft and flange Main bearing Spherical roller bearing Cooling Heat exchanger with pump Generator: Type Asynchronous, 4/6 pole Nominal voltage 690 V Nominal frequence 50 Hz Name plate rating 750/200 kW Cooling Liquid-cooled with pump Yaw system: Type Ball bearing Yaw brake 3 Friction brake/motor brake Drive mechanism 4 electrical planetary gears Tower: Type Conical, steel, painted Hub height In accordance with approval Controller: Type Computer controlling Computer controlling Soft by thyristors Capacitor bank No-load compensated Remote control By modem Weight:Tower weight 60t Rotor+Nacelle weight: 30.5 tSource:  Time period:  Turbines present in 2008 in Quebec wind power park. Lifespan of 20 years</t>
  </si>
  <si>
    <t>wind turbine construction, 2MW, onshore</t>
  </si>
  <si>
    <t xml:space="preserve">, | Additional database comment for year '2030': , | Additional database comment for year '2035': , | Additional database comment for year '2040': , | Additional database comment for year '2045': , | Additional database comment for year '2050': </t>
  </si>
  <si>
    <t>wind turbine construction, 4.5MW, onshore</t>
  </si>
  <si>
    <t>computer production, laptop</t>
  </si>
  <si>
    <t>Unknown (3.15 kg assumed for rescaling)</t>
  </si>
  <si>
    <t>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 | Additional database comment for year '2030': 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 | Additional database comment for year '2035': 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 | Additional database comment for year '2040': 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 | Additional database comment for year '2045': 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 | Additional database comment for year '2050': This dataset represents the production of 1 unit of a laptop computer (without packaging). The exchanges are a weighted average of four sources (Hischier (2014), Ciroth (2011), Busa (2019), Apple Environment Report) and represent the production of an average Laptop in the given time period. Data on water and electricity consumption and factory usage are taken from (Hischier, 2007). The datasets represents the current technology, the CD-Drive is therefore excluded and a solid state drive is included for computer storage. Sources: - Hischier, R., Coroama, V. C., Schien, D., &amp; Achachlouei, M. A. (2015). Grey energy and environmental impacts of ICT hardware. In ICT Innovations for Sustainability (pp. 171-189). Springer, Cham. - Ciroth, A., &amp; Franze, J. (2011). LCA of an ecolabeled notebook: consideration of social and environmental impacts along the entire life cycle. Lulu. com. - Busa, A., Hegeman, M. (2019). Life Cycle Assessment of Dell Latitude 7300 25th Anniversary Edition - Apple Environment Report, 13-inch MacBook Pro, 15-inch MacBook Pro (2019), https://www.apple.com/lae/environment/ - 2007, Hischier R., Classen M., Lehmann M., Scharnhorst W., Life Cycle Inventories of Electric and Electronic Equipment - Production, Use &amp; Disposal, Final report ecoinvent Data v2.0, 18, Duebendorf and St. Gallen, CH, Swiss Centre for LCI, Empa - TSL, 3 - SeparatePublication [This dataset is meant to replace the following datasets:  - computer production, laptop, GLO, 2001 - 2006 (b525f1a4-59ef-4da0-b6e1-f188c4358881)] Geography:  Such a laptop computer may be assembled anywhere in the world. Therefore a global dataset is justifiable. Technology:  The production of a laptop computer includes the metal processing step sheet rolling and press moulding of the magnesium parts. Plastic parts are blow moulded or extruded into required shapes. The process technology of the parts (capacitors, resistors, microchips etc.) mounted on to the printed wiring board are described in individual datasets. Time period:  Data for material composition is between 2007 and 2019.</t>
  </si>
  <si>
    <t>computer production, desktop, without screen</t>
  </si>
  <si>
    <t>Unknown (11.3 kg assumed for rescaling)</t>
  </si>
  <si>
    <t>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 | Additional database comment for year '2030':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 | Additional database comment for year '2035':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 | Additional database comment for year '2040':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 | Additional database comment for year '2045':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 | Additional database comment for year '2050': This dataset represents the production of 1 unit of desktop computer. The data represent a typical desktop computer used at home or in an office. The data sources are mainly based on weighing and calculations at EMPA laboratories.Material data are taken from own measurements of a typical computer, examined at the EMPA laboratories, type Mandax Pentium 4, built in 2002. (Pentium 4, processor speed 2000 MHz, 40 GB RAM HDD, 512 MB working memory, total weight without screen and cardboard packaging 11.3 kg).   Computer parts like Graphic card, Network card, Hard disk drive, CD Rom drive, Power supply unit, Printed wiring boards (e.g. motherboard) and batteries are inventoried in individual datasets.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data is based on weighing a typical desktop computer at the EMPA laboratories in St. Gallen. Such a desktop computer like other PC brands may be assembled anywhere in the world. Technology:  The production of a desktop computer includes the steel processing steps rolling, cutting, mill cutting, and coating. Plastic parts are blow moulded or extruded into required shapes. The process technology of the parts (capacitors, resistors, microchips etc.) mounted onto the printed wiring board are described in the individual datasets.</t>
  </si>
  <si>
    <t>consumer electronics production, mobile device, smartphone</t>
  </si>
  <si>
    <t>Unknown (0.163 kg assumed for rescaling)</t>
  </si>
  <si>
    <t xml:space="preserve">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 | Additional database comment for year '2030':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 | Additional database comment for year '2035':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 | Additional database comment for year '2040':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 | Additional database comment for year '2045':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 | Additional database comment for year '2050': This activity represents the production of one unit of a smartphone. It includes the materials for the housing, coils, simcard holder, mainboard covers various parts for assembly. The battery, display, mainboard, earpiece + speaker, internal cables, connector, an external charging device as well as a data cable (Monier, 2007) are included through separate datasets. Data on the smartphone stem from a LCA study on the Fairphone 1, a mid-range smartphone from 2014 with 4.3 inch display and a total weight of 163.45g (Güvendik, 2014). Sources: - Güvendik, M. (2014). From smartphone to futurephone: assessing the environmental impacts of different circular economy scenarios of a smartphone using LCA. - Monier, V. et al. (2007) Preparatory Studies for Eco-design Requirements of EuPs, Battery chargers and external power supplies, Final report. Geography:  Geography GLO was chosen because the dataset aims to represent the production of an average electronic device. Technology:  Literature source points to manufacturing in China. The datasets includes the processing of metals and plastics as well as energy and tap water use.  Time period:  Data for composition are from 2014 but represent current technology. </t>
  </si>
  <si>
    <t>television production</t>
  </si>
  <si>
    <t>Unknown (30 kg assumed for rescaling)</t>
  </si>
  <si>
    <t>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 | Additional database comment for year '2030':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 | Additional database comment for year '2035':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 | Additional database comment for year '2040':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 | Additional database comment for year '2045':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 | Additional database comment for year '2050': This activity represents the production and disposal of an average colour LCD television device which is 25 inches diagonally and 30 kg in mass. It has the envisaged lifetime of 10 years and is manufactured in Japan / China. The figures on material inputs from technosphere are taken from Dodbiba et al. 2008. The figure on electricity required to manufacture a TV is taken from Feng and Ma 2009. Lastly, the figure on the annual production volume is taken from Samsung Global Newsroom 2017.  Geography:  Geography GLO was chosen because the dataset aims to represent the production of an average television. The literature sources used refer to manufacturing in China and Japan.  Technology:  The literature sources used refer to manufacturing in China and Japan. Time period:  Data for production are from 2008-2009 but represent the current technology.</t>
  </si>
  <si>
    <t>consumer electronics production, mobile device, tablet</t>
  </si>
  <si>
    <t xml:space="preserve">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 | Additional database comment for year '2030':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 | Additional database comment for year '2035':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 | Additional database comment for year '2040':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 | Additional database comment for year '2045':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 | Additional database comment for year '2050': This activity represents the production of one unit of a tablet (approx. 10-inch). It is based on an LCA of a smartphone[1] and scaled to fit the composition and proportions of a tablet. The scaling was done with a average composition of tablets([3], [4], [5], [6], [7], [8], [9])  The battery, display, mainboard, earpiece + speaker, internal cables and connector are included through separate datasets. An external charging device as well as a data cable [2]. Tap water and electricity data was taken from [4]. Sources: - [1] Güvendik, M. (2014) From Smartphone to Futurephone: Assessing the environmental impacts of different circular economy scenarios of a smartphone using LCA. - [2] Monier, V. et al. (2007) Preparatory Studies for Eco-design Requirements of EuPs, Battery chargers and external power supplies, Final report. - [3] Hischier, R. et al. (2015) ‘Grey Energy and Environmental Impacts of ICT Hardware’, in ICT Innovations for Sustainability. Springer, pp. 171–189. doi: 10.1007/978-3-319-09228-7. - [4] Hischier, R., Achachlouei, M. A. and Hilty, L. M. (2014) ‘Evaluating the sustainability of electronic media: Strategies for life cycle inventory data collection and their implications for LCA results’, Environmental Modelling and Software, 56(Lci), pp. 27–36. doi: 10.1016/j.envsoft.2014.01.001. - [5] Apple Inc. (2019) iPad Environmental report. Available at: http://www.apple.com/environment/reports/. - [6] Apple Inc. (2017) 12.9-inch iPad Pro Environmental Report. Available at: http://www.apple.com/environment/reports/. - [7] Apple Inc. (2014) 9.7-inch iPad Pro Environmental Report. Available at: http://www.apple.com/environment/reports/. - [8] Apple Inc. (2017) iPad Environmental Report. Available at: http://www.apple.com/environment/reports/. - [9] Apple Inc. (2017) 10.5-inch iPad Pro Environmental Report. Available at: http://www.apple.com/environment/reports/. Geography:  Geography GLO was chosen because the dataset aims to represent the production of an average electronic device. Technology:  Data for composition are from 2011-2019 but represent current technology. </t>
  </si>
  <si>
    <t>market for refrigeration machine, R134a as refrigerant</t>
  </si>
  <si>
    <t>Unknown (380 kg assumed for rescaling)</t>
  </si>
  <si>
    <t>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 Additional database comment for year '2030':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 Additional database comment for year '2035':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 Additional database comment for year '2040':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 Additional database comment for year '2045':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 | Additional database comment for year '2050':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'refrigeration machine, R134a as refrigerant', in the Global geography. Transport from producers to consumers of this product in the geography covered by the market is included. This is a mobile infrastructure, representing the product of a  refrigeration machine, carbon dioxide, liquid as refrigerant. The machine uses R134a as refrigerant. It has a lifetime of 10 years and a total mass of 380 kg.  Its production represents all materials necessary to construct it and energy consumption during manufacturing.</t>
  </si>
  <si>
    <t>washing machine production</t>
  </si>
  <si>
    <t>Unknown (75 kg assumed for rescaling)</t>
  </si>
  <si>
    <t>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 | Additional database comment for year '2030':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 | Additional database comment for year '2035':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 | Additional database comment for year '2040':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 | Additional database comment for year '2045':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 | Additional database comment for year '2050': This activity represents the production and disposal of an average washing machine which is 75 kg in mass. It has the envisaged lifetime of 10 years and is manufactured in China.The figures on material inputs from technosphere and electricity required to produce an average washing machine are taken from Yuan et al. 2016. The figure on the annual production volume is estimated via GDP scaling. This is based on the annual amount of washing machine sales in EU as taken from Michel et al. 2015.  Geography:  Geography GLO was chosen because the dataset aims to represent the production of an average washing macine. The literature sources used refer to manufacturing in China. Technology:  The literature sources used refer to manufacturing in China. Time period:  The literature sources used refer to primary data from 2004. Although the background study utilised in this project (Yuan et al. 2016) was published in 2016, it refers to technology described as being 'current'.</t>
  </si>
  <si>
    <t>market for printer, laser, colour</t>
  </si>
  <si>
    <t>Unknown (6.21 kg assumed for rescaling)</t>
  </si>
  <si>
    <t>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 Additional database comment for year '2030':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 Additional database comment for year '2035':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 Additional database comment for year '2040':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 Additional database comment for year '2045':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 | Additional database comment for year '2050': 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'printer, laser, colour', in the Global geography. In this market, expert judgement was used to develop product specific transport distance estimations. This is a mobile infrastructure, representing the product of a laser colour jet printer.Its production represents a typical laser colour jet printer in the last 3 years before the reference year 2005, used at home or in small offices, with a mass of 4.61 kg. It has a lifetime of 4 years and a lifetime capacity of 4,800 kg. It includes all materials necessary to construct it, energy consumption during manufacturing and packaging, with a total mass of 1.6 kg.</t>
  </si>
  <si>
    <t>Activity Name</t>
  </si>
  <si>
    <t>Reference Product</t>
  </si>
  <si>
    <t>Database</t>
  </si>
  <si>
    <t>market for copper, cathode</t>
  </si>
  <si>
    <t>copper, cathode</t>
  </si>
  <si>
    <t>ecoinvent_310_reference_cutoff</t>
  </si>
  <si>
    <t>market for aluminium, cast alloy</t>
  </si>
  <si>
    <t>aluminium, cast alloy</t>
  </si>
  <si>
    <t>market for aluminium, wrought alloy</t>
  </si>
  <si>
    <t>aluminium, wrought alloy</t>
  </si>
  <si>
    <t>steel production, electric, low-alloyed</t>
  </si>
  <si>
    <t>steel, low-alloyed</t>
  </si>
  <si>
    <t>steel production, converter, unalloyed</t>
  </si>
  <si>
    <t>steel, unalloyed</t>
  </si>
  <si>
    <t>steel production, converter, low-alloyed</t>
  </si>
  <si>
    <t>steel production, electric, chromium steel 18/8</t>
  </si>
  <si>
    <t>steel, chromium steel 18/8</t>
  </si>
  <si>
    <t>market for synthetic rubber</t>
  </si>
  <si>
    <t>synthetic rubber</t>
  </si>
  <si>
    <t>market for flat glass, uncoated</t>
  </si>
  <si>
    <t>flat glass, uncoated</t>
  </si>
  <si>
    <t>market for zinc</t>
  </si>
  <si>
    <t>zinc</t>
  </si>
  <si>
    <t>market for magnesium</t>
  </si>
  <si>
    <t>magnesium</t>
  </si>
  <si>
    <t>market for acrylonitrile-butadiene-styrene copolymer</t>
  </si>
  <si>
    <t>acrylonitrile-butadiene-styrene copolymer</t>
  </si>
  <si>
    <t>market for acrylic dispersion, with water, in 58% solution state</t>
  </si>
  <si>
    <t>acrylic dispersion, with water, in 58% solution state</t>
  </si>
  <si>
    <t>market for acrylic varnish, with water, in 53% solution state</t>
  </si>
  <si>
    <t>acrylic varnish, with water, in 53% solution state</t>
  </si>
  <si>
    <t>market for laminating service, foil, with acrylic binder</t>
  </si>
  <si>
    <t>laminating service, foil, with acrylic binder</t>
  </si>
  <si>
    <t>market for acrylic filler</t>
  </si>
  <si>
    <t>acrylic filler</t>
  </si>
  <si>
    <t>market for acrylic acid</t>
  </si>
  <si>
    <t>acrylic acid</t>
  </si>
  <si>
    <t>market for acrylic binder, with water, in 54% solution state</t>
  </si>
  <si>
    <t>acrylic binder, with water, in 54% solution state</t>
  </si>
  <si>
    <t>market for methacrylic acid</t>
  </si>
  <si>
    <t>methacrylic acid</t>
  </si>
  <si>
    <t>market for epoxy resin, liquid</t>
  </si>
  <si>
    <t>epoxy resin, liquid</t>
  </si>
  <si>
    <t>market for bisphenol A epoxy based vinyl ester resin</t>
  </si>
  <si>
    <t>bisphenol A epoxy based vinyl ester resin</t>
  </si>
  <si>
    <t>market for epoxy resin insulator, Al2O3</t>
  </si>
  <si>
    <t>epoxy resin insulator, Al2O3</t>
  </si>
  <si>
    <t>market for epoxy resin insulator, SiO2</t>
  </si>
  <si>
    <t>epoxy resin insulator, SiO2</t>
  </si>
  <si>
    <t>market for ethylvinylacetate, foil</t>
  </si>
  <si>
    <t>ethylvinylacetate, foil</t>
  </si>
  <si>
    <t>market for ethylene vinyl acetate copolymer</t>
  </si>
  <si>
    <t>ethylene vinyl acetate copolymer</t>
  </si>
  <si>
    <t>market for polymer foaming</t>
  </si>
  <si>
    <t>polymer foaming</t>
  </si>
  <si>
    <t>market for plasticiser, for concrete, based on sulfonated melamine formaldehyde</t>
  </si>
  <si>
    <t>plasticiser, for concrete, based on sulfonated melamine formaldehyde</t>
  </si>
  <si>
    <t>market for melamine formaldehyde resin</t>
  </si>
  <si>
    <t>melamine formaldehyde resin</t>
  </si>
  <si>
    <t>market for glass fibre reinforced plastic, polyamide, injection moulded</t>
  </si>
  <si>
    <t>glass fibre reinforced plastic, polyamide, injection moulded</t>
  </si>
  <si>
    <t>market for polycarbonate</t>
  </si>
  <si>
    <t>polycarbonate</t>
  </si>
  <si>
    <t>market for waste polyethylene</t>
  </si>
  <si>
    <t>waste polyethylene</t>
  </si>
  <si>
    <t>market group for waste polyethylene</t>
  </si>
  <si>
    <t>market for bottom ash, MSWI-WWT-SLF, waste polyethylene</t>
  </si>
  <si>
    <t>bottom ash, MSWI-WWT-SLF, waste polyethylene</t>
  </si>
  <si>
    <t>market for waste sealing sheet, polyethylene</t>
  </si>
  <si>
    <t>waste sealing sheet, polyethylene</t>
  </si>
  <si>
    <t>market for sewage sludge, 70% water, WWT-SLF, waste polyethylene</t>
  </si>
  <si>
    <t>sewage sludge, 70% water, WWT-SLF, waste polyethylene</t>
  </si>
  <si>
    <t>market for waste polyethylene, for recycling, sorted</t>
  </si>
  <si>
    <t>waste polyethylene, for recycling, sorted</t>
  </si>
  <si>
    <t>market for residues, MSWI[F], waste sealing sheet, polyethylene</t>
  </si>
  <si>
    <t>residues, MSWI[F], waste sealing sheet, polyethylene</t>
  </si>
  <si>
    <t>market for waste polyethylene/polypropylene product</t>
  </si>
  <si>
    <t>waste polyethylene/polypropylene product</t>
  </si>
  <si>
    <t>market for waste polyethylene, for recycling, unsorted</t>
  </si>
  <si>
    <t>waste polyethylene, for recycling, unsorted</t>
  </si>
  <si>
    <t>market for fleece, polyethylene</t>
  </si>
  <si>
    <t>fleece, polyethylene</t>
  </si>
  <si>
    <t>market for leachate, SLF, waste polyethylene</t>
  </si>
  <si>
    <t>leachate, SLF, waste polyethylene</t>
  </si>
  <si>
    <t>polyethylene, high density, granulate, recycled to generic market for high density PE granulate</t>
  </si>
  <si>
    <t>polyethylene, high density, granulate</t>
  </si>
  <si>
    <t>market for polyethylene, low density, granulate</t>
  </si>
  <si>
    <t>polyethylene, low density, granulate</t>
  </si>
  <si>
    <t>market for polyethylene, high density, granulate, recycled</t>
  </si>
  <si>
    <t>polyethylene, high density, granulate, recycled</t>
  </si>
  <si>
    <t>market for residues, MSWI-WWT-SLF, waste polyethylene</t>
  </si>
  <si>
    <t>residues, MSWI-WWT-SLF, waste polyethylene</t>
  </si>
  <si>
    <t>market for residues, MSWI[F], waste polyethylene</t>
  </si>
  <si>
    <t>residues, MSWI[F], waste polyethylene</t>
  </si>
  <si>
    <t>market for polyethylene pipe, DN 200, SDR 41</t>
  </si>
  <si>
    <t>polyethylene pipe, DN 200, SDR 41</t>
  </si>
  <si>
    <t>market for sewage sludge, 97% water, WWT-SLF, waste polyethylene</t>
  </si>
  <si>
    <t>sewage sludge, 97% water, WWT-SLF, waste polyethylene</t>
  </si>
  <si>
    <t>market for residues, MSWI, waste polyethylene</t>
  </si>
  <si>
    <t>residues, MSWI, waste polyethylene</t>
  </si>
  <si>
    <t>market for ventilation system, decentralized, 6 x 120 m3/h, polyethylene ducts</t>
  </si>
  <si>
    <t>ventilation system, decentralized, 6 x 120 m3/h, polyethylene ducts</t>
  </si>
  <si>
    <t>LT</t>
  </si>
  <si>
    <t>market for polyethylene pipe, corrugated, DN 75</t>
  </si>
  <si>
    <t>polyethylene pipe, corrugated, DN 75</t>
  </si>
  <si>
    <t>market for bottom ash, MSWI[F]-WWT-SLF, waste polyethylene</t>
  </si>
  <si>
    <t>bottom ash, MSWI[F]-WWT-SLF, waste polyethylene</t>
  </si>
  <si>
    <t>market for packaging film, low density polyethylene</t>
  </si>
  <si>
    <t>packaging film, low density polyethylene</t>
  </si>
  <si>
    <t>market for bottom ash, MSWI[F], waste polyethylene</t>
  </si>
  <si>
    <t>bottom ash, MSWI[F], waste polyethylene</t>
  </si>
  <si>
    <t>MK</t>
  </si>
  <si>
    <t>market for bottom ash, MSWI, waste polyethylene</t>
  </si>
  <si>
    <t>bottom ash, MSWI, waste polyethylene</t>
  </si>
  <si>
    <t>market for bottom ash, MSWI[F], waste sealing sheet, polyethylene</t>
  </si>
  <si>
    <t>bottom ash, MSWI[F], waste sealing sheet, polyethylene</t>
  </si>
  <si>
    <t>market for residues, MSWI, waste sealing sheet, polyethylene</t>
  </si>
  <si>
    <t>residues, MSWI, waste sealing sheet, polyethylene</t>
  </si>
  <si>
    <t>market for ventilation system, decentralized, 6 x 120 m3/h, polyethylene ducts, with earth tube heat exchanger</t>
  </si>
  <si>
    <t>ventilation system, decentralized, 6 x 120 m3/h, polyethylene ducts, with earth tube heat exchanger</t>
  </si>
  <si>
    <t>market for residues, MSWI[F]-WWT-SLF, waste polyethylene</t>
  </si>
  <si>
    <t>residues, MSWI[F]-WWT-SLF, waste polyethylene</t>
  </si>
  <si>
    <t>market for polyethylene, linear low density, granulate</t>
  </si>
  <si>
    <t>polyethylene, linear low density, granulate</t>
  </si>
  <si>
    <t>market for bottom ash, MSWI, waste sealing sheet, polyethylene</t>
  </si>
  <si>
    <t>bottom ash, MSWI, waste sealing sheet, polyethylene</t>
  </si>
  <si>
    <t>MT</t>
  </si>
  <si>
    <t>market for polyethylene, high density, granulate</t>
  </si>
  <si>
    <t>market for ventilation system, central, 1 x 720 m3/h, polyethylene ducts, with earth tube heat exchanger</t>
  </si>
  <si>
    <t>ventilation system, central, 1 x 720 m3/h, polyethylene ducts, with earth tube heat exchanger</t>
  </si>
  <si>
    <t>market for polyester resin, unsaturated</t>
  </si>
  <si>
    <t>polyester resin, unsaturated</t>
  </si>
  <si>
    <t>market for fibre and fabric waste, polyester</t>
  </si>
  <si>
    <t>fibre and fabric waste, polyester</t>
  </si>
  <si>
    <t>market for isophthalic acid based unsaturated polyester resin</t>
  </si>
  <si>
    <t>isophthalic acid based unsaturated polyester resin</t>
  </si>
  <si>
    <t>market for dicyclopentadiene based unsaturated polyester resin</t>
  </si>
  <si>
    <t>dicyclopentadiene based unsaturated polyester resin</t>
  </si>
  <si>
    <t>market for glass fibre reinforced plastic, polyester resin, hand lay-up</t>
  </si>
  <si>
    <t>glass fibre reinforced plastic, polyester resin, hand lay-up</t>
  </si>
  <si>
    <t>market for orthophthalic acid based unsaturated polyester resin</t>
  </si>
  <si>
    <t>orthophthalic acid based unsaturated polyester resin</t>
  </si>
  <si>
    <t>market for maleic unsaturated polyester resin</t>
  </si>
  <si>
    <t>maleic unsaturated polyester resin</t>
  </si>
  <si>
    <t>market for polyester-complexed starch biopolymer</t>
  </si>
  <si>
    <t>polyester-complexed starch biopolymer</t>
  </si>
  <si>
    <t>market for fibre, polyester</t>
  </si>
  <si>
    <t>fibre, polyester</t>
  </si>
  <si>
    <t>market for textile, nonwoven polyester</t>
  </si>
  <si>
    <t>textile, nonwoven polyester</t>
  </si>
  <si>
    <t>market for waste polyethylene terephthalate</t>
  </si>
  <si>
    <t>waste polyethylene terephthalate</t>
  </si>
  <si>
    <t>market for polyethylene terephthalate, granulate, bottle grade, recycled</t>
  </si>
  <si>
    <t>polyethylene terephthalate, granulate, bottle grade, recycled</t>
  </si>
  <si>
    <t>market for waste polyethylene terephthalate, for recycling, unsorted</t>
  </si>
  <si>
    <t>waste polyethylene terephthalate, for recycling, unsorted</t>
  </si>
  <si>
    <t>market for polyethylene terephthalate, granulate, amorphous, recycled</t>
  </si>
  <si>
    <t>polyethylene terephthalate, granulate, amorphous, recycled</t>
  </si>
  <si>
    <t>market for bottom ash, MSWI, waste polyethylene terephthalate</t>
  </si>
  <si>
    <t>bottom ash, MSWI, waste polyethylene terephthalate</t>
  </si>
  <si>
    <t>polyethylene terephthalate, granulate, bottle grade, recycled to generic market for bottle grade PET granulate</t>
  </si>
  <si>
    <t>polyethylene terephthalate, granulate, bottle grade</t>
  </si>
  <si>
    <t>market for sewage sludge, 70% water, WWT-SLF, waste polyethylene terephthalate</t>
  </si>
  <si>
    <t>sewage sludge, 70% water, WWT-SLF, waste polyethylene terephthalate</t>
  </si>
  <si>
    <t>market for residues, MSWI, waste polyethylene terephthalate</t>
  </si>
  <si>
    <t>residues, MSWI, waste polyethylene terephthalate</t>
  </si>
  <si>
    <t>market for waste polyethylene terephthalate, for recycling, sorted</t>
  </si>
  <si>
    <t>waste polyethylene terephthalate, for recycling, sorted</t>
  </si>
  <si>
    <t>market for leachate, SLF, waste polyethylene terephthalate</t>
  </si>
  <si>
    <t>leachate, SLF, waste polyethylene terephthalate</t>
  </si>
  <si>
    <t>polyethylene terephthalate, granulate, amorphous, recycled to generic market for amorphous PET granulate</t>
  </si>
  <si>
    <t>polyethylene terephthalate, granulate, amorphous</t>
  </si>
  <si>
    <t>market group for waste polyethylene terephthalate</t>
  </si>
  <si>
    <t>market for residues, MSWI[F]-WWT-SLF, waste polyethylene terephthalate</t>
  </si>
  <si>
    <t>residues, MSWI[F]-WWT-SLF, waste polyethylene terephthalate</t>
  </si>
  <si>
    <t>market for sewage sludge, 97% water, WWT-SLF, waste polyethylene terephthalate</t>
  </si>
  <si>
    <t>sewage sludge, 97% water, WWT-SLF, waste polyethylene terephthalate</t>
  </si>
  <si>
    <t>market for polyethylene terephthalate, granulate, amorphous</t>
  </si>
  <si>
    <t>market for bottom ash, MSWI[F]-WWT-SLF, waste polyethylene terephthalate</t>
  </si>
  <si>
    <t>bottom ash, MSWI[F]-WWT-SLF, waste polyethylene terephthalate</t>
  </si>
  <si>
    <t>market for residues, MSWI-WWT-SLF, waste polyethylene terephthalate</t>
  </si>
  <si>
    <t>residues, MSWI-WWT-SLF, waste polyethylene terephthalate</t>
  </si>
  <si>
    <t>market for residues, MSWI[F], waste polyethylene terephthalate</t>
  </si>
  <si>
    <t>residues, MSWI[F], waste polyethylene terephthalate</t>
  </si>
  <si>
    <t>market for polyethylene terephthalate, granulate, bottle grade</t>
  </si>
  <si>
    <t>market for bottom ash, MSWI[F], waste polyethylene terephthalate</t>
  </si>
  <si>
    <t>bottom ash, MSWI[F], waste polyethylene terephthalate</t>
  </si>
  <si>
    <t>market for bottom ash, MSWI-WWT-SLF, waste polyethylene terephthalate</t>
  </si>
  <si>
    <t>bottom ash, MSWI-WWT-SLF, waste polyethylene terephthalate</t>
  </si>
  <si>
    <t>market for phenolic resin</t>
  </si>
  <si>
    <t>phenolic resin</t>
  </si>
  <si>
    <t>market for polymethyl methacrylate, sheet</t>
  </si>
  <si>
    <t>polymethyl methacrylate, sheet</t>
  </si>
  <si>
    <t>market for polymethyl methacrylate, beads</t>
  </si>
  <si>
    <t>polymethyl methacrylate, beads</t>
  </si>
  <si>
    <t>market for residues, MSWI[F]-WWT-SLF, waste polypropylene</t>
  </si>
  <si>
    <t>residues, MSWI[F]-WWT-SLF, waste polypropylene</t>
  </si>
  <si>
    <t>market for leachate, SLF, waste polypropylene</t>
  </si>
  <si>
    <t>leachate, SLF, waste polypropylene</t>
  </si>
  <si>
    <t>market for waste polypropylene</t>
  </si>
  <si>
    <t>waste polypropylene</t>
  </si>
  <si>
    <t>market for sewage sludge, 70% water, WWT-SLF, waste polypropylene</t>
  </si>
  <si>
    <t>sewage sludge, 70% water, WWT-SLF, waste polypropylene</t>
  </si>
  <si>
    <t>market for residues, MSWI-WWT-SLF, waste polypropylene</t>
  </si>
  <si>
    <t>residues, MSWI-WWT-SLF, waste polypropylene</t>
  </si>
  <si>
    <t>market for residues, MSWI, waste polypropylene</t>
  </si>
  <si>
    <t>residues, MSWI, waste polypropylene</t>
  </si>
  <si>
    <t>market for sewage sludge, 97% water, WWT-SLF, waste polypropylene</t>
  </si>
  <si>
    <t>sewage sludge, 97% water, WWT-SLF, waste polypropylene</t>
  </si>
  <si>
    <t>market for bottom ash, MSWI[F], waste polypropylene</t>
  </si>
  <si>
    <t>bottom ash, MSWI[F], waste polypropylene</t>
  </si>
  <si>
    <t>market group for waste polypropylene</t>
  </si>
  <si>
    <t>market for textile, nonwoven polypropylene</t>
  </si>
  <si>
    <t>textile, nonwoven polypropylene</t>
  </si>
  <si>
    <t>market for bottom ash, MSWI[F]-WWT-SLF, waste polypropylene</t>
  </si>
  <si>
    <t>bottom ash, MSWI[F]-WWT-SLF, waste polypropylene</t>
  </si>
  <si>
    <t>market for bottom ash, MSWI-WWT-SLF, waste polypropylene</t>
  </si>
  <si>
    <t>bottom ash, MSWI-WWT-SLF, waste polypropylene</t>
  </si>
  <si>
    <t>market for polypropylene, granulate</t>
  </si>
  <si>
    <t>polypropylene, granulate</t>
  </si>
  <si>
    <t>market for residues, MSWI[F], waste polypropylene</t>
  </si>
  <si>
    <t>residues, MSWI[F], waste polypropylene</t>
  </si>
  <si>
    <t>market for bottom ash, MSWI, waste polypropylene</t>
  </si>
  <si>
    <t>bottom ash, MSWI, waste polypropylene</t>
  </si>
  <si>
    <t>market for polyphenylene sulfide</t>
  </si>
  <si>
    <t>polyphenylene sulfide</t>
  </si>
  <si>
    <t>market for lightweight concrete block, polystyrene</t>
  </si>
  <si>
    <t>lightweight concrete block, polystyrene</t>
  </si>
  <si>
    <t>market for sewage sludge, 70% water, WWT-SLF, waste polystyrene</t>
  </si>
  <si>
    <t>sewage sludge, 70% water, WWT-SLF, waste polystyrene</t>
  </si>
  <si>
    <t>market for polystyrene foam slab with graphite, 6% recycled</t>
  </si>
  <si>
    <t>polystyrene foam slab with graphite, 6% recycled</t>
  </si>
  <si>
    <t>market for residues, MSWI, waste expanded polystyrene</t>
  </si>
  <si>
    <t>residues, MSWI, waste expanded polystyrene</t>
  </si>
  <si>
    <t>market for waste polystyrene</t>
  </si>
  <si>
    <t>waste polystyrene</t>
  </si>
  <si>
    <t>market for waste polystyrene isolation, flame-retardant</t>
  </si>
  <si>
    <t>waste polystyrene isolation, flame-retardant</t>
  </si>
  <si>
    <t>market for polystyrene, extruded</t>
  </si>
  <si>
    <t>polystyrene, extruded</t>
  </si>
  <si>
    <t>market for residues, MSWI, waste polystyrene</t>
  </si>
  <si>
    <t>residues, MSWI, waste polystyrene</t>
  </si>
  <si>
    <t>market for polystyrene, expandable</t>
  </si>
  <si>
    <t>polystyrene, expandable</t>
  </si>
  <si>
    <t>market for polystyrene foam slab for perimeter insulation</t>
  </si>
  <si>
    <t>polystyrene foam slab for perimeter insulation</t>
  </si>
  <si>
    <t>market for polystyrene scrap, post-consumer</t>
  </si>
  <si>
    <t>polystyrene scrap, post-consumer</t>
  </si>
  <si>
    <t>market for leachate, SLF, waste polystyrene</t>
  </si>
  <si>
    <t>leachate, SLF, waste polystyrene</t>
  </si>
  <si>
    <t>market for polystyrene foam slab, 10% recycled</t>
  </si>
  <si>
    <t>polystyrene foam slab, 10% recycled</t>
  </si>
  <si>
    <t>market group for waste polystyrene</t>
  </si>
  <si>
    <t>market for polystyrene foam slab</t>
  </si>
  <si>
    <t>polystyrene foam slab</t>
  </si>
  <si>
    <t>market for residues, MSWI-WWT-SLF, waste polystyrene</t>
  </si>
  <si>
    <t>residues, MSWI-WWT-SLF, waste polystyrene</t>
  </si>
  <si>
    <t>market for waste expanded polystyrene</t>
  </si>
  <si>
    <t>waste expanded polystyrene</t>
  </si>
  <si>
    <t>market for bottom ash, MSWI, waste expanded polystyrene</t>
  </si>
  <si>
    <t>bottom ash, MSWI, waste expanded polystyrene</t>
  </si>
  <si>
    <t>market for sewage sludge, 97% water, WWT-SLF, waste polystyrene</t>
  </si>
  <si>
    <t>sewage sludge, 97% water, WWT-SLF, waste polystyrene</t>
  </si>
  <si>
    <t>market for bottom ash, MSWI[F], waste polystyrene</t>
  </si>
  <si>
    <t>bottom ash, MSWI[F], waste polystyrene</t>
  </si>
  <si>
    <t>market for bottom ash, MSWI, waste polystyrene</t>
  </si>
  <si>
    <t>bottom ash, MSWI, waste polystyrene</t>
  </si>
  <si>
    <t>market for residues, MSWI[F]-WWT-SLF, waste polystyrene</t>
  </si>
  <si>
    <t>residues, MSWI[F]-WWT-SLF, waste polystyrene</t>
  </si>
  <si>
    <t>market for bottom ash, MSWI[F]-WWT-SLF, waste polystyrene</t>
  </si>
  <si>
    <t>bottom ash, MSWI[F]-WWT-SLF, waste polystyrene</t>
  </si>
  <si>
    <t>market for polystyrene, general purpose</t>
  </si>
  <si>
    <t>polystyrene, general purpose</t>
  </si>
  <si>
    <t>market for bottom ash, MSWI[F], waste expanded polystyrene</t>
  </si>
  <si>
    <t>bottom ash, MSWI[F], waste expanded polystyrene</t>
  </si>
  <si>
    <t>market for residues, MSWI[F], waste expanded polystyrene</t>
  </si>
  <si>
    <t>residues, MSWI[F], waste expanded polystyrene</t>
  </si>
  <si>
    <t>market for residues, MSWI[F], waste polystyrene</t>
  </si>
  <si>
    <t>residues, MSWI[F], waste polystyrene</t>
  </si>
  <si>
    <t>market for bottom ash, MSWI-WWT-SLF, waste polystyrene</t>
  </si>
  <si>
    <t>bottom ash, MSWI-WWT-SLF, waste polystyrene</t>
  </si>
  <si>
    <t>market for polystyrene, high impact</t>
  </si>
  <si>
    <t>polystyrene, high impact</t>
  </si>
  <si>
    <t>market for polysulfone</t>
  </si>
  <si>
    <t>polysulfone</t>
  </si>
  <si>
    <t>market for phenyl isocyanate</t>
  </si>
  <si>
    <t>phenyl isocyanate</t>
  </si>
  <si>
    <t>market for waste polyurethane</t>
  </si>
  <si>
    <t>waste polyurethane</t>
  </si>
  <si>
    <t>market for leachate, SLF, waste polyurethane</t>
  </si>
  <si>
    <t>leachate, SLF, waste polyurethane</t>
  </si>
  <si>
    <t>market for bottom ash, MSWI-WWT-SLF, waste polyurethane</t>
  </si>
  <si>
    <t>bottom ash, MSWI-WWT-SLF, waste polyurethane</t>
  </si>
  <si>
    <t>market for waste polyurethane foam</t>
  </si>
  <si>
    <t>waste polyurethane foam</t>
  </si>
  <si>
    <t>market for sewage sludge, 70% water, WWT-SLF, waste polyurethane</t>
  </si>
  <si>
    <t>sewage sludge, 70% water, WWT-SLF, waste polyurethane</t>
  </si>
  <si>
    <t>market for polyurethane, flexible foam</t>
  </si>
  <si>
    <t>polyurethane, flexible foam</t>
  </si>
  <si>
    <t>market for residues, MSWI[F]-WWT-SLF, waste polyurethane</t>
  </si>
  <si>
    <t>residues, MSWI[F]-WWT-SLF, waste polyurethane</t>
  </si>
  <si>
    <t>market for bottom ash, MSWI, waste polyurethane</t>
  </si>
  <si>
    <t>bottom ash, MSWI, waste polyurethane</t>
  </si>
  <si>
    <t>market for waste polyurethane seal</t>
  </si>
  <si>
    <t>waste polyurethane seal</t>
  </si>
  <si>
    <t>market for polyurethane adhesive</t>
  </si>
  <si>
    <t>polyurethane adhesive</t>
  </si>
  <si>
    <t>market for residues, MSWI[F], waste polyurethane</t>
  </si>
  <si>
    <t>residues, MSWI[F], waste polyurethane</t>
  </si>
  <si>
    <t>market group for waste polyurethane</t>
  </si>
  <si>
    <t>market for polyurethane, rigid foam</t>
  </si>
  <si>
    <t>polyurethane, rigid foam</t>
  </si>
  <si>
    <t>market for bottom ash, MSWI[F]-WWT-SLF, waste polyurethane</t>
  </si>
  <si>
    <t>bottom ash, MSWI[F]-WWT-SLF, waste polyurethane</t>
  </si>
  <si>
    <t>market for sewage sludge, 97% water, WWT-SLF, waste polyurethane</t>
  </si>
  <si>
    <t>sewage sludge, 97% water, WWT-SLF, waste polyurethane</t>
  </si>
  <si>
    <t>market for residues, MSWI-WWT-SLF, waste polyurethane</t>
  </si>
  <si>
    <t>residues, MSWI-WWT-SLF, waste polyurethane</t>
  </si>
  <si>
    <t>market for residues, MSWI, waste polyurethane</t>
  </si>
  <si>
    <t>residues, MSWI, waste polyurethane</t>
  </si>
  <si>
    <t>market for polyurethane, flexible foam, flame retardant</t>
  </si>
  <si>
    <t>polyurethane, flexible foam, flame retardant</t>
  </si>
  <si>
    <t>market for bottom ash, MSWI[F], waste polyurethane</t>
  </si>
  <si>
    <t>bottom ash, MSWI[F], waste polyurethane</t>
  </si>
  <si>
    <t>market for waste polyvinylchloride</t>
  </si>
  <si>
    <t>waste polyvinylchloride</t>
  </si>
  <si>
    <t>market for polyvinylchloride, emulsion polymerised</t>
  </si>
  <si>
    <t>polyvinylchloride, emulsion polymerised</t>
  </si>
  <si>
    <t>market for bottom ash, MSWI[F], waste polyvinylchloride</t>
  </si>
  <si>
    <t>bottom ash, MSWI[F], waste polyvinylchloride</t>
  </si>
  <si>
    <t>market for bottom ash, MSWI, waste sealing sheet, polyvinylchloride</t>
  </si>
  <si>
    <t>bottom ash, MSWI, waste sealing sheet, polyvinylchloride</t>
  </si>
  <si>
    <t>market for residues, MSWI[F]-WWT-SLF, waste polyvinylchloride</t>
  </si>
  <si>
    <t>residues, MSWI[F]-WWT-SLF, waste polyvinylchloride</t>
  </si>
  <si>
    <t>market group for waste polyvinylchloride</t>
  </si>
  <si>
    <t>market for waste polyvinylchloride product</t>
  </si>
  <si>
    <t>waste polyvinylchloride product</t>
  </si>
  <si>
    <t>market for waste sealing sheet, polyvinylchloride</t>
  </si>
  <si>
    <t>waste sealing sheet, polyvinylchloride</t>
  </si>
  <si>
    <t>market for residues, MSWI, waste polyvinylchloride</t>
  </si>
  <si>
    <t>residues, MSWI, waste polyvinylchloride</t>
  </si>
  <si>
    <t>market for residues, MSWI, waste sealing sheet, polyvinylchloride</t>
  </si>
  <si>
    <t>residues, MSWI, waste sealing sheet, polyvinylchloride</t>
  </si>
  <si>
    <t>market for window frame, poly vinyl chloride, U=1.6 W/m2K</t>
  </si>
  <si>
    <t>window frame, poly vinyl chloride, U=1.6 W/m2K</t>
  </si>
  <si>
    <t>market for bottom ash, MSWI[F], waste sealing sheet, polyvinylchloride</t>
  </si>
  <si>
    <t>bottom ash, MSWI[F], waste sealing sheet, polyvinylchloride</t>
  </si>
  <si>
    <t>market for residues, MSWI[F], waste polyvinylchloride</t>
  </si>
  <si>
    <t>residues, MSWI[F], waste polyvinylchloride</t>
  </si>
  <si>
    <t>market for bottom ash, MSWI-WWT-SLF, waste polyvinylchloride</t>
  </si>
  <si>
    <t>bottom ash, MSWI-WWT-SLF, waste polyvinylchloride</t>
  </si>
  <si>
    <t>market for sewage sludge, 70% water, WWT-SLF, waste polyvinylchloride</t>
  </si>
  <si>
    <t>sewage sludge, 70% water, WWT-SLF, waste polyvinylchloride</t>
  </si>
  <si>
    <t>market for leachate, SLF, waste polyvinylchloride</t>
  </si>
  <si>
    <t>leachate, SLF, waste polyvinylchloride</t>
  </si>
  <si>
    <t>market for bottom ash, MSWI, waste polyvinylchloride</t>
  </si>
  <si>
    <t>bottom ash, MSWI, waste polyvinylchloride</t>
  </si>
  <si>
    <t>market for sewage sludge, 97% water, WWT-SLF, waste polyvinylchloride</t>
  </si>
  <si>
    <t>sewage sludge, 97% water, WWT-SLF, waste polyvinylchloride</t>
  </si>
  <si>
    <t>market for polyvinylchloride, suspension polymerised</t>
  </si>
  <si>
    <t>polyvinylchloride, suspension polymerised</t>
  </si>
  <si>
    <t>market for polyvinylchloride, bulk polymerised</t>
  </si>
  <si>
    <t>polyvinylchloride, bulk polymerised</t>
  </si>
  <si>
    <t>market for residues, MSWI[F], waste sealing sheet, polyvinylchloride</t>
  </si>
  <si>
    <t>residues, MSWI[F], waste sealing sheet, polyvinylchloride</t>
  </si>
  <si>
    <t>market for residues, MSWI-WWT-SLF, waste polyvinylchloride</t>
  </si>
  <si>
    <t>residues, MSWI-WWT-SLF, waste polyvinylchloride</t>
  </si>
  <si>
    <t>market for bottom ash, MSWI[F]-WWT-SLF, waste polyvinylchloride</t>
  </si>
  <si>
    <t>bottom ash, MSWI[F]-WWT-SLF, waste polyvinylchloride</t>
  </si>
  <si>
    <t>market for polyvinylidenchloride, granulate</t>
  </si>
  <si>
    <t>polyvinylidenchloride, granulate</t>
  </si>
  <si>
    <t>market for residues, MSWI[F], waste polyvinylfluoride</t>
  </si>
  <si>
    <t>residues, MSWI[F], waste polyvinylfluoride</t>
  </si>
  <si>
    <t>market for residues, MSWI, waste polyvinylfluoride</t>
  </si>
  <si>
    <t>residues, MSWI, waste polyvinylfluoride</t>
  </si>
  <si>
    <t>market for polyvinylfluoride, film</t>
  </si>
  <si>
    <t>polyvinylfluoride, film</t>
  </si>
  <si>
    <t>market for bottom ash, MSWI, waste polyvinylfluoride</t>
  </si>
  <si>
    <t>bottom ash, MSWI, waste polyvinylfluoride</t>
  </si>
  <si>
    <t>market for polyvinylfluoride, dispersion</t>
  </si>
  <si>
    <t>polyvinylfluoride, dispersion</t>
  </si>
  <si>
    <t>market for waste polyvinylfluoride</t>
  </si>
  <si>
    <t>waste polyvinylfluoride</t>
  </si>
  <si>
    <t>market for polyvinylfluoride</t>
  </si>
  <si>
    <t>polyvinylfluoride</t>
  </si>
  <si>
    <t>market for bottom ash, MSWI[F], waste polyvinylfluoride</t>
  </si>
  <si>
    <t>bottom ash, MSWI[F], waste polyvinylfluoride</t>
  </si>
  <si>
    <t>market for styrene-acrylonitrile copolymer</t>
  </si>
  <si>
    <t>styrene-acrylonitrile copolymer</t>
  </si>
  <si>
    <t>market for urea formaldehyde foam, in situ foaming</t>
  </si>
  <si>
    <t>urea formaldehyde foam, in situ foaming</t>
  </si>
  <si>
    <t>market for urea formaldehyde resin</t>
  </si>
  <si>
    <t>urea formaldehyde resin</t>
  </si>
  <si>
    <t>market for urea formaldehyde foam slab, hard</t>
  </si>
  <si>
    <t>urea formaldehyde foam slab, hard</t>
  </si>
  <si>
    <t>market for melamine urea formaldehyde adhesive</t>
  </si>
  <si>
    <t>melamine urea formaldehyde adhesive</t>
  </si>
  <si>
    <t>Region</t>
  </si>
  <si>
    <t>Building type</t>
  </si>
  <si>
    <t>Age cohort</t>
  </si>
  <si>
    <t>Transport concrete (not reinforced)</t>
  </si>
  <si>
    <t>Precast concrete (not reinforced)</t>
  </si>
  <si>
    <t>Transport concrete (reinforced)</t>
  </si>
  <si>
    <t>Precast concrete (reinforced)</t>
  </si>
  <si>
    <t>Transport concrete (reinforced), Exterior wall</t>
  </si>
  <si>
    <t>Transport concrete (reinforced), Interior load-bearing wall</t>
  </si>
  <si>
    <t>Transport concrete (reinforced), Interior wall</t>
  </si>
  <si>
    <t>Transport concrete (reinforced), Roof</t>
  </si>
  <si>
    <t>Transport concrete (reinforced), Floor</t>
  </si>
  <si>
    <t>Transport concrete (reinforced), Basement wall</t>
  </si>
  <si>
    <t>Transport concrete (reinforced), Basement ceiling</t>
  </si>
  <si>
    <t>Transport concrete (reinforced), Basement ground floor</t>
  </si>
  <si>
    <t>Transport concrete (reinforced), Foundation</t>
  </si>
  <si>
    <t>Transport concrete (not reinforced), Exterior wall</t>
  </si>
  <si>
    <t>Transport concrete (not reinforced), Interior load-bearing wall</t>
  </si>
  <si>
    <t>Transport concrete (not reinforced), Interior wall</t>
  </si>
  <si>
    <t>Transport concrete (not reinforced), Roof</t>
  </si>
  <si>
    <t>Transport concrete (not reinforced), Floor</t>
  </si>
  <si>
    <t>Transport concrete (not reinforced), Basement wall</t>
  </si>
  <si>
    <t>Transport concrete (not reinforced), Basement ceiling</t>
  </si>
  <si>
    <t>Transport concrete (not reinforced), Basement ground floor</t>
  </si>
  <si>
    <t>Transport concrete (not reinforced), Foundation</t>
  </si>
  <si>
    <t>Precast concrete (reinforced), Exterior wall</t>
  </si>
  <si>
    <t>Precast concrete (reinforced), Interior load-bearing wall</t>
  </si>
  <si>
    <t>Precast concrete (reinforced), Interior wall</t>
  </si>
  <si>
    <t>Precast concrete (reinforced), Roof</t>
  </si>
  <si>
    <t>Precast concrete (reinforced), Floor</t>
  </si>
  <si>
    <t>Precast concrete (reinforced), Basement wall</t>
  </si>
  <si>
    <t>Precast concrete (reinforced), Basement ceiling</t>
  </si>
  <si>
    <t>Precast concrete (reinforced), Basement ground floor</t>
  </si>
  <si>
    <t>Precast concrete (reinforced), Foundation</t>
  </si>
  <si>
    <t>Precast concrete (not reinforced), Exterior wall</t>
  </si>
  <si>
    <t>Precast concrete (not reinforced), Interior load-bearing wall</t>
  </si>
  <si>
    <t>Precast concrete (not reinforced), Interior wall</t>
  </si>
  <si>
    <t>Precast concrete (not reinforced), Roof</t>
  </si>
  <si>
    <t>Precast concrete (not reinforced), Floor</t>
  </si>
  <si>
    <t>Precast concrete (not reinforced), Basement wall</t>
  </si>
  <si>
    <t>Precast concrete (not reinforced), Basement ceiling</t>
  </si>
  <si>
    <t>Precast concrete (not reinforced), Basement ground floor</t>
  </si>
  <si>
    <t>Precast concrete (not reinforced), Foundation</t>
  </si>
  <si>
    <t>&gt;1945</t>
  </si>
  <si>
    <t>1945-1969</t>
  </si>
  <si>
    <t>1970-1989</t>
  </si>
  <si>
    <t>1990-2010</t>
  </si>
  <si>
    <t>2011-2020</t>
  </si>
  <si>
    <t>2021-2030</t>
  </si>
  <si>
    <t>2031-2040</t>
  </si>
  <si>
    <t>2040&lt;</t>
  </si>
  <si>
    <t>Concrete reinforcing bars in transport concrete</t>
  </si>
  <si>
    <t>Concrete reinforcing bars in precast concrete</t>
  </si>
  <si>
    <t>Hot rolled bars</t>
  </si>
  <si>
    <t>Wire rod</t>
  </si>
  <si>
    <t>Railway track material</t>
  </si>
  <si>
    <t>Heavy sections</t>
  </si>
  <si>
    <t>Light sections</t>
  </si>
  <si>
    <t>Seamless tubes</t>
  </si>
  <si>
    <t>Hot rolled plate</t>
  </si>
  <si>
    <t>Hot rolled coild, sheet and strip</t>
  </si>
  <si>
    <t>Electrical sheet and strip</t>
  </si>
  <si>
    <t>Tinmill products</t>
  </si>
  <si>
    <t>Other metal coated sheet and strip</t>
  </si>
  <si>
    <t>Non-metallic coated sheet and strip</t>
  </si>
  <si>
    <t>Welded tubes</t>
  </si>
  <si>
    <t>Liquid steel</t>
  </si>
  <si>
    <t>Insulation</t>
  </si>
  <si>
    <t>Insulation (Exterior wall)</t>
  </si>
  <si>
    <t>Insulation (Roof)</t>
  </si>
  <si>
    <t>Insulation (Floor)</t>
  </si>
  <si>
    <t>Insulation (Basement)</t>
  </si>
  <si>
    <t>Flat glass</t>
  </si>
  <si>
    <t>Container glass</t>
  </si>
  <si>
    <t>Other</t>
  </si>
  <si>
    <t>Vehicle size</t>
  </si>
  <si>
    <t>Vehicle type</t>
  </si>
  <si>
    <t>Cold Rolled Coil Galvanized</t>
  </si>
  <si>
    <t>Cast iron</t>
  </si>
  <si>
    <t>microcar</t>
  </si>
  <si>
    <t>Internal Combustion Engine – Gasoline</t>
  </si>
  <si>
    <t>Internal Combustion Engine – Liquified Petroleum Gas</t>
  </si>
  <si>
    <t>Internal Combustion Engine – Diesel Oil</t>
  </si>
  <si>
    <t>Internal Combustion Engine – Natural Gas</t>
  </si>
  <si>
    <t>Internal Combustion Engine – Ethanol</t>
  </si>
  <si>
    <t>Internal Combustion Engine – Biodiesel</t>
  </si>
  <si>
    <t>Internal Combustion Engine – Methanol</t>
  </si>
  <si>
    <t>Electric Vehicle/Pure Electric Engine</t>
  </si>
  <si>
    <t>Plug in Hybrid – Gasoline</t>
  </si>
  <si>
    <t>Plug in Hybrid – Diesel Oil</t>
  </si>
  <si>
    <t>Conventional Hybrid – Gasoline</t>
  </si>
  <si>
    <t>Conventional Hybrid – Diesel Oil</t>
  </si>
  <si>
    <t>Fuel Cells – Hydrogen</t>
  </si>
  <si>
    <t>Gas Turbine Kerosene</t>
  </si>
  <si>
    <t>passenger car</t>
  </si>
  <si>
    <t>minivan_SUV</t>
  </si>
  <si>
    <t>light truck</t>
  </si>
  <si>
    <t>PA/Nylon</t>
  </si>
  <si>
    <t>Internal Combustion Engine – Biodiesel</t>
  </si>
  <si>
    <t>Internal Combustion Engine – Methanol</t>
  </si>
  <si>
    <t>Other glass</t>
  </si>
  <si>
    <t>Abbreviation</t>
  </si>
  <si>
    <t>Description</t>
  </si>
  <si>
    <t>Year</t>
  </si>
  <si>
    <t>Sector</t>
  </si>
  <si>
    <t>Driver (input variable)</t>
  </si>
  <si>
    <t>Result (output variable)</t>
  </si>
  <si>
    <t>Method</t>
  </si>
  <si>
    <t>Data sources</t>
  </si>
  <si>
    <t>Plastics_Packaging</t>
  </si>
  <si>
    <t>GDP (OpenGEM)</t>
  </si>
  <si>
    <t>Converter demand (= production from packaging manufacturers), imports and exports of new empty packaging (EU-MFA)</t>
  </si>
  <si>
    <t>Regression analysis</t>
  </si>
  <si>
    <t xml:space="preserve">Eurostat Annual national accounts (GDP), Eurostat PRODCOM statistics (production, import, and export quantities) </t>
  </si>
  <si>
    <t xml:space="preserve">Results of regression analysis </t>
  </si>
  <si>
    <t>QNT ~ log(GDP_CLV15)</t>
  </si>
  <si>
    <t>Plots</t>
  </si>
  <si>
    <t>Country</t>
  </si>
  <si>
    <t>Country (ISO2)</t>
  </si>
  <si>
    <t>INDICATORS</t>
  </si>
  <si>
    <t>Intercept (regression)</t>
  </si>
  <si>
    <t>Slope (regression)</t>
  </si>
  <si>
    <r>
      <t>R</t>
    </r>
    <r>
      <rPr>
        <b/>
        <vertAlign val="superscript"/>
        <sz val="11"/>
        <color theme="1"/>
        <rFont val="Calibri"/>
        <family val="2"/>
        <scheme val="minor"/>
      </rPr>
      <t>2</t>
    </r>
  </si>
  <si>
    <t>EXPQNT</t>
  </si>
  <si>
    <t>Some examplary regression plots</t>
  </si>
  <si>
    <t>IMPQNT</t>
  </si>
  <si>
    <t>PRODQNT</t>
  </si>
  <si>
    <t>NA</t>
  </si>
  <si>
    <t>Czechia</t>
  </si>
  <si>
    <t>EL</t>
  </si>
  <si>
    <t>EU27_2020</t>
  </si>
  <si>
    <t>Steel_Construction</t>
  </si>
  <si>
    <t>Domestic Production of Construction (OpenGEM)</t>
  </si>
  <si>
    <t>Steel demand for construction not covered bottom-up (EU-MFA)</t>
  </si>
  <si>
    <t>Eurostat and Eurofer (see Figure below). 
Eurostat. (2025). Overview - Prodcom - statistics by product - Eurostat. https://ec.europa.eu/eurostat/web/prodcom.
Eurofer. (2024). European Steel in Figures - 2024. https://www.eurofer.eu/assets/publications/brochures-booklets-and-factsheets/european-steel-in-figures-2024/EUROFER-2024-Version-June14.pdf
EUROFER. (2019). Steel consumption. https://european-steel.eu/statistics/steel-consumption</t>
  </si>
  <si>
    <t>Steel_Automotive</t>
  </si>
  <si>
    <t>Domestic Production of Transport (OpenGEM)</t>
  </si>
  <si>
    <t>Steel demand for automotive not covered bottom-up (EU-MFA)</t>
  </si>
  <si>
    <t>Steel_Other Transport</t>
  </si>
  <si>
    <t>Steel demand for other transport (EU-MFA)</t>
  </si>
  <si>
    <t>Steel_Mechanical Engineering</t>
  </si>
  <si>
    <t>Domestic Production of Equipment goods (OpenGEM)</t>
  </si>
  <si>
    <t>Steel demand fr mechanical engineering (EU-MFA)</t>
  </si>
  <si>
    <t>EUROFER. CAEF.
Eurostat. Value added, gross in Chain linked volumes (2005), million euro. Manufacture of machinery and equipment n.e.c. (C28)</t>
  </si>
  <si>
    <t>Steel_Miscellaneous</t>
  </si>
  <si>
    <t>Steel demand for miscellaneous (EU-MFA)</t>
  </si>
  <si>
    <t>Steel_Metalware</t>
  </si>
  <si>
    <t>Steel demand for metalware (EU-MFA)</t>
  </si>
  <si>
    <t>Steel_Domestic Appliances</t>
  </si>
  <si>
    <t>Household consumption for Household equipment and operation (OpenGEM)</t>
  </si>
  <si>
    <t>Steel demand for domestic appliances (EU-MFA)</t>
  </si>
  <si>
    <t>Results of regression analysis (iron and steel sector)</t>
  </si>
  <si>
    <t>Europe</t>
  </si>
  <si>
    <t>EU-27</t>
  </si>
  <si>
    <t>Results of multiple regression analysis</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</si>
  <si>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</si>
  <si>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</si>
  <si>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</si>
  <si>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</si>
  <si>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</si>
  <si>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</si>
  <si>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</si>
  <si>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</si>
  <si>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</si>
  <si>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</si>
  <si>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</si>
  <si>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</si>
  <si>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</si>
  <si>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</si>
  <si>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</si>
  <si>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</si>
  <si>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</si>
  <si>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</si>
  <si>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</si>
  <si>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</si>
  <si>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</si>
  <si>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</si>
  <si>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GVA</t>
  </si>
  <si>
    <t>Cement_Construction_Buildings</t>
  </si>
  <si>
    <t>Cement demand for buildings not covered bottom-up (EU-MFA)</t>
  </si>
  <si>
    <t>Eurostat and CEMBureau (see Figure below). 
Eurostat. (2025). Overview - Prodcom - statistics by product - Eurostat. https://ec.europa.eu/eurostat/web/prodcom.
CEMBUREAU. (2024). CEMBUREAU KEY FACTS &amp; FIGURES. https://cembureau.eu/media/00ejjcfj/key-facts-figures-publication-june-2024.pdf</t>
  </si>
  <si>
    <t>Cement_Construction_Infrastructure</t>
  </si>
  <si>
    <t>Cement demand for infrastructure (EU-MFA)</t>
  </si>
  <si>
    <t>Results of regression analysis (construction sector)</t>
  </si>
  <si>
    <t>Plastics_Packaging_Households</t>
  </si>
  <si>
    <t>Plastics demand for household packaging (EU-MFA)</t>
  </si>
  <si>
    <t>Covered by detailed analysis</t>
  </si>
  <si>
    <t>Plastics_Packaging_Commercial &amp; industrial</t>
  </si>
  <si>
    <t>Plastics demand for commercial and industrial packaging (EU-MFA)</t>
  </si>
  <si>
    <t>Plastics_Buildings&amp;Construction</t>
  </si>
  <si>
    <t>Plastics demand for buildings&amp;construction not covered bottom-up (EU-MFA)</t>
  </si>
  <si>
    <t>Historic GDP from XXX and packaging demand from XXX</t>
  </si>
  <si>
    <t>Plastics_Automotive</t>
  </si>
  <si>
    <t>Plastics demand for automotive (EU-MFA)</t>
  </si>
  <si>
    <t>Plastics_Electrical and Electronics</t>
  </si>
  <si>
    <t>Domestic Production of Consumer goods industries (OpenGEM)</t>
  </si>
  <si>
    <t>Plastics demand for electrical and electronics (EU-MFA)</t>
  </si>
  <si>
    <t>Plastics_Agriculture</t>
  </si>
  <si>
    <t>Domestic Production of Agriculture (OpenGEM)</t>
  </si>
  <si>
    <t>Plastics demand for agriculture (EU-MFA)</t>
  </si>
  <si>
    <t>Plastics_Household, Leisure, Sport</t>
  </si>
  <si>
    <t>Household consumption (OpenGEM)</t>
  </si>
  <si>
    <t>Plastics demand for household, leisure, sport (EU-MFA)</t>
  </si>
  <si>
    <t>Plastics_Others</t>
  </si>
  <si>
    <t>Plastics demand for others (EU-MFA)</t>
  </si>
  <si>
    <t>Name source</t>
  </si>
  <si>
    <t>Link</t>
  </si>
  <si>
    <t>Sector(s)</t>
  </si>
  <si>
    <t>Resolution</t>
  </si>
  <si>
    <t>Data type</t>
  </si>
  <si>
    <t>Time period</t>
  </si>
  <si>
    <t>Full citation</t>
  </si>
  <si>
    <t>Comment</t>
  </si>
  <si>
    <t>Descriptive name or keyword representing the reference</t>
  </si>
  <si>
    <t>Authors of the document/literature</t>
  </si>
  <si>
    <t>Weblink, if possible</t>
  </si>
  <si>
    <t>Industrial sector the data refers to.</t>
  </si>
  <si>
    <t>Level of granularity, e.g., yearly.</t>
  </si>
  <si>
    <t>E.g., raw data as Excel or CSV.</t>
  </si>
  <si>
    <t>Indicate the years of the source</t>
  </si>
  <si>
    <t>Citation of the source</t>
  </si>
  <si>
    <t>Eurostat/PRODCOM</t>
  </si>
  <si>
    <t>Eurostat</t>
  </si>
  <si>
    <t>https://ec.europa.eu/eurostat/web/prodcom/database</t>
  </si>
  <si>
    <t>Almost all sectors</t>
  </si>
  <si>
    <t>Monthly and annual</t>
  </si>
  <si>
    <t>Downloadable via website but also fetchable via Python package Eurostat</t>
  </si>
  <si>
    <t>Historical</t>
  </si>
  <si>
    <t xml:space="preserve">​Eurostat. (2025). Overview - Prodcom - statistics by product - Eurostat. https://ec.europa.eu/eurostat/web/prodcom </t>
  </si>
  <si>
    <t>Recommended to access via Eurostat Python package: https://pypi.org/project/eurostat/.</t>
  </si>
  <si>
    <t>Technologies</t>
  </si>
  <si>
    <t>Subtechnologies</t>
  </si>
  <si>
    <t>ICE vehicles</t>
  </si>
  <si>
    <t>Electric vehicles</t>
  </si>
  <si>
    <t>Wind Onshore</t>
  </si>
  <si>
    <t>Direct Drive Permanent Magnet (DDPM)</t>
  </si>
  <si>
    <t>Gearbox</t>
  </si>
  <si>
    <t>Wind Offshore</t>
  </si>
  <si>
    <t>Fuel Cells</t>
  </si>
  <si>
    <t>Proton-Exchange-Membrane / Polymer-Electrolyt-Membrane Fuel Cell (PEM)</t>
  </si>
  <si>
    <t>Solide-Oxide Fuel Cell based on Yttrium (SOFC)</t>
  </si>
  <si>
    <t>Phosphoric-Acid Fuel Cell (PAFC)</t>
  </si>
  <si>
    <t>Electrolysers</t>
  </si>
  <si>
    <t>Alkaline Electrolysis (AEL)</t>
  </si>
  <si>
    <t>Proton-Exchange-Membrane / Polymer-Electrolyt-Membrane Electrolysis (PEMEL)</t>
  </si>
  <si>
    <t>High-Temperature Electrolysis / Solide-Oxide Electrolysis (HTEL)</t>
  </si>
  <si>
    <t>Photovoltaic</t>
  </si>
  <si>
    <t>Crystalline Silicon  (c-Si)</t>
  </si>
  <si>
    <t>Amorphous Silicon (a-Si)</t>
  </si>
  <si>
    <t>Copper-Indium-Gallium-Selenide (CIGS)</t>
  </si>
  <si>
    <t>Cadmium-Telluride (CdTe)</t>
  </si>
  <si>
    <t>Perovskite</t>
  </si>
  <si>
    <t>Concentrated Solar Power</t>
  </si>
  <si>
    <t>Parabolic Trough (PT)</t>
  </si>
  <si>
    <t>Solar Tower (ST)</t>
  </si>
  <si>
    <t>DLR</t>
  </si>
  <si>
    <t>European Union</t>
  </si>
  <si>
    <t>WorldBank</t>
  </si>
  <si>
    <t>Antimony</t>
  </si>
  <si>
    <t>Baryte</t>
  </si>
  <si>
    <t>Bauxite</t>
  </si>
  <si>
    <t>Beryllium</t>
  </si>
  <si>
    <t>Bismuth</t>
  </si>
  <si>
    <t>Borate</t>
  </si>
  <si>
    <t>Cadmium</t>
  </si>
  <si>
    <t>Cerium</t>
  </si>
  <si>
    <t>Chromium</t>
  </si>
  <si>
    <t>Cobalt</t>
  </si>
  <si>
    <t>Coking coal</t>
  </si>
  <si>
    <t>Dysprosium</t>
  </si>
  <si>
    <t>Fluorspar</t>
  </si>
  <si>
    <t>Gadolinium</t>
  </si>
  <si>
    <t>Galium</t>
  </si>
  <si>
    <t>Gallium</t>
  </si>
  <si>
    <t>Germanium</t>
  </si>
  <si>
    <t>Graphite</t>
  </si>
  <si>
    <t>Hafnium</t>
  </si>
  <si>
    <t>Heavy Rare Earth Elements</t>
  </si>
  <si>
    <t>Indium</t>
  </si>
  <si>
    <t>Iridium</t>
  </si>
  <si>
    <t>Iron</t>
  </si>
  <si>
    <t>Lanthanum</t>
  </si>
  <si>
    <t>Lead</t>
  </si>
  <si>
    <t>Light Rare Earth Elements</t>
  </si>
  <si>
    <t>Lithium</t>
  </si>
  <si>
    <t>Manganese</t>
  </si>
  <si>
    <t>Molybdenum</t>
  </si>
  <si>
    <t>Natural Graphite</t>
  </si>
  <si>
    <t>Natural Rubber</t>
  </si>
  <si>
    <t>Neodymium</t>
  </si>
  <si>
    <t>Nickel</t>
  </si>
  <si>
    <t>Niobium</t>
  </si>
  <si>
    <t>Phosphate rock</t>
  </si>
  <si>
    <t>Phosphorus</t>
  </si>
  <si>
    <t>Platinum</t>
  </si>
  <si>
    <t>Platinum Group Metals</t>
  </si>
  <si>
    <t>Potassium</t>
  </si>
  <si>
    <t>Scandium</t>
  </si>
  <si>
    <t>Selenium</t>
  </si>
  <si>
    <t>Silicon metal</t>
  </si>
  <si>
    <t>Silver</t>
  </si>
  <si>
    <t>Strontium</t>
  </si>
  <si>
    <t>Sulfur</t>
  </si>
  <si>
    <t>Tantalum</t>
  </si>
  <si>
    <t>Tellurium</t>
  </si>
  <si>
    <t>Titanium</t>
  </si>
  <si>
    <t>Tungsten</t>
  </si>
  <si>
    <t>Vanadium</t>
  </si>
  <si>
    <t>Yttrium</t>
  </si>
  <si>
    <t>Zirconium</t>
  </si>
  <si>
    <t>Unit</t>
  </si>
  <si>
    <t>Summary</t>
  </si>
  <si>
    <t>Cullbrand_2011</t>
  </si>
  <si>
    <t>Alonso_2012</t>
  </si>
  <si>
    <t>Widmett_2015</t>
  </si>
  <si>
    <t>Widmet_2015</t>
  </si>
  <si>
    <t>Fishman_2018</t>
  </si>
  <si>
    <t>ÖkoInstitut_2011</t>
  </si>
  <si>
    <t>deKoning_2018</t>
  </si>
  <si>
    <t>mean</t>
  </si>
  <si>
    <t>median</t>
  </si>
  <si>
    <t>min</t>
  </si>
  <si>
    <t>max</t>
  </si>
  <si>
    <t>Count</t>
  </si>
  <si>
    <t>value</t>
  </si>
  <si>
    <t>kg metal/kg vehicle</t>
  </si>
  <si>
    <t>Erbium</t>
  </si>
  <si>
    <t>Europium</t>
  </si>
  <si>
    <t>Gold</t>
  </si>
  <si>
    <t>Palladium</t>
  </si>
  <si>
    <t>Praseodymium</t>
  </si>
  <si>
    <t>Rhenium</t>
  </si>
  <si>
    <t>Rhodium</t>
  </si>
  <si>
    <t>Ruthenium</t>
  </si>
  <si>
    <t>Rubidium</t>
  </si>
  <si>
    <t>Samarium</t>
  </si>
  <si>
    <t>Terbium</t>
  </si>
  <si>
    <t>Tin</t>
  </si>
  <si>
    <t>Ytterbium</t>
  </si>
  <si>
    <t>Manberger_2018</t>
  </si>
  <si>
    <t>Restrepo_2017</t>
  </si>
  <si>
    <t>USDOE_2010</t>
  </si>
  <si>
    <t>Elwert_2016</t>
  </si>
  <si>
    <t>Hernandez_2017</t>
  </si>
  <si>
    <t>Nordelöf_2018</t>
  </si>
  <si>
    <t>Hoenderdaal_2013</t>
  </si>
  <si>
    <t>Rademaker_2013</t>
  </si>
  <si>
    <t>Grandell_2016</t>
  </si>
  <si>
    <t>Sekine_2017</t>
  </si>
  <si>
    <t>kg metal/kg motor</t>
  </si>
  <si>
    <t>Boron</t>
  </si>
  <si>
    <t>Max is the minimum from 2020. Min was calculated considering the same reduction ratio as in Harvey_2018</t>
  </si>
  <si>
    <t>Viebahn_2015</t>
  </si>
  <si>
    <t>Willburn_2011</t>
  </si>
  <si>
    <t>Moss_2011</t>
  </si>
  <si>
    <t>Habib_2014</t>
  </si>
  <si>
    <t>Imholte_2018</t>
  </si>
  <si>
    <t>Dominish_2019</t>
  </si>
  <si>
    <t>Nassar_2016</t>
  </si>
  <si>
    <t>Tokimatsu_2018</t>
  </si>
  <si>
    <t>Sander_2017</t>
  </si>
  <si>
    <t>Blagoeva_2016</t>
  </si>
  <si>
    <t>Bleicher_2020</t>
  </si>
  <si>
    <t>WorldBank_2017</t>
  </si>
  <si>
    <t>Elshkaki_2019</t>
  </si>
  <si>
    <t>Carrara_2020</t>
  </si>
  <si>
    <t>Fizaine_2015</t>
  </si>
  <si>
    <t>Leader_2019</t>
  </si>
  <si>
    <t>kg/MW</t>
  </si>
  <si>
    <t>Min values for 2050 are taken from Schlichenmaier_2022. Future MAX values are present MIN</t>
  </si>
  <si>
    <t>Vestas_2017</t>
  </si>
  <si>
    <t>Vestas_2018</t>
  </si>
  <si>
    <t>We take the mean for 2020 as max, not to eliminate the possibility of having dysprosium in the future</t>
  </si>
  <si>
    <t>We take the mean for 2020 as max, not to eliminate the possibility of having Neodymium in the future</t>
  </si>
  <si>
    <t>Li_2018</t>
  </si>
  <si>
    <t>Watari_2018</t>
  </si>
  <si>
    <t>Ohrlund_2012</t>
  </si>
  <si>
    <t>Giurco_2019</t>
  </si>
  <si>
    <t>Kavlak_2015</t>
  </si>
  <si>
    <t>Fthenakis_2012</t>
  </si>
  <si>
    <t>Schlichenmaier_2022</t>
  </si>
  <si>
    <t>For the max, I take present values for sputter process 1 from Roffeis_2022</t>
  </si>
  <si>
    <t>Pihl_2012</t>
  </si>
  <si>
    <t>Angerer_2009</t>
  </si>
  <si>
    <t>Teske_et_al_2016</t>
  </si>
  <si>
    <t>NREL_2020_ACME</t>
  </si>
  <si>
    <t>NREL_2020_Ashalim_Plot_B</t>
  </si>
  <si>
    <t>NREL_2020_ISEGS</t>
  </si>
  <si>
    <t>NREL_2020_Jemalong</t>
  </si>
  <si>
    <t>NREL_2020_Sierra_SunTower</t>
  </si>
  <si>
    <t>NREL_2020_Sundrop</t>
  </si>
  <si>
    <t>Angerer_et_al_2009</t>
  </si>
  <si>
    <t>Moss_et_al_2011_EuroThrough_ET_150</t>
  </si>
  <si>
    <t>Moss_et_al_2011_Solnova_1</t>
  </si>
  <si>
    <t>World_Bank_Group_2017</t>
  </si>
  <si>
    <t>NREL_2020_Aalborg_CSP</t>
  </si>
  <si>
    <t>NREL_2020_Agua_Prieta_2</t>
  </si>
  <si>
    <t>NREL_2020_Andasol_1</t>
  </si>
  <si>
    <t>NREL_2020_Archimede</t>
  </si>
  <si>
    <t>NREL_2020_Borges_Termosolar</t>
  </si>
  <si>
    <t>NREL_2020_City_of_Medicine</t>
  </si>
  <si>
    <t>NREL_2020_Colorado_ISP</t>
  </si>
  <si>
    <t>NREL_2020_Enerstar</t>
  </si>
  <si>
    <t>NREL_2020_Godawari</t>
  </si>
  <si>
    <t>NREL_2020_Guzmán</t>
  </si>
  <si>
    <t>NREL_2020_Helioenergy</t>
  </si>
  <si>
    <t>NREL_2020_Ibersol</t>
  </si>
  <si>
    <t>NREL_2020_ISCC_Ain_Beni</t>
  </si>
  <si>
    <t>NREL_2020_ISCC_Kuraymat</t>
  </si>
  <si>
    <t>NREL_2020_La_Risca</t>
  </si>
  <si>
    <t>NREL_2020_Lebrija_1</t>
  </si>
  <si>
    <t>NREL_2020_Majadas_1</t>
  </si>
  <si>
    <t>NREL_2020_MNGSEC</t>
  </si>
  <si>
    <t>NREL_2020_Megha</t>
  </si>
  <si>
    <t>NREL_2020_Morón</t>
  </si>
  <si>
    <t>NREL_2020_National_Solar_Thermal</t>
  </si>
  <si>
    <t>NREL_2020_Olivenza_1</t>
  </si>
  <si>
    <t>NREL_2020_Orellana</t>
  </si>
  <si>
    <t>NREL_2020_Palma_del_Río_1</t>
  </si>
  <si>
    <t>NREL_2020_Saguaro</t>
  </si>
  <si>
    <t>NREL_2020_Shams_1</t>
  </si>
  <si>
    <t>NREL_2020_Solaben_1</t>
  </si>
  <si>
    <t>NREL_2020_SEGS_2</t>
  </si>
  <si>
    <t>NREL_2020_SEGS_3</t>
  </si>
  <si>
    <t>NREL_2020_SEGS_5</t>
  </si>
  <si>
    <t>NREL_2020_SEGS_6</t>
  </si>
  <si>
    <t>NREL_2020_SEGS_7</t>
  </si>
  <si>
    <t>NREL_2020_SGES_8</t>
  </si>
  <si>
    <t>NREL_2020_SEGS_9</t>
  </si>
  <si>
    <t>NREL_2020_Thai_SE_1</t>
  </si>
  <si>
    <t>Valero_2018b</t>
  </si>
  <si>
    <t>Ashby_2013</t>
  </si>
  <si>
    <t>Brass</t>
  </si>
  <si>
    <t>Ahluwalia_2011</t>
  </si>
  <si>
    <t>James_2018</t>
  </si>
  <si>
    <t>USDOE_2011</t>
  </si>
  <si>
    <t>Sinha_2018</t>
  </si>
  <si>
    <t>Batelle_2013</t>
  </si>
  <si>
    <t>Harvey_2018</t>
  </si>
  <si>
    <t>HyTechCycling_2018</t>
  </si>
  <si>
    <t>Kleijn_2010</t>
  </si>
  <si>
    <t>Kongkanand_2016</t>
  </si>
  <si>
    <t>Marscheider-Weidemann_2016</t>
  </si>
  <si>
    <t>McLellan_2016</t>
  </si>
  <si>
    <t>Saurat_2009</t>
  </si>
  <si>
    <t>Stahl_2016</t>
  </si>
  <si>
    <t>Stropnik_2019</t>
  </si>
  <si>
    <t>Wittstock_2018</t>
  </si>
  <si>
    <t>Kurzweil_2013</t>
  </si>
  <si>
    <t>Rooijen_2006</t>
  </si>
  <si>
    <t>Bareiß_2019</t>
  </si>
  <si>
    <t>Bertuccioli_2014</t>
  </si>
  <si>
    <t>Grigoriev_2010</t>
  </si>
  <si>
    <t>Millet_2010</t>
  </si>
  <si>
    <t>Siracusano_2011</t>
  </si>
  <si>
    <t>Smolinka_2018</t>
  </si>
  <si>
    <t>Xu_2011</t>
  </si>
  <si>
    <t>Xu_2010</t>
  </si>
  <si>
    <t>Bareiss_2019</t>
  </si>
  <si>
    <t>Staffel_2010</t>
  </si>
  <si>
    <t>Wuppertal_2014</t>
  </si>
  <si>
    <t>Koj_2017</t>
  </si>
  <si>
    <t>Häfele_2016</t>
  </si>
  <si>
    <t>Wulf_2018</t>
  </si>
  <si>
    <t>Giraldi_2015</t>
  </si>
  <si>
    <t>Praseodimium</t>
  </si>
  <si>
    <t>Performance and cost of automotive fuel cell systems with ultra-low platinum loadings</t>
  </si>
  <si>
    <t>doi:10.1016/j.jpowsour.2011.01.059</t>
  </si>
  <si>
    <t>An assessment of the rare earth element content of conventional and electric vehicles</t>
  </si>
  <si>
    <t>https://www.jstor.org/stable/pdf/26268481.pdf?refreqid=excelsior%3Ab7df8b30df16f78642f06f7ac4de04fb&amp;ab_segments=&amp;origin=&amp;initiator=&amp;acceptTC=1</t>
  </si>
  <si>
    <t>Rohstoffe für Zukunftstechnologien - Einfluss des branchenspezifischen Rohstoffbedarfs in rohstoffintensiven Zukunftstechnologien auf die zukünftige Rohstoffnachfrage</t>
  </si>
  <si>
    <t>https://www.isi.fraunhofer.de/content/dam/isi/dokumente/ccn/2009/Schlussbericht_lang_20090515.pdf</t>
  </si>
  <si>
    <t>Materials and the Environment. 2nd Edition</t>
  </si>
  <si>
    <t>https://doi.org/10.1016/C2010-0-66554-0</t>
  </si>
  <si>
    <t>Life cycle assessment of hydrogen from proton exchange membrane water electrolysis in future energy systems</t>
  </si>
  <si>
    <t>https://doi.org/10.1016/j.apenergy.2019.01.001</t>
  </si>
  <si>
    <t>Manufacturing Cost Analysis of 10 kW and 25 kW Direct Hydrogen Polymer Electrolyte Membrane (PEM) Fuel Cell for Material Handling Applications</t>
  </si>
  <si>
    <t>https://www.energy.gov/eere/fuelcells/articles/manufacturing-cost-analysis-10-kw-and-25-kw-direct-hydrogen-polymer</t>
  </si>
  <si>
    <t xml:space="preserve"> Study on development of water electrolysis in the EU. Final Report. Fuel Cells and Hydrogen Joint Undertaking</t>
  </si>
  <si>
    <t>https://refman.energytransitionmodel.com/publications/2020</t>
  </si>
  <si>
    <t xml:space="preserve">Assessment of potential bottlenecks along the materials supply chain for the future deployment of low-carbon energy and transport technologies in the EU </t>
  </si>
  <si>
    <t>https://op.europa.eu/en/publication-detail/-/publication/0bdbe7fc-b214-11e6-871e-01aa75ed71a1/language-en</t>
  </si>
  <si>
    <t>The Material Basis of Energy Transitions</t>
  </si>
  <si>
    <t>https://www.sciencedirect.com/book/9780128195345/the-material-basis-of-energy-transitions</t>
  </si>
  <si>
    <t>Raw materials demand for wind and solar PV technologies in the transition towards a decarbonised energy system</t>
  </si>
  <si>
    <t>https://op.europa.eu/en/publication-detail/-/publication/19aae047-7f88-11ea-aea8-01aa75ed71a1/language-en</t>
  </si>
  <si>
    <t>The Use of Potentially Critical Materials in Passenger Cars</t>
  </si>
  <si>
    <t>https://publications.lib.chalmers.se/records/fulltext/162842.pdf</t>
  </si>
  <si>
    <t>Metal supply constraints for a low-carbon economy?</t>
  </si>
  <si>
    <t>https://doi.org/10.1016/j.resconrec.2017.10.040</t>
  </si>
  <si>
    <t>Responsible Minerals Sourcing for Renewable Energy</t>
  </si>
  <si>
    <t>https://earthworks.org/wp-content/uploads/2019/04/Responsible-minerals-sourcing-for-renewable-energy-MCEC_UTS_Earthworks-Report.pdf</t>
  </si>
  <si>
    <t>The impacts of national and international energy scenarios on critical metals use in China up to 2050 and their global implications</t>
  </si>
  <si>
    <t>https://www.sciencedirect.com/science/article/pii/S0360544219310382</t>
  </si>
  <si>
    <t>Current Developments and Challenges in the Recycling of Key Components of (Hybrid) Electric Vehicles</t>
  </si>
  <si>
    <t>https://www.mdpi.com/2313-4321/1/1/25</t>
  </si>
  <si>
    <t>Implications of Emerging Vehicle Technologies on Rare Earth Supply and Demand in the United States</t>
  </si>
  <si>
    <t>https://www.mdpi.com/2079-9276/7/1/9</t>
  </si>
  <si>
    <t>Renewable electricity producing technologies and metal depletion: A sensitivity analysis using the EROI</t>
  </si>
  <si>
    <t>https://www.sciencedirect.com/science/article/pii/S0921800914003681?via%3Dihub#ec0005</t>
  </si>
  <si>
    <t>Sustainability metrics for extending thin-film photovoltaics to terawatt levels</t>
  </si>
  <si>
    <t>https://link.springer.com/article/10.1557/mrs.2012.50</t>
  </si>
  <si>
    <t>Life cycle assessment of hydrogen production from a high temperature electrolysis process coupled to a high temperature gas nuclear reactor</t>
  </si>
  <si>
    <t>https://doi.org/10.1016/j.ijhydene.2015.01.093</t>
  </si>
  <si>
    <t>Requirements for Minerals and Metals for 100% Renewable Scenarios</t>
  </si>
  <si>
    <t>Role of critical metals in the future markets of clean energy technologies</t>
  </si>
  <si>
    <t>https://www.sciencedirect.com/science/article/abs/pii/S0960148116302816?via%3Dihub</t>
  </si>
  <si>
    <t>Platinum and palladium nano-particles supported by graphitic nano-fibers as catalysts for PEM water electrolysis</t>
  </si>
  <si>
    <t>https://doi.org/10.1016/j.ijhydene.2010.07.013</t>
  </si>
  <si>
    <t>Exploring rare earth supply constraints for the emerging clean energy technologies and therole of recyling</t>
  </si>
  <si>
    <t>https://www.sciencedirect.com/science/article/pii/S0959652614003837</t>
  </si>
  <si>
    <t>Life cycle assessment of the manufacture and operation of solid oxide electrolyser components and stacks</t>
  </si>
  <si>
    <t>https://doi.org/10.1016/j.ijhydene.2016.05.069</t>
  </si>
  <si>
    <t>Resource implications of alternative strategies for achieveing zero greenhouse gas emissions from light-duty vehicles by 2060</t>
  </si>
  <si>
    <t>https://www.sciencedirect.com/science/article/pii/S0306261917316732</t>
  </si>
  <si>
    <t>Environmental impact of traction electric motors for electric vehicles applications</t>
  </si>
  <si>
    <t>https://link.springer.com/article/10.1007/s11367-015-0973-9</t>
  </si>
  <si>
    <t>Can a dysprosium shortage threaten green energy technologies?</t>
  </si>
  <si>
    <t>https://www.sciencedirect.com/science/article/abs/pii/S0360544212008055</t>
  </si>
  <si>
    <t>Regulatory analysis, critical materials and components identification and mapping of recycling technologies: D2.2 Existing end-of-life technologies applicable to FCH products</t>
  </si>
  <si>
    <t>http://hytechcycling.eu/wp-content/uploads/d2-2-report-on-existing-recycling-technologies-applicable-to-fch-products.pdf</t>
  </si>
  <si>
    <t>An assessment of US rare earth availability for supporting US wind energy growing targets</t>
  </si>
  <si>
    <t>https://www.sciencedirect.com/science/article/pii/S0301421517307383</t>
  </si>
  <si>
    <t>Mass Production Cost Estimation for Direct H 2 PEM Fuel Cell Systems for Automotive Applications: 2018 Update</t>
  </si>
  <si>
    <t>https://www.energy.gov/eere/fuelcells/articles/mass-production-cost-estimation-direct-h2-pem-fuel-cell-systems-7</t>
  </si>
  <si>
    <t>Metal production requirements for rapid photovoltaics deployment</t>
  </si>
  <si>
    <t>https://pubs.rsc.org/en/content/articlelanding/2015/ee/c5ee00585j</t>
  </si>
  <si>
    <t>Resource constraints in a hydrogen economy based on renewable energy sources: An exploration</t>
  </si>
  <si>
    <t>https://doi.org/10.1016/j.rser.2010.07.066</t>
  </si>
  <si>
    <t>Site-Dependent Environmental Impacts of Industrial Hydrogen Production by Alkaline Water Electrolysis</t>
  </si>
  <si>
    <t>https://doi.org/10.3390/en10070860</t>
  </si>
  <si>
    <t xml:space="preserve"> The Priority and Challenge of High-Power Performance of Low-Platinum PEMFCs</t>
  </si>
  <si>
    <t>http://dx.doi.org/10.1021/acs.jpclett.6b00216</t>
  </si>
  <si>
    <t>Phosphorsaure Brennstoffzelle (PAFC). In: Brennstoffzellentechnik</t>
  </si>
  <si>
    <t>https://doi.org/10.1007/978-3-658-00085-1_6</t>
  </si>
  <si>
    <t>The effect of critical material prices on the competitiveness of clean energy technologies</t>
  </si>
  <si>
    <t>https://doi.org/10.1007/s40243-019-0146-z</t>
  </si>
  <si>
    <t>Evaluation of long-term silver supply shortage for c-Si PV under different technological scenarios</t>
  </si>
  <si>
    <t>Global metal flows in the renewable energy transition: Exploring the effects of substitutes, technological mix and development</t>
  </si>
  <si>
    <t>https://www.sciencedirect.com/science/article/pii/S0301421518302726</t>
  </si>
  <si>
    <t>Rohstoffe für Zukunftstechnologien</t>
  </si>
  <si>
    <t>https://www.isi.fraunhofer.de/content/dam/isi/dokumente/ccn/2016/Studie_Zukunftstechnologien-2016.pdf</t>
  </si>
  <si>
    <t>Critical Minerals and Energy-Impacts and Limitations of Moving to Unconvential Resources</t>
  </si>
  <si>
    <t>https://doi.org/10.3390/resources5020019</t>
  </si>
  <si>
    <t>PEM water electrolyzers: From electrocatalysis to stack development</t>
  </si>
  <si>
    <t>https://doi.org/10.1016/j.ijhydene.2009.09.015</t>
  </si>
  <si>
    <t>Critical Metals in Strategic Energy Technologies - Assessing Rare Metals as Supply-Chain Bottlenecks in Low-Carbon Energy Technologies</t>
  </si>
  <si>
    <t>https://publications.jrc.ec.europa.eu/repository/handle/JRC65592</t>
  </si>
  <si>
    <t>Byproduct metal requirements for U.S. wind and solar photovoltaicelectricity generation up to the year 2040 under various Clean PowerPlan scenarios</t>
  </si>
  <si>
    <t>https://www.sciencedirect.com/science/article/pii/S0306261916311497</t>
  </si>
  <si>
    <t>A scalable life cycle inventory of an electrical automotive traction machine - Part 1: design and composition</t>
  </si>
  <si>
    <t>https://link.springer.com/article/10.1007/s11367-017-1308-9#S</t>
  </si>
  <si>
    <t>NREL</t>
  </si>
  <si>
    <t>National Renewable Energy Laboratory (NREL)</t>
  </si>
  <si>
    <t>https://www.nrel.gov/</t>
  </si>
  <si>
    <t>Future Metal Demand from Photovoltaic Cells and Wind Turbines</t>
  </si>
  <si>
    <t>https://www.europarl.europa.eu/RegData/etudes/etudes/join/2011/471604/IPOL-JOIN_ET(2011)471604_EN.pdf</t>
  </si>
  <si>
    <t>Ressourceneffizienz und ressourcenpolitische Aspekte des Systems Elektromobilität - Arbeitspaket 7 des Forschungsvorhaben OPTUM</t>
  </si>
  <si>
    <t>https://www.oeko.de/publikationen/p-details/ressourceneffizienz-und-ressourcenpolitische-aspekte-des-systems-elektromobilitaet-arbeitspaket-7-d</t>
  </si>
  <si>
    <t>https://doi.org/10.1016/j.energy.2012.04.057</t>
  </si>
  <si>
    <t>Recycling as a Strategy against Rare Earth Element Criticality: A Systematic Evaluation of the potential Yield of NdFeB Magnet Recycling</t>
  </si>
  <si>
    <t>https://pubs.acs.org/doi/10.1021/es305007w</t>
  </si>
  <si>
    <t>Stocks, Flows, and Distribution of Critical Metals in Embedded
Electronics in Passenger Vehicles</t>
  </si>
  <si>
    <t>https://pubs.acs.org/doi/10.1021/acs.est.6b05743</t>
  </si>
  <si>
    <t>A Life Cycle Assessment of the PureCell™ Stationary Fuel Cel System: Providing a Guide for Environmental Improvement</t>
  </si>
  <si>
    <t>https://css.umich.edu/sites/default/files/css_doc/CSS06-08.pdf</t>
  </si>
  <si>
    <t>Recyclingpotential strategischer Metalle (ReStra) - Abschussbericht</t>
  </si>
  <si>
    <t>https://www.umweltbundesamt.de/sites/default/files/medien/1410/publikationen/2017-08-21_texte_68-2017_restra_0.pdf</t>
  </si>
  <si>
    <t>Platinum Group Metal Flows of Europe, Part II: Exploring the Technological and Institutional Potential for Reducing Environmental Impacts</t>
  </si>
  <si>
    <t>https://doi.org/10.1111/j.1530-9290.2008.00106.x</t>
  </si>
  <si>
    <t>May material bottlenecks hamper the global energy transition towards the 1.5 °C target?</t>
  </si>
  <si>
    <t>https://doi.org/10.1016/j.egyr.2022.11.025</t>
  </si>
  <si>
    <t>Dynamic Substance Flow Analysis of Neodymium and Dysprosium Associated with Neodymium Magnets in Japan</t>
  </si>
  <si>
    <t>https://doi.org/10.1111/jiec.12458</t>
  </si>
  <si>
    <t>Direct Hydrogen PEMFC Manufacturing Cost Estimation for Automotive Applications</t>
  </si>
  <si>
    <t>http://www1.eere.energy.gov/hydrogenandfuelcells/pdfs/fctt_pemfc_cost_review_0908.pdf</t>
  </si>
  <si>
    <t>An electrochemical study of a PEM stack for water electrolysis</t>
  </si>
  <si>
    <t>https://doi.org/10.1016/j.ijhydene.2011.06.019</t>
  </si>
  <si>
    <t>Studie IndWEDe: Industrialisierung der Wasserelektrolyse in Deutschland: Chancen und Herausforderungen für nachhaltigen Wasserstoff für Verkehr, Strom und Wärme</t>
  </si>
  <si>
    <t>https://www.ipa.fraunhofer.de/de/Publikationen/studien/studie-indWEDe.html</t>
  </si>
  <si>
    <t>Life cycle assessment of an alkaline fuel cell CHP system</t>
  </si>
  <si>
    <t>https://doi.org/10.1016/j.ijhydene.2009.12.135</t>
  </si>
  <si>
    <t>Critical materials in PEMFC systems and a LCA analysis for the potential reduction of environmental impacts with EoL strategies</t>
  </si>
  <si>
    <t>https://doi.org/10.1002/ese3.441</t>
  </si>
  <si>
    <t>Renewable Energy and Deep Sea Mining: Supply</t>
  </si>
  <si>
    <t>https://www.savethehighseas.org/wp-content/uploads/2017/05/DSM-RE-Resource-Report_UTS_July2016.pdf</t>
  </si>
  <si>
    <t>Energy modeling approach to the global energy-mineral nexus: Exploring metal requirements and the well-below 2°C target with 100 percent renewable energy</t>
  </si>
  <si>
    <t>https://www.sciencedirect.com/science/article/pii/S0306261918307578</t>
  </si>
  <si>
    <t>Critical materials strategy</t>
  </si>
  <si>
    <t>https://www.energy.gov/sites/prod/files/piprod/documents/cms_dec_17_full_web.pdf</t>
  </si>
  <si>
    <t>Global material requirements for the energy transition. An exergy flow analysis of decarbonisation pathways</t>
  </si>
  <si>
    <t>https://doi.org/10.1016/j.energy.2018.06.149</t>
  </si>
  <si>
    <t>Life Cycle Assessment of Electricity Production from an onshore V136-3.45 MW Wind Plant</t>
  </si>
  <si>
    <t>https://www.vestas.com/content/dam/vestas-com/global/en/sustainability/reports-and-ratings/lcas/V1363%2045MW_Mk3a_ISO_LCA_Final_31072017.pdf.coredownload.inline.pdf</t>
  </si>
  <si>
    <t>Life Cycle Assessment of Electricity Production from an onshore V116-2.0 MW Wind Plant</t>
  </si>
  <si>
    <t>https://www.vestas.com/content/dam/vestas-com/global/en/sustainability/reports-and-ratings/lcas/0075-0998_V01%20-%20LCA%20of%20Electricity%20Production%20from%20an%20onshore%20V116-2.0%20MW%20Wind%20Plant_120718_v1.1.pdf.coredownload.inline.pdf</t>
  </si>
  <si>
    <t>Assessing the need for critical minerals to shift the German energy system towards a high proportion of renewables</t>
  </si>
  <si>
    <t>https://www.sciencedirect.com/science/article/pii/S1364032115003408</t>
  </si>
  <si>
    <t>Analysis of Potential for Critical Metal Resource Constraints in the International Energy Agency’s Long-Term Low-Carbon Energy Scenarios</t>
  </si>
  <si>
    <t>https://doi.org/10.3390/min8040156</t>
  </si>
  <si>
    <t>Scarce metals in conventional passenger vehicles and end-of-life vehicle shredder output</t>
  </si>
  <si>
    <t>https://pubs.acs.org/doi/pdf/10.1021/es505415d</t>
  </si>
  <si>
    <t>Wind Energy in the United States and Materials Required for the Land-based Wind Trubine Industry from 2010 through 2030</t>
  </si>
  <si>
    <t>https://pubs.usgs.gov/sir/2011/5036/sir2011-5036.pdf</t>
  </si>
  <si>
    <t>Assessment of the Demand for Critical Raw Materials for the Implementation of Fuel Cells for Stationary and Mobile Applications</t>
  </si>
  <si>
    <t>https://link.springer.com/content/pdf/10.1007/978-3-662-57886-5_14.pdf</t>
  </si>
  <si>
    <t>The Growing Role of Minerals and Metals for a Low Carbon Future</t>
  </si>
  <si>
    <t>https://documents.worldbank.org/pt/publication/documents-reports/documentdetail/207371500386458722/the-growing-role-of-minerals-and-metals-for-a-low-carbon-future</t>
  </si>
  <si>
    <t>Hydrogen Supply Chains for Mobility - Environmental and Economic Assessment</t>
  </si>
  <si>
    <t>https://doi.org/10.3390/su10061699</t>
  </si>
  <si>
    <t>KRESSE - Kritische mineralische Ressourcen und Stoffströme bei der Transformation des deutschen Energieversorgungssystems</t>
  </si>
  <si>
    <t>https://epub.wupperinst.org/frontdoor/deliver/index/docId/5419/file/5419_KRESSE.pdf</t>
  </si>
  <si>
    <t xml:space="preserve"> The effects of ionomer content on PEM water electrolyser membrane electrode assembly performance</t>
  </si>
  <si>
    <t>https://doi.org/10.1016/j.ijhydene.2010.08.055</t>
  </si>
  <si>
    <t>A novel catalyst layer with hydrophilic–hydrophobic meshwork and pore structurefor solid polymer electrolyte water electrolysis</t>
  </si>
  <si>
    <t>https://doi.org/10.1016/j.elecom.2011.02.014</t>
  </si>
  <si>
    <t>20/08/26</t>
  </si>
  <si>
    <t>Residential_old stock</t>
  </si>
  <si>
    <t>Commercial_old stock</t>
  </si>
  <si>
    <r>
      <t>Residential building old stock in m</t>
    </r>
    <r>
      <rPr>
        <vertAlign val="superscript"/>
        <sz val="11"/>
        <color theme="1"/>
        <rFont val="Calibri"/>
        <family val="2"/>
        <scheme val="minor"/>
      </rPr>
      <t>2</t>
    </r>
    <r>
      <rPr>
        <sz val="11"/>
        <color theme="1"/>
        <rFont val="Calibri"/>
        <family val="2"/>
        <scheme val="minor"/>
      </rPr>
      <t xml:space="preserve"> with age cohorts:</t>
    </r>
  </si>
  <si>
    <r>
      <t>Commercial building old stock in m</t>
    </r>
    <r>
      <rPr>
        <vertAlign val="superscript"/>
        <sz val="11"/>
        <color theme="1"/>
        <rFont val="Calibri"/>
        <family val="2"/>
        <scheme val="minor"/>
      </rPr>
      <t xml:space="preserve">2 </t>
    </r>
    <r>
      <rPr>
        <sz val="11"/>
        <color theme="1"/>
        <rFont val="Calibri"/>
        <family val="2"/>
        <scheme val="minor"/>
      </rPr>
      <t>with age cohorts: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</si>
</sst>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E+00"/>
    <numFmt numFmtId="165" formatCode="#,##0.000"/>
    <numFmt numFmtId="166" formatCode="#,##0.0000"/>
    <numFmt numFmtId="167" formatCode="#,##0.00000"/>
    <numFmt numFmtId="168" formatCode="#,##0.000000"/>
    <numFmt numFmtId="169" formatCode="#,##0.0000000"/>
    <numFmt numFmtId="170" formatCode="#,##0.00000000"/>
    <numFmt numFmtId="171" formatCode="0.0000"/>
    <numFmt numFmtId="172" formatCode="#,##0.000000000"/>
  </numFmts>
  <fonts count="23">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theme="1"/>
      <name val="Calibri"/>
      <family val="2"/>
      <scheme val="minor"/>
    </font>
    <font>
      <b/>
      <sz val="11"/>
      <color theme="0" tint="-0.249977111117893"/>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rgb="FFFFFFFF"/>
      <name val="Calibri"/>
    </font>
    <font>
      <sz val="11"/>
      <color rgb="FF000000"/>
      <name val="Calibri"/>
    </font>
    <font>
      <vertAlign val="superscript"/>
      <sz val="11"/>
      <color theme="1"/>
      <name val="Calibri"/>
      <family val="2"/>
      <scheme val="minor"/>
    </font>
    <font>
      <i/>
      <sz val="11"/>
      <color theme="1"/>
      <name val="Calibri"/>
      <family val="2"/>
      <scheme val="minor"/>
    </font>
    <font>
      <b/>
      <sz val="11"/>
      <color rgb="FF000000"/>
      <name val="Aptos Narrow"/>
      <family val="2"/>
    </font>
    <font>
      <sz val="33"/>
      <color theme="1"/>
      <name val="Calibri"/>
      <family val="2"/>
      <scheme val="minor"/>
    </font>
    <font>
      <b/>
      <sz val="33"/>
      <color theme="1" tint="0.34998626667073579"/>
      <name val="Calibri"/>
      <family val="2"/>
      <scheme val="minor"/>
    </font>
    <font>
      <vertAlign val="superscript"/>
      <sz val="11"/>
      <name val="Calibri"/>
      <family val="2"/>
      <scheme val="minor"/>
    </font>
    <font>
      <sz val="11"/>
      <color rgb="FFFF0000"/>
      <name val="Calibri"/>
      <family val="2"/>
      <scheme val="minor"/>
    </font>
    <font>
      <b/>
      <vertAlign val="superscript"/>
      <sz val="11"/>
      <color theme="1"/>
      <name val="Calibri"/>
      <family val="2"/>
      <scheme val="minor"/>
    </font>
    <font>
      <b/>
      <sz val="20"/>
      <color theme="1"/>
      <name val="Calibri"/>
      <family val="2"/>
      <scheme val="minor"/>
    </font>
    <font>
      <sz val="11"/>
      <color theme="6"/>
      <name val="Calibri"/>
      <family val="2"/>
      <scheme val="minor"/>
    </font>
  </fonts>
  <fills count="26">
    <fill>
      <patternFill patternType="none"/>
    </fill>
    <fill>
      <patternFill patternType="gray125"/>
    </fill>
    <fill>
      <patternFill patternType="solid">
        <fgColor theme="1" tint="0.499984740745262"/>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4" tint="0.59999389629810485"/>
        <bgColor indexed="65"/>
      </patternFill>
    </fill>
    <fill>
      <patternFill patternType="solid">
        <fgColor theme="5"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FFC000"/>
        <bgColor indexed="64"/>
      </patternFill>
    </fill>
    <fill>
      <patternFill patternType="solid">
        <fgColor theme="5"/>
        <bgColor indexed="64"/>
      </patternFill>
    </fill>
    <fill>
      <patternFill patternType="solid">
        <fgColor rgb="FF5B9BD5"/>
        <bgColor rgb="FF5B9BD5"/>
      </patternFill>
    </fill>
    <fill>
      <patternFill patternType="solid">
        <fgColor rgb="FFDDEBF7"/>
        <bgColor rgb="FFDDEBF7"/>
      </patternFill>
    </fill>
    <fill>
      <patternFill patternType="solid">
        <fgColor theme="4" tint="0.59999389629810485"/>
        <bgColor indexed="64"/>
      </patternFill>
    </fill>
    <fill>
      <patternFill patternType="solid">
        <fgColor theme="9" tint="-0.249977111117893"/>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4" tint="0.79998168889431442"/>
        <bgColor theme="4" tint="0.79998168889431442"/>
      </patternFill>
    </fill>
  </fills>
  <borders count="6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rgb="FF9BC2E6"/>
      </top>
      <bottom style="thin">
        <color rgb="FF9BC2E6"/>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9BC2E6"/>
      </bottom>
      <diagonal/>
    </border>
    <border>
      <left/>
      <right/>
      <top style="thin">
        <color rgb="FF9BC2E6"/>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top style="thin">
        <color rgb="FF000000"/>
      </top>
      <bottom/>
      <diagonal/>
    </border>
    <border>
      <left/>
      <right/>
      <top/>
      <bottom style="thin">
        <color rgb="FF000000"/>
      </bottom>
      <diagonal/>
    </border>
    <border>
      <left style="thin">
        <color rgb="FF9BC2E6"/>
      </left>
      <right style="thin">
        <color theme="0"/>
      </right>
      <top style="thin">
        <color rgb="FF9BC2E6"/>
      </top>
      <bottom style="thin">
        <color rgb="FF9BC2E6"/>
      </bottom>
      <diagonal/>
    </border>
    <border>
      <left style="thin">
        <color theme="0"/>
      </left>
      <right style="thin">
        <color theme="0"/>
      </right>
      <top style="thin">
        <color rgb="FF9BC2E6"/>
      </top>
      <bottom style="thin">
        <color rgb="FF9BC2E6"/>
      </bottom>
      <diagonal/>
    </border>
    <border>
      <left/>
      <right style="thin">
        <color theme="0"/>
      </right>
      <top style="thin">
        <color rgb="FF9BC2E6"/>
      </top>
      <bottom style="thin">
        <color rgb="FF9BC2E6"/>
      </bottom>
      <diagonal/>
    </border>
  </borders>
  <cellStyleXfs count="4">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6" fillId="5" borderId="0" applyNumberFormat="0" applyBorder="0" applyAlignment="0" applyProtection="0"/>
  </cellStyleXfs>
  <cellXfs count="319">
    <xf numFmtId="0" fontId="0" fillId="0" borderId="0" xfId="0"/>
    <xf numFmtId="0" fontId="2" fillId="2" borderId="0" xfId="0" applyFont="1" applyFill="1"/>
    <xf numFmtId="0" fontId="3" fillId="2" borderId="0" xfId="0" applyFont="1" applyFill="1"/>
    <xf numFmtId="0" fontId="3" fillId="3" borderId="0" xfId="0" applyFont="1" applyFill="1"/>
    <xf numFmtId="0" fontId="0" fillId="0" borderId="9" xfId="0" applyBorder="1"/>
    <xf numFmtId="0" fontId="0" fillId="0" borderId="12" xfId="0" applyBorder="1"/>
    <xf numFmtId="0" fontId="1" fillId="6" borderId="12" xfId="0" applyFont="1" applyFill="1" applyBorder="1" applyAlignment="1">
      <alignment horizontal="center"/>
    </xf>
    <xf numFmtId="0" fontId="1" fillId="6" borderId="13" xfId="0" applyFont="1" applyFill="1" applyBorder="1" applyAlignment="1">
      <alignment horizontal="center"/>
    </xf>
    <xf numFmtId="49" fontId="1" fillId="7" borderId="12" xfId="0" applyNumberFormat="1" applyFont="1" applyFill="1" applyBorder="1"/>
    <xf numFmtId="49" fontId="1" fillId="8" borderId="13" xfId="0" applyNumberFormat="1" applyFont="1" applyFill="1" applyBorder="1"/>
    <xf numFmtId="49" fontId="1" fillId="7" borderId="13" xfId="0" applyNumberFormat="1" applyFont="1" applyFill="1" applyBorder="1"/>
    <xf numFmtId="0" fontId="7" fillId="6" borderId="12" xfId="0" applyFont="1" applyFill="1" applyBorder="1" applyAlignment="1">
      <alignment horizontal="center" textRotation="90"/>
    </xf>
    <xf numFmtId="0" fontId="7" fillId="6" borderId="13" xfId="0" applyFont="1" applyFill="1" applyBorder="1" applyAlignment="1">
      <alignment horizontal="center" textRotation="90"/>
    </xf>
    <xf numFmtId="0" fontId="1" fillId="6" borderId="10" xfId="0" applyFont="1" applyFill="1" applyBorder="1" applyAlignment="1">
      <alignment horizontal="center" textRotation="90"/>
    </xf>
    <xf numFmtId="0" fontId="1" fillId="6" borderId="11" xfId="0" applyFont="1" applyFill="1" applyBorder="1" applyAlignment="1">
      <alignment horizontal="center" textRotation="90"/>
    </xf>
    <xf numFmtId="0" fontId="1" fillId="6" borderId="3" xfId="0" applyFont="1" applyFill="1" applyBorder="1" applyAlignment="1">
      <alignment horizontal="center" textRotation="90"/>
    </xf>
    <xf numFmtId="0" fontId="1" fillId="6" borderId="12" xfId="0" applyFont="1" applyFill="1" applyBorder="1" applyAlignment="1">
      <alignment horizontal="center" textRotation="90"/>
    </xf>
    <xf numFmtId="0" fontId="1" fillId="7" borderId="12" xfId="0" applyFont="1" applyFill="1" applyBorder="1" applyAlignment="1">
      <alignment horizontal="center" textRotation="90"/>
    </xf>
    <xf numFmtId="0" fontId="1" fillId="8" borderId="13" xfId="0" applyFont="1" applyFill="1" applyBorder="1" applyAlignment="1">
      <alignment horizontal="center" textRotation="90"/>
    </xf>
    <xf numFmtId="0" fontId="1" fillId="7" borderId="13" xfId="0" applyFont="1" applyFill="1" applyBorder="1" applyAlignment="1">
      <alignment horizontal="center" textRotation="90"/>
    </xf>
    <xf numFmtId="0" fontId="1" fillId="0" borderId="0" xfId="0" applyFont="1" applyAlignment="1">
      <alignment horizontal="center"/>
    </xf>
    <xf numFmtId="0" fontId="7" fillId="0" borderId="14" xfId="0" applyFont="1" applyBorder="1" applyAlignment="1">
      <alignment horizontal="center"/>
    </xf>
    <xf numFmtId="0" fontId="0" fillId="0" borderId="14" xfId="0" applyBorder="1"/>
    <xf numFmtId="0" fontId="1" fillId="0" borderId="8" xfId="0" applyFont="1" applyBorder="1" applyAlignment="1">
      <alignment horizontal="center"/>
    </xf>
    <xf numFmtId="0" fontId="1" fillId="0" borderId="9" xfId="0" applyFont="1" applyBorder="1" applyAlignment="1">
      <alignment horizontal="center"/>
    </xf>
    <xf numFmtId="11" fontId="0" fillId="0" borderId="9" xfId="0" applyNumberFormat="1" applyBorder="1" applyAlignment="1">
      <alignment horizontal="center"/>
    </xf>
    <xf numFmtId="11" fontId="0" fillId="0" borderId="14" xfId="0" applyNumberFormat="1" applyBorder="1" applyAlignment="1">
      <alignment horizontal="center"/>
    </xf>
    <xf numFmtId="11" fontId="1" fillId="0" borderId="8" xfId="0" applyNumberFormat="1" applyFont="1" applyBorder="1" applyAlignment="1">
      <alignment horizontal="center"/>
    </xf>
    <xf numFmtId="11" fontId="1" fillId="0" borderId="0" xfId="0" applyNumberFormat="1" applyFont="1" applyAlignment="1">
      <alignment horizontal="center"/>
    </xf>
    <xf numFmtId="2" fontId="0" fillId="0" borderId="11" xfId="0" applyNumberFormat="1" applyBorder="1"/>
    <xf numFmtId="0" fontId="0" fillId="0" borderId="13" xfId="0" applyBorder="1"/>
    <xf numFmtId="1" fontId="0" fillId="0" borderId="12" xfId="0" applyNumberFormat="1" applyBorder="1"/>
    <xf numFmtId="2" fontId="0" fillId="0" borderId="12" xfId="0" applyNumberFormat="1" applyBorder="1"/>
    <xf numFmtId="2" fontId="0" fillId="0" borderId="13" xfId="0" applyNumberFormat="1" applyBorder="1"/>
    <xf numFmtId="49" fontId="1" fillId="8" borderId="12" xfId="0" applyNumberFormat="1" applyFont="1" applyFill="1" applyBorder="1"/>
    <xf numFmtId="0" fontId="1" fillId="8" borderId="12" xfId="0" applyFont="1" applyFill="1" applyBorder="1" applyAlignment="1">
      <alignment horizontal="center" textRotation="90"/>
    </xf>
    <xf numFmtId="11" fontId="0" fillId="0" borderId="14" xfId="0" applyNumberFormat="1" applyBorder="1"/>
    <xf numFmtId="2" fontId="0" fillId="0" borderId="10" xfId="0" applyNumberFormat="1" applyBorder="1"/>
    <xf numFmtId="11" fontId="0" fillId="0" borderId="13" xfId="0" applyNumberFormat="1" applyBorder="1"/>
    <xf numFmtId="11" fontId="0" fillId="0" borderId="12" xfId="0" applyNumberFormat="1" applyBorder="1"/>
    <xf numFmtId="0" fontId="1" fillId="0" borderId="14" xfId="0" applyFont="1" applyBorder="1" applyAlignment="1">
      <alignment horizontal="center"/>
    </xf>
    <xf numFmtId="0" fontId="0" fillId="0" borderId="0" xfId="0" applyAlignment="1">
      <alignment horizontal="center"/>
    </xf>
    <xf numFmtId="2" fontId="1" fillId="0" borderId="8" xfId="0" applyNumberFormat="1" applyFont="1" applyBorder="1" applyAlignment="1">
      <alignment horizontal="center"/>
    </xf>
    <xf numFmtId="2" fontId="1" fillId="0" borderId="0" xfId="0" applyNumberFormat="1" applyFont="1" applyAlignment="1">
      <alignment horizontal="center"/>
    </xf>
    <xf numFmtId="0" fontId="0" fillId="0" borderId="9" xfId="0" applyBorder="1" applyAlignment="1">
      <alignment horizontal="center" wrapText="1"/>
    </xf>
    <xf numFmtId="0" fontId="0" fillId="0" borderId="0" xfId="0" applyAlignment="1">
      <alignment vertical="center"/>
    </xf>
    <xf numFmtId="0" fontId="0" fillId="0" borderId="14" xfId="0" applyBorder="1" applyAlignment="1">
      <alignment vertical="center"/>
    </xf>
    <xf numFmtId="11" fontId="1" fillId="0" borderId="8" xfId="0" applyNumberFormat="1" applyFont="1" applyBorder="1" applyAlignment="1">
      <alignment horizontal="center" vertical="center"/>
    </xf>
    <xf numFmtId="11" fontId="1" fillId="0" borderId="0" xfId="0" applyNumberFormat="1" applyFont="1" applyAlignment="1">
      <alignment horizontal="center" vertical="center"/>
    </xf>
    <xf numFmtId="0" fontId="0" fillId="0" borderId="0" xfId="0" applyAlignment="1">
      <alignment horizontal="left"/>
    </xf>
    <xf numFmtId="1" fontId="0" fillId="0" borderId="11" xfId="0" applyNumberFormat="1" applyBorder="1"/>
    <xf numFmtId="2" fontId="1" fillId="0" borderId="8" xfId="0" applyNumberFormat="1" applyFont="1" applyBorder="1" applyAlignment="1">
      <alignment horizontal="center" vertical="center"/>
    </xf>
    <xf numFmtId="2" fontId="1" fillId="0" borderId="0" xfId="0" applyNumberFormat="1" applyFont="1" applyAlignment="1">
      <alignment horizontal="center" vertical="center"/>
    </xf>
    <xf numFmtId="2" fontId="1" fillId="0" borderId="9" xfId="0" applyNumberFormat="1" applyFont="1" applyBorder="1" applyAlignment="1">
      <alignment horizontal="center"/>
    </xf>
    <xf numFmtId="0" fontId="1" fillId="0" borderId="0" xfId="0" applyFont="1"/>
    <xf numFmtId="0" fontId="0" fillId="0" borderId="0" xfId="0" applyAlignment="1">
      <alignment horizontal="left" vertical="center"/>
    </xf>
    <xf numFmtId="11" fontId="0" fillId="0" borderId="9" xfId="0" applyNumberFormat="1" applyBorder="1"/>
    <xf numFmtId="11" fontId="1" fillId="0" borderId="14" xfId="0" applyNumberFormat="1" applyFont="1" applyBorder="1" applyAlignment="1">
      <alignment horizontal="center"/>
    </xf>
    <xf numFmtId="11" fontId="1" fillId="0" borderId="9" xfId="0" applyNumberFormat="1" applyFont="1"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11" fontId="1" fillId="0" borderId="14" xfId="0" applyNumberFormat="1" applyFont="1" applyBorder="1"/>
    <xf numFmtId="2" fontId="0" fillId="0" borderId="14" xfId="0" applyNumberFormat="1" applyBorder="1"/>
    <xf numFmtId="2" fontId="1" fillId="0" borderId="14" xfId="0" applyNumberFormat="1" applyFont="1" applyBorder="1"/>
    <xf numFmtId="49" fontId="1" fillId="7" borderId="13" xfId="0" applyNumberFormat="1" applyFont="1" applyFill="1" applyBorder="1" applyAlignment="1">
      <alignment horizontal="center"/>
    </xf>
    <xf numFmtId="164" fontId="1" fillId="0" borderId="14" xfId="0" applyNumberFormat="1" applyFont="1" applyBorder="1" applyAlignment="1">
      <alignment horizontal="center"/>
    </xf>
    <xf numFmtId="164" fontId="0" fillId="0" borderId="14" xfId="0" applyNumberFormat="1" applyBorder="1" applyAlignment="1">
      <alignment horizontal="center"/>
    </xf>
    <xf numFmtId="164" fontId="0" fillId="0" borderId="14" xfId="0" applyNumberFormat="1" applyBorder="1"/>
    <xf numFmtId="2" fontId="0" fillId="0" borderId="0" xfId="0" applyNumberFormat="1"/>
    <xf numFmtId="11" fontId="0" fillId="0" borderId="0" xfId="0" applyNumberFormat="1"/>
    <xf numFmtId="11" fontId="1" fillId="0" borderId="9" xfId="0" applyNumberFormat="1" applyFont="1" applyBorder="1"/>
    <xf numFmtId="2" fontId="0" fillId="0" borderId="0" xfId="0" applyNumberFormat="1" applyAlignment="1">
      <alignment vertical="center"/>
    </xf>
    <xf numFmtId="0" fontId="0" fillId="0" borderId="9" xfId="0" applyBorder="1" applyAlignment="1">
      <alignment horizontal="center" vertical="center" wrapText="1"/>
    </xf>
    <xf numFmtId="0" fontId="1" fillId="6" borderId="10" xfId="0" applyFont="1" applyFill="1" applyBorder="1"/>
    <xf numFmtId="0" fontId="1" fillId="6" borderId="11" xfId="0" applyFont="1" applyFill="1" applyBorder="1"/>
    <xf numFmtId="0" fontId="1" fillId="6" borderId="12" xfId="0" applyFont="1" applyFill="1" applyBorder="1"/>
    <xf numFmtId="11" fontId="0" fillId="0" borderId="14" xfId="0" applyNumberFormat="1" applyBorder="1" applyAlignment="1">
      <alignment horizontal="right"/>
    </xf>
    <xf numFmtId="0" fontId="1" fillId="9" borderId="0" xfId="0" applyFont="1" applyFill="1"/>
    <xf numFmtId="0" fontId="0" fillId="4" borderId="0" xfId="0" applyFill="1"/>
    <xf numFmtId="0" fontId="4" fillId="0" borderId="0" xfId="1"/>
    <xf numFmtId="0" fontId="0" fillId="4" borderId="0" xfId="3" applyFont="1" applyFill="1" applyAlignment="1"/>
    <xf numFmtId="0" fontId="4" fillId="0" borderId="0" xfId="1" applyAlignment="1"/>
    <xf numFmtId="0" fontId="0" fillId="4" borderId="0" xfId="0" applyFill="1" applyAlignment="1">
      <alignment horizontal="left"/>
    </xf>
    <xf numFmtId="0" fontId="5" fillId="4" borderId="0" xfId="0" applyFont="1" applyFill="1"/>
    <xf numFmtId="0" fontId="1" fillId="10" borderId="0" xfId="0" applyFont="1" applyFill="1" applyAlignment="1">
      <alignment horizontal="center"/>
    </xf>
    <xf numFmtId="0" fontId="1" fillId="11" borderId="0" xfId="0" applyFont="1" applyFill="1" applyAlignment="1">
      <alignment horizontal="center"/>
    </xf>
    <xf numFmtId="0" fontId="1" fillId="6" borderId="3" xfId="0" applyFont="1" applyFill="1" applyBorder="1" applyAlignment="1">
      <alignment horizontal="left" vertical="center"/>
    </xf>
    <xf numFmtId="0" fontId="0" fillId="6" borderId="3" xfId="0" applyFill="1" applyBorder="1" applyAlignment="1">
      <alignment horizontal="left" vertical="center"/>
    </xf>
    <xf numFmtId="0" fontId="1" fillId="12" borderId="3" xfId="0" applyFont="1" applyFill="1" applyBorder="1" applyAlignment="1">
      <alignment horizontal="left" vertical="center"/>
    </xf>
    <xf numFmtId="0" fontId="0" fillId="12" borderId="3" xfId="0" applyFill="1" applyBorder="1" applyAlignment="1">
      <alignment horizontal="left" vertical="center"/>
    </xf>
    <xf numFmtId="0" fontId="1" fillId="7" borderId="11" xfId="0" applyFont="1" applyFill="1" applyBorder="1" applyAlignment="1">
      <alignment horizontal="left" vertical="center"/>
    </xf>
    <xf numFmtId="0" fontId="0" fillId="7" borderId="0" xfId="0" applyFill="1" applyAlignment="1">
      <alignment horizontal="left" vertical="center"/>
    </xf>
    <xf numFmtId="0" fontId="1" fillId="0" borderId="0" xfId="0" applyFont="1" applyAlignment="1">
      <alignment horizontal="left" vertical="center"/>
    </xf>
    <xf numFmtId="0" fontId="5" fillId="0" borderId="6" xfId="1" applyFont="1" applyBorder="1" applyAlignment="1">
      <alignment horizontal="left" vertical="center"/>
    </xf>
    <xf numFmtId="0" fontId="5" fillId="0" borderId="0" xfId="1" applyFont="1" applyBorder="1" applyAlignment="1">
      <alignment horizontal="left" vertical="center"/>
    </xf>
    <xf numFmtId="0" fontId="1" fillId="8" borderId="3" xfId="0" applyFont="1" applyFill="1" applyBorder="1" applyAlignment="1">
      <alignment horizontal="left" vertical="center"/>
    </xf>
    <xf numFmtId="0" fontId="0" fillId="8" borderId="3" xfId="0" applyFill="1" applyBorder="1" applyAlignment="1">
      <alignment horizontal="left" vertical="center"/>
    </xf>
    <xf numFmtId="0" fontId="1" fillId="13" borderId="3" xfId="0" applyFont="1" applyFill="1" applyBorder="1" applyAlignment="1">
      <alignment horizontal="left" vertical="center"/>
    </xf>
    <xf numFmtId="0" fontId="0" fillId="13" borderId="3" xfId="0" applyFill="1" applyBorder="1" applyAlignment="1">
      <alignment horizontal="left" vertical="center"/>
    </xf>
    <xf numFmtId="0" fontId="1" fillId="14" borderId="3" xfId="0" applyFont="1" applyFill="1" applyBorder="1" applyAlignment="1">
      <alignment horizontal="left" vertical="center"/>
    </xf>
    <xf numFmtId="0" fontId="0" fillId="14" borderId="3" xfId="0" applyFill="1" applyBorder="1" applyAlignment="1">
      <alignment horizontal="left" vertical="center"/>
    </xf>
    <xf numFmtId="0" fontId="5" fillId="0" borderId="6" xfId="1" applyFont="1" applyFill="1" applyBorder="1" applyAlignment="1">
      <alignment horizontal="left" vertical="center"/>
    </xf>
    <xf numFmtId="0" fontId="5" fillId="0" borderId="0" xfId="1" applyFont="1" applyFill="1" applyBorder="1" applyAlignment="1">
      <alignment horizontal="left" vertical="center"/>
    </xf>
    <xf numFmtId="0" fontId="1" fillId="15" borderId="3" xfId="0" applyFont="1" applyFill="1" applyBorder="1" applyAlignment="1">
      <alignment horizontal="left" vertical="center"/>
    </xf>
    <xf numFmtId="0" fontId="0" fillId="15" borderId="3" xfId="0" applyFill="1" applyBorder="1" applyAlignment="1">
      <alignment horizontal="left" vertical="center"/>
    </xf>
    <xf numFmtId="0" fontId="1" fillId="11" borderId="3" xfId="0" applyFont="1" applyFill="1" applyBorder="1" applyAlignment="1">
      <alignment horizontal="left" vertical="center"/>
    </xf>
    <xf numFmtId="0" fontId="0" fillId="11" borderId="3" xfId="0" applyFill="1" applyBorder="1" applyAlignment="1">
      <alignment horizontal="left" vertical="center"/>
    </xf>
    <xf numFmtId="0" fontId="1" fillId="16" borderId="3" xfId="0" applyFont="1" applyFill="1" applyBorder="1" applyAlignment="1">
      <alignment horizontal="left" vertical="center"/>
    </xf>
    <xf numFmtId="0" fontId="0" fillId="16" borderId="3" xfId="0" applyFill="1" applyBorder="1" applyAlignment="1">
      <alignment horizontal="left" vertical="center"/>
    </xf>
    <xf numFmtId="0" fontId="1" fillId="0" borderId="11" xfId="0" applyFont="1" applyBorder="1" applyAlignment="1">
      <alignment horizontal="left" vertical="center"/>
    </xf>
    <xf numFmtId="0" fontId="5" fillId="0" borderId="11" xfId="1" applyFont="1" applyFill="1" applyBorder="1" applyAlignment="1">
      <alignment horizontal="left" vertical="center"/>
    </xf>
    <xf numFmtId="0" fontId="8" fillId="0" borderId="8" xfId="0" applyFont="1" applyBorder="1" applyAlignment="1">
      <alignment vertical="center"/>
    </xf>
    <xf numFmtId="0" fontId="9" fillId="0" borderId="8" xfId="0" applyFont="1" applyBorder="1" applyAlignment="1">
      <alignment vertical="center"/>
    </xf>
    <xf numFmtId="0" fontId="9" fillId="0" borderId="5" xfId="0" applyFont="1" applyBorder="1" applyAlignment="1">
      <alignment vertical="center"/>
    </xf>
    <xf numFmtId="0" fontId="0" fillId="0" borderId="0" xfId="0" applyAlignment="1">
      <alignment wrapText="1"/>
    </xf>
    <xf numFmtId="0" fontId="12" fillId="20" borderId="15" xfId="0" applyFont="1" applyFill="1" applyBorder="1"/>
    <xf numFmtId="3" fontId="12" fillId="20" borderId="15" xfId="0" applyNumberFormat="1" applyFont="1" applyFill="1" applyBorder="1"/>
    <xf numFmtId="0" fontId="12" fillId="0" borderId="15" xfId="0" applyFont="1" applyBorder="1"/>
    <xf numFmtId="3" fontId="12" fillId="0" borderId="15" xfId="0" applyNumberFormat="1" applyFont="1" applyBorder="1"/>
    <xf numFmtId="0" fontId="1" fillId="0" borderId="1" xfId="0" applyFont="1" applyBorder="1" applyAlignment="1">
      <alignment horizontal="center" vertical="top"/>
    </xf>
    <xf numFmtId="0" fontId="1" fillId="0" borderId="17"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0" fontId="1" fillId="0" borderId="20" xfId="0" applyFont="1" applyBorder="1" applyAlignment="1">
      <alignment horizontal="center" vertical="top"/>
    </xf>
    <xf numFmtId="0" fontId="1" fillId="0" borderId="22"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1" fillId="0" borderId="33" xfId="0" applyFont="1" applyBorder="1" applyAlignment="1">
      <alignment horizontal="center" vertical="top"/>
    </xf>
    <xf numFmtId="0" fontId="0" fillId="0" borderId="34" xfId="0" applyBorder="1"/>
    <xf numFmtId="0" fontId="0" fillId="0" borderId="35" xfId="0" applyBorder="1"/>
    <xf numFmtId="0" fontId="0" fillId="0" borderId="36" xfId="0" applyBorder="1"/>
    <xf numFmtId="0" fontId="1" fillId="0" borderId="2" xfId="0" applyFont="1" applyBorder="1" applyAlignment="1">
      <alignment horizontal="center" vertical="top"/>
    </xf>
    <xf numFmtId="0" fontId="0" fillId="0" borderId="37" xfId="0" applyBorder="1"/>
    <xf numFmtId="0" fontId="1" fillId="0" borderId="39" xfId="0" applyFont="1" applyBorder="1" applyAlignment="1">
      <alignment horizontal="center" vertical="top" wrapText="1"/>
    </xf>
    <xf numFmtId="0" fontId="1" fillId="0" borderId="39" xfId="0" applyFont="1" applyBorder="1" applyAlignment="1">
      <alignment horizontal="center" vertical="top"/>
    </xf>
    <xf numFmtId="0" fontId="1" fillId="0" borderId="38" xfId="0" applyFont="1" applyBorder="1" applyAlignment="1">
      <alignment horizontal="center" vertical="top" wrapText="1"/>
    </xf>
    <xf numFmtId="0" fontId="1" fillId="0" borderId="38" xfId="0" applyFont="1" applyBorder="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top"/>
    </xf>
    <xf numFmtId="0" fontId="1" fillId="0" borderId="40" xfId="0" applyFont="1" applyBorder="1" applyAlignment="1">
      <alignment horizontal="center" vertical="top"/>
    </xf>
    <xf numFmtId="0" fontId="1" fillId="0" borderId="41" xfId="0" applyFont="1" applyBorder="1" applyAlignment="1">
      <alignment horizontal="center" vertical="top"/>
    </xf>
    <xf numFmtId="0" fontId="1" fillId="0" borderId="42" xfId="0" applyFont="1" applyBorder="1" applyAlignment="1">
      <alignment horizontal="center" vertical="top"/>
    </xf>
    <xf numFmtId="0" fontId="1" fillId="0" borderId="43" xfId="0" applyFont="1" applyBorder="1" applyAlignment="1">
      <alignment horizontal="center" vertical="top"/>
    </xf>
    <xf numFmtId="0" fontId="1" fillId="0" borderId="44" xfId="0" applyFont="1" applyBorder="1" applyAlignment="1">
      <alignment horizontal="center" vertical="top"/>
    </xf>
    <xf numFmtId="0" fontId="1" fillId="0" borderId="46" xfId="0" applyFont="1" applyBorder="1" applyAlignment="1">
      <alignment horizontal="center" vertical="top"/>
    </xf>
    <xf numFmtId="0" fontId="1" fillId="0" borderId="37" xfId="0" applyFont="1" applyBorder="1" applyAlignment="1">
      <alignment horizontal="center" vertical="top"/>
    </xf>
    <xf numFmtId="0" fontId="1" fillId="0" borderId="47" xfId="0" applyFont="1" applyBorder="1" applyAlignment="1">
      <alignment horizontal="center" vertical="top"/>
    </xf>
    <xf numFmtId="0" fontId="1" fillId="0" borderId="48" xfId="0" applyFont="1" applyBorder="1" applyAlignment="1">
      <alignment horizontal="center" vertical="top"/>
    </xf>
    <xf numFmtId="0" fontId="1" fillId="0" borderId="49" xfId="0" applyFont="1" applyBorder="1" applyAlignment="1">
      <alignment horizontal="center" vertical="top"/>
    </xf>
    <xf numFmtId="0" fontId="10" fillId="0" borderId="26" xfId="0" applyFont="1" applyBorder="1"/>
    <xf numFmtId="0" fontId="10" fillId="0" borderId="34" xfId="0" applyFont="1" applyBorder="1"/>
    <xf numFmtId="0" fontId="10" fillId="0" borderId="42" xfId="0" applyFont="1" applyBorder="1"/>
    <xf numFmtId="0" fontId="0" fillId="0" borderId="42" xfId="0" applyBorder="1"/>
    <xf numFmtId="0" fontId="0" fillId="0" borderId="50" xfId="0" applyBorder="1"/>
    <xf numFmtId="0" fontId="0" fillId="0" borderId="51" xfId="0" applyBorder="1"/>
    <xf numFmtId="0" fontId="11" fillId="19" borderId="52" xfId="0" applyFont="1" applyFill="1" applyBorder="1"/>
    <xf numFmtId="0" fontId="12" fillId="0" borderId="53" xfId="0" applyFont="1" applyBorder="1"/>
    <xf numFmtId="3" fontId="12" fillId="0" borderId="53" xfId="0" applyNumberFormat="1" applyFont="1" applyBorder="1"/>
    <xf numFmtId="0" fontId="1" fillId="0" borderId="6" xfId="0" applyFont="1" applyBorder="1"/>
    <xf numFmtId="0" fontId="1" fillId="0" borderId="8" xfId="0" applyFont="1" applyBorder="1" applyAlignment="1">
      <alignment vertical="center" wrapText="1"/>
    </xf>
    <xf numFmtId="0" fontId="1" fillId="0" borderId="5" xfId="0" applyFont="1" applyBorder="1"/>
    <xf numFmtId="0" fontId="1" fillId="0" borderId="8" xfId="0" applyFont="1" applyBorder="1"/>
    <xf numFmtId="0" fontId="1" fillId="0" borderId="10" xfId="0" applyFont="1" applyBorder="1"/>
    <xf numFmtId="0" fontId="1" fillId="0" borderId="10" xfId="0" applyFont="1" applyBorder="1" applyAlignment="1">
      <alignment vertical="center" wrapText="1"/>
    </xf>
    <xf numFmtId="0" fontId="2" fillId="0" borderId="0" xfId="0" applyFont="1"/>
    <xf numFmtId="0" fontId="3" fillId="0" borderId="0" xfId="0" applyFont="1"/>
    <xf numFmtId="0" fontId="1" fillId="0" borderId="5" xfId="0" applyFont="1" applyBorder="1" applyAlignment="1">
      <alignment vertical="center" wrapText="1"/>
    </xf>
    <xf numFmtId="2" fontId="10" fillId="0" borderId="51" xfId="0" applyNumberFormat="1" applyFont="1" applyBorder="1"/>
    <xf numFmtId="2" fontId="10" fillId="0" borderId="50" xfId="0" applyNumberFormat="1" applyFont="1" applyBorder="1"/>
    <xf numFmtId="2" fontId="10" fillId="0" borderId="42" xfId="0" applyNumberFormat="1" applyFont="1" applyBorder="1"/>
    <xf numFmtId="0" fontId="15" fillId="0" borderId="0" xfId="0" applyFont="1"/>
    <xf numFmtId="0" fontId="0" fillId="3" borderId="0" xfId="0" applyFill="1"/>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5" xfId="0" applyBorder="1" applyAlignment="1">
      <alignment horizontal="left" vertical="top"/>
    </xf>
    <xf numFmtId="0" fontId="4" fillId="0" borderId="6" xfId="1" applyBorder="1" applyAlignment="1"/>
    <xf numFmtId="0" fontId="4" fillId="0" borderId="6" xfId="2" applyBorder="1" applyAlignment="1">
      <alignment horizontal="left" vertical="top"/>
    </xf>
    <xf numFmtId="0" fontId="0" fillId="0" borderId="6" xfId="0" applyBorder="1"/>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xf>
    <xf numFmtId="0" fontId="4" fillId="0" borderId="0" xfId="1" applyBorder="1" applyAlignment="1"/>
    <xf numFmtId="0" fontId="4" fillId="0" borderId="0" xfId="2" applyBorder="1" applyAlignment="1">
      <alignment horizontal="left" vertical="top"/>
    </xf>
    <xf numFmtId="0" fontId="0" fillId="0" borderId="9" xfId="0" applyBorder="1" applyAlignment="1">
      <alignment horizontal="left" vertical="top" wrapText="1"/>
    </xf>
    <xf numFmtId="0" fontId="0" fillId="0" borderId="10" xfId="0" applyBorder="1" applyAlignment="1">
      <alignment horizontal="left" vertical="top"/>
    </xf>
    <xf numFmtId="0" fontId="4" fillId="0" borderId="11" xfId="1" applyBorder="1" applyAlignment="1"/>
    <xf numFmtId="0" fontId="4" fillId="0" borderId="11" xfId="2" applyBorder="1" applyAlignment="1">
      <alignment horizontal="left" vertical="top" wrapText="1"/>
    </xf>
    <xf numFmtId="0" fontId="4" fillId="0" borderId="11" xfId="2" applyBorder="1" applyAlignment="1">
      <alignment horizontal="left" vertical="top"/>
    </xf>
    <xf numFmtId="0" fontId="0" fillId="0" borderId="11" xfId="0" applyBorder="1"/>
    <xf numFmtId="0" fontId="0" fillId="0" borderId="5" xfId="0" applyBorder="1"/>
    <xf numFmtId="49" fontId="0" fillId="0" borderId="6" xfId="0" applyNumberFormat="1" applyBorder="1"/>
    <xf numFmtId="0" fontId="0" fillId="0" borderId="7" xfId="0" applyBorder="1"/>
    <xf numFmtId="0" fontId="0" fillId="0" borderId="8" xfId="0" applyBorder="1"/>
    <xf numFmtId="49" fontId="0" fillId="0" borderId="0" xfId="0" applyNumberFormat="1"/>
    <xf numFmtId="0" fontId="0" fillId="0" borderId="10" xfId="0" applyBorder="1"/>
    <xf numFmtId="49" fontId="0" fillId="0" borderId="0" xfId="0" applyNumberFormat="1" applyAlignment="1">
      <alignment vertical="center"/>
    </xf>
    <xf numFmtId="0" fontId="0" fillId="0" borderId="0" xfId="0" applyAlignment="1">
      <alignment horizontal="left" wrapText="1"/>
    </xf>
    <xf numFmtId="0" fontId="0" fillId="0" borderId="9" xfId="0" applyBorder="1" applyAlignment="1">
      <alignment vertical="center"/>
    </xf>
    <xf numFmtId="0" fontId="0" fillId="0" borderId="12" xfId="0" applyBorder="1" applyAlignment="1">
      <alignment vertical="center"/>
    </xf>
    <xf numFmtId="0" fontId="0" fillId="0" borderId="7" xfId="0" applyBorder="1" applyAlignment="1">
      <alignment vertical="center"/>
    </xf>
    <xf numFmtId="0" fontId="0" fillId="0" borderId="0" xfId="0" applyAlignment="1">
      <alignment vertical="center" wrapText="1"/>
    </xf>
    <xf numFmtId="0" fontId="4" fillId="17" borderId="8" xfId="1" applyFill="1" applyBorder="1" applyAlignment="1">
      <alignment vertical="center"/>
    </xf>
    <xf numFmtId="0" fontId="4" fillId="18" borderId="8" xfId="1" applyFill="1" applyBorder="1" applyAlignment="1">
      <alignment vertical="center"/>
    </xf>
    <xf numFmtId="0" fontId="4" fillId="10" borderId="8" xfId="1" applyFill="1" applyBorder="1" applyAlignment="1">
      <alignment vertical="center"/>
    </xf>
    <xf numFmtId="0" fontId="4" fillId="24" borderId="8" xfId="1" applyFill="1" applyBorder="1" applyAlignment="1">
      <alignment vertical="center"/>
    </xf>
    <xf numFmtId="0" fontId="4" fillId="0" borderId="8" xfId="1" applyBorder="1" applyAlignment="1">
      <alignment vertical="center"/>
    </xf>
    <xf numFmtId="0" fontId="4" fillId="6" borderId="8" xfId="1" applyFill="1" applyBorder="1" applyAlignment="1">
      <alignment vertical="center"/>
    </xf>
    <xf numFmtId="0" fontId="4" fillId="12" borderId="8" xfId="1" applyFill="1" applyBorder="1" applyAlignment="1">
      <alignment vertical="center"/>
    </xf>
    <xf numFmtId="0" fontId="4" fillId="21" borderId="8" xfId="1" applyFill="1" applyBorder="1" applyAlignment="1">
      <alignment vertical="center"/>
    </xf>
    <xf numFmtId="0" fontId="4" fillId="11" borderId="8" xfId="1" applyFill="1" applyBorder="1" applyAlignment="1">
      <alignment vertical="center"/>
    </xf>
    <xf numFmtId="0" fontId="4" fillId="16" borderId="8" xfId="1" applyFill="1" applyBorder="1" applyAlignment="1">
      <alignment vertical="center"/>
    </xf>
    <xf numFmtId="0" fontId="4" fillId="22" borderId="8" xfId="1" applyFill="1" applyBorder="1" applyAlignment="1">
      <alignment vertical="center"/>
    </xf>
    <xf numFmtId="0" fontId="4" fillId="23" borderId="8" xfId="1" applyFill="1" applyBorder="1" applyAlignment="1">
      <alignment vertical="center"/>
    </xf>
    <xf numFmtId="0" fontId="4" fillId="3" borderId="8" xfId="1" applyFill="1" applyBorder="1" applyAlignment="1">
      <alignment vertical="center"/>
    </xf>
    <xf numFmtId="0" fontId="4" fillId="3" borderId="0" xfId="1" applyFill="1" applyBorder="1" applyAlignment="1">
      <alignment vertical="center"/>
    </xf>
    <xf numFmtId="0" fontId="4" fillId="0" borderId="10" xfId="1" applyFill="1" applyBorder="1" applyAlignment="1">
      <alignment vertical="center"/>
    </xf>
    <xf numFmtId="0" fontId="16" fillId="0" borderId="0" xfId="0" applyFont="1"/>
    <xf numFmtId="49" fontId="5" fillId="0" borderId="0" xfId="0" applyNumberFormat="1" applyFont="1"/>
    <xf numFmtId="49" fontId="5" fillId="0" borderId="0" xfId="0" applyNumberFormat="1" applyFont="1" applyAlignment="1">
      <alignment vertical="center"/>
    </xf>
    <xf numFmtId="0" fontId="1" fillId="0" borderId="54" xfId="0" applyFont="1" applyBorder="1"/>
    <xf numFmtId="0" fontId="1" fillId="0" borderId="55" xfId="0" applyFont="1" applyBorder="1"/>
    <xf numFmtId="0" fontId="0" fillId="0" borderId="56" xfId="0" applyBorder="1"/>
    <xf numFmtId="0" fontId="0" fillId="0" borderId="57" xfId="0" applyBorder="1"/>
    <xf numFmtId="0" fontId="1" fillId="0" borderId="59" xfId="0" applyFont="1" applyBorder="1"/>
    <xf numFmtId="0" fontId="0" fillId="0" borderId="60" xfId="0" applyBorder="1"/>
    <xf numFmtId="0" fontId="0" fillId="0" borderId="58" xfId="0" applyBorder="1"/>
    <xf numFmtId="0" fontId="0" fillId="0" borderId="58" xfId="0" applyBorder="1" applyAlignment="1">
      <alignment wrapText="1"/>
    </xf>
    <xf numFmtId="0" fontId="0" fillId="0" borderId="0" xfId="0" applyAlignment="1">
      <alignment vertical="top"/>
    </xf>
    <xf numFmtId="4" fontId="0" fillId="0" borderId="0" xfId="0" applyNumberFormat="1"/>
    <xf numFmtId="0" fontId="19" fillId="0" borderId="0" xfId="0" applyFont="1"/>
    <xf numFmtId="2" fontId="0" fillId="0" borderId="27" xfId="0" applyNumberFormat="1" applyBorder="1"/>
    <xf numFmtId="2" fontId="0" fillId="0" borderId="35" xfId="0" applyNumberFormat="1" applyBorder="1"/>
    <xf numFmtId="2" fontId="0" fillId="0" borderId="36" xfId="0" applyNumberFormat="1" applyBorder="1"/>
    <xf numFmtId="0" fontId="1" fillId="0" borderId="42" xfId="0" applyFont="1" applyBorder="1" applyAlignment="1">
      <alignment horizontal="center"/>
    </xf>
    <xf numFmtId="0" fontId="1" fillId="0" borderId="50" xfId="0" applyFont="1" applyBorder="1" applyAlignment="1">
      <alignment horizontal="center"/>
    </xf>
    <xf numFmtId="0" fontId="1" fillId="0" borderId="51" xfId="0" applyFont="1" applyBorder="1" applyAlignment="1">
      <alignment horizontal="center"/>
    </xf>
    <xf numFmtId="0" fontId="21" fillId="0" borderId="0" xfId="0" applyFont="1"/>
    <xf numFmtId="0" fontId="21" fillId="0" borderId="0" xfId="0" applyFont="1" applyAlignment="1">
      <alignment horizontal="center"/>
    </xf>
    <xf numFmtId="0" fontId="1" fillId="0" borderId="22" xfId="0" applyFont="1" applyBorder="1" applyAlignment="1">
      <alignment horizontal="center" vertical="top" wrapText="1"/>
    </xf>
    <xf numFmtId="0" fontId="1" fillId="0" borderId="23" xfId="0" applyFont="1" applyBorder="1" applyAlignment="1">
      <alignment horizontal="center" vertical="top" wrapText="1"/>
    </xf>
    <xf numFmtId="0" fontId="1" fillId="0" borderId="21" xfId="0" applyFont="1" applyBorder="1" applyAlignment="1">
      <alignment horizontal="center" vertical="top" wrapText="1"/>
    </xf>
    <xf numFmtId="0" fontId="0" fillId="0" borderId="55" xfId="0" applyBorder="1"/>
    <xf numFmtId="0" fontId="14" fillId="0" borderId="55" xfId="0" applyFont="1" applyBorder="1" applyAlignment="1">
      <alignment horizontal="center"/>
    </xf>
    <xf numFmtId="0" fontId="14" fillId="0" borderId="55" xfId="0" applyFont="1" applyBorder="1"/>
    <xf numFmtId="0" fontId="0" fillId="0" borderId="61" xfId="0" applyBorder="1"/>
    <xf numFmtId="0" fontId="22" fillId="0" borderId="0" xfId="0" applyFont="1"/>
    <xf numFmtId="166" fontId="0" fillId="0" borderId="0" xfId="0" applyNumberFormat="1"/>
    <xf numFmtId="0" fontId="0" fillId="0" borderId="62" xfId="0" applyBorder="1"/>
    <xf numFmtId="169" fontId="0" fillId="0" borderId="61" xfId="0" applyNumberFormat="1" applyBorder="1"/>
    <xf numFmtId="0" fontId="22" fillId="0" borderId="61" xfId="0" applyFont="1" applyBorder="1"/>
    <xf numFmtId="165" fontId="0" fillId="0" borderId="61" xfId="0" applyNumberFormat="1" applyBorder="1"/>
    <xf numFmtId="170" fontId="22" fillId="0" borderId="61" xfId="0" applyNumberFormat="1" applyFont="1" applyBorder="1"/>
    <xf numFmtId="4" fontId="0" fillId="0" borderId="61" xfId="0" applyNumberFormat="1" applyBorder="1"/>
    <xf numFmtId="167" fontId="0" fillId="0" borderId="0" xfId="0" applyNumberFormat="1"/>
    <xf numFmtId="168" fontId="0" fillId="0" borderId="0" xfId="0" applyNumberFormat="1"/>
    <xf numFmtId="169" fontId="22" fillId="0" borderId="0" xfId="0" applyNumberFormat="1" applyFont="1"/>
    <xf numFmtId="3" fontId="0" fillId="0" borderId="0" xfId="0" applyNumberFormat="1"/>
    <xf numFmtId="169" fontId="0" fillId="0" borderId="0" xfId="0" applyNumberFormat="1"/>
    <xf numFmtId="170" fontId="22" fillId="0" borderId="62" xfId="0" applyNumberFormat="1" applyFont="1" applyBorder="1"/>
    <xf numFmtId="0" fontId="22" fillId="0" borderId="62" xfId="0" applyFont="1" applyBorder="1"/>
    <xf numFmtId="0" fontId="10" fillId="20" borderId="15" xfId="0" applyFont="1" applyFill="1" applyBorder="1"/>
    <xf numFmtId="0" fontId="10" fillId="0" borderId="15" xfId="0" applyFont="1" applyBorder="1"/>
    <xf numFmtId="0" fontId="11" fillId="19" borderId="65" xfId="0" applyFont="1" applyFill="1" applyBorder="1"/>
    <xf numFmtId="0" fontId="10" fillId="20" borderId="63" xfId="0" applyFont="1" applyFill="1" applyBorder="1"/>
    <xf numFmtId="0" fontId="10" fillId="20" borderId="64" xfId="0" applyFont="1" applyFill="1" applyBorder="1"/>
    <xf numFmtId="0" fontId="10" fillId="25" borderId="63" xfId="0" applyFont="1" applyFill="1" applyBorder="1"/>
    <xf numFmtId="0" fontId="10" fillId="25" borderId="64" xfId="0" applyFont="1" applyFill="1" applyBorder="1"/>
    <xf numFmtId="1" fontId="10" fillId="20" borderId="64" xfId="0" applyNumberFormat="1" applyFont="1" applyFill="1" applyBorder="1"/>
    <xf numFmtId="1" fontId="10" fillId="25" borderId="64" xfId="0" applyNumberFormat="1" applyFont="1" applyFill="1" applyBorder="1"/>
    <xf numFmtId="0" fontId="12" fillId="20" borderId="53" xfId="0" applyFont="1" applyFill="1" applyBorder="1"/>
    <xf numFmtId="0" fontId="10" fillId="20" borderId="53" xfId="0" applyFont="1" applyFill="1" applyBorder="1"/>
    <xf numFmtId="1" fontId="12" fillId="0" borderId="15" xfId="0" applyNumberFormat="1" applyFont="1" applyBorder="1"/>
    <xf numFmtId="171" fontId="10" fillId="0" borderId="26" xfId="0" applyNumberFormat="1" applyFont="1" applyBorder="1"/>
    <xf numFmtId="171" fontId="10" fillId="0" borderId="0" xfId="0" applyNumberFormat="1" applyFont="1"/>
    <xf numFmtId="171" fontId="10" fillId="0" borderId="27" xfId="0" applyNumberFormat="1" applyFont="1" applyBorder="1"/>
    <xf numFmtId="171" fontId="10" fillId="0" borderId="34" xfId="0" applyNumberFormat="1" applyFont="1" applyBorder="1"/>
    <xf numFmtId="171" fontId="10" fillId="0" borderId="35" xfId="0" applyNumberFormat="1" applyFont="1" applyBorder="1"/>
    <xf numFmtId="171" fontId="10" fillId="0" borderId="36" xfId="0" applyNumberFormat="1" applyFont="1" applyBorder="1"/>
    <xf numFmtId="172" fontId="12" fillId="0" borderId="15" xfId="0" applyNumberFormat="1" applyFont="1" applyBorder="1"/>
    <xf numFmtId="0" fontId="0" fillId="0" borderId="1" xfId="0" applyBorder="1"/>
    <xf numFmtId="0" fontId="0" fillId="0" borderId="16" xfId="0" applyBorder="1"/>
    <xf numFmtId="0" fontId="0" fillId="0" borderId="17" xfId="0" applyBorder="1"/>
    <xf numFmtId="0" fontId="0" fillId="0" borderId="18" xfId="0" applyBorder="1"/>
    <xf numFmtId="0" fontId="0" fillId="0" borderId="24" xfId="0" applyBorder="1"/>
    <xf numFmtId="0" fontId="0" fillId="0" borderId="25" xfId="0" applyBorder="1"/>
    <xf numFmtId="0" fontId="0" fillId="0" borderId="31" xfId="0" applyBorder="1"/>
    <xf numFmtId="0" fontId="0" fillId="0" borderId="32" xfId="0" applyBorder="1"/>
    <xf numFmtId="0" fontId="0" fillId="0" borderId="33" xfId="0" applyBorder="1"/>
    <xf numFmtId="0" fontId="0" fillId="0" borderId="0" xfId="0" applyAlignment="1">
      <alignment horizontal="right"/>
    </xf>
    <xf numFmtId="0" fontId="17" fillId="0" borderId="0" xfId="0" applyFont="1" applyAlignment="1">
      <alignment horizontal="left"/>
    </xf>
    <xf numFmtId="0" fontId="1" fillId="0" borderId="5" xfId="0" applyFont="1" applyBorder="1" applyAlignment="1">
      <alignment horizontal="center"/>
    </xf>
    <xf numFmtId="0" fontId="0" fillId="0" borderId="7" xfId="0"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7" xfId="0" applyFont="1" applyBorder="1" applyAlignment="1">
      <alignment horizontal="center" vertical="top"/>
    </xf>
    <xf numFmtId="0" fontId="1" fillId="0" borderId="1" xfId="0" applyFont="1" applyBorder="1" applyAlignment="1">
      <alignment horizontal="center" vertical="top"/>
    </xf>
    <xf numFmtId="0" fontId="1" fillId="0" borderId="32" xfId="0" applyFont="1" applyBorder="1" applyAlignment="1">
      <alignment horizontal="center" vertical="top"/>
    </xf>
    <xf numFmtId="0" fontId="1" fillId="0" borderId="16" xfId="0" applyFont="1" applyBorder="1" applyAlignment="1">
      <alignment horizontal="center" vertical="top" wrapText="1"/>
    </xf>
    <xf numFmtId="0" fontId="1" fillId="0" borderId="24" xfId="0" applyFont="1" applyBorder="1" applyAlignment="1">
      <alignment horizontal="center" vertical="top" wrapText="1"/>
    </xf>
    <xf numFmtId="0" fontId="1" fillId="0" borderId="31" xfId="0" applyFont="1" applyBorder="1" applyAlignment="1">
      <alignment horizontal="center" vertical="top" wrapText="1"/>
    </xf>
    <xf numFmtId="0" fontId="1" fillId="0" borderId="17" xfId="0" applyFont="1" applyBorder="1" applyAlignment="1">
      <alignment horizontal="center" vertical="top" wrapText="1"/>
    </xf>
    <xf numFmtId="0" fontId="1" fillId="0" borderId="1" xfId="0" applyFont="1" applyBorder="1" applyAlignment="1">
      <alignment horizontal="center" vertical="top" wrapText="1"/>
    </xf>
    <xf numFmtId="0" fontId="1" fillId="0" borderId="32" xfId="0" applyFont="1" applyBorder="1" applyAlignment="1">
      <alignment horizontal="center" vertical="top" wrapText="1"/>
    </xf>
    <xf numFmtId="0" fontId="1" fillId="0" borderId="44" xfId="0" applyFont="1" applyBorder="1" applyAlignment="1">
      <alignment horizontal="center" vertical="top"/>
    </xf>
    <xf numFmtId="0" fontId="1" fillId="0" borderId="45" xfId="0" applyFont="1" applyBorder="1" applyAlignment="1">
      <alignment horizontal="center" vertical="top"/>
    </xf>
    <xf numFmtId="0" fontId="1" fillId="6" borderId="10" xfId="0" applyFont="1" applyFill="1" applyBorder="1" applyAlignment="1">
      <alignment horizontal="center"/>
    </xf>
    <xf numFmtId="0" fontId="1" fillId="6" borderId="11" xfId="0" applyFont="1" applyFill="1" applyBorder="1" applyAlignment="1">
      <alignment horizontal="center"/>
    </xf>
    <xf numFmtId="0" fontId="1" fillId="6" borderId="12" xfId="0" applyFont="1" applyFill="1" applyBorder="1" applyAlignment="1">
      <alignment horizontal="center"/>
    </xf>
  </cellXfs>
  <cellStyles count="4">
    <cellStyle name="40% - Accent1" xfId="3" builtinId="31"/>
    <cellStyle name="Hyperlink" xfId="1" builtinId="8"/>
    <cellStyle name="Hyperlink 2" xfId="2" xr:uid="{9BC58327-97AD-4AEE-A571-2BA6D3FB6B7A}"/>
    <cellStyle name="Normal" xfId="0" builtinId="0"/>
  </cellStyles>
  <dxfs count="50">
    <dxf>
      <font>
        <b val="0"/>
        <i val="0"/>
        <strike val="0"/>
        <condense val="0"/>
        <extend val="0"/>
        <outline val="0"/>
        <shadow val="0"/>
        <u val="none"/>
        <vertAlign val="baseline"/>
        <sz val="11"/>
        <color rgb="FF000000"/>
        <name val="Calibri"/>
        <scheme val="none"/>
      </font>
      <numFmt numFmtId="3" formatCode="#,##0"/>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numFmt numFmtId="3" formatCode="#,##0"/>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border diagonalUp="0" diagonalDown="0">
        <left/>
        <right/>
        <top style="thin">
          <color rgb="FF9BC2E6"/>
        </top>
        <bottom style="thin">
          <color rgb="FF9BC2E6"/>
        </bottom>
        <vertical/>
        <horizontal/>
      </border>
    </dxf>
    <dxf>
      <font>
        <b val="0"/>
        <i val="0"/>
        <strike val="0"/>
        <condense val="0"/>
        <extend val="0"/>
        <outline val="0"/>
        <shadow val="0"/>
        <u val="none"/>
        <vertAlign val="baseline"/>
        <sz val="11"/>
        <color rgb="FF000000"/>
        <name val="Calibri"/>
        <scheme val="none"/>
      </font>
      <border diagonalUp="0" diagonalDown="0" outline="0">
        <left/>
        <right/>
        <top style="thin">
          <color rgb="FF9BC2E6"/>
        </top>
        <bottom/>
      </border>
    </dxf>
    <dxf>
      <font>
        <b val="0"/>
        <i val="0"/>
        <strike val="0"/>
        <condense val="0"/>
        <extend val="0"/>
        <outline val="0"/>
        <shadow val="0"/>
        <u val="none"/>
        <vertAlign val="baseline"/>
        <sz val="11"/>
        <color rgb="FF000000"/>
        <name val="Calibri"/>
        <scheme val="none"/>
      </font>
      <border diagonalUp="0" diagonalDown="0">
        <left/>
        <right/>
        <top style="thin">
          <color rgb="FF9BC2E6"/>
        </top>
        <bottom style="thin">
          <color rgb="FF9BC2E6"/>
        </bottom>
        <vertical/>
        <horizontal/>
      </border>
    </dxf>
    <dxf>
      <border outline="0">
        <top style="thin">
          <color rgb="FF9BC2E6"/>
        </top>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scheme val="none"/>
      </font>
    </dxf>
    <dxf>
      <border outline="0">
        <bottom style="thin">
          <color rgb="FF9BC2E6"/>
        </bottom>
      </border>
    </dxf>
    <dxf>
      <font>
        <b/>
        <i val="0"/>
        <strike val="0"/>
        <condense val="0"/>
        <extend val="0"/>
        <outline val="0"/>
        <shadow val="0"/>
        <u val="none"/>
        <vertAlign val="baseline"/>
        <sz val="11"/>
        <color rgb="FFFFFFFF"/>
        <name val="Calibri"/>
        <scheme val="none"/>
      </font>
      <fill>
        <patternFill patternType="solid">
          <fgColor rgb="FF5B9BD5"/>
          <bgColor rgb="FF5B9BD5"/>
        </patternFill>
      </fill>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border diagonalUp="0" diagonalDown="0" outline="0">
        <left style="thin">
          <color theme="0"/>
        </left>
        <right style="thin">
          <color theme="0"/>
        </right>
        <top style="thin">
          <color rgb="FF9BC2E6"/>
        </top>
        <bottom style="thin">
          <color rgb="FF9BC2E6"/>
        </bottom>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border diagonalUp="0" diagonalDown="0">
        <left style="thin">
          <color rgb="FF9BC2E6"/>
        </left>
        <right style="thin">
          <color theme="0"/>
        </right>
        <top style="thin">
          <color rgb="FF9BC2E6"/>
        </top>
        <bottom style="thin">
          <color rgb="FF9BC2E6"/>
        </bottom>
        <vertical/>
        <horizontal/>
      </border>
    </dxf>
    <dxf>
      <border outline="0">
        <top style="thin">
          <color rgb="FF9BC2E6"/>
        </top>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scheme val="none"/>
      </font>
      <fill>
        <patternFill patternType="solid">
          <fgColor theme="4" tint="0.79998168889431442"/>
          <bgColor theme="4" tint="0.79998168889431442"/>
        </patternFill>
      </fill>
    </dxf>
    <dxf>
      <border outline="0">
        <bottom style="thin">
          <color rgb="FF9BC2E6"/>
        </bottom>
      </border>
    </dxf>
    <dxf>
      <font>
        <b/>
        <i val="0"/>
        <strike val="0"/>
        <condense val="0"/>
        <extend val="0"/>
        <outline val="0"/>
        <shadow val="0"/>
        <u val="none"/>
        <vertAlign val="baseline"/>
        <sz val="11"/>
        <color rgb="FFFFFFFF"/>
        <name val="Calibri"/>
        <scheme val="none"/>
      </font>
      <fill>
        <patternFill patternType="solid">
          <fgColor rgb="FF5B9BD5"/>
          <bgColor rgb="FF5B9BD5"/>
        </patternFill>
      </fill>
    </dxf>
  </dxfs>
  <tableStyles count="1" defaultTableStyle="TableStyleMedium9" defaultPivotStyle="PivotStyleLight16">
    <tableStyle name="Table Style 1" pivot="0" count="0" xr9:uid="{22410874-2E29-4443-9156-F4AD2762ABB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11</xdr:col>
      <xdr:colOff>552481</xdr:colOff>
      <xdr:row>0</xdr:row>
      <xdr:rowOff>1</xdr:rowOff>
    </xdr:from>
    <xdr:to>
      <xdr:col>15</xdr:col>
      <xdr:colOff>522867</xdr:colOff>
      <xdr:row>2</xdr:row>
      <xdr:rowOff>172289</xdr:rowOff>
    </xdr:to>
    <xdr:pic>
      <xdr:nvPicPr>
        <xdr:cNvPr id="2" name="Picture 1">
          <a:extLst>
            <a:ext uri="{FF2B5EF4-FFF2-40B4-BE49-F238E27FC236}">
              <a16:creationId xmlns:a16="http://schemas.microsoft.com/office/drawing/2014/main" id="{803B53F2-1682-0502-F1DC-67DED6A38DC9}"/>
            </a:ext>
          </a:extLst>
        </xdr:cNvPr>
        <xdr:cNvPicPr>
          <a:picLocks noChangeAspect="1"/>
        </xdr:cNvPicPr>
      </xdr:nvPicPr>
      <xdr:blipFill rotWithShape="1">
        <a:blip xmlns:r="http://schemas.openxmlformats.org/officeDocument/2006/relationships" r:embed="rId1"/>
        <a:srcRect l="8596" t="5884" r="37155" b="85470"/>
        <a:stretch/>
      </xdr:blipFill>
      <xdr:spPr>
        <a:xfrm>
          <a:off x="10761040" y="1"/>
          <a:ext cx="2484313" cy="5532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9525</xdr:colOff>
      <xdr:row>9</xdr:row>
      <xdr:rowOff>76200</xdr:rowOff>
    </xdr:from>
    <xdr:to>
      <xdr:col>14</xdr:col>
      <xdr:colOff>581025</xdr:colOff>
      <xdr:row>49</xdr:row>
      <xdr:rowOff>85724</xdr:rowOff>
    </xdr:to>
    <xdr:pic>
      <xdr:nvPicPr>
        <xdr:cNvPr id="2" name="Bild 1">
          <a:extLst>
            <a:ext uri="{FF2B5EF4-FFF2-40B4-BE49-F238E27FC236}">
              <a16:creationId xmlns:a16="http://schemas.microsoft.com/office/drawing/2014/main" id="{30F0C2C5-6EC4-9027-A0B0-95C2779CDFB0}"/>
            </a:ext>
          </a:extLst>
        </xdr:cNvPr>
        <xdr:cNvPicPr>
          <a:picLocks noChangeAspect="1"/>
        </xdr:cNvPicPr>
      </xdr:nvPicPr>
      <xdr:blipFill>
        <a:blip xmlns:r="http://schemas.openxmlformats.org/officeDocument/2006/relationships" r:embed="rId1"/>
        <a:stretch>
          <a:fillRect/>
        </a:stretch>
      </xdr:blipFill>
      <xdr:spPr>
        <a:xfrm>
          <a:off x="12525375" y="2924175"/>
          <a:ext cx="4838700" cy="7248525"/>
        </a:xfrm>
        <a:prstGeom prst="rect">
          <a:avLst/>
        </a:prstGeom>
      </xdr:spPr>
    </xdr:pic>
    <xdr:clientData/>
  </xdr:twoCellAnchor>
  <xdr:twoCellAnchor editAs="oneCell">
    <xdr:from>
      <xdr:col>15</xdr:col>
      <xdr:colOff>161925</xdr:colOff>
      <xdr:row>9</xdr:row>
      <xdr:rowOff>57150</xdr:rowOff>
    </xdr:from>
    <xdr:to>
      <xdr:col>22</xdr:col>
      <xdr:colOff>542925</xdr:colOff>
      <xdr:row>47</xdr:row>
      <xdr:rowOff>152400</xdr:rowOff>
    </xdr:to>
    <xdr:pic>
      <xdr:nvPicPr>
        <xdr:cNvPr id="3" name="Bild 2">
          <a:extLst>
            <a:ext uri="{FF2B5EF4-FFF2-40B4-BE49-F238E27FC236}">
              <a16:creationId xmlns:a16="http://schemas.microsoft.com/office/drawing/2014/main" id="{FCB613E0-6A46-64ED-731F-BE74F0290C17}"/>
            </a:ext>
            <a:ext uri="{147F2762-F138-4A5C-976F-8EAC2B608ADB}">
              <a16:predDERef xmlns:a16="http://schemas.microsoft.com/office/drawing/2014/main" pred="{30F0C2C5-6EC4-9027-A0B0-95C2779CDFB0}"/>
            </a:ext>
          </a:extLst>
        </xdr:cNvPr>
        <xdr:cNvPicPr>
          <a:picLocks noChangeAspect="1"/>
        </xdr:cNvPicPr>
      </xdr:nvPicPr>
      <xdr:blipFill>
        <a:blip xmlns:r="http://schemas.openxmlformats.org/officeDocument/2006/relationships" r:embed="rId2"/>
        <a:stretch>
          <a:fillRect/>
        </a:stretch>
      </xdr:blipFill>
      <xdr:spPr>
        <a:xfrm>
          <a:off x="17554575" y="2905125"/>
          <a:ext cx="4648200" cy="6972300"/>
        </a:xfrm>
        <a:prstGeom prst="rect">
          <a:avLst/>
        </a:prstGeom>
      </xdr:spPr>
    </xdr:pic>
    <xdr:clientData/>
  </xdr:twoCellAnchor>
  <xdr:twoCellAnchor editAs="oneCell">
    <xdr:from>
      <xdr:col>23</xdr:col>
      <xdr:colOff>0</xdr:colOff>
      <xdr:row>10</xdr:row>
      <xdr:rowOff>0</xdr:rowOff>
    </xdr:from>
    <xdr:to>
      <xdr:col>30</xdr:col>
      <xdr:colOff>314325</xdr:colOff>
      <xdr:row>47</xdr:row>
      <xdr:rowOff>180974</xdr:rowOff>
    </xdr:to>
    <xdr:pic>
      <xdr:nvPicPr>
        <xdr:cNvPr id="4" name="Bild 3">
          <a:extLst>
            <a:ext uri="{FF2B5EF4-FFF2-40B4-BE49-F238E27FC236}">
              <a16:creationId xmlns:a16="http://schemas.microsoft.com/office/drawing/2014/main" id="{B8D0C9AC-1B66-B86C-3C6B-89B552B77648}"/>
            </a:ext>
            <a:ext uri="{147F2762-F138-4A5C-976F-8EAC2B608ADB}">
              <a16:predDERef xmlns:a16="http://schemas.microsoft.com/office/drawing/2014/main" pred="{FCB613E0-6A46-64ED-731F-BE74F0290C17}"/>
            </a:ext>
          </a:extLst>
        </xdr:cNvPr>
        <xdr:cNvPicPr>
          <a:picLocks noChangeAspect="1"/>
        </xdr:cNvPicPr>
      </xdr:nvPicPr>
      <xdr:blipFill>
        <a:blip xmlns:r="http://schemas.openxmlformats.org/officeDocument/2006/relationships" r:embed="rId3"/>
        <a:stretch>
          <a:fillRect/>
        </a:stretch>
      </xdr:blipFill>
      <xdr:spPr>
        <a:xfrm>
          <a:off x="22269450" y="3028950"/>
          <a:ext cx="4581525" cy="6877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77833</xdr:colOff>
      <xdr:row>15</xdr:row>
      <xdr:rowOff>31025</xdr:rowOff>
    </xdr:from>
    <xdr:to>
      <xdr:col>3</xdr:col>
      <xdr:colOff>888737</xdr:colOff>
      <xdr:row>40</xdr:row>
      <xdr:rowOff>149679</xdr:rowOff>
    </xdr:to>
    <xdr:pic>
      <xdr:nvPicPr>
        <xdr:cNvPr id="3" name="Picture 2">
          <a:extLst>
            <a:ext uri="{FF2B5EF4-FFF2-40B4-BE49-F238E27FC236}">
              <a16:creationId xmlns:a16="http://schemas.microsoft.com/office/drawing/2014/main" id="{90803722-9E55-A0C7-BB1B-6FF445D26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33" y="5691596"/>
          <a:ext cx="5709475" cy="4540976"/>
        </a:xfrm>
        <a:prstGeom prst="rect">
          <a:avLst/>
        </a:prstGeom>
      </xdr:spPr>
    </xdr:pic>
    <xdr:clientData/>
  </xdr:twoCellAnchor>
  <xdr:twoCellAnchor editAs="oneCell">
    <xdr:from>
      <xdr:col>3</xdr:col>
      <xdr:colOff>1037953</xdr:colOff>
      <xdr:row>15</xdr:row>
      <xdr:rowOff>27215</xdr:rowOff>
    </xdr:from>
    <xdr:to>
      <xdr:col>9</xdr:col>
      <xdr:colOff>160020</xdr:colOff>
      <xdr:row>40</xdr:row>
      <xdr:rowOff>116113</xdr:rowOff>
    </xdr:to>
    <xdr:pic>
      <xdr:nvPicPr>
        <xdr:cNvPr id="7" name="Picture 6">
          <a:extLst>
            <a:ext uri="{FF2B5EF4-FFF2-40B4-BE49-F238E27FC236}">
              <a16:creationId xmlns:a16="http://schemas.microsoft.com/office/drawing/2014/main" id="{AA183E85-A5D6-729B-4740-E531FC7511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36524" y="5687786"/>
          <a:ext cx="7614285" cy="4511220"/>
        </a:xfrm>
        <a:prstGeom prst="rect">
          <a:avLst/>
        </a:prstGeom>
      </xdr:spPr>
    </xdr:pic>
    <xdr:clientData/>
  </xdr:twoCellAnchor>
  <xdr:twoCellAnchor editAs="oneCell">
    <xdr:from>
      <xdr:col>0</xdr:col>
      <xdr:colOff>238125</xdr:colOff>
      <xdr:row>63</xdr:row>
      <xdr:rowOff>152400</xdr:rowOff>
    </xdr:from>
    <xdr:to>
      <xdr:col>4</xdr:col>
      <xdr:colOff>1000125</xdr:colOff>
      <xdr:row>83</xdr:row>
      <xdr:rowOff>9525</xdr:rowOff>
    </xdr:to>
    <xdr:pic>
      <xdr:nvPicPr>
        <xdr:cNvPr id="2" name="Bild 1">
          <a:extLst>
            <a:ext uri="{FF2B5EF4-FFF2-40B4-BE49-F238E27FC236}">
              <a16:creationId xmlns:a16="http://schemas.microsoft.com/office/drawing/2014/main" id="{3EE159AE-67E1-80CB-6D1E-C9E960038DF8}"/>
            </a:ext>
            <a:ext uri="{147F2762-F138-4A5C-976F-8EAC2B608ADB}">
              <a16:predDERef xmlns:a16="http://schemas.microsoft.com/office/drawing/2014/main" pred="{AA183E85-A5D6-729B-4740-E531FC7511DC}"/>
            </a:ext>
          </a:extLst>
        </xdr:cNvPr>
        <xdr:cNvPicPr>
          <a:picLocks noChangeAspect="1"/>
        </xdr:cNvPicPr>
      </xdr:nvPicPr>
      <xdr:blipFill>
        <a:blip xmlns:r="http://schemas.openxmlformats.org/officeDocument/2006/relationships" r:embed="rId3"/>
        <a:stretch>
          <a:fillRect/>
        </a:stretch>
      </xdr:blipFill>
      <xdr:spPr>
        <a:xfrm>
          <a:off x="238125" y="15011400"/>
          <a:ext cx="6781800" cy="3476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66948</xdr:rowOff>
    </xdr:from>
    <xdr:to>
      <xdr:col>3</xdr:col>
      <xdr:colOff>381170</xdr:colOff>
      <xdr:row>34</xdr:row>
      <xdr:rowOff>122192</xdr:rowOff>
    </xdr:to>
    <xdr:pic>
      <xdr:nvPicPr>
        <xdr:cNvPr id="4" name="Picture 3">
          <a:extLst>
            <a:ext uri="{FF2B5EF4-FFF2-40B4-BE49-F238E27FC236}">
              <a16:creationId xmlns:a16="http://schemas.microsoft.com/office/drawing/2014/main" id="{483E4609-52D6-2D4F-903B-99FC2469B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142162"/>
          <a:ext cx="5279741" cy="4127590"/>
        </a:xfrm>
        <a:prstGeom prst="rect">
          <a:avLst/>
        </a:prstGeom>
      </xdr:spPr>
    </xdr:pic>
    <xdr:clientData/>
  </xdr:twoCellAnchor>
  <xdr:twoCellAnchor editAs="oneCell">
    <xdr:from>
      <xdr:col>3</xdr:col>
      <xdr:colOff>649061</xdr:colOff>
      <xdr:row>11</xdr:row>
      <xdr:rowOff>41911</xdr:rowOff>
    </xdr:from>
    <xdr:to>
      <xdr:col>9</xdr:col>
      <xdr:colOff>258536</xdr:colOff>
      <xdr:row>34</xdr:row>
      <xdr:rowOff>94939</xdr:rowOff>
    </xdr:to>
    <xdr:pic>
      <xdr:nvPicPr>
        <xdr:cNvPr id="6" name="Picture 5">
          <a:extLst>
            <a:ext uri="{FF2B5EF4-FFF2-40B4-BE49-F238E27FC236}">
              <a16:creationId xmlns:a16="http://schemas.microsoft.com/office/drawing/2014/main" id="{8E4AA93D-9C94-95C9-BA0B-A41CA1BFF3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7632" y="3117125"/>
          <a:ext cx="7787368" cy="41253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puntuagr.sharepoint.com/Users/terlouw_t/Downloads/cdr-parametrized-lca-tool-v1.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ainer"/>
      <sheetName val="Comparison"/>
      <sheetName val="CDR-Configs &gt;&gt;"/>
      <sheetName val="BECCS_1"/>
      <sheetName val="Biochar_1"/>
      <sheetName val="DACCS_1"/>
      <sheetName val="EW_1"/>
      <sheetName val="OL_1"/>
      <sheetName val="Nodes &gt;&gt;"/>
      <sheetName val="General"/>
      <sheetName val="Countries"/>
      <sheetName val="Transport"/>
      <sheetName val="Biomass"/>
      <sheetName val="CO2_TrSt"/>
      <sheetName val="Biochar_i"/>
      <sheetName val="DAC_i"/>
      <sheetName val="BECC_i"/>
      <sheetName val="EW-OL_i"/>
      <sheetName val="EcoInvent_inputs"/>
      <sheetName val="EcoInvent_energy"/>
      <sheetName val="EcoInvent_biom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71608C-BA7A-4A6D-80E2-AD3625A32665}" name="Table8" displayName="Table8" ref="A1:AQ1793" totalsRowShown="0">
  <autoFilter ref="A1:AQ1793" xr:uid="{5571608C-BA7A-4A6D-80E2-AD3625A32665}"/>
  <tableColumns count="43">
    <tableColumn id="1" xr3:uid="{7A42D626-EC14-45BE-8232-97D3FFD7541E}" name="Region"/>
    <tableColumn id="2" xr3:uid="{353AA873-2BBA-471F-93B9-40C65082019D}" name="Building type"/>
    <tableColumn id="3" xr3:uid="{0B4D60E9-E677-4FFC-9C4C-23890217F005}" name="Age cohort"/>
    <tableColumn id="4" xr3:uid="{9C840C9C-157E-4204-9A7C-99274109BFD9}" name="Transport concrete (not reinforced)"/>
    <tableColumn id="5" xr3:uid="{2B415537-E7A9-4891-A593-210EC31A1B7C}" name="Precast concrete (not reinforced)"/>
    <tableColumn id="6" xr3:uid="{62171CD6-4CF5-4A9E-90AD-95EC2BCAD4DB}" name="Transport concrete (reinforced)"/>
    <tableColumn id="7" xr3:uid="{92D7BF14-0375-47AD-B679-75C22B740F5F}" name="Precast concrete (reinforced)"/>
    <tableColumn id="8" xr3:uid="{2044FDBD-7DC9-4FFF-B33C-BC70EA22E81F}" name="Transport concrete (reinforced), Exterior wall"/>
    <tableColumn id="9" xr3:uid="{D571CE85-4DE7-4361-9089-5D6F297831EE}" name="Transport concrete (reinforced), Interior load-bearing wall"/>
    <tableColumn id="10" xr3:uid="{D4A253A3-872B-4664-856A-C80A070C697F}" name="Transport concrete (reinforced), Interior wall"/>
    <tableColumn id="11" xr3:uid="{2B342D42-C980-4F44-98A4-CFF604D7BB0B}" name="Transport concrete (reinforced), Roof"/>
    <tableColumn id="12" xr3:uid="{5EDA45E6-0DA5-4E2F-B274-6953BC919B81}" name="Transport concrete (reinforced), Floor"/>
    <tableColumn id="13" xr3:uid="{BF345D71-ACC5-41C7-A68D-D8C35138CFCD}" name="Transport concrete (reinforced), Basement wall"/>
    <tableColumn id="14" xr3:uid="{988A7E4B-55A9-4AAE-BC4A-F9374AF5E4F7}" name="Transport concrete (reinforced), Basement ceiling"/>
    <tableColumn id="15" xr3:uid="{994FEE43-D32D-4A1C-BBD9-87EBDFBF2523}" name="Transport concrete (reinforced), Basement ground floor"/>
    <tableColumn id="16" xr3:uid="{C6E372B3-6233-4E6C-AB9C-8BAEC4576CCB}" name="Transport concrete (reinforced), Foundation"/>
    <tableColumn id="17" xr3:uid="{C8BFEF63-25DA-44D7-B096-4E1F71415BB8}" name="Transport concrete (not reinforced), Exterior wall"/>
    <tableColumn id="18" xr3:uid="{B1BDBDC8-E5FD-4CC4-BDF3-A7E254BD8C28}" name="Transport concrete (not reinforced), Interior load-bearing wall"/>
    <tableColumn id="19" xr3:uid="{9A33DB8E-087A-4B82-991F-C3B5E8F88371}" name="Transport concrete (not reinforced), Interior wall"/>
    <tableColumn id="20" xr3:uid="{0498B425-ABE8-4B8D-96CD-9DE6FA31BFF7}" name="Transport concrete (not reinforced), Roof"/>
    <tableColumn id="21" xr3:uid="{F453B538-D8FC-43ED-B4D9-05A7C1AFA5BF}" name="Transport concrete (not reinforced), Floor"/>
    <tableColumn id="22" xr3:uid="{5DE241B8-18E5-408A-AA89-FA420E88B18B}" name="Transport concrete (not reinforced), Basement wall"/>
    <tableColumn id="23" xr3:uid="{CF6FF39E-BAE2-4B46-8F5A-B020F2724BA2}" name="Transport concrete (not reinforced), Basement ceiling"/>
    <tableColumn id="24" xr3:uid="{BEC1D450-DAC5-4BFC-8C47-A8248166E505}" name="Transport concrete (not reinforced), Basement ground floor"/>
    <tableColumn id="25" xr3:uid="{B90FE34E-2FE8-4BF8-9925-1D6CFF994798}" name="Transport concrete (not reinforced), Foundation"/>
    <tableColumn id="26" xr3:uid="{E0E7A9A8-BD00-462D-A3F1-7479C81DBD90}" name="Precast concrete (reinforced), Exterior wall"/>
    <tableColumn id="27" xr3:uid="{6FF4586B-0B8C-409C-B876-9FA8BDBDB4A6}" name="Precast concrete (reinforced), Interior load-bearing wall"/>
    <tableColumn id="28" xr3:uid="{A816858D-A2C4-481F-A144-7B85CA9B912B}" name="Precast concrete (reinforced), Interior wall"/>
    <tableColumn id="29" xr3:uid="{BBD9AAFF-0AC5-4A6F-9565-C77B0DC84C5C}" name="Precast concrete (reinforced), Roof"/>
    <tableColumn id="30" xr3:uid="{B98EB11D-D542-4CFD-8464-01E36D7959AA}" name="Precast concrete (reinforced), Floor"/>
    <tableColumn id="31" xr3:uid="{DC50E19F-7CF6-41BC-8684-5250C9D2361B}" name="Precast concrete (reinforced), Basement wall"/>
    <tableColumn id="32" xr3:uid="{72C48965-E91C-44A6-AF73-DF651AC95620}" name="Precast concrete (reinforced), Basement ceiling"/>
    <tableColumn id="33" xr3:uid="{574142FB-BEFF-4F8A-AB77-588C5E3CEAD7}" name="Precast concrete (reinforced), Basement ground floor"/>
    <tableColumn id="34" xr3:uid="{0FEDE3E6-75C1-4CDD-A344-2DC81EB20208}" name="Precast concrete (reinforced), Foundation"/>
    <tableColumn id="35" xr3:uid="{3E63952E-0F4C-414F-9C0A-3D9618B81EBB}" name="Precast concrete (not reinforced), Exterior wall"/>
    <tableColumn id="36" xr3:uid="{6C76D09D-6B43-4208-A952-E9A1ABE4E340}" name="Precast concrete (not reinforced), Interior load-bearing wall"/>
    <tableColumn id="37" xr3:uid="{20524067-B7C4-490A-A028-9AC8AEA32C3F}" name="Precast concrete (not reinforced), Interior wall"/>
    <tableColumn id="38" xr3:uid="{0CFF4921-B3B6-4D84-A146-799B2E404408}" name="Precast concrete (not reinforced), Roof"/>
    <tableColumn id="39" xr3:uid="{C3FECDA9-3173-497C-8F3E-D1D3DAA34884}" name="Precast concrete (not reinforced), Floor"/>
    <tableColumn id="40" xr3:uid="{EA646AEE-5895-4991-80BC-E50AD46A82E1}" name="Precast concrete (not reinforced), Basement wall"/>
    <tableColumn id="41" xr3:uid="{4A2FBB0B-1404-45FA-945F-7D8F9E2D433F}" name="Precast concrete (not reinforced), Basement ceiling"/>
    <tableColumn id="42" xr3:uid="{4F21A71A-ED05-40B6-9111-10E5BEC1C116}" name="Precast concrete (not reinforced), Basement ground floor"/>
    <tableColumn id="43" xr3:uid="{9D722727-5EAC-48D2-853E-B6C1581FFBF0}" name="Precast concrete (not reinforced), Found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5EFF3C-DF88-4C42-B375-01B811A44847}" name="Table5" displayName="Table5" ref="A1:S1793" totalsRowShown="0">
  <autoFilter ref="A1:S1793" xr:uid="{0E5EFF3C-DF88-4C42-B375-01B811A44847}"/>
  <tableColumns count="19">
    <tableColumn id="1" xr3:uid="{19EA9E89-9F8B-493A-B7BD-5D96A6673029}" name="Region"/>
    <tableColumn id="2" xr3:uid="{1CEA2C8C-68C6-4EE3-9EF8-7FA019A68B19}" name="Building type"/>
    <tableColumn id="3" xr3:uid="{DA648319-1ED4-4F7D-B939-F29D818D4B3A}" name="Age cohort"/>
    <tableColumn id="4" xr3:uid="{B4F5A0C2-D053-4A4F-8364-BE1EE30BF9F0}" name="Concrete reinforcing bars in transport concrete"/>
    <tableColumn id="5" xr3:uid="{A2FC0F8B-5D9E-4FA3-A35A-DBFB19EF3FC5}" name="Concrete reinforcing bars in precast concrete"/>
    <tableColumn id="6" xr3:uid="{FC4BC649-5597-407A-B396-E376349BCD8E}" name="Hot rolled bars"/>
    <tableColumn id="7" xr3:uid="{AB984CCC-5432-4D87-BE82-C4D48F0A8AB2}" name="Wire rod"/>
    <tableColumn id="8" xr3:uid="{D09D706C-8C93-47B5-8B6C-A909B3359F6B}" name="Railway track material"/>
    <tableColumn id="9" xr3:uid="{3E0BDF75-D05B-46F6-B990-635734FC0E85}" name="Heavy sections"/>
    <tableColumn id="10" xr3:uid="{F160DBF9-4ECF-4EAB-8A7A-6C9730F0B197}" name="Light sections"/>
    <tableColumn id="11" xr3:uid="{DA9A372A-58B4-444F-A413-E2C609D4CE33}" name="Seamless tubes"/>
    <tableColumn id="12" xr3:uid="{F43FC4F6-0F86-4160-B017-0FB737C88F25}" name="Hot rolled plate"/>
    <tableColumn id="13" xr3:uid="{8E8B2173-5F91-4602-87DD-3BE5C8CA4ECE}" name="Hot rolled coild, sheet and strip"/>
    <tableColumn id="14" xr3:uid="{14188A1A-4457-4AA3-9161-D0A1AC7AA0D0}" name="Electrical sheet and strip"/>
    <tableColumn id="15" xr3:uid="{DD770076-B348-4CFF-9F7B-BF2F2CFC6E0B}" name="Tinmill products"/>
    <tableColumn id="16" xr3:uid="{57C25E73-7635-4656-84A6-74E262E0C2AF}" name="Other metal coated sheet and strip"/>
    <tableColumn id="17" xr3:uid="{A9B5BDB4-B4A9-4BE5-BD5B-4ED9B80BDAE6}" name="Non-metallic coated sheet and strip"/>
    <tableColumn id="18" xr3:uid="{463533BC-D992-4744-8C20-A4E3C9BA95D3}" name="Welded tubes"/>
    <tableColumn id="19" xr3:uid="{F9E1F29C-173A-46FA-BC22-E6508F4F52B8}" name="Liquid stee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5499BD-A72D-475F-9C04-63ECAD09E9A3}" name="Table4" displayName="Table4" ref="A1:H1793" totalsRowShown="0">
  <autoFilter ref="A1:H1793" xr:uid="{A55499BD-A72D-475F-9C04-63ECAD09E9A3}"/>
  <tableColumns count="8">
    <tableColumn id="1" xr3:uid="{7977EAC6-9320-4AB9-A23B-69218BCCA801}" name="Region"/>
    <tableColumn id="2" xr3:uid="{D1BE70A7-998F-430B-8DA5-565593C31109}" name="Building type"/>
    <tableColumn id="3" xr3:uid="{BC1183C8-77CD-4B8D-A620-9D60FD7EBB33}" name="Age cohort"/>
    <tableColumn id="4" xr3:uid="{BB03A121-013B-4D60-ABDC-2426376927CE}" name="Insulation"/>
    <tableColumn id="5" xr3:uid="{8214766E-38C9-4A57-90E5-C1FE48563729}" name="Insulation (Exterior wall)"/>
    <tableColumn id="6" xr3:uid="{4913C5D4-EAC7-4121-8CC4-85B52CA737DE}" name="Insulation (Roof)"/>
    <tableColumn id="7" xr3:uid="{E34CC938-5C46-432A-972C-8638C4543777}" name="Insulation (Floor)"/>
    <tableColumn id="8" xr3:uid="{77C4A306-6C12-4F67-81DB-6EEF46FD340B}" name="Insulation (Base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E0E4C9-7A3E-4F31-9310-538AA69C49F0}" name="Table3" displayName="Table3" ref="A1:F1793" totalsRowShown="0">
  <autoFilter ref="A1:F1793" xr:uid="{A4E0E4C9-7A3E-4F31-9310-538AA69C49F0}"/>
  <tableColumns count="6">
    <tableColumn id="1" xr3:uid="{510DC7C0-7AF5-4DBF-B0DD-8D71FA7D3239}" name="Region"/>
    <tableColumn id="2" xr3:uid="{38280528-1B44-4D3C-BF52-8F66C4C03639}" name="Building type"/>
    <tableColumn id="3" xr3:uid="{7EBD075A-4C33-4C61-919A-94A05491904B}" name="Age cohort"/>
    <tableColumn id="4" xr3:uid="{654A9D9A-4CE2-4627-9391-A004489CB531}" name="Flat glass"/>
    <tableColumn id="5" xr3:uid="{71FFBD09-7F5E-4661-A822-2AD788DD2D06}" name="Container glass"/>
    <tableColumn id="6" xr3:uid="{EA3D94A1-AF1A-42EF-A5A4-8B16F7AE0340}" name="Oth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007D1E-D1EC-476F-A728-83C3483A42C4}" name="Table6" displayName="Table6" ref="A1:T57" totalsRowShown="0" headerRowDxfId="49" dataDxfId="47" headerRowBorderDxfId="48" tableBorderDxfId="46" totalsRowBorderDxfId="45">
  <autoFilter ref="A1:T57" xr:uid="{22007D1E-D1EC-476F-A728-83C3483A42C4}"/>
  <tableColumns count="20">
    <tableColumn id="1" xr3:uid="{88CE2EBE-89F2-4942-A78E-29A17A61F0D3}" name="Vehicle size" dataDxfId="44"/>
    <tableColumn id="2" xr3:uid="{AACADE33-671F-4FB3-86F1-2F2110E2DF07}" name="Vehicle type" dataDxfId="43"/>
    <tableColumn id="3" xr3:uid="{DEE93CA0-0EDB-416B-9956-AC835F74A057}" name="Concrete reinforcing bars in transport concrete" dataDxfId="42"/>
    <tableColumn id="4" xr3:uid="{99CC813E-16B0-42B6-8919-3AAF5BC0E7F3}" name="Concrete reinforcing bars in precast concrete" dataDxfId="41"/>
    <tableColumn id="5" xr3:uid="{92F3A226-C50C-4F41-AA67-44567868D7D7}" name="Hot rolled bars" dataDxfId="40"/>
    <tableColumn id="6" xr3:uid="{D6A762E9-524D-4C88-878C-219A58063F3B}" name="Wire rod" dataDxfId="39"/>
    <tableColumn id="7" xr3:uid="{F6397EC2-C4CE-4AAA-B228-6B7A7140F0FD}" name="Railway track material" dataDxfId="38"/>
    <tableColumn id="8" xr3:uid="{7C65D6DC-1F14-4DDD-9560-ED1DE59297A9}" name="Heavy sections" dataDxfId="37"/>
    <tableColumn id="9" xr3:uid="{6C3CDB75-8F84-43BC-8980-FFED60B61242}" name="Light sections" dataDxfId="36"/>
    <tableColumn id="10" xr3:uid="{337B9A41-1336-40AB-A70B-90BABBBE68B3}" name="Seamless tubes" dataDxfId="35"/>
    <tableColumn id="11" xr3:uid="{91AD6CB4-4329-4AC2-B086-F45B7AB9B228}" name="Hot rolled plate" dataDxfId="34"/>
    <tableColumn id="12" xr3:uid="{E44203CA-64F7-4FE8-847E-69980F34F089}" name="Hot rolled coild, sheet and strip" dataDxfId="33"/>
    <tableColumn id="13" xr3:uid="{BCC048CE-0399-4933-8C9E-F65876A06BD3}" name="Electrical sheet and strip" dataDxfId="32"/>
    <tableColumn id="14" xr3:uid="{C73B0899-209C-49E4-9BBC-9873439ABD0F}" name="Tinmill products" dataDxfId="31"/>
    <tableColumn id="15" xr3:uid="{15C1E105-B91C-499A-8DA1-332DA7994D83}" name="Other metal coated sheet and strip" dataDxfId="30"/>
    <tableColumn id="16" xr3:uid="{FD244C87-429D-4EF3-9368-FE6AAB51DBE6}" name="Non-metallic coated sheet and strip" dataDxfId="29"/>
    <tableColumn id="17" xr3:uid="{03B70755-BAA7-483F-9F95-60DD48425B17}" name="Welded tubes" dataDxfId="28"/>
    <tableColumn id="18" xr3:uid="{9A8150F3-CC3B-4F0F-8E90-333D4A447E97}" name="Liquid steel" dataDxfId="27"/>
    <tableColumn id="19" xr3:uid="{19042790-0036-4D5E-AB40-E6263554F333}" name="Cold Rolled Coil Galvanized" dataDxfId="26"/>
    <tableColumn id="20" xr3:uid="{2F34E5BA-72B2-4A33-B9BB-D8AFF86671D9}" name="Cast iron" dataDxfId="2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04AFB7-255C-4E0D-BBE5-A72B0113DE1F}" name="Table7" displayName="Table7" ref="A1:J57" headerRowDxfId="24" dataDxfId="22" headerRowBorderDxfId="23" tableBorderDxfId="21" totalsRowBorderDxfId="20">
  <autoFilter ref="A1:J57" xr:uid="{4604AFB7-255C-4E0D-BBE5-A72B0113DE1F}"/>
  <tableColumns count="10">
    <tableColumn id="1" xr3:uid="{07F3502C-EA57-46BB-98CF-7B01A4F88CBE}" name="Vehicle size" totalsRowLabel="Total" dataDxfId="19" totalsRowDxfId="18"/>
    <tableColumn id="2" xr3:uid="{3CB2DA61-FA1B-4221-B11D-9BDBC4960ABF}" name="Vehicle type" dataDxfId="17" totalsRowDxfId="16"/>
    <tableColumn id="3" xr3:uid="{CCC4A9A9-2FA2-492A-9B62-9F156FD94B30}" name="PP" dataDxfId="15" totalsRowDxfId="14"/>
    <tableColumn id="4" xr3:uid="{C4EDD66C-1ACE-4120-A422-DD1E6FC4C1D6}" name="PE" dataDxfId="13" totalsRowDxfId="12"/>
    <tableColumn id="5" xr3:uid="{573F7A00-33E5-436C-B467-B2ADC4F1848D}" name="ABS" dataDxfId="11" totalsRowDxfId="10"/>
    <tableColumn id="6" xr3:uid="{687F8AF8-A75B-4797-8E90-68732B3374C9}" name="PVC" dataDxfId="9" totalsRowDxfId="8"/>
    <tableColumn id="7" xr3:uid="{C5C548A1-ABF1-4A87-92C8-CA1F878D378A}" name="PC" dataDxfId="7" totalsRowDxfId="6"/>
    <tableColumn id="8" xr3:uid="{A5641AAE-3684-4FA8-B145-742C8B94CCBC}" name="PA/Nylon" dataDxfId="5" totalsRowDxfId="4"/>
    <tableColumn id="9" xr3:uid="{6E5B6CCC-FFA0-4C9B-9C21-9F3C6853D9BA}" name="PUR" dataDxfId="3" totalsRowDxfId="2"/>
    <tableColumn id="10" xr3:uid="{10438B47-729B-40FA-AE0E-E2FACFA6FB64}" name="Rubber" totalsRowFunction="sum" dataDxfId="1" totalsRowDxfId="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BAB131-E0A7-40B2-B3A9-7C7A49D64342}" name="Tabelle5" displayName="Tabelle5" ref="A1:E57" totalsRowShown="0">
  <autoFilter ref="A1:E57" xr:uid="{C6BAB131-E0A7-40B2-B3A9-7C7A49D64342}"/>
  <tableColumns count="5">
    <tableColumn id="1" xr3:uid="{F4613CF5-775B-4426-81EC-ADB9571A4CF1}" name="Vehicle size"/>
    <tableColumn id="2" xr3:uid="{DCD6567C-B1F3-49EF-8617-CD0DABF16AB6}" name="Vehicle type"/>
    <tableColumn id="3" xr3:uid="{A34916C1-E755-4CFC-B569-18F3332DE74F}" name="Flat glass"/>
    <tableColumn id="4" xr3:uid="{D3B44B3A-CF56-46CD-A139-F75211EA057D}" name="Container glass"/>
    <tableColumn id="5" xr3:uid="{5BE12DBD-EE5E-4846-9D32-AA8B8A64CAEA}" name="Other glas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F770B-9E6C-4CFC-9C5F-81146C94E058}" name="Table2" displayName="Table2" ref="A1:C56" totalsRowShown="0">
  <autoFilter ref="A1:C56" xr:uid="{00000000-0009-0000-0100-000001000000}"/>
  <tableColumns count="3">
    <tableColumn id="1" xr3:uid="{8FA492E2-E03D-4696-9B17-37E87F222C1D}" name="DLR"/>
    <tableColumn id="2" xr3:uid="{83434ACC-466D-4EE3-ACD4-B0F110458FE1}" name="European Union"/>
    <tableColumn id="3" xr3:uid="{F4A68A0E-1EC4-48E6-9D24-477D00EC6597}" name="WorldBank"/>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zenodo.org/communities/transience/records?q=&amp;l=list&amp;p=1&amp;s=10" TargetMode="External"/><Relationship Id="rId2" Type="http://schemas.openxmlformats.org/officeDocument/2006/relationships/hyperlink" Target="mailto:tom.terlouw@psi.ch" TargetMode="External"/><Relationship Id="rId1" Type="http://schemas.openxmlformats.org/officeDocument/2006/relationships/hyperlink" Target="mailto:christian.bauer@psi.ch"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zenodo.org/communities/transience/records?q=&amp;l=list&amp;p=1&amp;s=10"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hyperlink" Target="https://ec.europa.eu/eurostat/web/prodcom/database"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26" Type="http://schemas.openxmlformats.org/officeDocument/2006/relationships/hyperlink" Target="https://www.sciencedirect.com/science/article/pii/S0306261918307578" TargetMode="External"/><Relationship Id="rId21" Type="http://schemas.openxmlformats.org/officeDocument/2006/relationships/hyperlink" Target="https://publications.jrc.ec.europa.eu/repository/handle/JRC65592" TargetMode="External"/><Relationship Id="rId42" Type="http://schemas.openxmlformats.org/officeDocument/2006/relationships/hyperlink" Target="https://doi.org/10.1016/j.ijhydene.2016.05.069" TargetMode="External"/><Relationship Id="rId47" Type="http://schemas.openxmlformats.org/officeDocument/2006/relationships/hyperlink" Target="https://doi.org/10.1016/j.rser.2010.07.066" TargetMode="External"/><Relationship Id="rId63" Type="http://schemas.openxmlformats.org/officeDocument/2006/relationships/hyperlink" Target="https://doi.org/10.1002/ese3.441" TargetMode="External"/><Relationship Id="rId68" Type="http://schemas.openxmlformats.org/officeDocument/2006/relationships/hyperlink" Target="https://doi.org/10.3390/su10061699" TargetMode="External"/><Relationship Id="rId7" Type="http://schemas.openxmlformats.org/officeDocument/2006/relationships/hyperlink" Target="https://link.springer.com/article/10.1007/s11367-015-0973-9" TargetMode="External"/><Relationship Id="rId71" Type="http://schemas.openxmlformats.org/officeDocument/2006/relationships/printerSettings" Target="../printerSettings/printerSettings9.bin"/><Relationship Id="rId2" Type="http://schemas.openxmlformats.org/officeDocument/2006/relationships/hyperlink" Target="https://www.jstor.org/stable/pdf/26268481.pdf?refreqid=excelsior%3Ab7df8b30df16f78642f06f7ac4de04fb&amp;ab_segments=&amp;origin=&amp;initiator=&amp;acceptTC=1" TargetMode="External"/><Relationship Id="rId16" Type="http://schemas.openxmlformats.org/officeDocument/2006/relationships/hyperlink" Target="https://doi.org/10.1016/j.resconrec.2017.10.040" TargetMode="External"/><Relationship Id="rId29" Type="http://schemas.openxmlformats.org/officeDocument/2006/relationships/hyperlink" Target="https://documents.worldbank.org/pt/publication/documents-reports/documentdetail/207371500386458722/the-growing-role-of-minerals-and-metals-for-a-low-carbon-future" TargetMode="External"/><Relationship Id="rId11" Type="http://schemas.openxmlformats.org/officeDocument/2006/relationships/hyperlink" Target="https://www.sciencedirect.com/science/article/abs/pii/S0360544212008055" TargetMode="External"/><Relationship Id="rId24" Type="http://schemas.openxmlformats.org/officeDocument/2006/relationships/hyperlink" Target="https://earthworks.org/wp-content/uploads/2019/04/Responsible-minerals-sourcing-for-renewable-energy-MCEC_UTS_Earthworks-Report.pdf" TargetMode="External"/><Relationship Id="rId32" Type="http://schemas.openxmlformats.org/officeDocument/2006/relationships/hyperlink" Target="https://www.sciencedirect.com/science/article/pii/S0921800914003681?via%3Dihub" TargetMode="External"/><Relationship Id="rId37" Type="http://schemas.openxmlformats.org/officeDocument/2006/relationships/hyperlink" Target="https://refman.energytransitionmodel.com/publications/2020" TargetMode="External"/><Relationship Id="rId40" Type="http://schemas.openxmlformats.org/officeDocument/2006/relationships/hyperlink" Target="https://doi.org/10.1016/j.ijhydene.2015.01.093" TargetMode="External"/><Relationship Id="rId45" Type="http://schemas.openxmlformats.org/officeDocument/2006/relationships/hyperlink" Target="https://www.energy.gov/eere/fuelcells/articles/mass-production-cost-estimation-direct-h2-pem-fuel-cell-systems-7" TargetMode="External"/><Relationship Id="rId53" Type="http://schemas.openxmlformats.org/officeDocument/2006/relationships/hyperlink" Target="https://www.europarl.europa.eu/RegData/etudes/etudes/join/2011/471604/IPOL-JOIN_ET(2011)471604_EN.pdf" TargetMode="External"/><Relationship Id="rId58" Type="http://schemas.openxmlformats.org/officeDocument/2006/relationships/hyperlink" Target="http://www1.eere.energy.gov/hydrogenandfuelcells/pdfs/fctt_pemfc_cost_review_0908.pdf" TargetMode="External"/><Relationship Id="rId66" Type="http://schemas.openxmlformats.org/officeDocument/2006/relationships/hyperlink" Target="https://doi.org/10.3390/min8040156" TargetMode="External"/><Relationship Id="rId5" Type="http://schemas.openxmlformats.org/officeDocument/2006/relationships/hyperlink" Target="https://www.energy.gov/sites/prod/files/piprod/documents/cms_dec_17_full_web.pdf" TargetMode="External"/><Relationship Id="rId61" Type="http://schemas.openxmlformats.org/officeDocument/2006/relationships/hyperlink" Target="https://doi.org/10.1016/j.ijhydene.2009.12.135" TargetMode="External"/><Relationship Id="rId19" Type="http://schemas.openxmlformats.org/officeDocument/2006/relationships/hyperlink" Target="https://www.sciencedirect.com/science/article/pii/S1364032115003408" TargetMode="External"/><Relationship Id="rId14" Type="http://schemas.openxmlformats.org/officeDocument/2006/relationships/hyperlink" Target="https://pubs.acs.org/doi/10.1021/acs.est.6b05743" TargetMode="External"/><Relationship Id="rId22" Type="http://schemas.openxmlformats.org/officeDocument/2006/relationships/hyperlink" Target="https://www.sciencedirect.com/science/article/pii/S0959652614003837" TargetMode="External"/><Relationship Id="rId27" Type="http://schemas.openxmlformats.org/officeDocument/2006/relationships/hyperlink" Target="https://www.umweltbundesamt.de/sites/default/files/medien/1410/publikationen/2017-08-21_texte_68-2017_restra_0.pdf" TargetMode="External"/><Relationship Id="rId30" Type="http://schemas.openxmlformats.org/officeDocument/2006/relationships/hyperlink" Target="https://www.sciencedirect.com/science/article/pii/S0360544219310382" TargetMode="External"/><Relationship Id="rId35" Type="http://schemas.openxmlformats.org/officeDocument/2006/relationships/hyperlink" Target="https://doi.org/10.1016/j.apenergy.2019.01.001" TargetMode="External"/><Relationship Id="rId43" Type="http://schemas.openxmlformats.org/officeDocument/2006/relationships/hyperlink" Target="https://www.sciencedirect.com/science/article/pii/S0306261917316732" TargetMode="External"/><Relationship Id="rId48" Type="http://schemas.openxmlformats.org/officeDocument/2006/relationships/hyperlink" Target="https://doi.org/10.3390/en10070860" TargetMode="External"/><Relationship Id="rId56" Type="http://schemas.openxmlformats.org/officeDocument/2006/relationships/hyperlink" Target="https://doi.org/10.1111/j.1530-9290.2008.00106.x" TargetMode="External"/><Relationship Id="rId64" Type="http://schemas.openxmlformats.org/officeDocument/2006/relationships/hyperlink" Target="https://www.savethehighseas.org/wp-content/uploads/2017/05/DSM-RE-Resource-Report_UTS_July2016.pdf" TargetMode="External"/><Relationship Id="rId69" Type="http://schemas.openxmlformats.org/officeDocument/2006/relationships/hyperlink" Target="https://epub.wupperinst.org/frontdoor/deliver/index/docId/5419/file/5419_KRESSE.pdf" TargetMode="External"/><Relationship Id="rId8" Type="http://schemas.openxmlformats.org/officeDocument/2006/relationships/hyperlink" Target="https://link.springer.com/article/10.1007/s11367-017-1308-9" TargetMode="External"/><Relationship Id="rId51" Type="http://schemas.openxmlformats.org/officeDocument/2006/relationships/hyperlink" Target="https://doi.org/10.3390/resources5020019" TargetMode="External"/><Relationship Id="rId3" Type="http://schemas.openxmlformats.org/officeDocument/2006/relationships/hyperlink" Target="https://pubs.acs.org/doi/pdf/10.1021/es505415d" TargetMode="External"/><Relationship Id="rId12" Type="http://schemas.openxmlformats.org/officeDocument/2006/relationships/hyperlink" Target="https://pubs.acs.org/doi/10.1021/es305007w" TargetMode="External"/><Relationship Id="rId17" Type="http://schemas.openxmlformats.org/officeDocument/2006/relationships/hyperlink" Target="https://www.vestas.com/content/dam/vestas-com/global/en/sustainability/reports-and-ratings/lcas/V1363%2045MW_Mk3a_ISO_LCA_Final_31072017.pdf.coredownload.inline.pdf" TargetMode="External"/><Relationship Id="rId25" Type="http://schemas.openxmlformats.org/officeDocument/2006/relationships/hyperlink" Target="https://www.sciencedirect.com/science/article/pii/S0306261916311497" TargetMode="External"/><Relationship Id="rId33" Type="http://schemas.openxmlformats.org/officeDocument/2006/relationships/hyperlink" Target="https://doi.org/10.1007/s40243-019-0146-z" TargetMode="External"/><Relationship Id="rId38" Type="http://schemas.openxmlformats.org/officeDocument/2006/relationships/hyperlink" Target="https://www.energy.gov/eere/fuelcells/articles/manufacturing-cost-analysis-10-kw-and-25-kw-direct-hydrogen-polymer" TargetMode="External"/><Relationship Id="rId46" Type="http://schemas.openxmlformats.org/officeDocument/2006/relationships/hyperlink" Target="https://pubs.rsc.org/en/content/articlelanding/2015/ee/c5ee00585j" TargetMode="External"/><Relationship Id="rId59" Type="http://schemas.openxmlformats.org/officeDocument/2006/relationships/hyperlink" Target="https://doi.org/10.1016/j.ijhydene.2011.06.019" TargetMode="External"/><Relationship Id="rId67" Type="http://schemas.openxmlformats.org/officeDocument/2006/relationships/hyperlink" Target="https://link.springer.com/content/pdf/10.1007/978-3-662-57886-5_14.pdf" TargetMode="External"/><Relationship Id="rId20" Type="http://schemas.openxmlformats.org/officeDocument/2006/relationships/hyperlink" Target="https://pubs.usgs.gov/sir/2011/5036/sir2011-5036.pdf" TargetMode="External"/><Relationship Id="rId41" Type="http://schemas.openxmlformats.org/officeDocument/2006/relationships/hyperlink" Target="https://doi.org/10.1016/j.ijhydene.2010.07.013" TargetMode="External"/><Relationship Id="rId54" Type="http://schemas.openxmlformats.org/officeDocument/2006/relationships/hyperlink" Target="https://doi.org/10.1016/j.energy.2012.04.057" TargetMode="External"/><Relationship Id="rId62" Type="http://schemas.openxmlformats.org/officeDocument/2006/relationships/hyperlink" Target="https://doi.org/10.1016/j.ijhydene.2009.12.135" TargetMode="External"/><Relationship Id="rId70" Type="http://schemas.openxmlformats.org/officeDocument/2006/relationships/hyperlink" Target="https://doi.org/10.1016/j.elecom.2011.02.014" TargetMode="External"/><Relationship Id="rId1" Type="http://schemas.openxmlformats.org/officeDocument/2006/relationships/hyperlink" Target="https://publications.lib.chalmers.se/records/fulltext/162842.pdf" TargetMode="External"/><Relationship Id="rId6" Type="http://schemas.openxmlformats.org/officeDocument/2006/relationships/hyperlink" Target="https://www.mdpi.com/2313-4321/1/1/25" TargetMode="External"/><Relationship Id="rId15" Type="http://schemas.openxmlformats.org/officeDocument/2006/relationships/hyperlink" Target="https://doi.org/10.1111/jiec.12458" TargetMode="External"/><Relationship Id="rId23" Type="http://schemas.openxmlformats.org/officeDocument/2006/relationships/hyperlink" Target="https://www.sciencedirect.com/science/article/pii/S0301421517307383" TargetMode="External"/><Relationship Id="rId28" Type="http://schemas.openxmlformats.org/officeDocument/2006/relationships/hyperlink" Target="https://op.europa.eu/en/publication-detail/-/publication/0bdbe7fc-b214-11e6-871e-01aa75ed71a1/language-en" TargetMode="External"/><Relationship Id="rId36" Type="http://schemas.openxmlformats.org/officeDocument/2006/relationships/hyperlink" Target="https://doi.org/10.1016/C2010-0-66554-0" TargetMode="External"/><Relationship Id="rId49" Type="http://schemas.openxmlformats.org/officeDocument/2006/relationships/hyperlink" Target="http://dx.doi.org/10.1021/acs.jpclett.6b00216" TargetMode="External"/><Relationship Id="rId57" Type="http://schemas.openxmlformats.org/officeDocument/2006/relationships/hyperlink" Target="https://doi.org/10.1016/j.egyr.2022.11.025" TargetMode="External"/><Relationship Id="rId10" Type="http://schemas.openxmlformats.org/officeDocument/2006/relationships/hyperlink" Target="https://www.oeko.de/publikationen/p-details/ressourceneffizienz-und-ressourcenpolitische-aspekte-des-systems-elektromobilitaet-arbeitspaket-7-d" TargetMode="External"/><Relationship Id="rId31" Type="http://schemas.openxmlformats.org/officeDocument/2006/relationships/hyperlink" Target="https://op.europa.eu/en/publication-detail/-/publication/19aae047-7f88-11ea-aea8-01aa75ed71a1/language-en" TargetMode="External"/><Relationship Id="rId44" Type="http://schemas.openxmlformats.org/officeDocument/2006/relationships/hyperlink" Target="http://hytechcycling.eu/wp-content/uploads/d2-2-report-on-existing-recycling-technologies-applicable-to-fch-products.pdf" TargetMode="External"/><Relationship Id="rId52" Type="http://schemas.openxmlformats.org/officeDocument/2006/relationships/hyperlink" Target="https://doi.org/10.1016/j.ijhydene.2009.09.015" TargetMode="External"/><Relationship Id="rId60" Type="http://schemas.openxmlformats.org/officeDocument/2006/relationships/hyperlink" Target="https://www.ipa.fraunhofer.de/de/Publikationen/studien/studie-indWEDe.html" TargetMode="External"/><Relationship Id="rId65" Type="http://schemas.openxmlformats.org/officeDocument/2006/relationships/hyperlink" Target="https://doi.org/10.1016/j.energy.2018.06.149" TargetMode="External"/><Relationship Id="rId4" Type="http://schemas.openxmlformats.org/officeDocument/2006/relationships/hyperlink" Target="https://www.sciencedirect.com/science/article/pii/S0301421518302726" TargetMode="External"/><Relationship Id="rId9" Type="http://schemas.openxmlformats.org/officeDocument/2006/relationships/hyperlink" Target="https://www.mdpi.com/2079-9276/7/1/9" TargetMode="External"/><Relationship Id="rId13" Type="http://schemas.openxmlformats.org/officeDocument/2006/relationships/hyperlink" Target="https://www.sciencedirect.com/science/article/abs/pii/S0960148116302816?via%3Dihub" TargetMode="External"/><Relationship Id="rId18" Type="http://schemas.openxmlformats.org/officeDocument/2006/relationships/hyperlink" Target="https://www.vestas.com/content/dam/vestas-com/global/en/sustainability/reports-and-ratings/lcas/0075-0998_V01%20-%20LCA%20of%20Electricity%20Production%20from%20an%20onshore%20V116-2.0%20MW%20Wind%20Plant_120718_v1.1.pdf.coredownload.inline.pdf" TargetMode="External"/><Relationship Id="rId39" Type="http://schemas.openxmlformats.org/officeDocument/2006/relationships/hyperlink" Target="https://link.springer.com/article/10.1557/mrs.2012.50" TargetMode="External"/><Relationship Id="rId34" Type="http://schemas.openxmlformats.org/officeDocument/2006/relationships/hyperlink" Target="https://www.isi.fraunhofer.de/content/dam/isi/dokumente/ccn/2009/Schlussbericht_lang_20090515.pdf" TargetMode="External"/><Relationship Id="rId50" Type="http://schemas.openxmlformats.org/officeDocument/2006/relationships/hyperlink" Target="https://doi.org/10.1007/978-3-658-00085-1_6" TargetMode="External"/><Relationship Id="rId55" Type="http://schemas.openxmlformats.org/officeDocument/2006/relationships/hyperlink" Target="https://css.umich.edu/sites/default/files/css_doc/CSS06-0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6EEF-7BF6-42A9-8FD6-A02CF7816CE8}">
  <dimension ref="A1:AF208"/>
  <sheetViews>
    <sheetView tabSelected="1" topLeftCell="A22" zoomScale="107" zoomScaleNormal="85" workbookViewId="0">
      <selection activeCell="B42" sqref="B42"/>
    </sheetView>
    <sheetView topLeftCell="A24" workbookViewId="1">
      <selection activeCell="A44" sqref="A44"/>
    </sheetView>
  </sheetViews>
  <sheetFormatPr defaultColWidth="8.5546875" defaultRowHeight="15" customHeight="1"/>
  <cols>
    <col min="1" max="1" width="37.109375" customWidth="1"/>
    <col min="2" max="2" width="25.109375" customWidth="1"/>
    <col min="3" max="3" width="10.5546875" customWidth="1"/>
  </cols>
  <sheetData>
    <row r="1" spans="1:32" ht="15" customHeight="1">
      <c r="A1" s="295" t="s">
        <v>0</v>
      </c>
      <c r="B1" s="295"/>
      <c r="C1" s="295"/>
      <c r="D1" s="295"/>
      <c r="E1" s="295"/>
      <c r="F1" s="295"/>
      <c r="G1" s="295"/>
      <c r="H1" s="295"/>
      <c r="I1" s="295"/>
      <c r="J1" s="295"/>
      <c r="K1" s="295"/>
      <c r="L1" s="295"/>
      <c r="M1" s="295"/>
      <c r="N1" s="295"/>
      <c r="O1" s="295"/>
      <c r="P1" s="295"/>
    </row>
    <row r="2" spans="1:32" ht="15" customHeight="1">
      <c r="A2" s="295"/>
      <c r="B2" s="295"/>
      <c r="C2" s="295"/>
      <c r="D2" s="295"/>
      <c r="E2" s="295"/>
      <c r="F2" s="295"/>
      <c r="G2" s="295"/>
      <c r="H2" s="295"/>
      <c r="I2" s="295"/>
      <c r="J2" s="295"/>
      <c r="K2" s="295"/>
      <c r="L2" s="295"/>
      <c r="M2" s="295"/>
      <c r="N2" s="295"/>
      <c r="O2" s="295"/>
      <c r="P2" s="295"/>
    </row>
    <row r="3" spans="1:32" ht="15" customHeight="1">
      <c r="A3" s="295"/>
      <c r="B3" s="295"/>
      <c r="C3" s="295"/>
      <c r="D3" s="295"/>
      <c r="E3" s="295"/>
      <c r="F3" s="295"/>
      <c r="G3" s="295"/>
      <c r="H3" s="295"/>
      <c r="I3" s="295"/>
      <c r="J3" s="295"/>
      <c r="K3" s="295"/>
      <c r="L3" s="295"/>
      <c r="M3" s="295"/>
      <c r="N3" s="295"/>
      <c r="O3" s="295"/>
      <c r="P3" s="295"/>
    </row>
    <row r="4" spans="1:32" ht="15" customHeight="1">
      <c r="A4" s="222"/>
      <c r="B4" s="222"/>
      <c r="C4" s="222"/>
      <c r="D4" s="222"/>
      <c r="E4" s="222"/>
      <c r="F4" s="222"/>
      <c r="G4" s="222"/>
      <c r="H4" s="222"/>
      <c r="I4" s="222"/>
      <c r="J4" s="222"/>
      <c r="K4" s="222"/>
      <c r="L4" s="222"/>
      <c r="M4" s="222"/>
      <c r="N4" s="222"/>
      <c r="O4" s="222"/>
      <c r="P4" s="222"/>
    </row>
    <row r="5" spans="1:32" ht="14.4">
      <c r="A5" s="1" t="s">
        <v>1</v>
      </c>
      <c r="B5" s="2"/>
      <c r="C5" s="2"/>
      <c r="D5" s="2"/>
      <c r="E5" s="2"/>
      <c r="F5" s="2"/>
      <c r="G5" s="2"/>
      <c r="H5" s="2"/>
      <c r="I5" s="2"/>
      <c r="J5" s="2"/>
      <c r="K5" s="2"/>
      <c r="L5" s="2"/>
      <c r="M5" s="2"/>
      <c r="N5" s="2"/>
      <c r="O5" s="2"/>
      <c r="P5" s="2"/>
      <c r="Q5" s="2"/>
      <c r="R5" s="2"/>
      <c r="S5" s="3"/>
      <c r="T5" s="176"/>
      <c r="U5" s="176"/>
      <c r="V5" s="176"/>
      <c r="W5" s="176"/>
      <c r="X5" s="176"/>
      <c r="Y5" s="176"/>
      <c r="Z5" s="176"/>
      <c r="AA5" s="176"/>
      <c r="AB5" s="176"/>
      <c r="AC5" s="176"/>
      <c r="AD5" s="176"/>
      <c r="AE5" s="176"/>
      <c r="AF5" s="176"/>
    </row>
    <row r="6" spans="1:32" ht="14.4">
      <c r="A6" s="169"/>
      <c r="B6" s="170"/>
      <c r="C6" s="170"/>
      <c r="D6" s="170"/>
      <c r="E6" s="170"/>
      <c r="F6" s="170"/>
      <c r="G6" s="170"/>
      <c r="H6" s="170"/>
      <c r="I6" s="170"/>
      <c r="J6" s="170"/>
      <c r="K6" s="170"/>
      <c r="L6" s="170"/>
      <c r="M6" s="170"/>
      <c r="N6" s="170"/>
      <c r="O6" s="170"/>
      <c r="P6" s="170"/>
      <c r="Q6" s="170"/>
      <c r="R6" s="170"/>
      <c r="S6" s="170"/>
    </row>
    <row r="7" spans="1:32" ht="240.75" customHeight="1">
      <c r="A7" s="298" t="s">
        <v>2</v>
      </c>
      <c r="B7" s="299"/>
      <c r="C7" s="299"/>
      <c r="D7" s="299"/>
      <c r="E7" s="299"/>
      <c r="F7" s="299"/>
      <c r="G7" s="299"/>
      <c r="H7" s="299"/>
      <c r="I7" s="299"/>
      <c r="J7" s="299"/>
      <c r="K7" s="299"/>
      <c r="L7" s="299"/>
      <c r="M7" s="299"/>
      <c r="N7" s="299"/>
      <c r="O7" s="299"/>
      <c r="P7" s="300"/>
      <c r="Q7" s="177"/>
      <c r="R7" s="177"/>
      <c r="S7" s="177"/>
    </row>
    <row r="8" spans="1:32" ht="14.4">
      <c r="A8" s="178"/>
      <c r="B8" s="179"/>
      <c r="C8" s="178"/>
      <c r="D8" s="178"/>
      <c r="E8" s="178"/>
      <c r="F8" s="178"/>
      <c r="G8" s="178"/>
      <c r="H8" s="178"/>
      <c r="I8" s="178"/>
      <c r="J8" s="178"/>
      <c r="K8" s="178"/>
      <c r="L8" s="178"/>
      <c r="M8" s="178"/>
      <c r="N8" s="178"/>
      <c r="O8" s="178"/>
      <c r="P8" s="178"/>
      <c r="Q8" s="177"/>
      <c r="R8" s="177"/>
      <c r="S8" s="177"/>
    </row>
    <row r="9" spans="1:32" ht="14.4">
      <c r="A9" s="180" t="s">
        <v>3</v>
      </c>
      <c r="B9" s="181" t="s">
        <v>4</v>
      </c>
      <c r="C9" s="182" t="s">
        <v>5</v>
      </c>
      <c r="D9" s="183"/>
      <c r="E9" s="183"/>
      <c r="F9" s="184"/>
      <c r="G9" s="184"/>
      <c r="H9" s="184"/>
      <c r="I9" s="184"/>
      <c r="J9" s="184"/>
      <c r="K9" s="183"/>
      <c r="L9" s="184"/>
      <c r="M9" s="184"/>
      <c r="N9" s="184"/>
      <c r="O9" s="184"/>
      <c r="P9" s="185"/>
      <c r="Q9" s="178"/>
      <c r="R9" s="178"/>
      <c r="S9" s="178"/>
    </row>
    <row r="10" spans="1:32" ht="14.4">
      <c r="A10" s="186" t="s">
        <v>6</v>
      </c>
      <c r="B10" s="187" t="s">
        <v>7</v>
      </c>
      <c r="C10" s="188"/>
      <c r="F10" s="178"/>
      <c r="G10" s="178"/>
      <c r="H10" s="178"/>
      <c r="I10" s="178"/>
      <c r="J10" s="178"/>
      <c r="L10" s="178"/>
      <c r="M10" s="178"/>
      <c r="N10" s="178"/>
      <c r="O10" s="178"/>
      <c r="P10" s="189"/>
      <c r="Q10" s="178"/>
      <c r="R10" s="178"/>
      <c r="S10" s="178"/>
    </row>
    <row r="11" spans="1:32" ht="14.4" customHeight="1">
      <c r="A11" s="190" t="s">
        <v>8</v>
      </c>
      <c r="B11" s="191" t="s">
        <v>9</v>
      </c>
      <c r="C11" s="192"/>
      <c r="D11" s="192"/>
      <c r="E11" s="192"/>
      <c r="F11" s="192"/>
      <c r="G11" s="192"/>
      <c r="H11" s="192"/>
      <c r="I11" s="192"/>
      <c r="J11" s="192"/>
      <c r="K11" s="193"/>
      <c r="L11" s="192"/>
      <c r="M11" s="192"/>
      <c r="N11" s="194"/>
      <c r="O11" s="194"/>
      <c r="P11" s="5"/>
      <c r="R11" s="178"/>
      <c r="S11" s="178"/>
      <c r="T11" s="178"/>
    </row>
    <row r="12" spans="1:32" ht="14.4">
      <c r="A12" s="179"/>
      <c r="B12" s="179"/>
      <c r="C12" s="178"/>
      <c r="D12" s="178"/>
      <c r="E12" s="178"/>
      <c r="F12" s="178"/>
      <c r="G12" s="178"/>
      <c r="H12" s="178"/>
      <c r="I12" s="178"/>
      <c r="J12" s="178"/>
      <c r="K12" s="178"/>
      <c r="L12" s="178"/>
      <c r="M12" s="178"/>
      <c r="N12" s="178"/>
      <c r="O12" s="178"/>
      <c r="P12" s="178"/>
      <c r="Q12" s="178"/>
      <c r="R12" s="178"/>
      <c r="S12" s="178"/>
    </row>
    <row r="13" spans="1:32" ht="14.4">
      <c r="A13" s="195" t="s">
        <v>10</v>
      </c>
      <c r="B13" s="196" t="s">
        <v>11</v>
      </c>
      <c r="C13" s="183"/>
      <c r="D13" s="183"/>
      <c r="E13" s="183"/>
      <c r="F13" s="183"/>
      <c r="G13" s="183"/>
      <c r="H13" s="183"/>
      <c r="I13" s="183"/>
      <c r="J13" s="183"/>
      <c r="K13" s="183"/>
      <c r="L13" s="183"/>
      <c r="M13" s="183"/>
      <c r="N13" s="183"/>
      <c r="O13" s="183"/>
      <c r="P13" s="197"/>
    </row>
    <row r="14" spans="1:32" ht="14.4">
      <c r="A14" s="198" t="s">
        <v>12</v>
      </c>
      <c r="B14" s="199" t="s">
        <v>13</v>
      </c>
      <c r="P14" s="4"/>
    </row>
    <row r="15" spans="1:32" ht="14.4">
      <c r="A15" s="198" t="s">
        <v>14</v>
      </c>
      <c r="B15" s="199" t="s">
        <v>15</v>
      </c>
      <c r="P15" s="4"/>
    </row>
    <row r="16" spans="1:32" ht="14.4">
      <c r="A16" s="200" t="s">
        <v>16</v>
      </c>
      <c r="B16" s="29" t="s">
        <v>17</v>
      </c>
      <c r="C16" s="194"/>
      <c r="D16" s="194"/>
      <c r="E16" s="194"/>
      <c r="F16" s="194"/>
      <c r="G16" s="194"/>
      <c r="H16" s="194"/>
      <c r="I16" s="194"/>
      <c r="J16" s="194"/>
      <c r="K16" s="194"/>
      <c r="L16" s="194"/>
      <c r="M16" s="194"/>
      <c r="N16" s="194"/>
      <c r="O16" s="194"/>
      <c r="P16" s="5"/>
    </row>
    <row r="17" spans="1:32" ht="14.4">
      <c r="B17" s="68"/>
    </row>
    <row r="18" spans="1:32" ht="14.4">
      <c r="A18" s="1" t="s">
        <v>18</v>
      </c>
      <c r="B18" s="2"/>
      <c r="C18" s="2"/>
      <c r="D18" s="2"/>
      <c r="E18" s="2"/>
      <c r="F18" s="2"/>
      <c r="G18" s="2"/>
      <c r="H18" s="2"/>
      <c r="I18" s="2"/>
      <c r="J18" s="2"/>
      <c r="K18" s="2"/>
      <c r="L18" s="2"/>
      <c r="M18" s="2"/>
      <c r="N18" s="2"/>
      <c r="O18" s="2"/>
      <c r="P18" s="2"/>
      <c r="Q18" s="2"/>
      <c r="R18" s="2"/>
      <c r="S18" s="2"/>
      <c r="T18" s="176"/>
      <c r="U18" s="176"/>
      <c r="V18" s="176"/>
      <c r="W18" s="176"/>
      <c r="X18" s="176"/>
      <c r="Y18" s="176"/>
      <c r="Z18" s="176"/>
      <c r="AA18" s="176"/>
      <c r="AB18" s="176"/>
      <c r="AC18" s="176"/>
      <c r="AD18" s="176"/>
      <c r="AE18" s="176"/>
      <c r="AF18" s="176"/>
    </row>
    <row r="19" spans="1:32" ht="14.4">
      <c r="A19">
        <v>1</v>
      </c>
      <c r="B19" s="199" t="s">
        <v>11</v>
      </c>
      <c r="C19" t="s">
        <v>19</v>
      </c>
    </row>
    <row r="20" spans="1:32" ht="14.4">
      <c r="A20" s="294">
        <v>1.01</v>
      </c>
      <c r="B20" s="199" t="s">
        <v>20</v>
      </c>
      <c r="C20" t="s">
        <v>21</v>
      </c>
    </row>
    <row r="21" spans="1:32" ht="14.4">
      <c r="A21" s="294">
        <v>1.01</v>
      </c>
      <c r="B21" s="199" t="s">
        <v>22</v>
      </c>
      <c r="C21" t="s">
        <v>23</v>
      </c>
    </row>
    <row r="22" spans="1:32" ht="15" customHeight="1">
      <c r="A22" s="294">
        <v>1.01</v>
      </c>
      <c r="B22" s="199" t="s">
        <v>1429</v>
      </c>
    </row>
    <row r="23" spans="1:32" ht="14.4">
      <c r="A23" s="1" t="s">
        <v>24</v>
      </c>
      <c r="B23" s="2"/>
      <c r="C23" s="2"/>
      <c r="D23" s="2"/>
      <c r="E23" s="2"/>
      <c r="F23" s="2"/>
      <c r="G23" s="2"/>
      <c r="H23" s="2"/>
      <c r="I23" s="2"/>
      <c r="J23" s="2"/>
      <c r="K23" s="2"/>
      <c r="L23" s="2"/>
      <c r="M23" s="2"/>
      <c r="N23" s="2"/>
      <c r="O23" s="2"/>
      <c r="P23" s="2"/>
      <c r="Q23" s="2"/>
      <c r="R23" s="2"/>
      <c r="S23" s="2"/>
      <c r="T23" s="176"/>
      <c r="U23" s="176"/>
      <c r="V23" s="176"/>
      <c r="W23" s="176"/>
      <c r="X23" s="176"/>
      <c r="Y23" s="176"/>
      <c r="Z23" s="176"/>
      <c r="AA23" s="176"/>
      <c r="AB23" s="176"/>
      <c r="AC23" s="176"/>
      <c r="AD23" s="176"/>
      <c r="AE23" s="176"/>
      <c r="AF23" s="176"/>
    </row>
    <row r="25" spans="1:32" ht="14.4">
      <c r="A25" s="113" t="s">
        <v>25</v>
      </c>
      <c r="B25" s="163"/>
      <c r="C25" s="183"/>
      <c r="D25" s="183"/>
      <c r="E25" s="183"/>
      <c r="F25" s="183"/>
      <c r="G25" s="183"/>
      <c r="H25" s="183"/>
      <c r="I25" s="183"/>
      <c r="J25" s="183"/>
      <c r="K25" s="183"/>
      <c r="L25" s="183"/>
      <c r="M25" s="183"/>
      <c r="N25" s="183"/>
      <c r="O25" s="183"/>
      <c r="P25" s="197"/>
    </row>
    <row r="26" spans="1:32" ht="14.4">
      <c r="A26" s="207" t="s">
        <v>26</v>
      </c>
      <c r="B26" s="223" t="s">
        <v>27</v>
      </c>
      <c r="P26" s="4"/>
    </row>
    <row r="27" spans="1:32" ht="14.4">
      <c r="A27" s="207" t="s">
        <v>28</v>
      </c>
      <c r="B27" s="224" t="s">
        <v>29</v>
      </c>
      <c r="P27" s="4"/>
    </row>
    <row r="28" spans="1:32" ht="14.4">
      <c r="A28" s="207" t="s">
        <v>30</v>
      </c>
      <c r="B28" s="224" t="s">
        <v>31</v>
      </c>
      <c r="P28" s="4"/>
    </row>
    <row r="29" spans="1:32" ht="14.4">
      <c r="A29" s="207" t="s">
        <v>32</v>
      </c>
      <c r="B29" s="224" t="s">
        <v>33</v>
      </c>
      <c r="P29" s="4"/>
    </row>
    <row r="30" spans="1:32" ht="14.4">
      <c r="A30" s="207" t="s">
        <v>34</v>
      </c>
      <c r="B30" s="224" t="s">
        <v>35</v>
      </c>
      <c r="P30" s="4"/>
    </row>
    <row r="31" spans="1:32" ht="16.2">
      <c r="A31" s="207" t="s">
        <v>36</v>
      </c>
      <c r="B31" s="224" t="s">
        <v>37</v>
      </c>
      <c r="P31" s="4"/>
    </row>
    <row r="32" spans="1:32" ht="16.2">
      <c r="A32" s="207" t="s">
        <v>38</v>
      </c>
      <c r="B32" s="224" t="s">
        <v>39</v>
      </c>
      <c r="P32" s="4"/>
    </row>
    <row r="33" spans="1:16" ht="16.2">
      <c r="A33" s="207" t="s">
        <v>40</v>
      </c>
      <c r="B33" s="224" t="s">
        <v>41</v>
      </c>
      <c r="P33" s="4"/>
    </row>
    <row r="34" spans="1:16" ht="16.2">
      <c r="A34" s="207" t="s">
        <v>42</v>
      </c>
      <c r="B34" s="224" t="s">
        <v>43</v>
      </c>
      <c r="P34" s="4"/>
    </row>
    <row r="35" spans="1:16" ht="14.4">
      <c r="A35" s="207" t="s">
        <v>44</v>
      </c>
      <c r="B35" s="224" t="s">
        <v>45</v>
      </c>
      <c r="P35" s="4"/>
    </row>
    <row r="36" spans="1:16" ht="14.4">
      <c r="A36" s="207" t="s">
        <v>46</v>
      </c>
      <c r="B36" s="224" t="s">
        <v>47</v>
      </c>
      <c r="P36" s="4"/>
    </row>
    <row r="37" spans="1:16" ht="14.4">
      <c r="A37" s="207" t="s">
        <v>48</v>
      </c>
      <c r="B37" s="224" t="s">
        <v>49</v>
      </c>
      <c r="P37" s="4"/>
    </row>
    <row r="38" spans="1:16" ht="14.4">
      <c r="A38" s="111"/>
      <c r="B38" s="199"/>
      <c r="P38" s="4"/>
    </row>
    <row r="39" spans="1:16" ht="14.4">
      <c r="A39" s="112" t="s">
        <v>50</v>
      </c>
      <c r="B39" s="199"/>
      <c r="P39" s="4"/>
    </row>
    <row r="40" spans="1:16" ht="16.2">
      <c r="A40" s="208" t="s">
        <v>51</v>
      </c>
      <c r="B40" s="201" t="s">
        <v>52</v>
      </c>
      <c r="P40" s="4"/>
    </row>
    <row r="41" spans="1:16" ht="14.4">
      <c r="A41" s="208" t="s">
        <v>53</v>
      </c>
      <c r="B41" s="201" t="s">
        <v>54</v>
      </c>
      <c r="P41" s="4"/>
    </row>
    <row r="42" spans="1:16" ht="16.2">
      <c r="A42" s="208" t="s">
        <v>1430</v>
      </c>
      <c r="B42" s="201" t="s">
        <v>1432</v>
      </c>
      <c r="P42" s="4"/>
    </row>
    <row r="43" spans="1:16" ht="16.2">
      <c r="A43" s="208" t="s">
        <v>55</v>
      </c>
      <c r="B43" s="201" t="s">
        <v>56</v>
      </c>
      <c r="P43" s="4"/>
    </row>
    <row r="44" spans="1:16" ht="16.2" customHeight="1">
      <c r="A44" s="208" t="s">
        <v>1431</v>
      </c>
      <c r="B44" s="201" t="s">
        <v>1433</v>
      </c>
      <c r="P44" s="4"/>
    </row>
    <row r="45" spans="1:16" ht="14.4">
      <c r="A45" s="208" t="s">
        <v>57</v>
      </c>
      <c r="B45" s="201" t="s">
        <v>58</v>
      </c>
      <c r="P45" s="4"/>
    </row>
    <row r="46" spans="1:16" ht="14.4">
      <c r="A46" s="209" t="s">
        <v>59</v>
      </c>
      <c r="B46" s="201" t="s">
        <v>60</v>
      </c>
      <c r="P46" s="4"/>
    </row>
    <row r="47" spans="1:16" ht="14.4">
      <c r="A47" s="209" t="s">
        <v>61</v>
      </c>
      <c r="B47" s="201" t="s">
        <v>62</v>
      </c>
      <c r="P47" s="4"/>
    </row>
    <row r="48" spans="1:16" ht="14.4">
      <c r="A48" s="209" t="s">
        <v>63</v>
      </c>
      <c r="B48" s="201" t="s">
        <v>64</v>
      </c>
      <c r="P48" s="4"/>
    </row>
    <row r="49" spans="1:16" ht="14.4">
      <c r="A49" s="209" t="s">
        <v>65</v>
      </c>
      <c r="B49" s="201" t="s">
        <v>66</v>
      </c>
      <c r="P49" s="4"/>
    </row>
    <row r="50" spans="1:16" ht="13.5" customHeight="1">
      <c r="A50" s="210" t="s">
        <v>67</v>
      </c>
      <c r="B50" s="201" t="s">
        <v>68</v>
      </c>
      <c r="P50" s="4"/>
    </row>
    <row r="51" spans="1:16" ht="13.5" customHeight="1">
      <c r="A51" s="111"/>
      <c r="P51" s="4"/>
    </row>
    <row r="52" spans="1:16" ht="14.4">
      <c r="A52" s="112" t="s">
        <v>69</v>
      </c>
      <c r="P52" s="4"/>
    </row>
    <row r="53" spans="1:16" ht="14.4">
      <c r="A53" s="211" t="s">
        <v>70</v>
      </c>
      <c r="B53" t="s">
        <v>71</v>
      </c>
      <c r="P53" s="4"/>
    </row>
    <row r="54" spans="1:16" ht="14.4">
      <c r="A54" s="211" t="s">
        <v>72</v>
      </c>
      <c r="B54" t="s">
        <v>73</v>
      </c>
      <c r="P54" s="4"/>
    </row>
    <row r="55" spans="1:16" ht="14.4">
      <c r="A55" s="212" t="s">
        <v>74</v>
      </c>
      <c r="B55" t="s">
        <v>75</v>
      </c>
      <c r="P55" s="4"/>
    </row>
    <row r="56" spans="1:16" ht="14.4">
      <c r="A56" s="213" t="s">
        <v>76</v>
      </c>
      <c r="B56" t="s">
        <v>77</v>
      </c>
      <c r="P56" s="4"/>
    </row>
    <row r="57" spans="1:16" ht="14.4">
      <c r="A57" s="214" t="s">
        <v>78</v>
      </c>
      <c r="B57" t="s">
        <v>79</v>
      </c>
      <c r="P57" s="4"/>
    </row>
    <row r="58" spans="1:16" ht="14.4">
      <c r="A58" s="214" t="s">
        <v>80</v>
      </c>
      <c r="B58" t="s">
        <v>81</v>
      </c>
      <c r="P58" s="4"/>
    </row>
    <row r="59" spans="1:16" ht="14.4">
      <c r="A59" s="215" t="s">
        <v>82</v>
      </c>
      <c r="B59" t="s">
        <v>83</v>
      </c>
      <c r="P59" s="4"/>
    </row>
    <row r="60" spans="1:16" ht="14.4">
      <c r="A60" s="215" t="s">
        <v>84</v>
      </c>
      <c r="B60" t="s">
        <v>85</v>
      </c>
      <c r="P60" s="4"/>
    </row>
    <row r="61" spans="1:16" ht="14.4">
      <c r="A61" s="215" t="s">
        <v>86</v>
      </c>
      <c r="B61" t="s">
        <v>87</v>
      </c>
      <c r="P61" s="4"/>
    </row>
    <row r="62" spans="1:16" ht="14.4">
      <c r="A62" s="215" t="s">
        <v>88</v>
      </c>
      <c r="B62" t="s">
        <v>89</v>
      </c>
      <c r="P62" s="4"/>
    </row>
    <row r="63" spans="1:16" ht="14.4">
      <c r="A63" s="215" t="s">
        <v>90</v>
      </c>
      <c r="B63" t="s">
        <v>91</v>
      </c>
      <c r="P63" s="4"/>
    </row>
    <row r="64" spans="1:16" ht="14.4">
      <c r="A64" s="216" t="s">
        <v>92</v>
      </c>
      <c r="B64" t="s">
        <v>93</v>
      </c>
      <c r="P64" s="4"/>
    </row>
    <row r="65" spans="1:32" ht="14.4">
      <c r="A65" s="216" t="s">
        <v>94</v>
      </c>
      <c r="B65" t="s">
        <v>95</v>
      </c>
      <c r="P65" s="4"/>
    </row>
    <row r="66" spans="1:32" ht="14.4">
      <c r="A66" s="217" t="s">
        <v>96</v>
      </c>
      <c r="B66" t="s">
        <v>97</v>
      </c>
      <c r="P66" s="4"/>
    </row>
    <row r="67" spans="1:32" ht="14.4">
      <c r="A67" s="218" t="s">
        <v>98</v>
      </c>
      <c r="B67" t="s">
        <v>99</v>
      </c>
      <c r="P67" s="4"/>
    </row>
    <row r="68" spans="1:32" ht="14.4">
      <c r="A68" s="218" t="s">
        <v>100</v>
      </c>
      <c r="B68" t="s">
        <v>101</v>
      </c>
      <c r="P68" s="4"/>
    </row>
    <row r="69" spans="1:32" ht="14.4">
      <c r="A69" s="218" t="s">
        <v>102</v>
      </c>
      <c r="B69" t="s">
        <v>103</v>
      </c>
      <c r="P69" s="4"/>
    </row>
    <row r="70" spans="1:32" ht="14.4">
      <c r="A70" s="219" t="s">
        <v>104</v>
      </c>
      <c r="B70" t="s">
        <v>105</v>
      </c>
      <c r="P70" s="4"/>
    </row>
    <row r="71" spans="1:32" ht="14.4">
      <c r="A71" s="219" t="s">
        <v>106</v>
      </c>
      <c r="B71" t="s">
        <v>107</v>
      </c>
      <c r="P71" s="4"/>
    </row>
    <row r="72" spans="1:32" ht="14.4">
      <c r="A72" s="220" t="s">
        <v>108</v>
      </c>
      <c r="B72" t="s">
        <v>109</v>
      </c>
      <c r="P72" s="4"/>
    </row>
    <row r="73" spans="1:32" ht="15.45" customHeight="1">
      <c r="A73" s="221" t="s">
        <v>110</v>
      </c>
      <c r="B73" s="194" t="s">
        <v>111</v>
      </c>
      <c r="C73" s="194"/>
      <c r="D73" s="194"/>
      <c r="E73" s="194"/>
      <c r="F73" s="194"/>
      <c r="G73" s="194"/>
      <c r="H73" s="194"/>
      <c r="I73" s="194"/>
      <c r="J73" s="194"/>
      <c r="K73" s="194"/>
      <c r="L73" s="194"/>
      <c r="M73" s="194"/>
      <c r="N73" s="194"/>
      <c r="O73" s="194"/>
      <c r="P73" s="5"/>
    </row>
    <row r="74" spans="1:32" ht="14.4">
      <c r="Q74" s="202"/>
      <c r="R74" s="202"/>
      <c r="S74" s="202"/>
      <c r="T74" s="202"/>
      <c r="U74" s="202"/>
      <c r="V74" s="202"/>
    </row>
    <row r="75" spans="1:32" ht="14.4">
      <c r="A75" s="1" t="s">
        <v>112</v>
      </c>
      <c r="B75" s="2"/>
      <c r="C75" s="2"/>
      <c r="D75" s="2"/>
      <c r="E75" s="2"/>
      <c r="F75" s="2"/>
      <c r="G75" s="2"/>
      <c r="H75" s="2"/>
      <c r="I75" s="2"/>
      <c r="J75" s="2"/>
      <c r="K75" s="2"/>
      <c r="L75" s="2"/>
      <c r="M75" s="2"/>
      <c r="N75" s="2"/>
      <c r="O75" s="2"/>
      <c r="P75" s="2"/>
      <c r="Q75" s="2"/>
      <c r="R75" s="2"/>
      <c r="S75" s="2"/>
      <c r="T75" s="176"/>
      <c r="U75" s="176"/>
      <c r="V75" s="176"/>
      <c r="W75" s="176"/>
      <c r="X75" s="176"/>
      <c r="Y75" s="176"/>
      <c r="Z75" s="176"/>
      <c r="AA75" s="176"/>
      <c r="AB75" s="176"/>
      <c r="AC75" s="176"/>
      <c r="AD75" s="176"/>
      <c r="AE75" s="176"/>
      <c r="AF75" s="176"/>
    </row>
    <row r="76" spans="1:32" ht="14.4">
      <c r="A76" s="169"/>
      <c r="B76" s="170"/>
      <c r="C76" s="170"/>
      <c r="D76" s="170"/>
      <c r="E76" s="170"/>
      <c r="F76" s="170"/>
      <c r="G76" s="170"/>
      <c r="H76" s="170"/>
      <c r="I76" s="170"/>
      <c r="J76" s="170"/>
      <c r="K76" s="170"/>
      <c r="L76" s="170"/>
      <c r="M76" s="170"/>
      <c r="N76" s="170"/>
      <c r="O76" s="170"/>
      <c r="P76" s="170"/>
      <c r="Q76" s="170"/>
      <c r="R76" s="170"/>
      <c r="S76" s="170"/>
    </row>
    <row r="77" spans="1:32" ht="15" customHeight="1">
      <c r="A77" s="303" t="s">
        <v>113</v>
      </c>
      <c r="B77" s="304"/>
    </row>
    <row r="78" spans="1:32" ht="15" customHeight="1">
      <c r="A78" s="164" t="s">
        <v>114</v>
      </c>
      <c r="B78" s="203" t="s">
        <v>115</v>
      </c>
    </row>
    <row r="79" spans="1:32" ht="15" customHeight="1">
      <c r="A79" s="164" t="s">
        <v>116</v>
      </c>
      <c r="B79" s="203" t="s">
        <v>117</v>
      </c>
    </row>
    <row r="80" spans="1:32" ht="15" customHeight="1">
      <c r="A80" s="164" t="s">
        <v>118</v>
      </c>
      <c r="B80" s="203" t="s">
        <v>119</v>
      </c>
    </row>
    <row r="81" spans="1:2" ht="15" customHeight="1">
      <c r="A81" s="164" t="s">
        <v>120</v>
      </c>
      <c r="B81" s="203" t="s">
        <v>121</v>
      </c>
    </row>
    <row r="82" spans="1:2" ht="15" customHeight="1">
      <c r="A82" s="164" t="s">
        <v>122</v>
      </c>
      <c r="B82" s="203" t="s">
        <v>123</v>
      </c>
    </row>
    <row r="83" spans="1:2" ht="15" customHeight="1">
      <c r="A83" s="164" t="s">
        <v>124</v>
      </c>
      <c r="B83" s="203" t="s">
        <v>125</v>
      </c>
    </row>
    <row r="84" spans="1:2" ht="15" customHeight="1">
      <c r="A84" s="164" t="s">
        <v>126</v>
      </c>
      <c r="B84" s="203" t="s">
        <v>127</v>
      </c>
    </row>
    <row r="85" spans="1:2" ht="15" customHeight="1">
      <c r="A85" s="164" t="s">
        <v>128</v>
      </c>
      <c r="B85" s="203" t="s">
        <v>129</v>
      </c>
    </row>
    <row r="86" spans="1:2" ht="15" customHeight="1">
      <c r="A86" s="164" t="s">
        <v>130</v>
      </c>
      <c r="B86" s="203" t="s">
        <v>131</v>
      </c>
    </row>
    <row r="87" spans="1:2" ht="15" customHeight="1">
      <c r="A87" s="164" t="s">
        <v>132</v>
      </c>
      <c r="B87" s="203" t="s">
        <v>133</v>
      </c>
    </row>
    <row r="88" spans="1:2" ht="15" customHeight="1">
      <c r="A88" s="164" t="s">
        <v>134</v>
      </c>
      <c r="B88" s="203" t="s">
        <v>135</v>
      </c>
    </row>
    <row r="89" spans="1:2" ht="15" customHeight="1">
      <c r="A89" s="164" t="s">
        <v>136</v>
      </c>
      <c r="B89" s="203" t="s">
        <v>137</v>
      </c>
    </row>
    <row r="90" spans="1:2" ht="15" customHeight="1">
      <c r="A90" s="164" t="s">
        <v>138</v>
      </c>
      <c r="B90" s="203" t="s">
        <v>139</v>
      </c>
    </row>
    <row r="91" spans="1:2" ht="15" customHeight="1">
      <c r="A91" s="164" t="s">
        <v>140</v>
      </c>
      <c r="B91" s="203" t="s">
        <v>141</v>
      </c>
    </row>
    <row r="92" spans="1:2" ht="15" customHeight="1">
      <c r="A92" s="164" t="s">
        <v>142</v>
      </c>
      <c r="B92" s="203" t="s">
        <v>143</v>
      </c>
    </row>
    <row r="93" spans="1:2" ht="15" customHeight="1">
      <c r="A93" s="164" t="s">
        <v>144</v>
      </c>
      <c r="B93" s="203" t="s">
        <v>145</v>
      </c>
    </row>
    <row r="94" spans="1:2" ht="15" customHeight="1">
      <c r="A94" s="164" t="s">
        <v>146</v>
      </c>
      <c r="B94" s="203" t="s">
        <v>147</v>
      </c>
    </row>
    <row r="95" spans="1:2" ht="15" customHeight="1">
      <c r="A95" s="164" t="s">
        <v>148</v>
      </c>
      <c r="B95" s="203" t="s">
        <v>149</v>
      </c>
    </row>
    <row r="96" spans="1:2" ht="15" customHeight="1">
      <c r="A96" s="164" t="s">
        <v>150</v>
      </c>
      <c r="B96" s="203" t="s">
        <v>151</v>
      </c>
    </row>
    <row r="97" spans="1:2" ht="15" customHeight="1">
      <c r="A97" s="164" t="s">
        <v>152</v>
      </c>
      <c r="B97" s="203" t="s">
        <v>153</v>
      </c>
    </row>
    <row r="98" spans="1:2" ht="15" customHeight="1">
      <c r="A98" s="164" t="s">
        <v>154</v>
      </c>
      <c r="B98" s="203" t="s">
        <v>155</v>
      </c>
    </row>
    <row r="99" spans="1:2" ht="15" customHeight="1">
      <c r="A99" s="164" t="s">
        <v>156</v>
      </c>
      <c r="B99" s="203" t="s">
        <v>157</v>
      </c>
    </row>
    <row r="100" spans="1:2" ht="15" customHeight="1">
      <c r="A100" s="164" t="s">
        <v>158</v>
      </c>
      <c r="B100" s="203" t="s">
        <v>159</v>
      </c>
    </row>
    <row r="101" spans="1:2" ht="15" customHeight="1">
      <c r="A101" s="164" t="s">
        <v>160</v>
      </c>
      <c r="B101" s="203" t="s">
        <v>161</v>
      </c>
    </row>
    <row r="102" spans="1:2" ht="15" customHeight="1">
      <c r="A102" s="164" t="s">
        <v>162</v>
      </c>
      <c r="B102" s="203" t="s">
        <v>163</v>
      </c>
    </row>
    <row r="103" spans="1:2" ht="15" customHeight="1">
      <c r="A103" s="164" t="s">
        <v>164</v>
      </c>
      <c r="B103" s="203" t="s">
        <v>165</v>
      </c>
    </row>
    <row r="104" spans="1:2" ht="15" customHeight="1">
      <c r="A104" s="164" t="s">
        <v>166</v>
      </c>
      <c r="B104" s="203" t="s">
        <v>167</v>
      </c>
    </row>
    <row r="105" spans="1:2" ht="15" customHeight="1">
      <c r="A105" s="164" t="s">
        <v>168</v>
      </c>
      <c r="B105" s="203" t="s">
        <v>169</v>
      </c>
    </row>
    <row r="106" spans="1:2" ht="15" customHeight="1">
      <c r="A106" s="303" t="s">
        <v>170</v>
      </c>
      <c r="B106" s="304"/>
    </row>
    <row r="107" spans="1:2" ht="15" customHeight="1">
      <c r="A107" s="165" t="s">
        <v>171</v>
      </c>
      <c r="B107" s="197" t="s">
        <v>172</v>
      </c>
    </row>
    <row r="108" spans="1:2" ht="15" customHeight="1">
      <c r="A108" s="166" t="s">
        <v>173</v>
      </c>
      <c r="B108" s="4" t="s">
        <v>174</v>
      </c>
    </row>
    <row r="109" spans="1:2" ht="15" customHeight="1">
      <c r="A109" s="166" t="s">
        <v>175</v>
      </c>
      <c r="B109" s="4" t="s">
        <v>176</v>
      </c>
    </row>
    <row r="110" spans="1:2" ht="15" customHeight="1">
      <c r="A110" s="166" t="s">
        <v>177</v>
      </c>
      <c r="B110" s="4" t="s">
        <v>178</v>
      </c>
    </row>
    <row r="111" spans="1:2" ht="15" customHeight="1">
      <c r="A111" s="166" t="s">
        <v>179</v>
      </c>
      <c r="B111" s="4" t="s">
        <v>180</v>
      </c>
    </row>
    <row r="112" spans="1:2" ht="15" customHeight="1">
      <c r="A112" s="166" t="s">
        <v>181</v>
      </c>
      <c r="B112" s="4" t="s">
        <v>182</v>
      </c>
    </row>
    <row r="113" spans="1:2" ht="15" customHeight="1">
      <c r="A113" s="166" t="s">
        <v>183</v>
      </c>
      <c r="B113" s="4" t="s">
        <v>184</v>
      </c>
    </row>
    <row r="114" spans="1:2" ht="15" customHeight="1">
      <c r="A114" s="167" t="s">
        <v>185</v>
      </c>
      <c r="B114" s="5" t="s">
        <v>186</v>
      </c>
    </row>
    <row r="115" spans="1:2" ht="15" customHeight="1">
      <c r="A115" s="301" t="s">
        <v>65</v>
      </c>
      <c r="B115" s="302"/>
    </row>
    <row r="116" spans="1:2" ht="15" customHeight="1">
      <c r="A116" s="164" t="s">
        <v>187</v>
      </c>
      <c r="B116" s="203" t="s">
        <v>188</v>
      </c>
    </row>
    <row r="117" spans="1:2" ht="15" customHeight="1">
      <c r="A117" s="164" t="s">
        <v>189</v>
      </c>
      <c r="B117" s="203" t="s">
        <v>190</v>
      </c>
    </row>
    <row r="118" spans="1:2" ht="15" customHeight="1">
      <c r="A118" s="164" t="s">
        <v>191</v>
      </c>
      <c r="B118" s="203" t="s">
        <v>192</v>
      </c>
    </row>
    <row r="119" spans="1:2" ht="15" customHeight="1">
      <c r="A119" s="164" t="s">
        <v>193</v>
      </c>
      <c r="B119" s="203" t="s">
        <v>194</v>
      </c>
    </row>
    <row r="120" spans="1:2" ht="15" customHeight="1">
      <c r="A120" s="164" t="s">
        <v>195</v>
      </c>
      <c r="B120" s="203" t="s">
        <v>196</v>
      </c>
    </row>
    <row r="121" spans="1:2" ht="15" customHeight="1">
      <c r="A121" s="164" t="s">
        <v>197</v>
      </c>
      <c r="B121" s="203" t="s">
        <v>198</v>
      </c>
    </row>
    <row r="122" spans="1:2" ht="15" customHeight="1">
      <c r="A122" s="164" t="s">
        <v>199</v>
      </c>
      <c r="B122" s="203" t="s">
        <v>200</v>
      </c>
    </row>
    <row r="123" spans="1:2" ht="15" customHeight="1">
      <c r="A123" s="164" t="s">
        <v>201</v>
      </c>
      <c r="B123" s="203" t="s">
        <v>202</v>
      </c>
    </row>
    <row r="124" spans="1:2" ht="15" customHeight="1">
      <c r="A124" s="164" t="s">
        <v>203</v>
      </c>
      <c r="B124" s="203" t="s">
        <v>204</v>
      </c>
    </row>
    <row r="125" spans="1:2" ht="15" customHeight="1">
      <c r="A125" s="164" t="s">
        <v>205</v>
      </c>
      <c r="B125" s="203" t="s">
        <v>206</v>
      </c>
    </row>
    <row r="126" spans="1:2" ht="15" customHeight="1">
      <c r="A126" s="164" t="s">
        <v>207</v>
      </c>
      <c r="B126" s="203" t="s">
        <v>208</v>
      </c>
    </row>
    <row r="127" spans="1:2" ht="15" customHeight="1">
      <c r="A127" s="164" t="s">
        <v>209</v>
      </c>
      <c r="B127" s="203" t="s">
        <v>210</v>
      </c>
    </row>
    <row r="128" spans="1:2" ht="15" customHeight="1">
      <c r="A128" s="164" t="s">
        <v>211</v>
      </c>
      <c r="B128" s="203" t="s">
        <v>212</v>
      </c>
    </row>
    <row r="129" spans="1:2" ht="15" customHeight="1">
      <c r="A129" s="164" t="s">
        <v>213</v>
      </c>
      <c r="B129" s="203" t="s">
        <v>214</v>
      </c>
    </row>
    <row r="130" spans="1:2" ht="15" customHeight="1">
      <c r="A130" s="164" t="s">
        <v>215</v>
      </c>
      <c r="B130" s="203" t="s">
        <v>216</v>
      </c>
    </row>
    <row r="131" spans="1:2" ht="15" customHeight="1">
      <c r="A131" s="164" t="s">
        <v>217</v>
      </c>
      <c r="B131" s="203" t="s">
        <v>218</v>
      </c>
    </row>
    <row r="132" spans="1:2" ht="13.5" customHeight="1">
      <c r="A132" s="164" t="s">
        <v>219</v>
      </c>
      <c r="B132" s="203" t="s">
        <v>220</v>
      </c>
    </row>
    <row r="133" spans="1:2" ht="15" customHeight="1">
      <c r="A133" s="164" t="s">
        <v>221</v>
      </c>
      <c r="B133" s="203" t="s">
        <v>222</v>
      </c>
    </row>
    <row r="134" spans="1:2" ht="15" customHeight="1">
      <c r="A134" s="164" t="s">
        <v>223</v>
      </c>
      <c r="B134" s="203" t="s">
        <v>224</v>
      </c>
    </row>
    <row r="135" spans="1:2" ht="15" customHeight="1">
      <c r="A135" s="164" t="s">
        <v>225</v>
      </c>
      <c r="B135" s="203" t="s">
        <v>226</v>
      </c>
    </row>
    <row r="136" spans="1:2" ht="15" customHeight="1">
      <c r="A136" s="164" t="s">
        <v>227</v>
      </c>
      <c r="B136" s="203" t="s">
        <v>228</v>
      </c>
    </row>
    <row r="137" spans="1:2" ht="15" customHeight="1">
      <c r="A137" s="164" t="s">
        <v>229</v>
      </c>
      <c r="B137" s="203" t="s">
        <v>230</v>
      </c>
    </row>
    <row r="138" spans="1:2" ht="15" customHeight="1">
      <c r="A138" s="164" t="s">
        <v>231</v>
      </c>
      <c r="B138" s="203" t="s">
        <v>232</v>
      </c>
    </row>
    <row r="139" spans="1:2" ht="15" customHeight="1">
      <c r="A139" s="164" t="s">
        <v>233</v>
      </c>
      <c r="B139" s="203" t="s">
        <v>234</v>
      </c>
    </row>
    <row r="140" spans="1:2" ht="15" customHeight="1">
      <c r="A140" s="164" t="s">
        <v>235</v>
      </c>
      <c r="B140" s="203" t="s">
        <v>236</v>
      </c>
    </row>
    <row r="141" spans="1:2" ht="15" customHeight="1">
      <c r="A141" s="164" t="s">
        <v>237</v>
      </c>
      <c r="B141" s="203" t="s">
        <v>238</v>
      </c>
    </row>
    <row r="142" spans="1:2" ht="15" customHeight="1">
      <c r="A142" s="168" t="s">
        <v>239</v>
      </c>
      <c r="B142" s="204" t="s">
        <v>240</v>
      </c>
    </row>
    <row r="143" spans="1:2" ht="15" customHeight="1">
      <c r="A143" s="296" t="s">
        <v>241</v>
      </c>
      <c r="B143" s="297"/>
    </row>
    <row r="144" spans="1:2" ht="15" customHeight="1">
      <c r="A144" s="171" t="s">
        <v>242</v>
      </c>
      <c r="B144" s="205" t="s">
        <v>243</v>
      </c>
    </row>
    <row r="145" spans="1:3" ht="15" customHeight="1">
      <c r="A145" s="164" t="s">
        <v>244</v>
      </c>
      <c r="B145" s="203" t="s">
        <v>245</v>
      </c>
    </row>
    <row r="146" spans="1:3" ht="15" customHeight="1">
      <c r="A146" s="164" t="s">
        <v>246</v>
      </c>
      <c r="B146" s="203" t="s">
        <v>247</v>
      </c>
    </row>
    <row r="147" spans="1:3" ht="15" customHeight="1">
      <c r="A147" s="164" t="s">
        <v>102</v>
      </c>
      <c r="B147" s="203" t="s">
        <v>248</v>
      </c>
    </row>
    <row r="148" spans="1:3" ht="15" customHeight="1">
      <c r="A148" s="164" t="s">
        <v>106</v>
      </c>
      <c r="B148" s="203" t="s">
        <v>249</v>
      </c>
    </row>
    <row r="149" spans="1:3" ht="15" customHeight="1">
      <c r="A149" s="164" t="s">
        <v>104</v>
      </c>
      <c r="B149" s="203" t="s">
        <v>250</v>
      </c>
    </row>
    <row r="150" spans="1:3" ht="15" customHeight="1">
      <c r="A150" s="164" t="s">
        <v>251</v>
      </c>
      <c r="B150" s="203" t="s">
        <v>252</v>
      </c>
    </row>
    <row r="151" spans="1:3" ht="15" customHeight="1">
      <c r="A151" s="164" t="s">
        <v>82</v>
      </c>
      <c r="B151" s="203" t="s">
        <v>253</v>
      </c>
    </row>
    <row r="152" spans="1:3" ht="15" customHeight="1">
      <c r="A152" s="164" t="s">
        <v>88</v>
      </c>
      <c r="B152" s="203" t="s">
        <v>254</v>
      </c>
    </row>
    <row r="153" spans="1:3" ht="15" customHeight="1">
      <c r="A153" s="164" t="s">
        <v>86</v>
      </c>
      <c r="B153" s="203" t="s">
        <v>255</v>
      </c>
    </row>
    <row r="154" spans="1:3" ht="15" customHeight="1">
      <c r="A154" s="164" t="s">
        <v>84</v>
      </c>
      <c r="B154" s="203" t="s">
        <v>256</v>
      </c>
    </row>
    <row r="155" spans="1:3" ht="15" customHeight="1">
      <c r="A155" s="164" t="s">
        <v>257</v>
      </c>
      <c r="B155" s="203" t="s">
        <v>258</v>
      </c>
    </row>
    <row r="156" spans="1:3" ht="15" customHeight="1">
      <c r="A156" s="164" t="s">
        <v>259</v>
      </c>
      <c r="B156" s="203" t="s">
        <v>260</v>
      </c>
    </row>
    <row r="157" spans="1:3" ht="15" customHeight="1">
      <c r="A157" s="164" t="s">
        <v>261</v>
      </c>
      <c r="B157" s="203" t="s">
        <v>262</v>
      </c>
      <c r="C157" s="206"/>
    </row>
    <row r="158" spans="1:3" ht="15" customHeight="1">
      <c r="A158" s="164" t="s">
        <v>263</v>
      </c>
      <c r="B158" s="203" t="s">
        <v>264</v>
      </c>
      <c r="C158" s="206"/>
    </row>
    <row r="159" spans="1:3" ht="15" customHeight="1">
      <c r="A159" s="164" t="s">
        <v>265</v>
      </c>
      <c r="B159" s="203" t="s">
        <v>266</v>
      </c>
      <c r="C159" s="206"/>
    </row>
    <row r="160" spans="1:3" ht="15" customHeight="1">
      <c r="A160" s="164" t="s">
        <v>267</v>
      </c>
      <c r="B160" s="203" t="s">
        <v>268</v>
      </c>
      <c r="C160" s="206"/>
    </row>
    <row r="161" spans="1:3" ht="15" customHeight="1">
      <c r="A161" s="168" t="s">
        <v>269</v>
      </c>
      <c r="B161" s="204" t="s">
        <v>270</v>
      </c>
      <c r="C161" s="206"/>
    </row>
    <row r="162" spans="1:3" ht="15" customHeight="1">
      <c r="A162" s="296" t="s">
        <v>271</v>
      </c>
      <c r="B162" s="297"/>
    </row>
    <row r="163" spans="1:3" ht="15" customHeight="1">
      <c r="A163" s="171" t="s">
        <v>272</v>
      </c>
      <c r="B163" s="205" t="s">
        <v>273</v>
      </c>
    </row>
    <row r="164" spans="1:3" ht="15" customHeight="1">
      <c r="A164" s="164" t="s">
        <v>274</v>
      </c>
      <c r="B164" s="203" t="s">
        <v>275</v>
      </c>
    </row>
    <row r="165" spans="1:3" ht="15" customHeight="1">
      <c r="A165" s="164" t="s">
        <v>276</v>
      </c>
      <c r="B165" s="203" t="s">
        <v>277</v>
      </c>
    </row>
    <row r="166" spans="1:3" ht="15" customHeight="1">
      <c r="A166" s="164" t="s">
        <v>278</v>
      </c>
      <c r="B166" s="203" t="s">
        <v>279</v>
      </c>
    </row>
    <row r="167" spans="1:3" ht="15" customHeight="1">
      <c r="A167" s="164" t="s">
        <v>280</v>
      </c>
      <c r="B167" s="203" t="s">
        <v>115</v>
      </c>
    </row>
    <row r="168" spans="1:3" ht="15" customHeight="1">
      <c r="A168" s="164" t="s">
        <v>281</v>
      </c>
      <c r="B168" s="203" t="s">
        <v>282</v>
      </c>
    </row>
    <row r="169" spans="1:3" ht="15" customHeight="1">
      <c r="A169" s="164" t="s">
        <v>283</v>
      </c>
      <c r="B169" s="203" t="s">
        <v>284</v>
      </c>
    </row>
    <row r="170" spans="1:3" ht="15" customHeight="1">
      <c r="A170" s="164" t="s">
        <v>285</v>
      </c>
      <c r="B170" s="203" t="s">
        <v>286</v>
      </c>
    </row>
    <row r="171" spans="1:3" ht="15" customHeight="1">
      <c r="A171" s="164" t="s">
        <v>287</v>
      </c>
      <c r="B171" s="203" t="s">
        <v>286</v>
      </c>
    </row>
    <row r="172" spans="1:3" ht="15" customHeight="1">
      <c r="A172" s="164" t="s">
        <v>288</v>
      </c>
      <c r="B172" s="203" t="s">
        <v>289</v>
      </c>
    </row>
    <row r="173" spans="1:3" ht="15" customHeight="1">
      <c r="A173" s="164" t="s">
        <v>290</v>
      </c>
      <c r="B173" s="203" t="s">
        <v>159</v>
      </c>
    </row>
    <row r="174" spans="1:3" ht="15" customHeight="1">
      <c r="A174" s="164" t="s">
        <v>291</v>
      </c>
      <c r="B174" s="203" t="s">
        <v>292</v>
      </c>
    </row>
    <row r="175" spans="1:3" ht="15" customHeight="1">
      <c r="A175" s="164" t="s">
        <v>293</v>
      </c>
      <c r="B175" s="203" t="s">
        <v>165</v>
      </c>
    </row>
    <row r="176" spans="1:3" ht="15" customHeight="1">
      <c r="A176" s="164" t="s">
        <v>294</v>
      </c>
      <c r="B176" s="203" t="s">
        <v>295</v>
      </c>
    </row>
    <row r="177" spans="1:2" ht="15" customHeight="1">
      <c r="A177" s="164" t="s">
        <v>296</v>
      </c>
      <c r="B177" s="203" t="s">
        <v>297</v>
      </c>
    </row>
    <row r="178" spans="1:2" ht="15" customHeight="1">
      <c r="A178" s="164" t="s">
        <v>298</v>
      </c>
      <c r="B178" s="203" t="s">
        <v>299</v>
      </c>
    </row>
    <row r="179" spans="1:2" ht="15" customHeight="1">
      <c r="A179" s="164" t="s">
        <v>300</v>
      </c>
      <c r="B179" s="203" t="s">
        <v>141</v>
      </c>
    </row>
    <row r="180" spans="1:2" ht="15" customHeight="1">
      <c r="A180" s="164" t="s">
        <v>301</v>
      </c>
      <c r="B180" s="203" t="s">
        <v>117</v>
      </c>
    </row>
    <row r="181" spans="1:2" ht="15" customHeight="1">
      <c r="A181" s="164" t="s">
        <v>302</v>
      </c>
      <c r="B181" s="203" t="s">
        <v>303</v>
      </c>
    </row>
    <row r="182" spans="1:2" ht="15" customHeight="1">
      <c r="A182" s="164" t="s">
        <v>304</v>
      </c>
      <c r="B182" s="203" t="s">
        <v>169</v>
      </c>
    </row>
    <row r="183" spans="1:2" ht="15" customHeight="1">
      <c r="A183" s="164" t="s">
        <v>305</v>
      </c>
      <c r="B183" s="203" t="s">
        <v>306</v>
      </c>
    </row>
    <row r="184" spans="1:2" ht="15" customHeight="1">
      <c r="A184" s="164" t="s">
        <v>307</v>
      </c>
      <c r="B184" s="203" t="s">
        <v>167</v>
      </c>
    </row>
    <row r="185" spans="1:2" ht="15" customHeight="1">
      <c r="A185" s="164" t="s">
        <v>308</v>
      </c>
      <c r="B185" s="203" t="s">
        <v>309</v>
      </c>
    </row>
    <row r="186" spans="1:2" ht="15" customHeight="1">
      <c r="A186" s="164" t="s">
        <v>310</v>
      </c>
      <c r="B186" s="203" t="s">
        <v>311</v>
      </c>
    </row>
    <row r="187" spans="1:2" ht="15" customHeight="1">
      <c r="A187" s="164" t="s">
        <v>312</v>
      </c>
      <c r="B187" s="203" t="s">
        <v>313</v>
      </c>
    </row>
    <row r="188" spans="1:2" ht="15" customHeight="1">
      <c r="A188" s="164" t="s">
        <v>314</v>
      </c>
      <c r="B188" s="203" t="s">
        <v>153</v>
      </c>
    </row>
    <row r="189" spans="1:2" ht="15" customHeight="1">
      <c r="A189" s="164" t="s">
        <v>315</v>
      </c>
      <c r="B189" s="203" t="s">
        <v>121</v>
      </c>
    </row>
    <row r="190" spans="1:2" ht="15" customHeight="1">
      <c r="A190" s="164" t="s">
        <v>316</v>
      </c>
      <c r="B190" s="203" t="s">
        <v>151</v>
      </c>
    </row>
    <row r="191" spans="1:2" ht="15" customHeight="1">
      <c r="A191" s="164" t="s">
        <v>317</v>
      </c>
      <c r="B191" s="203" t="s">
        <v>139</v>
      </c>
    </row>
    <row r="192" spans="1:2" ht="15" customHeight="1">
      <c r="A192" s="164" t="s">
        <v>318</v>
      </c>
      <c r="B192" s="203" t="s">
        <v>125</v>
      </c>
    </row>
    <row r="193" spans="1:2" ht="15" customHeight="1">
      <c r="A193" s="164" t="s">
        <v>319</v>
      </c>
      <c r="B193" s="203" t="s">
        <v>129</v>
      </c>
    </row>
    <row r="194" spans="1:2" ht="15" customHeight="1">
      <c r="A194" s="164" t="s">
        <v>320</v>
      </c>
      <c r="B194" s="203" t="s">
        <v>137</v>
      </c>
    </row>
    <row r="195" spans="1:2" ht="15" customHeight="1">
      <c r="A195" s="164" t="s">
        <v>321</v>
      </c>
      <c r="B195" s="203" t="s">
        <v>127</v>
      </c>
    </row>
    <row r="196" spans="1:2" ht="15" customHeight="1">
      <c r="A196" s="164" t="s">
        <v>322</v>
      </c>
      <c r="B196" s="203" t="s">
        <v>163</v>
      </c>
    </row>
    <row r="197" spans="1:2" ht="15" customHeight="1">
      <c r="A197" s="164" t="s">
        <v>323</v>
      </c>
      <c r="B197" s="203" t="s">
        <v>145</v>
      </c>
    </row>
    <row r="198" spans="1:2" ht="15" customHeight="1">
      <c r="A198" s="164" t="s">
        <v>324</v>
      </c>
      <c r="B198" s="203" t="s">
        <v>143</v>
      </c>
    </row>
    <row r="199" spans="1:2" ht="15" customHeight="1">
      <c r="A199" s="164" t="s">
        <v>257</v>
      </c>
      <c r="B199" s="203" t="s">
        <v>161</v>
      </c>
    </row>
    <row r="200" spans="1:2" ht="15" customHeight="1">
      <c r="A200" s="164" t="s">
        <v>325</v>
      </c>
      <c r="B200" s="203" t="s">
        <v>157</v>
      </c>
    </row>
    <row r="201" spans="1:2" ht="15" customHeight="1">
      <c r="A201" s="164" t="s">
        <v>193</v>
      </c>
      <c r="B201" s="203" t="s">
        <v>326</v>
      </c>
    </row>
    <row r="202" spans="1:2" ht="15" customHeight="1">
      <c r="A202" s="164" t="s">
        <v>327</v>
      </c>
      <c r="B202" s="203" t="s">
        <v>131</v>
      </c>
    </row>
    <row r="203" spans="1:2" ht="15" customHeight="1">
      <c r="A203" s="164" t="s">
        <v>328</v>
      </c>
      <c r="B203" s="203" t="s">
        <v>147</v>
      </c>
    </row>
    <row r="204" spans="1:2" ht="15" customHeight="1">
      <c r="A204" s="164" t="s">
        <v>329</v>
      </c>
      <c r="B204" s="203" t="s">
        <v>330</v>
      </c>
    </row>
    <row r="205" spans="1:2" ht="15" customHeight="1">
      <c r="A205" s="164" t="s">
        <v>331</v>
      </c>
      <c r="B205" s="203" t="s">
        <v>119</v>
      </c>
    </row>
    <row r="206" spans="1:2" ht="15" customHeight="1">
      <c r="A206" s="164" t="s">
        <v>332</v>
      </c>
      <c r="B206" s="203" t="s">
        <v>333</v>
      </c>
    </row>
    <row r="207" spans="1:2" ht="15" customHeight="1">
      <c r="A207" s="164" t="s">
        <v>334</v>
      </c>
      <c r="B207" s="203" t="s">
        <v>135</v>
      </c>
    </row>
    <row r="208" spans="1:2" ht="15" customHeight="1">
      <c r="A208" s="168" t="s">
        <v>335</v>
      </c>
      <c r="B208" s="204" t="s">
        <v>133</v>
      </c>
    </row>
  </sheetData>
  <mergeCells count="7">
    <mergeCell ref="A1:P3"/>
    <mergeCell ref="A162:B162"/>
    <mergeCell ref="A143:B143"/>
    <mergeCell ref="A7:P7"/>
    <mergeCell ref="A115:B115"/>
    <mergeCell ref="A106:B106"/>
    <mergeCell ref="A77:B77"/>
  </mergeCells>
  <hyperlinks>
    <hyperlink ref="C9" r:id="rId1" xr:uid="{9DF17C01-525F-4646-AFC0-336BEDBD8252}"/>
    <hyperlink ref="B9" r:id="rId2" xr:uid="{A8469C66-7973-4395-8529-E4052E15A006}"/>
    <hyperlink ref="B11" r:id="rId3" xr:uid="{F504113E-DE72-47AB-8BD0-131C35D619C6}"/>
    <hyperlink ref="B10" r:id="rId4" xr:uid="{78846F02-92F8-450C-AA18-3D0192FA9166}"/>
    <hyperlink ref="A26" location="MInventory_batteries!A1" display="MInventory_batteries" xr:uid="{29EEE6AB-26ED-4F3B-BE3E-38385490AEB1}"/>
    <hyperlink ref="A27" location="MInventory_solar_pv!A1" display="MInventory_solar_pv" xr:uid="{CED9AB69-2DE4-4F3C-BE8D-7342F14E8A1D}"/>
    <hyperlink ref="A28" location="MInventory_wind_turbines!A1" display="MInventory_wind_turbines" xr:uid="{0C356F41-5FE0-4C97-92A7-BDC1ECA80A97}"/>
    <hyperlink ref="A29" location="MInventory_devices!A1" display="MInventory_devices" xr:uid="{FFA3CC82-6D9A-477C-85AD-0FD1A79AE1A5}"/>
    <hyperlink ref="A30" location="Docs_ecoinvent_database!A1" display="Docs_ecoinvent_database" xr:uid="{BC2E47BC-7F80-4D48-980B-FBA33FC48E6B}"/>
    <hyperlink ref="A31" location="MInventory_concrete_buildings!A1" display="MInventory_concrete_buildings" xr:uid="{AFC5664F-DD10-4717-B39E-10F6BC79F770}"/>
    <hyperlink ref="A32" location="MInventory_steel_buildings!A1" display="MInventory_steel_buildings" xr:uid="{9D1A7694-0F67-49EE-A302-42FA6ECFE788}"/>
    <hyperlink ref="A33" location="MInventory_insulation_buildings!A1" display="MInventory_insulation_buildings" xr:uid="{D2EA0891-35B9-407D-8530-D91C39FB6BA4}"/>
    <hyperlink ref="A34" location="MInventory_glass_buildings!A1" display="MInventory_glass_buildings" xr:uid="{F44D2CA2-846D-47E1-A330-0C83723092E0}"/>
    <hyperlink ref="A35" location="MInventory_steel_vehicles!A1" display="MInventory_steel_vehicles" xr:uid="{A128A741-6817-45D6-8B21-D33A8EB16D1A}"/>
    <hyperlink ref="A36" location="MInventory_plastics_vehicles!A1" display="MInventory_plastics_vehicles" xr:uid="{9BD6681C-CCE7-4F93-B89C-B6D9EABC5013}"/>
    <hyperlink ref="A37" location="MInventory_glass_buildings!A1" display="MInventory_glass_vehicles" xr:uid="{F93E7094-2948-464D-ADBF-EC724E78E2D8}"/>
    <hyperlink ref="A40" location="Floor_space!A1" display="Floor_space" xr:uid="{A0DD96B9-F3B7-43BC-9F78-7432C4DEFC80}"/>
    <hyperlink ref="A41" location="Residential_share!A1" display="Residential_share" xr:uid="{5064D048-37CD-44FB-8E15-64B2BFEDA37C}"/>
    <hyperlink ref="A45" location="Vehicle_share!A1" display="Vehicle_share" xr:uid="{2317750A-03DE-4952-A28E-8B7201F3B614}"/>
    <hyperlink ref="A46" location="Packaging!A1" display="Packaging" xr:uid="{6D9612CC-1223-4C6A-8A73-73209145FF64}"/>
    <hyperlink ref="A49" location="Plastics!A1" display="Plastics" xr:uid="{42B15030-F2CE-4D78-B8C4-84AB1B80A99D}"/>
    <hyperlink ref="A47" location="Steel!A1" display="Steel" xr:uid="{AA2CF14A-0B0F-417C-95F0-7EF553447D85}"/>
    <hyperlink ref="A48" location="Cement!A1" display="Cement" xr:uid="{24A76953-0F17-4F89-8015-B77102A9343A}"/>
    <hyperlink ref="A50" location="Translation_references!A1" display="Translation_references" xr:uid="{4A12B8C2-2F7C-4564-A48D-FB4E5A6DAA77}"/>
    <hyperlink ref="A53" location="Technologies_CMs!A1" display="Technologies_CMs" xr:uid="{61D3F960-7D0E-4EAB-90C9-0A070EEC04C1}"/>
    <hyperlink ref="A54" location="Materials!A1" display="Materials" xr:uid="{F2C5ACC2-EFC9-4415-B2DB-119133926559}"/>
    <hyperlink ref="A55" location="ICEV!A1" display="ICEV" xr:uid="{E5CF6E04-F0C7-4183-B12A-3FE651386EB4}"/>
    <hyperlink ref="A56" location="EV!A1" display="EV" xr:uid="{2414D62E-048E-4CCD-9570-C0AA4D1ECBA6}"/>
    <hyperlink ref="A57" location="'Wind-DDPM'!A1" display="Wind-DDPM" xr:uid="{B2564B30-B7FB-4F24-AC20-B7A30EDFD51D}"/>
    <hyperlink ref="A58" location="'Wind-Gearbox'!A1" display="Wind-Gearbox" xr:uid="{834A363E-327B-4CED-90B4-225776B646B3}"/>
    <hyperlink ref="A59" location="'c-Si'!A1" display="c-Si" xr:uid="{F6BA176B-5F5D-468D-8E2B-C81AB70955A7}"/>
    <hyperlink ref="A60" location="CdTe!A1" display="CdTe" xr:uid="{5276F215-F320-484D-9B4E-30F3F6EAE051}"/>
    <hyperlink ref="A61" location="CIGS!A1" display="CIGS" xr:uid="{C87E9CF9-8685-4B4F-A537-D99497824ED5}"/>
    <hyperlink ref="A62" location="'a-Si'!A1" display="a-Si" xr:uid="{84917FD4-F37E-45E2-9E83-152AEF293FDC}"/>
    <hyperlink ref="A63" location="perovskite!A1" display="perovskite" xr:uid="{E6AC6101-E55A-4578-BF83-B68B835E0099}"/>
    <hyperlink ref="A64" location="'Parabolic Trough - PB'!A1" display="Parabolic Trough - PB" xr:uid="{7A549E9D-39B7-4659-B1DD-724D4158FF6F}"/>
    <hyperlink ref="A65" location="'CSP Tower - PB'!A1" display="CSP Tower - PB" xr:uid="{530DDB76-DDF7-4293-84E0-93BC8A8BE20F}"/>
    <hyperlink ref="A66" location="Nuclear!A1" display="Nuclear" xr:uid="{CB73787B-0F2D-4525-BD07-AF6034FB6BC2}"/>
    <hyperlink ref="A67" location="PEMFC!A1" display="PEMFC" xr:uid="{0F0DF836-34CA-4249-B1E5-C8471D72B369}"/>
    <hyperlink ref="A68" location="'SOFC - Y'!A1" display="SOFC-Y" xr:uid="{1A32D630-3291-473C-B804-9FFF5A11BA1F}"/>
    <hyperlink ref="A69" location="PAFC!A1" display="PAFC" xr:uid="{3152C2ED-2A1C-4D74-B567-6337E0CCA260}"/>
    <hyperlink ref="A70" location="PEMEL!A1" display="PEMEL" xr:uid="{4AF20524-DF9E-4565-9F60-F509D21D207C}"/>
    <hyperlink ref="A71" location="AEL!A1" display="AEL" xr:uid="{CE8DA9F5-D2BA-4283-8EBF-24B1E60CAC66}"/>
    <hyperlink ref="A72" location="'HTEL - Yttrium'!A1" display="HTEL - Yttrium" xr:uid="{DA1C99DF-3522-4296-8004-719C1E648F2F}"/>
    <hyperlink ref="A73" location="References_CMs!A1" display="References_CMs" xr:uid="{2D669044-CC94-4BAF-A6D4-73151DD5397B}"/>
    <hyperlink ref="A42" location="'Residential_old stock'!A1" display="Residential_old stock" xr:uid="{786D8598-D7C5-4327-9B72-ADE031F9A310}"/>
    <hyperlink ref="A43" location="'Commercial_base year'!A1" display="Commercial_base year" xr:uid="{EE4B9E8E-C505-4D38-AC9B-4E65DB58B36B}"/>
    <hyperlink ref="A44" location="'Commercial_old stock'!A1" display="Commercial_old stock" xr:uid="{4E39CA70-5D03-4626-A067-F26CD50A754F}"/>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292F-6A78-4EBB-BE6C-811DE1F9859C}">
  <sheetPr>
    <tabColor rgb="FFFFC000"/>
  </sheetPr>
  <dimension ref="A1:X199"/>
  <sheetViews>
    <sheetView zoomScale="85" zoomScaleNormal="85" workbookViewId="0"/>
    <sheetView workbookViewId="1"/>
  </sheetViews>
  <sheetFormatPr defaultColWidth="8.5546875" defaultRowHeight="14.4"/>
  <cols>
    <col min="1" max="1" width="29.44140625" style="114" customWidth="1"/>
    <col min="3" max="3" width="16.88671875" customWidth="1"/>
    <col min="4" max="4" width="13" style="114" customWidth="1"/>
    <col min="5" max="5" width="15.109375" customWidth="1"/>
  </cols>
  <sheetData>
    <row r="1" spans="1:24" s="114" customFormat="1" ht="46.5" customHeight="1" thickBot="1">
      <c r="A1" s="138" t="s">
        <v>336</v>
      </c>
      <c r="B1" s="244" t="s">
        <v>337</v>
      </c>
      <c r="C1" s="244" t="s">
        <v>338</v>
      </c>
      <c r="D1" s="244" t="s">
        <v>339</v>
      </c>
      <c r="E1" s="244" t="s">
        <v>340</v>
      </c>
      <c r="F1" s="245" t="s">
        <v>341</v>
      </c>
      <c r="G1" s="138" t="s">
        <v>342</v>
      </c>
      <c r="H1" s="244" t="s">
        <v>343</v>
      </c>
      <c r="I1" s="244" t="s">
        <v>344</v>
      </c>
      <c r="J1" s="244" t="s">
        <v>345</v>
      </c>
      <c r="K1" s="244" t="s">
        <v>346</v>
      </c>
      <c r="L1" s="245" t="s">
        <v>347</v>
      </c>
      <c r="M1" s="246" t="s">
        <v>348</v>
      </c>
      <c r="N1" s="244" t="s">
        <v>349</v>
      </c>
      <c r="O1" s="244" t="s">
        <v>350</v>
      </c>
      <c r="P1" s="244" t="s">
        <v>351</v>
      </c>
      <c r="Q1" s="244" t="s">
        <v>352</v>
      </c>
      <c r="R1" s="244" t="s">
        <v>353</v>
      </c>
      <c r="S1" s="244" t="s">
        <v>354</v>
      </c>
      <c r="T1" s="244" t="s">
        <v>355</v>
      </c>
      <c r="U1" s="244" t="s">
        <v>356</v>
      </c>
      <c r="V1" s="244" t="s">
        <v>357</v>
      </c>
      <c r="W1" s="244" t="s">
        <v>358</v>
      </c>
      <c r="X1" s="245" t="s">
        <v>359</v>
      </c>
    </row>
    <row r="2" spans="1:24">
      <c r="A2" s="308" t="s">
        <v>360</v>
      </c>
      <c r="B2" s="305" t="s">
        <v>272</v>
      </c>
      <c r="C2" s="311" t="s">
        <v>361</v>
      </c>
      <c r="D2" s="311" t="s">
        <v>362</v>
      </c>
      <c r="E2" s="120" t="s">
        <v>363</v>
      </c>
      <c r="F2" s="121" t="s">
        <v>364</v>
      </c>
      <c r="G2" s="131">
        <v>9.7250000000000003E-2</v>
      </c>
      <c r="H2" s="129">
        <v>9.7250000000000003E-2</v>
      </c>
      <c r="I2" s="129">
        <v>9.7250000000000003E-2</v>
      </c>
      <c r="J2" s="129">
        <v>9.7229999999999997E-2</v>
      </c>
      <c r="K2" s="129">
        <v>9.7250000000000003E-2</v>
      </c>
      <c r="L2" s="130">
        <v>9.7250000000000003E-2</v>
      </c>
      <c r="M2" s="129">
        <v>0.27266100316819469</v>
      </c>
      <c r="N2" s="129">
        <v>0.27265335875294378</v>
      </c>
      <c r="O2" s="129">
        <v>0.27265335875294378</v>
      </c>
      <c r="P2" s="129">
        <v>0.27288035699250651</v>
      </c>
      <c r="Q2" s="129">
        <v>0.27266100316819469</v>
      </c>
      <c r="R2" s="130">
        <v>0.27267629328473297</v>
      </c>
      <c r="S2" s="131">
        <v>27.266100316819472</v>
      </c>
      <c r="T2" s="129">
        <v>27.26533587529438</v>
      </c>
      <c r="U2" s="129">
        <v>27.26533587529438</v>
      </c>
      <c r="V2" s="129">
        <v>27.288035699250649</v>
      </c>
      <c r="W2" s="129">
        <v>27.266100316819472</v>
      </c>
      <c r="X2" s="130">
        <v>27.267629328473301</v>
      </c>
    </row>
    <row r="3" spans="1:24">
      <c r="A3" s="309"/>
      <c r="B3" s="306"/>
      <c r="C3" s="312"/>
      <c r="D3" s="312"/>
      <c r="E3" s="119" t="s">
        <v>365</v>
      </c>
      <c r="F3" s="126" t="s">
        <v>364</v>
      </c>
      <c r="G3" s="127">
        <v>0.18332999999999999</v>
      </c>
      <c r="H3">
        <v>0.18332999999999999</v>
      </c>
      <c r="I3">
        <v>0.18332999999999999</v>
      </c>
      <c r="J3">
        <v>0.18329999999999999</v>
      </c>
      <c r="K3">
        <v>0.18332999999999999</v>
      </c>
      <c r="L3" s="128">
        <v>0.18332999999999999</v>
      </c>
      <c r="M3">
        <v>0.514004542013626</v>
      </c>
      <c r="N3">
        <v>0.51399013121004822</v>
      </c>
      <c r="O3">
        <v>0.51399013121004822</v>
      </c>
      <c r="P3">
        <v>0.51443967331817797</v>
      </c>
      <c r="Q3">
        <v>0.514004542013626</v>
      </c>
      <c r="R3" s="128">
        <v>0.51403336604514227</v>
      </c>
      <c r="S3" s="127">
        <v>51.400454201362599</v>
      </c>
      <c r="T3">
        <v>51.39901312100482</v>
      </c>
      <c r="U3">
        <v>51.39901312100482</v>
      </c>
      <c r="V3">
        <v>51.443967331817802</v>
      </c>
      <c r="W3">
        <v>51.400454201362599</v>
      </c>
      <c r="X3" s="128">
        <v>51.40333660451423</v>
      </c>
    </row>
    <row r="4" spans="1:24">
      <c r="A4" s="309"/>
      <c r="B4" s="306"/>
      <c r="C4" s="312"/>
      <c r="D4" s="312"/>
      <c r="E4" s="119" t="s">
        <v>61</v>
      </c>
      <c r="F4" s="126" t="s">
        <v>364</v>
      </c>
      <c r="G4" s="127">
        <v>4.0349999999999997E-2</v>
      </c>
      <c r="H4">
        <v>4.0349999999999997E-2</v>
      </c>
      <c r="I4">
        <v>4.0349999999999997E-2</v>
      </c>
      <c r="J4">
        <v>4.0050000000000002E-2</v>
      </c>
      <c r="K4">
        <v>4.0340000000000001E-2</v>
      </c>
      <c r="L4" s="128">
        <v>4.0320000000000002E-2</v>
      </c>
      <c r="M4">
        <v>0.1131297838337959</v>
      </c>
      <c r="N4">
        <v>0.11312661208926771</v>
      </c>
      <c r="O4">
        <v>0.11312661208926771</v>
      </c>
      <c r="P4">
        <v>0.1124021217479161</v>
      </c>
      <c r="Q4">
        <v>0.1131017467126476</v>
      </c>
      <c r="R4" s="128">
        <v>0.1130520117762512</v>
      </c>
      <c r="S4" s="127">
        <v>11.31297838337959</v>
      </c>
      <c r="T4">
        <v>11.31266120892677</v>
      </c>
      <c r="U4">
        <v>11.31266120892677</v>
      </c>
      <c r="V4">
        <v>11.24021217479161</v>
      </c>
      <c r="W4">
        <v>11.310174671264759</v>
      </c>
      <c r="X4" s="128">
        <v>11.30520117762512</v>
      </c>
    </row>
    <row r="5" spans="1:24">
      <c r="A5" s="309"/>
      <c r="B5" s="306"/>
      <c r="C5" s="312"/>
      <c r="D5" s="312"/>
      <c r="E5" s="119" t="s">
        <v>366</v>
      </c>
      <c r="F5" s="126" t="s">
        <v>364</v>
      </c>
      <c r="G5" s="127">
        <v>2.5000000000000001E-4</v>
      </c>
      <c r="H5">
        <v>2.5999999999999998E-4</v>
      </c>
      <c r="I5">
        <v>2.5999999999999998E-4</v>
      </c>
      <c r="J5">
        <v>2.5999999999999998E-4</v>
      </c>
      <c r="K5">
        <v>2.5999999999999998E-4</v>
      </c>
      <c r="L5" s="128">
        <v>2.5999999999999998E-4</v>
      </c>
      <c r="M5">
        <v>7.0092802871001209E-4</v>
      </c>
      <c r="N5">
        <v>7.2894471234720187E-4</v>
      </c>
      <c r="O5">
        <v>7.2894471234720187E-4</v>
      </c>
      <c r="P5">
        <v>7.2970166428110346E-4</v>
      </c>
      <c r="Q5">
        <v>7.289651498584125E-4</v>
      </c>
      <c r="R5" s="128">
        <v>7.2900602831908019E-4</v>
      </c>
      <c r="S5" s="127">
        <v>7.0092802871001211E-2</v>
      </c>
      <c r="T5">
        <v>7.289447123472019E-2</v>
      </c>
      <c r="U5">
        <v>7.289447123472019E-2</v>
      </c>
      <c r="V5">
        <v>7.2970166428110342E-2</v>
      </c>
      <c r="W5">
        <v>7.2896514985841251E-2</v>
      </c>
      <c r="X5" s="128">
        <v>7.2900602831908023E-2</v>
      </c>
    </row>
    <row r="6" spans="1:24">
      <c r="A6" s="309"/>
      <c r="B6" s="306"/>
      <c r="C6" s="312"/>
      <c r="D6" s="312"/>
      <c r="E6" s="119" t="s">
        <v>367</v>
      </c>
      <c r="F6" s="126" t="s">
        <v>364</v>
      </c>
      <c r="G6" s="127">
        <v>5.9000000000000003E-4</v>
      </c>
      <c r="H6">
        <v>5.9000000000000003E-4</v>
      </c>
      <c r="I6">
        <v>5.9000000000000003E-4</v>
      </c>
      <c r="J6">
        <v>5.8E-4</v>
      </c>
      <c r="K6">
        <v>5.9000000000000003E-4</v>
      </c>
      <c r="L6" s="128">
        <v>5.9000000000000003E-4</v>
      </c>
      <c r="M6">
        <v>1.6541901477556281E-3</v>
      </c>
      <c r="N6">
        <v>1.6541437703263429E-3</v>
      </c>
      <c r="O6">
        <v>1.6541437703263429E-3</v>
      </c>
      <c r="P6">
        <v>1.627796020319385E-3</v>
      </c>
      <c r="Q6">
        <v>1.6541901477556281E-3</v>
      </c>
      <c r="R6" s="128">
        <v>1.6542829104163751E-3</v>
      </c>
      <c r="S6" s="127">
        <v>0.16541901477556281</v>
      </c>
      <c r="T6">
        <v>0.16541437703263431</v>
      </c>
      <c r="U6">
        <v>0.16541437703263431</v>
      </c>
      <c r="V6">
        <v>0.1627796020319385</v>
      </c>
      <c r="W6">
        <v>0.16541901477556281</v>
      </c>
      <c r="X6" s="128">
        <v>0.1654282910416375</v>
      </c>
    </row>
    <row r="7" spans="1:24">
      <c r="A7" s="309"/>
      <c r="B7" s="306"/>
      <c r="C7" s="312"/>
      <c r="D7" s="312"/>
      <c r="E7" s="119" t="s">
        <v>368</v>
      </c>
      <c r="F7" s="126" t="s">
        <v>364</v>
      </c>
      <c r="G7" s="127">
        <v>2.4499999999999999E-3</v>
      </c>
      <c r="H7">
        <v>2.4499999999999999E-3</v>
      </c>
      <c r="I7">
        <v>2.4499999999999999E-3</v>
      </c>
      <c r="J7">
        <v>2.4399999999999999E-3</v>
      </c>
      <c r="K7">
        <v>2.4499999999999999E-3</v>
      </c>
      <c r="L7" s="128">
        <v>2.4499999999999999E-3</v>
      </c>
      <c r="M7">
        <v>6.8690946813581184E-3</v>
      </c>
      <c r="N7">
        <v>6.8689020971178646E-3</v>
      </c>
      <c r="O7">
        <v>6.8689020971178646E-3</v>
      </c>
      <c r="P7">
        <v>6.847969464791894E-3</v>
      </c>
      <c r="Q7">
        <v>6.8690946813581184E-3</v>
      </c>
      <c r="R7" s="128">
        <v>6.8694798822374883E-3</v>
      </c>
      <c r="S7" s="127">
        <v>0.68690946813581188</v>
      </c>
      <c r="T7">
        <v>0.68689020971178649</v>
      </c>
      <c r="U7">
        <v>0.68689020971178649</v>
      </c>
      <c r="V7">
        <v>0.68479694647918943</v>
      </c>
      <c r="W7">
        <v>0.68690946813581188</v>
      </c>
      <c r="X7" s="128">
        <v>0.68694798822374881</v>
      </c>
    </row>
    <row r="8" spans="1:24">
      <c r="A8" s="309"/>
      <c r="B8" s="306"/>
      <c r="C8" s="312"/>
      <c r="D8" s="312"/>
      <c r="E8" s="119" t="s">
        <v>369</v>
      </c>
      <c r="F8" s="126" t="s">
        <v>364</v>
      </c>
      <c r="G8" s="127">
        <v>5.0000000000000002E-5</v>
      </c>
      <c r="H8">
        <v>5.0000000000000002E-5</v>
      </c>
      <c r="I8">
        <v>5.0000000000000002E-5</v>
      </c>
      <c r="J8">
        <v>5.0000000000000002E-5</v>
      </c>
      <c r="K8">
        <v>5.0000000000000002E-5</v>
      </c>
      <c r="L8" s="128">
        <v>5.0000000000000002E-5</v>
      </c>
      <c r="M8">
        <v>1.401856057420024E-4</v>
      </c>
      <c r="N8">
        <v>1.40181675451385E-4</v>
      </c>
      <c r="O8">
        <v>1.40181675451385E-4</v>
      </c>
      <c r="P8">
        <v>1.4032724313098151E-4</v>
      </c>
      <c r="Q8">
        <v>1.401856057420024E-4</v>
      </c>
      <c r="R8" s="128">
        <v>1.401934669844385E-4</v>
      </c>
      <c r="S8" s="127">
        <v>1.4018560574200241E-2</v>
      </c>
      <c r="T8">
        <v>1.40181675451385E-2</v>
      </c>
      <c r="U8">
        <v>1.40181675451385E-2</v>
      </c>
      <c r="V8">
        <v>1.4032724313098139E-2</v>
      </c>
      <c r="W8">
        <v>1.4018560574200241E-2</v>
      </c>
      <c r="X8" s="128">
        <v>1.401934669844386E-2</v>
      </c>
    </row>
    <row r="9" spans="1:24">
      <c r="A9" s="309"/>
      <c r="B9" s="306"/>
      <c r="C9" s="312"/>
      <c r="D9" s="312"/>
      <c r="E9" s="306" t="s">
        <v>65</v>
      </c>
      <c r="F9" s="126" t="s">
        <v>211</v>
      </c>
      <c r="G9" s="127">
        <v>0</v>
      </c>
      <c r="H9">
        <v>0</v>
      </c>
      <c r="I9">
        <v>0</v>
      </c>
      <c r="J9">
        <v>0</v>
      </c>
      <c r="K9">
        <v>0</v>
      </c>
      <c r="L9" s="128">
        <v>0</v>
      </c>
      <c r="M9">
        <v>0</v>
      </c>
      <c r="N9">
        <v>0</v>
      </c>
      <c r="O9">
        <v>0</v>
      </c>
      <c r="P9">
        <v>0</v>
      </c>
      <c r="Q9">
        <v>0</v>
      </c>
      <c r="R9" s="128">
        <v>0</v>
      </c>
      <c r="S9" s="127">
        <v>0</v>
      </c>
      <c r="T9">
        <v>0</v>
      </c>
      <c r="U9">
        <v>0</v>
      </c>
      <c r="V9">
        <v>0</v>
      </c>
      <c r="W9">
        <v>0</v>
      </c>
      <c r="X9" s="128">
        <v>0</v>
      </c>
    </row>
    <row r="10" spans="1:24">
      <c r="A10" s="309"/>
      <c r="B10" s="306"/>
      <c r="C10" s="312"/>
      <c r="D10" s="312"/>
      <c r="E10" s="306"/>
      <c r="F10" s="126" t="s">
        <v>231</v>
      </c>
      <c r="G10" s="127">
        <v>9.0000000000000006E-5</v>
      </c>
      <c r="H10">
        <v>9.0000000000000006E-5</v>
      </c>
      <c r="I10">
        <v>9.0000000000000006E-5</v>
      </c>
      <c r="J10">
        <v>9.0000000000000006E-5</v>
      </c>
      <c r="K10">
        <v>9.0000000000000006E-5</v>
      </c>
      <c r="L10" s="128">
        <v>9.0000000000000006E-5</v>
      </c>
      <c r="M10">
        <v>2.5233409033560429E-4</v>
      </c>
      <c r="N10">
        <v>2.5232701581249302E-4</v>
      </c>
      <c r="O10">
        <v>2.5232701581249302E-4</v>
      </c>
      <c r="P10">
        <v>2.5258903763576658E-4</v>
      </c>
      <c r="Q10">
        <v>2.5233409033560429E-4</v>
      </c>
      <c r="R10" s="128">
        <v>2.5234824057198942E-4</v>
      </c>
      <c r="S10" s="127">
        <v>2.5233409033560431E-2</v>
      </c>
      <c r="T10">
        <v>2.5232701581249298E-2</v>
      </c>
      <c r="U10">
        <v>2.5232701581249298E-2</v>
      </c>
      <c r="V10">
        <v>2.5258903763576659E-2</v>
      </c>
      <c r="W10">
        <v>2.5233409033560431E-2</v>
      </c>
      <c r="X10" s="128">
        <v>2.5234824057198939E-2</v>
      </c>
    </row>
    <row r="11" spans="1:24">
      <c r="A11" s="309"/>
      <c r="B11" s="306"/>
      <c r="C11" s="312"/>
      <c r="D11" s="312"/>
      <c r="E11" s="306"/>
      <c r="F11" s="126" t="s">
        <v>213</v>
      </c>
      <c r="G11" s="127">
        <v>1.1999999999999999E-3</v>
      </c>
      <c r="H11">
        <v>1.1999999999999999E-3</v>
      </c>
      <c r="I11">
        <v>1.1999999999999999E-3</v>
      </c>
      <c r="J11">
        <v>1.1999999999999999E-3</v>
      </c>
      <c r="K11">
        <v>1.1999999999999999E-3</v>
      </c>
      <c r="L11" s="128">
        <v>1.1999999999999999E-3</v>
      </c>
      <c r="M11">
        <v>3.3644545378080579E-3</v>
      </c>
      <c r="N11">
        <v>3.3643602108332392E-3</v>
      </c>
      <c r="O11">
        <v>3.3643602108332392E-3</v>
      </c>
      <c r="P11">
        <v>3.3678538351435538E-3</v>
      </c>
      <c r="Q11">
        <v>3.3644545378080579E-3</v>
      </c>
      <c r="R11" s="128">
        <v>3.364643207626525E-3</v>
      </c>
      <c r="S11" s="127">
        <v>0.33644545378080581</v>
      </c>
      <c r="T11">
        <v>0.33643602108332388</v>
      </c>
      <c r="U11">
        <v>0.33643602108332388</v>
      </c>
      <c r="V11">
        <v>0.33678538351435539</v>
      </c>
      <c r="W11">
        <v>0.33644545378080581</v>
      </c>
      <c r="X11" s="128">
        <v>0.33646432076265248</v>
      </c>
    </row>
    <row r="12" spans="1:24">
      <c r="A12" s="309"/>
      <c r="B12" s="306"/>
      <c r="C12" s="312"/>
      <c r="D12" s="312"/>
      <c r="E12" s="306"/>
      <c r="F12" s="126" t="s">
        <v>235</v>
      </c>
      <c r="G12" s="127">
        <v>0</v>
      </c>
      <c r="H12">
        <v>0</v>
      </c>
      <c r="I12">
        <v>0</v>
      </c>
      <c r="J12">
        <v>0</v>
      </c>
      <c r="K12">
        <v>0</v>
      </c>
      <c r="L12" s="128">
        <v>0</v>
      </c>
      <c r="M12">
        <v>0</v>
      </c>
      <c r="N12">
        <v>0</v>
      </c>
      <c r="O12">
        <v>0</v>
      </c>
      <c r="P12">
        <v>0</v>
      </c>
      <c r="Q12">
        <v>0</v>
      </c>
      <c r="R12" s="128">
        <v>0</v>
      </c>
      <c r="S12" s="127">
        <v>0</v>
      </c>
      <c r="T12">
        <v>0</v>
      </c>
      <c r="U12">
        <v>0</v>
      </c>
      <c r="V12">
        <v>0</v>
      </c>
      <c r="W12">
        <v>0</v>
      </c>
      <c r="X12" s="128">
        <v>0</v>
      </c>
    </row>
    <row r="13" spans="1:24">
      <c r="A13" s="309"/>
      <c r="B13" s="306"/>
      <c r="C13" s="312"/>
      <c r="D13" s="312"/>
      <c r="E13" s="306"/>
      <c r="F13" s="126" t="s">
        <v>237</v>
      </c>
      <c r="G13" s="127">
        <v>0</v>
      </c>
      <c r="H13">
        <v>0</v>
      </c>
      <c r="I13">
        <v>0</v>
      </c>
      <c r="J13">
        <v>0</v>
      </c>
      <c r="K13">
        <v>0</v>
      </c>
      <c r="L13" s="128">
        <v>0</v>
      </c>
      <c r="M13">
        <v>0</v>
      </c>
      <c r="N13">
        <v>0</v>
      </c>
      <c r="O13">
        <v>0</v>
      </c>
      <c r="P13">
        <v>0</v>
      </c>
      <c r="Q13">
        <v>0</v>
      </c>
      <c r="R13" s="128">
        <v>0</v>
      </c>
      <c r="S13" s="127">
        <v>0</v>
      </c>
      <c r="T13">
        <v>0</v>
      </c>
      <c r="U13">
        <v>0</v>
      </c>
      <c r="V13">
        <v>0</v>
      </c>
      <c r="W13">
        <v>0</v>
      </c>
      <c r="X13" s="128">
        <v>0</v>
      </c>
    </row>
    <row r="14" spans="1:24">
      <c r="A14" s="309"/>
      <c r="B14" s="306"/>
      <c r="C14" s="312"/>
      <c r="D14" s="312"/>
      <c r="E14" s="306"/>
      <c r="F14" s="126" t="s">
        <v>221</v>
      </c>
      <c r="G14" s="127">
        <v>0</v>
      </c>
      <c r="H14">
        <v>0</v>
      </c>
      <c r="I14">
        <v>0</v>
      </c>
      <c r="J14">
        <v>0</v>
      </c>
      <c r="K14">
        <v>0</v>
      </c>
      <c r="L14" s="128">
        <v>0</v>
      </c>
      <c r="M14">
        <v>0</v>
      </c>
      <c r="N14">
        <v>0</v>
      </c>
      <c r="O14">
        <v>0</v>
      </c>
      <c r="P14">
        <v>0</v>
      </c>
      <c r="Q14">
        <v>0</v>
      </c>
      <c r="R14" s="128">
        <v>0</v>
      </c>
      <c r="S14" s="127">
        <v>0</v>
      </c>
      <c r="T14">
        <v>0</v>
      </c>
      <c r="U14">
        <v>0</v>
      </c>
      <c r="V14">
        <v>0</v>
      </c>
      <c r="W14">
        <v>0</v>
      </c>
      <c r="X14" s="128">
        <v>0</v>
      </c>
    </row>
    <row r="15" spans="1:24">
      <c r="A15" s="309"/>
      <c r="B15" s="306"/>
      <c r="C15" s="312"/>
      <c r="D15" s="312"/>
      <c r="E15" s="306"/>
      <c r="F15" s="126" t="s">
        <v>187</v>
      </c>
      <c r="G15" s="127">
        <v>2.5999999999999998E-4</v>
      </c>
      <c r="H15">
        <v>2.5999999999999998E-4</v>
      </c>
      <c r="I15">
        <v>2.5999999999999998E-4</v>
      </c>
      <c r="J15">
        <v>2.5999999999999998E-4</v>
      </c>
      <c r="K15">
        <v>2.5999999999999998E-4</v>
      </c>
      <c r="L15" s="128">
        <v>2.5999999999999998E-4</v>
      </c>
      <c r="M15">
        <v>7.289651498584125E-4</v>
      </c>
      <c r="N15">
        <v>7.2894471234720187E-4</v>
      </c>
      <c r="O15">
        <v>7.2894471234720187E-4</v>
      </c>
      <c r="P15">
        <v>7.2970166428110346E-4</v>
      </c>
      <c r="Q15">
        <v>7.289651498584125E-4</v>
      </c>
      <c r="R15" s="128">
        <v>7.2900602831908019E-4</v>
      </c>
      <c r="S15" s="127">
        <v>7.2896514985841251E-2</v>
      </c>
      <c r="T15">
        <v>7.289447123472019E-2</v>
      </c>
      <c r="U15">
        <v>7.289447123472019E-2</v>
      </c>
      <c r="V15">
        <v>7.2970166428110342E-2</v>
      </c>
      <c r="W15">
        <v>7.2896514985841251E-2</v>
      </c>
      <c r="X15" s="128">
        <v>7.2900602831908023E-2</v>
      </c>
    </row>
    <row r="16" spans="1:24">
      <c r="A16" s="309"/>
      <c r="B16" s="306"/>
      <c r="C16" s="312"/>
      <c r="D16" s="312"/>
      <c r="E16" s="306"/>
      <c r="F16" s="126" t="s">
        <v>189</v>
      </c>
      <c r="G16" s="127">
        <v>2.9099999999999998E-3</v>
      </c>
      <c r="H16">
        <v>2.9099999999999998E-3</v>
      </c>
      <c r="I16">
        <v>2.9099999999999998E-3</v>
      </c>
      <c r="J16">
        <v>2.9099999999999998E-3</v>
      </c>
      <c r="K16">
        <v>2.9099999999999998E-3</v>
      </c>
      <c r="L16" s="128">
        <v>2.9099999999999998E-3</v>
      </c>
      <c r="M16">
        <v>8.1588022541845395E-3</v>
      </c>
      <c r="N16">
        <v>8.1585735112706063E-3</v>
      </c>
      <c r="O16">
        <v>8.1585735112706063E-3</v>
      </c>
      <c r="P16">
        <v>8.1670455502231201E-3</v>
      </c>
      <c r="Q16">
        <v>8.1588022541845395E-3</v>
      </c>
      <c r="R16" s="128">
        <v>8.1592597784943231E-3</v>
      </c>
      <c r="S16" s="127">
        <v>0.81588022541845395</v>
      </c>
      <c r="T16">
        <v>0.81585735112706059</v>
      </c>
      <c r="U16">
        <v>0.81585735112706059</v>
      </c>
      <c r="V16">
        <v>0.81670455502231198</v>
      </c>
      <c r="W16">
        <v>0.81588022541845395</v>
      </c>
      <c r="X16" s="128">
        <v>0.81592597784943233</v>
      </c>
    </row>
    <row r="17" spans="1:24">
      <c r="A17" s="309"/>
      <c r="B17" s="306"/>
      <c r="C17" s="312"/>
      <c r="D17" s="312"/>
      <c r="E17" s="306"/>
      <c r="F17" s="126" t="s">
        <v>193</v>
      </c>
      <c r="G17" s="127">
        <v>1.201E-2</v>
      </c>
      <c r="H17">
        <v>1.201E-2</v>
      </c>
      <c r="I17">
        <v>1.201E-2</v>
      </c>
      <c r="J17">
        <v>1.201E-2</v>
      </c>
      <c r="K17">
        <v>1.201E-2</v>
      </c>
      <c r="L17" s="128">
        <v>1.201E-2</v>
      </c>
      <c r="M17">
        <v>3.3672582499228977E-2</v>
      </c>
      <c r="N17">
        <v>3.3671638443422677E-2</v>
      </c>
      <c r="O17">
        <v>3.3671638443422677E-2</v>
      </c>
      <c r="P17">
        <v>3.3706603800061741E-2</v>
      </c>
      <c r="Q17">
        <v>3.3672582499228977E-2</v>
      </c>
      <c r="R17" s="128">
        <v>3.3674470769662138E-2</v>
      </c>
      <c r="S17" s="127">
        <v>3.367258249922898</v>
      </c>
      <c r="T17">
        <v>3.3671638443422678</v>
      </c>
      <c r="U17">
        <v>3.3671638443422678</v>
      </c>
      <c r="V17">
        <v>3.3706603800061741</v>
      </c>
      <c r="W17">
        <v>3.367258249922898</v>
      </c>
      <c r="X17" s="128">
        <v>3.3674470769662141</v>
      </c>
    </row>
    <row r="18" spans="1:24">
      <c r="A18" s="309"/>
      <c r="B18" s="306"/>
      <c r="C18" s="312"/>
      <c r="D18" s="312"/>
      <c r="E18" s="306"/>
      <c r="F18" s="126" t="s">
        <v>191</v>
      </c>
      <c r="G18" s="127">
        <v>7.5000000000000002E-4</v>
      </c>
      <c r="H18">
        <v>7.5000000000000002E-4</v>
      </c>
      <c r="I18">
        <v>7.5000000000000002E-4</v>
      </c>
      <c r="J18">
        <v>7.5000000000000002E-4</v>
      </c>
      <c r="K18">
        <v>7.5000000000000002E-4</v>
      </c>
      <c r="L18" s="128">
        <v>7.5000000000000002E-4</v>
      </c>
      <c r="M18">
        <v>2.1027840861300362E-3</v>
      </c>
      <c r="N18">
        <v>2.102725131770775E-3</v>
      </c>
      <c r="O18">
        <v>2.102725131770775E-3</v>
      </c>
      <c r="P18">
        <v>2.1049086469647222E-3</v>
      </c>
      <c r="Q18">
        <v>2.1027840861300362E-3</v>
      </c>
      <c r="R18" s="128">
        <v>2.102902004766578E-3</v>
      </c>
      <c r="S18" s="127">
        <v>0.21027840861300359</v>
      </c>
      <c r="T18">
        <v>0.21027251317707751</v>
      </c>
      <c r="U18">
        <v>0.21027251317707751</v>
      </c>
      <c r="V18">
        <v>0.21049086469647221</v>
      </c>
      <c r="W18">
        <v>0.21027840861300359</v>
      </c>
      <c r="X18" s="128">
        <v>0.21029020047665781</v>
      </c>
    </row>
    <row r="19" spans="1:24">
      <c r="A19" s="309"/>
      <c r="B19" s="306"/>
      <c r="C19" s="312"/>
      <c r="D19" s="312"/>
      <c r="E19" s="306"/>
      <c r="F19" s="126" t="s">
        <v>195</v>
      </c>
      <c r="G19" s="127">
        <v>2.64E-3</v>
      </c>
      <c r="H19">
        <v>2.64E-3</v>
      </c>
      <c r="I19">
        <v>2.64E-3</v>
      </c>
      <c r="J19">
        <v>2.64E-3</v>
      </c>
      <c r="K19">
        <v>2.64E-3</v>
      </c>
      <c r="L19" s="128">
        <v>2.64E-3</v>
      </c>
      <c r="M19">
        <v>7.4017999831777273E-3</v>
      </c>
      <c r="N19">
        <v>7.4015924638331284E-3</v>
      </c>
      <c r="O19">
        <v>7.4015924638331284E-3</v>
      </c>
      <c r="P19">
        <v>7.409278437315819E-3</v>
      </c>
      <c r="Q19">
        <v>7.4017999831777273E-3</v>
      </c>
      <c r="R19" s="128">
        <v>7.4022150567783548E-3</v>
      </c>
      <c r="S19" s="127">
        <v>0.7401799983177727</v>
      </c>
      <c r="T19">
        <v>0.74015924638331276</v>
      </c>
      <c r="U19">
        <v>0.74015924638331276</v>
      </c>
      <c r="V19">
        <v>0.74092784373158194</v>
      </c>
      <c r="W19">
        <v>0.7401799983177727</v>
      </c>
      <c r="X19" s="128">
        <v>0.74022150567783551</v>
      </c>
    </row>
    <row r="20" spans="1:24">
      <c r="A20" s="309"/>
      <c r="B20" s="306"/>
      <c r="C20" s="312"/>
      <c r="D20" s="312"/>
      <c r="E20" s="306"/>
      <c r="F20" s="126" t="s">
        <v>217</v>
      </c>
      <c r="G20" s="127">
        <v>8.0000000000000007E-5</v>
      </c>
      <c r="H20">
        <v>8.0000000000000007E-5</v>
      </c>
      <c r="I20">
        <v>8.0000000000000007E-5</v>
      </c>
      <c r="J20">
        <v>8.0000000000000007E-5</v>
      </c>
      <c r="K20">
        <v>8.0000000000000007E-5</v>
      </c>
      <c r="L20" s="128">
        <v>8.0000000000000007E-5</v>
      </c>
      <c r="M20">
        <v>2.242969691872039E-4</v>
      </c>
      <c r="N20">
        <v>2.2429068072221599E-4</v>
      </c>
      <c r="O20">
        <v>2.2429068072221599E-4</v>
      </c>
      <c r="P20">
        <v>2.245235890095703E-4</v>
      </c>
      <c r="Q20">
        <v>2.242969691872039E-4</v>
      </c>
      <c r="R20" s="128">
        <v>2.2430954717510171E-4</v>
      </c>
      <c r="S20" s="127">
        <v>2.242969691872039E-2</v>
      </c>
      <c r="T20">
        <v>2.24290680722216E-2</v>
      </c>
      <c r="U20">
        <v>2.24290680722216E-2</v>
      </c>
      <c r="V20">
        <v>2.245235890095703E-2</v>
      </c>
      <c r="W20">
        <v>2.242969691872039E-2</v>
      </c>
      <c r="X20" s="128">
        <v>2.2430954717510169E-2</v>
      </c>
    </row>
    <row r="21" spans="1:24">
      <c r="A21" s="309"/>
      <c r="B21" s="306"/>
      <c r="C21" s="312"/>
      <c r="D21" s="312"/>
      <c r="E21" s="306"/>
      <c r="F21" s="126" t="s">
        <v>215</v>
      </c>
      <c r="G21" s="127">
        <v>0</v>
      </c>
      <c r="H21">
        <v>0</v>
      </c>
      <c r="I21">
        <v>0</v>
      </c>
      <c r="J21">
        <v>0</v>
      </c>
      <c r="K21">
        <v>0</v>
      </c>
      <c r="L21" s="128">
        <v>0</v>
      </c>
      <c r="M21">
        <v>0</v>
      </c>
      <c r="N21">
        <v>0</v>
      </c>
      <c r="O21">
        <v>0</v>
      </c>
      <c r="P21">
        <v>0</v>
      </c>
      <c r="Q21">
        <v>0</v>
      </c>
      <c r="R21" s="128">
        <v>0</v>
      </c>
      <c r="S21" s="127">
        <v>0</v>
      </c>
      <c r="T21">
        <v>0</v>
      </c>
      <c r="U21">
        <v>0</v>
      </c>
      <c r="V21">
        <v>0</v>
      </c>
      <c r="W21">
        <v>0</v>
      </c>
      <c r="X21" s="128">
        <v>0</v>
      </c>
    </row>
    <row r="22" spans="1:24">
      <c r="A22" s="309"/>
      <c r="B22" s="306"/>
      <c r="C22" s="312"/>
      <c r="D22" s="312"/>
      <c r="E22" s="306"/>
      <c r="F22" s="126" t="s">
        <v>197</v>
      </c>
      <c r="G22" s="127">
        <v>1.0399999999999999E-3</v>
      </c>
      <c r="H22">
        <v>1.0399999999999999E-3</v>
      </c>
      <c r="I22">
        <v>1.0399999999999999E-3</v>
      </c>
      <c r="J22">
        <v>1.0399999999999999E-3</v>
      </c>
      <c r="K22">
        <v>1.0399999999999999E-3</v>
      </c>
      <c r="L22" s="128">
        <v>1.0399999999999999E-3</v>
      </c>
      <c r="M22">
        <v>2.91586059943365E-3</v>
      </c>
      <c r="N22">
        <v>2.9157788493888071E-3</v>
      </c>
      <c r="O22">
        <v>2.9157788493888071E-3</v>
      </c>
      <c r="P22">
        <v>2.9188066571244138E-3</v>
      </c>
      <c r="Q22">
        <v>2.91586059943365E-3</v>
      </c>
      <c r="R22" s="128">
        <v>2.9160241132763212E-3</v>
      </c>
      <c r="S22" s="127">
        <v>0.29158605994336501</v>
      </c>
      <c r="T22">
        <v>0.29157788493888082</v>
      </c>
      <c r="U22">
        <v>0.29157788493888082</v>
      </c>
      <c r="V22">
        <v>0.29188066571244142</v>
      </c>
      <c r="W22">
        <v>0.29158605994336501</v>
      </c>
      <c r="X22" s="128">
        <v>0.29160241132763209</v>
      </c>
    </row>
    <row r="23" spans="1:24">
      <c r="A23" s="309"/>
      <c r="B23" s="306"/>
      <c r="C23" s="312"/>
      <c r="D23" s="312"/>
      <c r="E23" s="306"/>
      <c r="F23" s="126" t="s">
        <v>239</v>
      </c>
      <c r="G23" s="127">
        <v>5.0000000000000001E-4</v>
      </c>
      <c r="H23">
        <v>5.0000000000000001E-4</v>
      </c>
      <c r="I23">
        <v>5.0000000000000001E-4</v>
      </c>
      <c r="J23">
        <v>5.0000000000000001E-4</v>
      </c>
      <c r="K23">
        <v>5.0000000000000001E-4</v>
      </c>
      <c r="L23" s="128">
        <v>5.0000000000000001E-4</v>
      </c>
      <c r="M23">
        <v>1.401856057420024E-3</v>
      </c>
      <c r="N23">
        <v>1.40181675451385E-3</v>
      </c>
      <c r="O23">
        <v>1.40181675451385E-3</v>
      </c>
      <c r="P23">
        <v>1.4032724313098139E-3</v>
      </c>
      <c r="Q23">
        <v>1.401856057420024E-3</v>
      </c>
      <c r="R23" s="128">
        <v>1.4019346698443849E-3</v>
      </c>
      <c r="S23" s="127">
        <v>0.14018560574200239</v>
      </c>
      <c r="T23">
        <v>0.14018167545138499</v>
      </c>
      <c r="U23">
        <v>0.14018167545138499</v>
      </c>
      <c r="V23">
        <v>0.14032724313098141</v>
      </c>
      <c r="W23">
        <v>0.14018560574200239</v>
      </c>
      <c r="X23" s="128">
        <v>0.14019346698443849</v>
      </c>
    </row>
    <row r="24" spans="1:24">
      <c r="A24" s="309"/>
      <c r="B24" s="306"/>
      <c r="C24" s="312"/>
      <c r="D24" s="312"/>
      <c r="E24" s="306"/>
      <c r="F24" s="126" t="s">
        <v>199</v>
      </c>
      <c r="G24" s="127">
        <v>5.0000000000000002E-5</v>
      </c>
      <c r="H24">
        <v>5.0000000000000002E-5</v>
      </c>
      <c r="I24">
        <v>5.0000000000000002E-5</v>
      </c>
      <c r="J24">
        <v>5.0000000000000002E-5</v>
      </c>
      <c r="K24">
        <v>5.0000000000000002E-5</v>
      </c>
      <c r="L24" s="128">
        <v>5.0000000000000002E-5</v>
      </c>
      <c r="M24">
        <v>1.401856057420024E-4</v>
      </c>
      <c r="N24">
        <v>1.40181675451385E-4</v>
      </c>
      <c r="O24">
        <v>1.40181675451385E-4</v>
      </c>
      <c r="P24">
        <v>1.4032724313098151E-4</v>
      </c>
      <c r="Q24">
        <v>1.401856057420024E-4</v>
      </c>
      <c r="R24" s="128">
        <v>1.401934669844385E-4</v>
      </c>
      <c r="S24" s="127">
        <v>1.4018560574200241E-2</v>
      </c>
      <c r="T24">
        <v>1.40181675451385E-2</v>
      </c>
      <c r="U24">
        <v>1.40181675451385E-2</v>
      </c>
      <c r="V24">
        <v>1.4032724313098139E-2</v>
      </c>
      <c r="W24">
        <v>1.4018560574200241E-2</v>
      </c>
      <c r="X24" s="128">
        <v>1.401934669844386E-2</v>
      </c>
    </row>
    <row r="25" spans="1:24">
      <c r="A25" s="309"/>
      <c r="B25" s="306"/>
      <c r="C25" s="312"/>
      <c r="D25" s="312"/>
      <c r="E25" s="306"/>
      <c r="F25" s="126" t="s">
        <v>227</v>
      </c>
      <c r="G25" s="127">
        <v>0</v>
      </c>
      <c r="H25">
        <v>0</v>
      </c>
      <c r="I25">
        <v>0</v>
      </c>
      <c r="J25">
        <v>0</v>
      </c>
      <c r="K25">
        <v>0</v>
      </c>
      <c r="L25" s="128">
        <v>0</v>
      </c>
      <c r="M25">
        <v>0</v>
      </c>
      <c r="N25">
        <v>0</v>
      </c>
      <c r="O25">
        <v>0</v>
      </c>
      <c r="P25">
        <v>0</v>
      </c>
      <c r="Q25">
        <v>0</v>
      </c>
      <c r="R25" s="128">
        <v>0</v>
      </c>
      <c r="S25" s="127">
        <v>0</v>
      </c>
      <c r="T25">
        <v>0</v>
      </c>
      <c r="U25">
        <v>0</v>
      </c>
      <c r="V25">
        <v>0</v>
      </c>
      <c r="W25">
        <v>0</v>
      </c>
      <c r="X25" s="128">
        <v>0</v>
      </c>
    </row>
    <row r="26" spans="1:24">
      <c r="A26" s="309"/>
      <c r="B26" s="306"/>
      <c r="C26" s="312"/>
      <c r="D26" s="312"/>
      <c r="E26" s="306"/>
      <c r="F26" s="126" t="s">
        <v>205</v>
      </c>
      <c r="G26" s="127">
        <v>0</v>
      </c>
      <c r="H26">
        <v>0</v>
      </c>
      <c r="I26">
        <v>0</v>
      </c>
      <c r="J26">
        <v>0</v>
      </c>
      <c r="K26">
        <v>0</v>
      </c>
      <c r="L26" s="128">
        <v>0</v>
      </c>
      <c r="M26">
        <v>0</v>
      </c>
      <c r="N26">
        <v>0</v>
      </c>
      <c r="O26">
        <v>0</v>
      </c>
      <c r="P26">
        <v>0</v>
      </c>
      <c r="Q26">
        <v>0</v>
      </c>
      <c r="R26" s="128">
        <v>0</v>
      </c>
      <c r="S26" s="127">
        <v>0</v>
      </c>
      <c r="T26">
        <v>0</v>
      </c>
      <c r="U26">
        <v>0</v>
      </c>
      <c r="V26">
        <v>0</v>
      </c>
      <c r="W26">
        <v>0</v>
      </c>
      <c r="X26" s="128">
        <v>0</v>
      </c>
    </row>
    <row r="27" spans="1:24">
      <c r="A27" s="309"/>
      <c r="B27" s="306"/>
      <c r="C27" s="312"/>
      <c r="D27" s="312"/>
      <c r="E27" s="306"/>
      <c r="F27" s="126" t="s">
        <v>201</v>
      </c>
      <c r="G27" s="127">
        <v>0</v>
      </c>
      <c r="H27">
        <v>0</v>
      </c>
      <c r="I27">
        <v>0</v>
      </c>
      <c r="J27">
        <v>0</v>
      </c>
      <c r="K27">
        <v>0</v>
      </c>
      <c r="L27" s="128">
        <v>0</v>
      </c>
      <c r="M27">
        <v>0</v>
      </c>
      <c r="N27">
        <v>0</v>
      </c>
      <c r="O27">
        <v>0</v>
      </c>
      <c r="P27">
        <v>0</v>
      </c>
      <c r="Q27">
        <v>0</v>
      </c>
      <c r="R27" s="128">
        <v>0</v>
      </c>
      <c r="S27" s="127">
        <v>0</v>
      </c>
      <c r="T27">
        <v>0</v>
      </c>
      <c r="U27">
        <v>0</v>
      </c>
      <c r="V27">
        <v>0</v>
      </c>
      <c r="W27">
        <v>0</v>
      </c>
      <c r="X27" s="128">
        <v>0</v>
      </c>
    </row>
    <row r="28" spans="1:24">
      <c r="A28" s="309"/>
      <c r="B28" s="306"/>
      <c r="C28" s="312"/>
      <c r="D28" s="312"/>
      <c r="E28" s="306"/>
      <c r="F28" s="126" t="s">
        <v>207</v>
      </c>
      <c r="G28" s="127">
        <v>5.9000000000000003E-4</v>
      </c>
      <c r="H28">
        <v>5.9000000000000003E-4</v>
      </c>
      <c r="I28">
        <v>5.9000000000000003E-4</v>
      </c>
      <c r="J28">
        <v>5.9000000000000003E-4</v>
      </c>
      <c r="K28">
        <v>5.9000000000000003E-4</v>
      </c>
      <c r="L28" s="128">
        <v>5.9000000000000003E-4</v>
      </c>
      <c r="M28">
        <v>1.6541901477556281E-3</v>
      </c>
      <c r="N28">
        <v>1.6541437703263429E-3</v>
      </c>
      <c r="O28">
        <v>1.6541437703263429E-3</v>
      </c>
      <c r="P28">
        <v>1.6558614689455809E-3</v>
      </c>
      <c r="Q28">
        <v>1.6541901477556281E-3</v>
      </c>
      <c r="R28" s="128">
        <v>1.6542829104163751E-3</v>
      </c>
      <c r="S28" s="127">
        <v>0.16541901477556281</v>
      </c>
      <c r="T28">
        <v>0.16541437703263431</v>
      </c>
      <c r="U28">
        <v>0.16541437703263431</v>
      </c>
      <c r="V28">
        <v>0.16558614689455811</v>
      </c>
      <c r="W28">
        <v>0.16541901477556281</v>
      </c>
      <c r="X28" s="128">
        <v>0.1654282910416375</v>
      </c>
    </row>
    <row r="29" spans="1:24">
      <c r="A29" s="309"/>
      <c r="B29" s="306"/>
      <c r="C29" s="312"/>
      <c r="D29" s="312"/>
      <c r="E29" s="306"/>
      <c r="F29" s="126" t="s">
        <v>209</v>
      </c>
      <c r="G29" s="127">
        <v>0</v>
      </c>
      <c r="H29">
        <v>0</v>
      </c>
      <c r="I29">
        <v>0</v>
      </c>
      <c r="J29">
        <v>0</v>
      </c>
      <c r="K29">
        <v>0</v>
      </c>
      <c r="L29" s="128">
        <v>0</v>
      </c>
      <c r="M29">
        <v>0</v>
      </c>
      <c r="N29">
        <v>0</v>
      </c>
      <c r="O29">
        <v>0</v>
      </c>
      <c r="P29">
        <v>0</v>
      </c>
      <c r="Q29">
        <v>0</v>
      </c>
      <c r="R29" s="128">
        <v>0</v>
      </c>
      <c r="S29" s="127">
        <v>0</v>
      </c>
      <c r="T29">
        <v>0</v>
      </c>
      <c r="U29">
        <v>0</v>
      </c>
      <c r="V29">
        <v>0</v>
      </c>
      <c r="W29">
        <v>0</v>
      </c>
      <c r="X29" s="128">
        <v>0</v>
      </c>
    </row>
    <row r="30" spans="1:24">
      <c r="A30" s="309"/>
      <c r="B30" s="306"/>
      <c r="C30" s="312"/>
      <c r="D30" s="312"/>
      <c r="E30" s="306"/>
      <c r="F30" s="126" t="s">
        <v>219</v>
      </c>
      <c r="G30" s="127">
        <v>1.023E-2</v>
      </c>
      <c r="H30">
        <v>1.023E-2</v>
      </c>
      <c r="I30">
        <v>1.023E-2</v>
      </c>
      <c r="J30">
        <v>1.023E-2</v>
      </c>
      <c r="K30">
        <v>1.023E-2</v>
      </c>
      <c r="L30" s="128">
        <v>1.023E-2</v>
      </c>
      <c r="M30">
        <v>2.8681974934813691E-2</v>
      </c>
      <c r="N30">
        <v>2.868117079735337E-2</v>
      </c>
      <c r="O30">
        <v>2.868117079735337E-2</v>
      </c>
      <c r="P30">
        <v>2.8710953944598799E-2</v>
      </c>
      <c r="Q30">
        <v>2.8681974934813691E-2</v>
      </c>
      <c r="R30" s="128">
        <v>2.8683583345016129E-2</v>
      </c>
      <c r="S30" s="127">
        <v>2.868197493481369</v>
      </c>
      <c r="T30">
        <v>2.8681170797353368</v>
      </c>
      <c r="U30">
        <v>2.8681170797353368</v>
      </c>
      <c r="V30">
        <v>2.8710953944598798</v>
      </c>
      <c r="W30">
        <v>2.868197493481369</v>
      </c>
      <c r="X30" s="128">
        <v>2.8683583345016119</v>
      </c>
    </row>
    <row r="31" spans="1:24">
      <c r="A31" s="309"/>
      <c r="B31" s="306"/>
      <c r="C31" s="312"/>
      <c r="D31" s="312"/>
      <c r="E31" s="306"/>
      <c r="F31" s="126" t="s">
        <v>229</v>
      </c>
      <c r="G31" s="127">
        <v>0</v>
      </c>
      <c r="H31">
        <v>0</v>
      </c>
      <c r="I31">
        <v>0</v>
      </c>
      <c r="J31">
        <v>0</v>
      </c>
      <c r="K31">
        <v>0</v>
      </c>
      <c r="L31" s="128">
        <v>0</v>
      </c>
      <c r="M31">
        <v>0</v>
      </c>
      <c r="N31">
        <v>0</v>
      </c>
      <c r="O31">
        <v>0</v>
      </c>
      <c r="P31">
        <v>0</v>
      </c>
      <c r="Q31">
        <v>0</v>
      </c>
      <c r="R31" s="128">
        <v>0</v>
      </c>
      <c r="S31" s="127">
        <v>0</v>
      </c>
      <c r="T31">
        <v>0</v>
      </c>
      <c r="U31">
        <v>0</v>
      </c>
      <c r="V31">
        <v>0</v>
      </c>
      <c r="W31">
        <v>0</v>
      </c>
      <c r="X31" s="128">
        <v>0</v>
      </c>
    </row>
    <row r="32" spans="1:24" ht="15" thickBot="1">
      <c r="A32" s="310"/>
      <c r="B32" s="307"/>
      <c r="C32" s="313"/>
      <c r="D32" s="313"/>
      <c r="E32" s="307"/>
      <c r="F32" s="132" t="s">
        <v>223</v>
      </c>
      <c r="G32" s="133">
        <v>5.0000000000000002E-5</v>
      </c>
      <c r="H32" s="134">
        <v>5.0000000000000002E-5</v>
      </c>
      <c r="I32" s="134">
        <v>5.0000000000000002E-5</v>
      </c>
      <c r="J32" s="134">
        <v>5.0000000000000002E-5</v>
      </c>
      <c r="K32" s="134">
        <v>5.0000000000000002E-5</v>
      </c>
      <c r="L32" s="135">
        <v>5.0000000000000002E-5</v>
      </c>
      <c r="M32" s="134">
        <v>1.401856057420024E-4</v>
      </c>
      <c r="N32" s="134">
        <v>1.40181675451385E-4</v>
      </c>
      <c r="O32" s="134">
        <v>1.40181675451385E-4</v>
      </c>
      <c r="P32" s="134">
        <v>1.4032724313098151E-4</v>
      </c>
      <c r="Q32" s="134">
        <v>1.401856057420024E-4</v>
      </c>
      <c r="R32" s="135">
        <v>1.401934669844385E-4</v>
      </c>
      <c r="S32" s="133">
        <v>1.4018560574200241E-2</v>
      </c>
      <c r="T32" s="134">
        <v>1.40181675451385E-2</v>
      </c>
      <c r="U32" s="134">
        <v>1.40181675451385E-2</v>
      </c>
      <c r="V32" s="134">
        <v>1.4032724313098139E-2</v>
      </c>
      <c r="W32" s="134">
        <v>1.4018560574200241E-2</v>
      </c>
      <c r="X32" s="135">
        <v>1.401934669844386E-2</v>
      </c>
    </row>
    <row r="33" spans="1:24">
      <c r="A33" s="308" t="s">
        <v>370</v>
      </c>
      <c r="B33" s="305" t="s">
        <v>283</v>
      </c>
      <c r="C33" s="305" t="s">
        <v>361</v>
      </c>
      <c r="D33" s="305" t="s">
        <v>371</v>
      </c>
      <c r="E33" s="120" t="s">
        <v>363</v>
      </c>
      <c r="F33" s="121" t="s">
        <v>364</v>
      </c>
      <c r="G33" s="131">
        <v>8.8760000000000006E-2</v>
      </c>
      <c r="H33" s="129">
        <v>8.8760000000000006E-2</v>
      </c>
      <c r="I33" s="129">
        <v>8.8760000000000006E-2</v>
      </c>
      <c r="J33" s="129">
        <v>8.8739999999999999E-2</v>
      </c>
      <c r="K33" s="129">
        <v>8.8760000000000006E-2</v>
      </c>
      <c r="L33" s="130">
        <v>8.8760000000000006E-2</v>
      </c>
      <c r="M33" s="129">
        <v>0.2458249092973662</v>
      </c>
      <c r="N33" s="129">
        <v>0.2458249092973662</v>
      </c>
      <c r="O33" s="129">
        <v>0.2458249092973662</v>
      </c>
      <c r="P33" s="129">
        <v>0.24600116430571339</v>
      </c>
      <c r="Q33" s="129">
        <v>0.2458317177200465</v>
      </c>
      <c r="R33" s="130">
        <v>0.2458317177200465</v>
      </c>
      <c r="S33" s="131">
        <v>24.582490929736618</v>
      </c>
      <c r="T33" s="129">
        <v>24.582490929736618</v>
      </c>
      <c r="U33" s="129">
        <v>24.582490929736618</v>
      </c>
      <c r="V33" s="129">
        <v>24.60011643057134</v>
      </c>
      <c r="W33" s="129">
        <v>24.583171772004651</v>
      </c>
      <c r="X33" s="130">
        <v>24.583171772004651</v>
      </c>
    </row>
    <row r="34" spans="1:24">
      <c r="A34" s="309"/>
      <c r="B34" s="306"/>
      <c r="C34" s="306"/>
      <c r="D34" s="306"/>
      <c r="E34" s="119" t="s">
        <v>365</v>
      </c>
      <c r="F34" s="126" t="s">
        <v>364</v>
      </c>
      <c r="G34" s="127">
        <v>0.19533</v>
      </c>
      <c r="H34">
        <v>0.19533</v>
      </c>
      <c r="I34">
        <v>0.19533</v>
      </c>
      <c r="J34">
        <v>0.1953</v>
      </c>
      <c r="K34">
        <v>0.19533</v>
      </c>
      <c r="L34" s="128">
        <v>0.19533</v>
      </c>
      <c r="M34">
        <v>0.54097543412634674</v>
      </c>
      <c r="N34">
        <v>0.54097543412634674</v>
      </c>
      <c r="O34">
        <v>0.54097543412634674</v>
      </c>
      <c r="P34">
        <v>0.54140215673772629</v>
      </c>
      <c r="Q34">
        <v>0.54099041710519025</v>
      </c>
      <c r="R34" s="128">
        <v>0.54099041710519025</v>
      </c>
      <c r="S34" s="127">
        <v>54.097543412634671</v>
      </c>
      <c r="T34">
        <v>54.097543412634671</v>
      </c>
      <c r="U34">
        <v>54.097543412634671</v>
      </c>
      <c r="V34">
        <v>54.14021567377263</v>
      </c>
      <c r="W34">
        <v>54.099041710519018</v>
      </c>
      <c r="X34" s="128">
        <v>54.099041710519018</v>
      </c>
    </row>
    <row r="35" spans="1:24">
      <c r="A35" s="309"/>
      <c r="B35" s="306"/>
      <c r="C35" s="306"/>
      <c r="D35" s="306"/>
      <c r="E35" s="119" t="s">
        <v>61</v>
      </c>
      <c r="F35" s="126" t="s">
        <v>364</v>
      </c>
      <c r="G35" s="127">
        <v>3.3480000000000003E-2</v>
      </c>
      <c r="H35">
        <v>3.3480000000000003E-2</v>
      </c>
      <c r="I35">
        <v>3.3480000000000003E-2</v>
      </c>
      <c r="J35">
        <v>3.3210000000000003E-2</v>
      </c>
      <c r="K35">
        <v>3.347E-2</v>
      </c>
      <c r="L35" s="128">
        <v>3.347E-2</v>
      </c>
      <c r="M35">
        <v>9.2724402470435105E-2</v>
      </c>
      <c r="N35">
        <v>9.2724402470435105E-2</v>
      </c>
      <c r="O35">
        <v>9.2724402470435105E-2</v>
      </c>
      <c r="P35">
        <v>9.2063316053558067E-2</v>
      </c>
      <c r="Q35">
        <v>9.2699274358832323E-2</v>
      </c>
      <c r="R35" s="128">
        <v>9.2699274358832323E-2</v>
      </c>
      <c r="S35" s="127">
        <v>9.2724402470435106</v>
      </c>
      <c r="T35">
        <v>9.2724402470435106</v>
      </c>
      <c r="U35">
        <v>9.2724402470435106</v>
      </c>
      <c r="V35">
        <v>9.2063316053558069</v>
      </c>
      <c r="W35">
        <v>9.2699274358832326</v>
      </c>
      <c r="X35" s="128">
        <v>9.2699274358832326</v>
      </c>
    </row>
    <row r="36" spans="1:24">
      <c r="A36" s="309"/>
      <c r="B36" s="306"/>
      <c r="C36" s="306"/>
      <c r="D36" s="306"/>
      <c r="E36" s="119" t="s">
        <v>366</v>
      </c>
      <c r="F36" s="126" t="s">
        <v>364</v>
      </c>
      <c r="G36" s="127">
        <v>1.7000000000000001E-4</v>
      </c>
      <c r="H36">
        <v>1.7000000000000001E-4</v>
      </c>
      <c r="I36">
        <v>1.7000000000000001E-4</v>
      </c>
      <c r="J36">
        <v>1.7000000000000001E-4</v>
      </c>
      <c r="K36">
        <v>1.7000000000000001E-4</v>
      </c>
      <c r="L36" s="128">
        <v>1.7000000000000001E-4</v>
      </c>
      <c r="M36">
        <v>4.7082283213781262E-4</v>
      </c>
      <c r="N36">
        <v>4.7082283213781262E-4</v>
      </c>
      <c r="O36">
        <v>4.7082283213781262E-4</v>
      </c>
      <c r="P36">
        <v>4.7126659828680727E-4</v>
      </c>
      <c r="Q36">
        <v>4.7083587215421258E-4</v>
      </c>
      <c r="R36" s="128">
        <v>4.7083587215421258E-4</v>
      </c>
      <c r="S36" s="127">
        <v>4.7082283213781259E-2</v>
      </c>
      <c r="T36">
        <v>4.7082283213781259E-2</v>
      </c>
      <c r="U36">
        <v>4.7082283213781259E-2</v>
      </c>
      <c r="V36">
        <v>4.712665982868073E-2</v>
      </c>
      <c r="W36">
        <v>4.708358721542126E-2</v>
      </c>
      <c r="X36" s="128">
        <v>4.708358721542126E-2</v>
      </c>
    </row>
    <row r="37" spans="1:24">
      <c r="A37" s="309"/>
      <c r="B37" s="306"/>
      <c r="C37" s="306"/>
      <c r="D37" s="306"/>
      <c r="E37" s="119" t="s">
        <v>367</v>
      </c>
      <c r="F37" s="126" t="s">
        <v>364</v>
      </c>
      <c r="G37" s="127">
        <v>5.0000000000000001E-4</v>
      </c>
      <c r="H37">
        <v>5.0000000000000001E-4</v>
      </c>
      <c r="I37">
        <v>5.0000000000000001E-4</v>
      </c>
      <c r="J37">
        <v>4.8999999999999998E-4</v>
      </c>
      <c r="K37">
        <v>5.0000000000000001E-4</v>
      </c>
      <c r="L37" s="128">
        <v>5.0000000000000001E-4</v>
      </c>
      <c r="M37">
        <v>1.384773035699449E-3</v>
      </c>
      <c r="N37">
        <v>1.384773035699449E-3</v>
      </c>
      <c r="O37">
        <v>1.384773035699449E-3</v>
      </c>
      <c r="P37">
        <v>1.358356665650209E-3</v>
      </c>
      <c r="Q37">
        <v>1.3848113886888609E-3</v>
      </c>
      <c r="R37" s="128">
        <v>1.3848113886888609E-3</v>
      </c>
      <c r="S37" s="127">
        <v>0.13847730356994489</v>
      </c>
      <c r="T37">
        <v>0.13847730356994489</v>
      </c>
      <c r="U37">
        <v>0.13847730356994489</v>
      </c>
      <c r="V37">
        <v>0.13583566656502091</v>
      </c>
      <c r="W37">
        <v>0.13848113886888611</v>
      </c>
      <c r="X37" s="128">
        <v>0.13848113886888611</v>
      </c>
    </row>
    <row r="38" spans="1:24">
      <c r="A38" s="309"/>
      <c r="B38" s="306"/>
      <c r="C38" s="306"/>
      <c r="D38" s="306"/>
      <c r="E38" s="119" t="s">
        <v>368</v>
      </c>
      <c r="F38" s="126" t="s">
        <v>364</v>
      </c>
      <c r="G38" s="127">
        <v>2.0400000000000001E-3</v>
      </c>
      <c r="H38">
        <v>2.0400000000000001E-3</v>
      </c>
      <c r="I38">
        <v>2.0400000000000001E-3</v>
      </c>
      <c r="J38">
        <v>2.0300000000000001E-3</v>
      </c>
      <c r="K38">
        <v>2.0400000000000001E-3</v>
      </c>
      <c r="L38" s="128">
        <v>2.0400000000000001E-3</v>
      </c>
      <c r="M38">
        <v>5.6498739856537519E-3</v>
      </c>
      <c r="N38">
        <v>5.6498739856537519E-3</v>
      </c>
      <c r="O38">
        <v>5.6498739856537519E-3</v>
      </c>
      <c r="P38">
        <v>5.6274776148365806E-3</v>
      </c>
      <c r="Q38">
        <v>5.650030465850552E-3</v>
      </c>
      <c r="R38" s="128">
        <v>5.650030465850552E-3</v>
      </c>
      <c r="S38" s="127">
        <v>0.56498739856537517</v>
      </c>
      <c r="T38">
        <v>0.56498739856537517</v>
      </c>
      <c r="U38">
        <v>0.56498739856537517</v>
      </c>
      <c r="V38">
        <v>0.56274776148365813</v>
      </c>
      <c r="W38">
        <v>0.56500304658505518</v>
      </c>
      <c r="X38" s="128">
        <v>0.56500304658505518</v>
      </c>
    </row>
    <row r="39" spans="1:24">
      <c r="A39" s="309"/>
      <c r="B39" s="306"/>
      <c r="C39" s="306"/>
      <c r="D39" s="306"/>
      <c r="E39" s="119" t="s">
        <v>369</v>
      </c>
      <c r="F39" s="126" t="s">
        <v>364</v>
      </c>
      <c r="G39" s="127">
        <v>4.0000000000000003E-5</v>
      </c>
      <c r="H39">
        <v>4.0000000000000003E-5</v>
      </c>
      <c r="I39">
        <v>4.0000000000000003E-5</v>
      </c>
      <c r="J39">
        <v>4.0000000000000003E-5</v>
      </c>
      <c r="K39">
        <v>4.0000000000000003E-5</v>
      </c>
      <c r="L39" s="128">
        <v>4.0000000000000003E-5</v>
      </c>
      <c r="M39">
        <v>1.107818428559559E-4</v>
      </c>
      <c r="N39">
        <v>1.107818428559559E-4</v>
      </c>
      <c r="O39">
        <v>1.107818428559559E-4</v>
      </c>
      <c r="P39">
        <v>1.108862584204253E-4</v>
      </c>
      <c r="Q39">
        <v>1.1078491109510891E-4</v>
      </c>
      <c r="R39" s="128">
        <v>1.1078491109510891E-4</v>
      </c>
      <c r="S39" s="127">
        <v>1.107818428559559E-2</v>
      </c>
      <c r="T39">
        <v>1.107818428559559E-2</v>
      </c>
      <c r="U39">
        <v>1.107818428559559E-2</v>
      </c>
      <c r="V39">
        <v>1.1088625842042531E-2</v>
      </c>
      <c r="W39">
        <v>1.1078491109510889E-2</v>
      </c>
      <c r="X39" s="128">
        <v>1.1078491109510889E-2</v>
      </c>
    </row>
    <row r="40" spans="1:24">
      <c r="A40" s="309"/>
      <c r="B40" s="306"/>
      <c r="C40" s="306"/>
      <c r="D40" s="306"/>
      <c r="E40" s="306" t="s">
        <v>65</v>
      </c>
      <c r="F40" s="126" t="s">
        <v>211</v>
      </c>
      <c r="G40" s="127">
        <v>0</v>
      </c>
      <c r="H40">
        <v>0</v>
      </c>
      <c r="I40">
        <v>0</v>
      </c>
      <c r="J40">
        <v>0</v>
      </c>
      <c r="K40">
        <v>0</v>
      </c>
      <c r="L40" s="128">
        <v>0</v>
      </c>
      <c r="M40">
        <v>0</v>
      </c>
      <c r="N40">
        <v>0</v>
      </c>
      <c r="O40">
        <v>0</v>
      </c>
      <c r="P40">
        <v>0</v>
      </c>
      <c r="Q40">
        <v>0</v>
      </c>
      <c r="R40" s="128">
        <v>0</v>
      </c>
      <c r="S40" s="127">
        <v>0</v>
      </c>
      <c r="T40">
        <v>0</v>
      </c>
      <c r="U40">
        <v>0</v>
      </c>
      <c r="V40">
        <v>0</v>
      </c>
      <c r="W40">
        <v>0</v>
      </c>
      <c r="X40" s="128">
        <v>0</v>
      </c>
    </row>
    <row r="41" spans="1:24">
      <c r="A41" s="309"/>
      <c r="B41" s="306"/>
      <c r="C41" s="306"/>
      <c r="D41" s="306"/>
      <c r="E41" s="306"/>
      <c r="F41" s="126" t="s">
        <v>231</v>
      </c>
      <c r="G41" s="127">
        <v>6.9999999999999994E-5</v>
      </c>
      <c r="H41">
        <v>6.9999999999999994E-5</v>
      </c>
      <c r="I41">
        <v>6.9999999999999994E-5</v>
      </c>
      <c r="J41">
        <v>6.9999999999999994E-5</v>
      </c>
      <c r="K41">
        <v>6.9999999999999994E-5</v>
      </c>
      <c r="L41" s="128">
        <v>6.9999999999999994E-5</v>
      </c>
      <c r="M41">
        <v>1.9386822499792281E-4</v>
      </c>
      <c r="N41">
        <v>1.9386822499792281E-4</v>
      </c>
      <c r="O41">
        <v>1.9386822499792281E-4</v>
      </c>
      <c r="P41">
        <v>1.940509522357442E-4</v>
      </c>
      <c r="Q41">
        <v>1.938735944164405E-4</v>
      </c>
      <c r="R41" s="128">
        <v>1.938735944164405E-4</v>
      </c>
      <c r="S41" s="127">
        <v>1.9386822499792278E-2</v>
      </c>
      <c r="T41">
        <v>1.9386822499792278E-2</v>
      </c>
      <c r="U41">
        <v>1.9386822499792278E-2</v>
      </c>
      <c r="V41">
        <v>1.940509522357442E-2</v>
      </c>
      <c r="W41">
        <v>1.9387359441644051E-2</v>
      </c>
      <c r="X41" s="128">
        <v>1.9387359441644051E-2</v>
      </c>
    </row>
    <row r="42" spans="1:24">
      <c r="A42" s="309"/>
      <c r="B42" s="306"/>
      <c r="C42" s="306"/>
      <c r="D42" s="306"/>
      <c r="E42" s="306"/>
      <c r="F42" s="126" t="s">
        <v>213</v>
      </c>
      <c r="G42" s="127">
        <v>9.8999999999999999E-4</v>
      </c>
      <c r="H42">
        <v>9.8999999999999999E-4</v>
      </c>
      <c r="I42">
        <v>9.8999999999999999E-4</v>
      </c>
      <c r="J42">
        <v>9.8999999999999999E-4</v>
      </c>
      <c r="K42">
        <v>9.8999999999999999E-4</v>
      </c>
      <c r="L42" s="128">
        <v>9.8999999999999999E-4</v>
      </c>
      <c r="M42">
        <v>2.7418506106849081E-3</v>
      </c>
      <c r="N42">
        <v>2.7418506106849081E-3</v>
      </c>
      <c r="O42">
        <v>2.7418506106849081E-3</v>
      </c>
      <c r="P42">
        <v>2.744434895905526E-3</v>
      </c>
      <c r="Q42">
        <v>2.741926549603944E-3</v>
      </c>
      <c r="R42" s="128">
        <v>2.741926549603944E-3</v>
      </c>
      <c r="S42" s="127">
        <v>0.27418506106849078</v>
      </c>
      <c r="T42">
        <v>0.27418506106849078</v>
      </c>
      <c r="U42">
        <v>0.27418506106849078</v>
      </c>
      <c r="V42">
        <v>0.27444348959055248</v>
      </c>
      <c r="W42">
        <v>0.27419265496039441</v>
      </c>
      <c r="X42" s="128">
        <v>0.27419265496039441</v>
      </c>
    </row>
    <row r="43" spans="1:24">
      <c r="A43" s="309"/>
      <c r="B43" s="306"/>
      <c r="C43" s="306"/>
      <c r="D43" s="306"/>
      <c r="E43" s="306"/>
      <c r="F43" s="126" t="s">
        <v>235</v>
      </c>
      <c r="G43" s="127">
        <v>0</v>
      </c>
      <c r="H43">
        <v>0</v>
      </c>
      <c r="I43">
        <v>0</v>
      </c>
      <c r="J43">
        <v>0</v>
      </c>
      <c r="K43">
        <v>0</v>
      </c>
      <c r="L43" s="128">
        <v>0</v>
      </c>
      <c r="M43">
        <v>0</v>
      </c>
      <c r="N43">
        <v>0</v>
      </c>
      <c r="O43">
        <v>0</v>
      </c>
      <c r="P43">
        <v>0</v>
      </c>
      <c r="Q43">
        <v>0</v>
      </c>
      <c r="R43" s="128">
        <v>0</v>
      </c>
      <c r="S43" s="127">
        <v>0</v>
      </c>
      <c r="T43">
        <v>0</v>
      </c>
      <c r="U43">
        <v>0</v>
      </c>
      <c r="V43">
        <v>0</v>
      </c>
      <c r="W43">
        <v>0</v>
      </c>
      <c r="X43" s="128">
        <v>0</v>
      </c>
    </row>
    <row r="44" spans="1:24">
      <c r="A44" s="309"/>
      <c r="B44" s="306"/>
      <c r="C44" s="306"/>
      <c r="D44" s="306"/>
      <c r="E44" s="306"/>
      <c r="F44" s="126" t="s">
        <v>237</v>
      </c>
      <c r="G44" s="127">
        <v>0</v>
      </c>
      <c r="H44">
        <v>0</v>
      </c>
      <c r="I44">
        <v>0</v>
      </c>
      <c r="J44">
        <v>0</v>
      </c>
      <c r="K44">
        <v>0</v>
      </c>
      <c r="L44" s="128">
        <v>0</v>
      </c>
      <c r="M44">
        <v>0</v>
      </c>
      <c r="N44">
        <v>0</v>
      </c>
      <c r="O44">
        <v>0</v>
      </c>
      <c r="P44">
        <v>0</v>
      </c>
      <c r="Q44">
        <v>0</v>
      </c>
      <c r="R44" s="128">
        <v>0</v>
      </c>
      <c r="S44" s="127">
        <v>0</v>
      </c>
      <c r="T44">
        <v>0</v>
      </c>
      <c r="U44">
        <v>0</v>
      </c>
      <c r="V44">
        <v>0</v>
      </c>
      <c r="W44">
        <v>0</v>
      </c>
      <c r="X44" s="128">
        <v>0</v>
      </c>
    </row>
    <row r="45" spans="1:24">
      <c r="A45" s="309"/>
      <c r="B45" s="306"/>
      <c r="C45" s="306"/>
      <c r="D45" s="306"/>
      <c r="E45" s="306"/>
      <c r="F45" s="126" t="s">
        <v>221</v>
      </c>
      <c r="G45" s="127">
        <v>0</v>
      </c>
      <c r="H45">
        <v>0</v>
      </c>
      <c r="I45">
        <v>0</v>
      </c>
      <c r="J45">
        <v>0</v>
      </c>
      <c r="K45">
        <v>0</v>
      </c>
      <c r="L45" s="128">
        <v>0</v>
      </c>
      <c r="M45">
        <v>0</v>
      </c>
      <c r="N45">
        <v>0</v>
      </c>
      <c r="O45">
        <v>0</v>
      </c>
      <c r="P45">
        <v>0</v>
      </c>
      <c r="Q45">
        <v>0</v>
      </c>
      <c r="R45" s="128">
        <v>0</v>
      </c>
      <c r="S45" s="127">
        <v>0</v>
      </c>
      <c r="T45">
        <v>0</v>
      </c>
      <c r="U45">
        <v>0</v>
      </c>
      <c r="V45">
        <v>0</v>
      </c>
      <c r="W45">
        <v>0</v>
      </c>
      <c r="X45" s="128">
        <v>0</v>
      </c>
    </row>
    <row r="46" spans="1:24">
      <c r="A46" s="309"/>
      <c r="B46" s="306"/>
      <c r="C46" s="306"/>
      <c r="D46" s="306"/>
      <c r="E46" s="306"/>
      <c r="F46" s="126" t="s">
        <v>187</v>
      </c>
      <c r="G46" s="127">
        <v>2.5000000000000001E-4</v>
      </c>
      <c r="H46">
        <v>2.5000000000000001E-4</v>
      </c>
      <c r="I46">
        <v>2.5000000000000001E-4</v>
      </c>
      <c r="J46">
        <v>2.5000000000000001E-4</v>
      </c>
      <c r="K46">
        <v>2.5000000000000001E-4</v>
      </c>
      <c r="L46" s="128">
        <v>2.5000000000000001E-4</v>
      </c>
      <c r="M46">
        <v>6.9238651784972449E-4</v>
      </c>
      <c r="N46">
        <v>6.9238651784972449E-4</v>
      </c>
      <c r="O46">
        <v>6.9238651784972449E-4</v>
      </c>
      <c r="P46">
        <v>6.9303911512765784E-4</v>
      </c>
      <c r="Q46">
        <v>6.9240569434443036E-4</v>
      </c>
      <c r="R46" s="128">
        <v>6.9240569434443036E-4</v>
      </c>
      <c r="S46" s="127">
        <v>6.9238651784972446E-2</v>
      </c>
      <c r="T46">
        <v>6.9238651784972446E-2</v>
      </c>
      <c r="U46">
        <v>6.9238651784972446E-2</v>
      </c>
      <c r="V46">
        <v>6.9303911512765784E-2</v>
      </c>
      <c r="W46">
        <v>6.9240569434443039E-2</v>
      </c>
      <c r="X46" s="128">
        <v>6.9240569434443039E-2</v>
      </c>
    </row>
    <row r="47" spans="1:24">
      <c r="A47" s="309"/>
      <c r="B47" s="306"/>
      <c r="C47" s="306"/>
      <c r="D47" s="306"/>
      <c r="E47" s="306"/>
      <c r="F47" s="126" t="s">
        <v>189</v>
      </c>
      <c r="G47" s="127">
        <v>2.3900000000000002E-3</v>
      </c>
      <c r="H47">
        <v>2.3900000000000002E-3</v>
      </c>
      <c r="I47">
        <v>2.3900000000000002E-3</v>
      </c>
      <c r="J47">
        <v>2.3900000000000002E-3</v>
      </c>
      <c r="K47">
        <v>2.3900000000000002E-3</v>
      </c>
      <c r="L47" s="128">
        <v>2.3900000000000002E-3</v>
      </c>
      <c r="M47">
        <v>6.6192151106433663E-3</v>
      </c>
      <c r="N47">
        <v>6.6192151106433663E-3</v>
      </c>
      <c r="O47">
        <v>6.6192151106433663E-3</v>
      </c>
      <c r="P47">
        <v>6.6254539406204096E-3</v>
      </c>
      <c r="Q47">
        <v>6.6193984379327546E-3</v>
      </c>
      <c r="R47" s="128">
        <v>6.6193984379327546E-3</v>
      </c>
      <c r="S47" s="127">
        <v>0.66192151106433661</v>
      </c>
      <c r="T47">
        <v>0.66192151106433661</v>
      </c>
      <c r="U47">
        <v>0.66192151106433661</v>
      </c>
      <c r="V47">
        <v>0.66254539406204094</v>
      </c>
      <c r="W47">
        <v>0.66193984379327542</v>
      </c>
      <c r="X47" s="128">
        <v>0.66193984379327542</v>
      </c>
    </row>
    <row r="48" spans="1:24">
      <c r="A48" s="309"/>
      <c r="B48" s="306"/>
      <c r="C48" s="306"/>
      <c r="D48" s="306"/>
      <c r="E48" s="306"/>
      <c r="F48" s="126" t="s">
        <v>193</v>
      </c>
      <c r="G48" s="127">
        <v>1.8419999999999999E-2</v>
      </c>
      <c r="H48">
        <v>1.8419999999999999E-2</v>
      </c>
      <c r="I48">
        <v>1.8419999999999999E-2</v>
      </c>
      <c r="J48">
        <v>1.8419999999999999E-2</v>
      </c>
      <c r="K48">
        <v>1.8419999999999999E-2</v>
      </c>
      <c r="L48" s="128">
        <v>1.8419999999999999E-2</v>
      </c>
      <c r="M48">
        <v>5.1015038635167688E-2</v>
      </c>
      <c r="N48">
        <v>5.1015038635167688E-2</v>
      </c>
      <c r="O48">
        <v>5.1015038635167688E-2</v>
      </c>
      <c r="P48">
        <v>5.1063122002605828E-2</v>
      </c>
      <c r="Q48">
        <v>5.1016451559297619E-2</v>
      </c>
      <c r="R48" s="128">
        <v>5.1016451559297619E-2</v>
      </c>
      <c r="S48" s="127">
        <v>5.1015038635167693</v>
      </c>
      <c r="T48">
        <v>5.1015038635167693</v>
      </c>
      <c r="U48">
        <v>5.1015038635167693</v>
      </c>
      <c r="V48">
        <v>5.1063122002605832</v>
      </c>
      <c r="W48">
        <v>5.101645155929762</v>
      </c>
      <c r="X48" s="128">
        <v>5.101645155929762</v>
      </c>
    </row>
    <row r="49" spans="1:24">
      <c r="A49" s="309"/>
      <c r="B49" s="306"/>
      <c r="C49" s="306"/>
      <c r="D49" s="306"/>
      <c r="E49" s="306"/>
      <c r="F49" s="126" t="s">
        <v>191</v>
      </c>
      <c r="G49" s="127">
        <v>6.2E-4</v>
      </c>
      <c r="H49">
        <v>6.2E-4</v>
      </c>
      <c r="I49">
        <v>6.2E-4</v>
      </c>
      <c r="J49">
        <v>6.2E-4</v>
      </c>
      <c r="K49">
        <v>6.2E-4</v>
      </c>
      <c r="L49" s="128">
        <v>6.2E-4</v>
      </c>
      <c r="M49">
        <v>1.7171185642673159E-3</v>
      </c>
      <c r="N49">
        <v>1.7171185642673159E-3</v>
      </c>
      <c r="O49">
        <v>1.7171185642673159E-3</v>
      </c>
      <c r="P49">
        <v>1.718737005516591E-3</v>
      </c>
      <c r="Q49">
        <v>1.717166121974187E-3</v>
      </c>
      <c r="R49" s="128">
        <v>1.717166121974187E-3</v>
      </c>
      <c r="S49" s="127">
        <v>0.17171185642673159</v>
      </c>
      <c r="T49">
        <v>0.17171185642673159</v>
      </c>
      <c r="U49">
        <v>0.17171185642673159</v>
      </c>
      <c r="V49">
        <v>0.17187370055165921</v>
      </c>
      <c r="W49">
        <v>0.17171661219741871</v>
      </c>
      <c r="X49" s="128">
        <v>0.17171661219741871</v>
      </c>
    </row>
    <row r="50" spans="1:24">
      <c r="A50" s="309"/>
      <c r="B50" s="306"/>
      <c r="C50" s="306"/>
      <c r="D50" s="306"/>
      <c r="E50" s="306"/>
      <c r="F50" s="126" t="s">
        <v>195</v>
      </c>
      <c r="G50" s="127">
        <v>2.7499999999999998E-3</v>
      </c>
      <c r="H50">
        <v>2.7499999999999998E-3</v>
      </c>
      <c r="I50">
        <v>2.7499999999999998E-3</v>
      </c>
      <c r="J50">
        <v>2.7499999999999998E-3</v>
      </c>
      <c r="K50">
        <v>2.7499999999999998E-3</v>
      </c>
      <c r="L50" s="128">
        <v>2.7499999999999998E-3</v>
      </c>
      <c r="M50">
        <v>7.616251696346968E-3</v>
      </c>
      <c r="N50">
        <v>7.616251696346968E-3</v>
      </c>
      <c r="O50">
        <v>7.616251696346968E-3</v>
      </c>
      <c r="P50">
        <v>7.6234302664042351E-3</v>
      </c>
      <c r="Q50">
        <v>7.6164626377887316E-3</v>
      </c>
      <c r="R50" s="128">
        <v>7.6164626377887316E-3</v>
      </c>
      <c r="S50" s="127">
        <v>0.76162516963469684</v>
      </c>
      <c r="T50">
        <v>0.76162516963469684</v>
      </c>
      <c r="U50">
        <v>0.76162516963469684</v>
      </c>
      <c r="V50">
        <v>0.76234302664042353</v>
      </c>
      <c r="W50">
        <v>0.76164626377887323</v>
      </c>
      <c r="X50" s="128">
        <v>0.76164626377887323</v>
      </c>
    </row>
    <row r="51" spans="1:24">
      <c r="A51" s="309"/>
      <c r="B51" s="306"/>
      <c r="C51" s="306"/>
      <c r="D51" s="306"/>
      <c r="E51" s="306"/>
      <c r="F51" s="126" t="s">
        <v>217</v>
      </c>
      <c r="G51" s="127">
        <v>6.0000000000000002E-5</v>
      </c>
      <c r="H51">
        <v>6.0000000000000002E-5</v>
      </c>
      <c r="I51">
        <v>6.0000000000000002E-5</v>
      </c>
      <c r="J51">
        <v>6.0000000000000002E-5</v>
      </c>
      <c r="K51">
        <v>6.0000000000000002E-5</v>
      </c>
      <c r="L51" s="128">
        <v>6.0000000000000002E-5</v>
      </c>
      <c r="M51">
        <v>1.661727642839339E-4</v>
      </c>
      <c r="N51">
        <v>1.661727642839339E-4</v>
      </c>
      <c r="O51">
        <v>1.661727642839339E-4</v>
      </c>
      <c r="P51">
        <v>1.6632938763063779E-4</v>
      </c>
      <c r="Q51">
        <v>1.661773666426633E-4</v>
      </c>
      <c r="R51" s="128">
        <v>1.661773666426633E-4</v>
      </c>
      <c r="S51" s="127">
        <v>1.661727642839339E-2</v>
      </c>
      <c r="T51">
        <v>1.661727642839339E-2</v>
      </c>
      <c r="U51">
        <v>1.661727642839339E-2</v>
      </c>
      <c r="V51">
        <v>1.6632938763063789E-2</v>
      </c>
      <c r="W51">
        <v>1.661773666426633E-2</v>
      </c>
      <c r="X51" s="128">
        <v>1.661773666426633E-2</v>
      </c>
    </row>
    <row r="52" spans="1:24">
      <c r="A52" s="309"/>
      <c r="B52" s="306"/>
      <c r="C52" s="306"/>
      <c r="D52" s="306"/>
      <c r="E52" s="306"/>
      <c r="F52" s="126" t="s">
        <v>215</v>
      </c>
      <c r="G52" s="127">
        <v>0</v>
      </c>
      <c r="H52">
        <v>0</v>
      </c>
      <c r="I52">
        <v>0</v>
      </c>
      <c r="J52">
        <v>0</v>
      </c>
      <c r="K52">
        <v>0</v>
      </c>
      <c r="L52" s="128">
        <v>0</v>
      </c>
      <c r="M52">
        <v>0</v>
      </c>
      <c r="N52">
        <v>0</v>
      </c>
      <c r="O52">
        <v>0</v>
      </c>
      <c r="P52">
        <v>0</v>
      </c>
      <c r="Q52">
        <v>0</v>
      </c>
      <c r="R52" s="128">
        <v>0</v>
      </c>
      <c r="S52" s="127">
        <v>0</v>
      </c>
      <c r="T52">
        <v>0</v>
      </c>
      <c r="U52">
        <v>0</v>
      </c>
      <c r="V52">
        <v>0</v>
      </c>
      <c r="W52">
        <v>0</v>
      </c>
      <c r="X52" s="128">
        <v>0</v>
      </c>
    </row>
    <row r="53" spans="1:24">
      <c r="A53" s="309"/>
      <c r="B53" s="306"/>
      <c r="C53" s="306"/>
      <c r="D53" s="306"/>
      <c r="E53" s="306"/>
      <c r="F53" s="126" t="s">
        <v>197</v>
      </c>
      <c r="G53" s="127">
        <v>8.8000000000000003E-4</v>
      </c>
      <c r="H53">
        <v>8.8000000000000003E-4</v>
      </c>
      <c r="I53">
        <v>8.8000000000000003E-4</v>
      </c>
      <c r="J53">
        <v>8.8000000000000003E-4</v>
      </c>
      <c r="K53">
        <v>8.8000000000000003E-4</v>
      </c>
      <c r="L53" s="128">
        <v>8.8000000000000003E-4</v>
      </c>
      <c r="M53">
        <v>2.4372005428310302E-3</v>
      </c>
      <c r="N53">
        <v>2.4372005428310302E-3</v>
      </c>
      <c r="O53">
        <v>2.4372005428310302E-3</v>
      </c>
      <c r="P53">
        <v>2.4394976852493561E-3</v>
      </c>
      <c r="Q53">
        <v>2.4372680440923949E-3</v>
      </c>
      <c r="R53" s="128">
        <v>2.4372680440923949E-3</v>
      </c>
      <c r="S53" s="127">
        <v>0.243720054283103</v>
      </c>
      <c r="T53">
        <v>0.243720054283103</v>
      </c>
      <c r="U53">
        <v>0.243720054283103</v>
      </c>
      <c r="V53">
        <v>0.24394976852493561</v>
      </c>
      <c r="W53">
        <v>0.24372680440923949</v>
      </c>
      <c r="X53" s="128">
        <v>0.24372680440923949</v>
      </c>
    </row>
    <row r="54" spans="1:24">
      <c r="A54" s="309"/>
      <c r="B54" s="306"/>
      <c r="C54" s="306"/>
      <c r="D54" s="306"/>
      <c r="E54" s="306"/>
      <c r="F54" s="126" t="s">
        <v>239</v>
      </c>
      <c r="G54" s="127">
        <v>4.0999999999999999E-4</v>
      </c>
      <c r="H54">
        <v>4.0999999999999999E-4</v>
      </c>
      <c r="I54">
        <v>4.0999999999999999E-4</v>
      </c>
      <c r="J54">
        <v>4.0999999999999999E-4</v>
      </c>
      <c r="K54">
        <v>4.0999999999999999E-4</v>
      </c>
      <c r="L54" s="128">
        <v>4.0999999999999999E-4</v>
      </c>
      <c r="M54">
        <v>1.1355138892735479E-3</v>
      </c>
      <c r="N54">
        <v>1.1355138892735479E-3</v>
      </c>
      <c r="O54">
        <v>1.1355138892735479E-3</v>
      </c>
      <c r="P54">
        <v>1.1365841488093591E-3</v>
      </c>
      <c r="Q54">
        <v>1.135545338724866E-3</v>
      </c>
      <c r="R54" s="128">
        <v>1.135545338724866E-3</v>
      </c>
      <c r="S54" s="127">
        <v>0.11355138892735479</v>
      </c>
      <c r="T54">
        <v>0.11355138892735479</v>
      </c>
      <c r="U54">
        <v>0.11355138892735479</v>
      </c>
      <c r="V54">
        <v>0.11365841488093591</v>
      </c>
      <c r="W54">
        <v>0.1135545338724866</v>
      </c>
      <c r="X54" s="128">
        <v>0.1135545338724866</v>
      </c>
    </row>
    <row r="55" spans="1:24">
      <c r="A55" s="309"/>
      <c r="B55" s="306"/>
      <c r="C55" s="306"/>
      <c r="D55" s="306"/>
      <c r="E55" s="306"/>
      <c r="F55" s="126" t="s">
        <v>199</v>
      </c>
      <c r="G55" s="127">
        <v>0</v>
      </c>
      <c r="H55">
        <v>0</v>
      </c>
      <c r="I55">
        <v>0</v>
      </c>
      <c r="J55">
        <v>0</v>
      </c>
      <c r="K55">
        <v>0</v>
      </c>
      <c r="L55" s="128">
        <v>0</v>
      </c>
      <c r="M55">
        <v>0</v>
      </c>
      <c r="N55">
        <v>0</v>
      </c>
      <c r="O55">
        <v>0</v>
      </c>
      <c r="P55">
        <v>0</v>
      </c>
      <c r="Q55">
        <v>0</v>
      </c>
      <c r="R55" s="128">
        <v>0</v>
      </c>
      <c r="S55" s="127">
        <v>0</v>
      </c>
      <c r="T55">
        <v>0</v>
      </c>
      <c r="U55">
        <v>0</v>
      </c>
      <c r="V55">
        <v>0</v>
      </c>
      <c r="W55">
        <v>0</v>
      </c>
      <c r="X55" s="128">
        <v>0</v>
      </c>
    </row>
    <row r="56" spans="1:24">
      <c r="A56" s="309"/>
      <c r="B56" s="306"/>
      <c r="C56" s="306"/>
      <c r="D56" s="306"/>
      <c r="E56" s="306"/>
      <c r="F56" s="126" t="s">
        <v>227</v>
      </c>
      <c r="G56" s="127">
        <v>0</v>
      </c>
      <c r="H56">
        <v>0</v>
      </c>
      <c r="I56">
        <v>0</v>
      </c>
      <c r="J56">
        <v>0</v>
      </c>
      <c r="K56">
        <v>0</v>
      </c>
      <c r="L56" s="128">
        <v>0</v>
      </c>
      <c r="M56">
        <v>0</v>
      </c>
      <c r="N56">
        <v>0</v>
      </c>
      <c r="O56">
        <v>0</v>
      </c>
      <c r="P56">
        <v>0</v>
      </c>
      <c r="Q56">
        <v>0</v>
      </c>
      <c r="R56" s="128">
        <v>0</v>
      </c>
      <c r="S56" s="127">
        <v>0</v>
      </c>
      <c r="T56">
        <v>0</v>
      </c>
      <c r="U56">
        <v>0</v>
      </c>
      <c r="V56">
        <v>0</v>
      </c>
      <c r="W56">
        <v>0</v>
      </c>
      <c r="X56" s="128">
        <v>0</v>
      </c>
    </row>
    <row r="57" spans="1:24">
      <c r="A57" s="309"/>
      <c r="B57" s="306"/>
      <c r="C57" s="306"/>
      <c r="D57" s="306"/>
      <c r="E57" s="306"/>
      <c r="F57" s="126" t="s">
        <v>205</v>
      </c>
      <c r="G57" s="127">
        <v>0</v>
      </c>
      <c r="H57">
        <v>0</v>
      </c>
      <c r="I57">
        <v>0</v>
      </c>
      <c r="J57">
        <v>0</v>
      </c>
      <c r="K57">
        <v>0</v>
      </c>
      <c r="L57" s="128">
        <v>0</v>
      </c>
      <c r="M57">
        <v>0</v>
      </c>
      <c r="N57">
        <v>0</v>
      </c>
      <c r="O57">
        <v>0</v>
      </c>
      <c r="P57">
        <v>0</v>
      </c>
      <c r="Q57">
        <v>0</v>
      </c>
      <c r="R57" s="128">
        <v>0</v>
      </c>
      <c r="S57" s="127">
        <v>0</v>
      </c>
      <c r="T57">
        <v>0</v>
      </c>
      <c r="U57">
        <v>0</v>
      </c>
      <c r="V57">
        <v>0</v>
      </c>
      <c r="W57">
        <v>0</v>
      </c>
      <c r="X57" s="128">
        <v>0</v>
      </c>
    </row>
    <row r="58" spans="1:24">
      <c r="A58" s="309"/>
      <c r="B58" s="306"/>
      <c r="C58" s="306"/>
      <c r="D58" s="306"/>
      <c r="E58" s="306"/>
      <c r="F58" s="126" t="s">
        <v>201</v>
      </c>
      <c r="G58" s="127">
        <v>0</v>
      </c>
      <c r="H58">
        <v>0</v>
      </c>
      <c r="I58">
        <v>0</v>
      </c>
      <c r="J58">
        <v>0</v>
      </c>
      <c r="K58">
        <v>0</v>
      </c>
      <c r="L58" s="128">
        <v>0</v>
      </c>
      <c r="M58">
        <v>0</v>
      </c>
      <c r="N58">
        <v>0</v>
      </c>
      <c r="O58">
        <v>0</v>
      </c>
      <c r="P58">
        <v>0</v>
      </c>
      <c r="Q58">
        <v>0</v>
      </c>
      <c r="R58" s="128">
        <v>0</v>
      </c>
      <c r="S58" s="127">
        <v>0</v>
      </c>
      <c r="T58">
        <v>0</v>
      </c>
      <c r="U58">
        <v>0</v>
      </c>
      <c r="V58">
        <v>0</v>
      </c>
      <c r="W58">
        <v>0</v>
      </c>
      <c r="X58" s="128">
        <v>0</v>
      </c>
    </row>
    <row r="59" spans="1:24">
      <c r="A59" s="309"/>
      <c r="B59" s="306"/>
      <c r="C59" s="306"/>
      <c r="D59" s="306"/>
      <c r="E59" s="306"/>
      <c r="F59" s="126" t="s">
        <v>207</v>
      </c>
      <c r="G59" s="127">
        <v>4.8999999999999998E-4</v>
      </c>
      <c r="H59">
        <v>4.8999999999999998E-4</v>
      </c>
      <c r="I59">
        <v>4.8999999999999998E-4</v>
      </c>
      <c r="J59">
        <v>4.8999999999999998E-4</v>
      </c>
      <c r="K59">
        <v>4.8999999999999998E-4</v>
      </c>
      <c r="L59" s="128">
        <v>4.8999999999999998E-4</v>
      </c>
      <c r="M59">
        <v>1.35707757498546E-3</v>
      </c>
      <c r="N59">
        <v>1.35707757498546E-3</v>
      </c>
      <c r="O59">
        <v>1.35707757498546E-3</v>
      </c>
      <c r="P59">
        <v>1.358356665650209E-3</v>
      </c>
      <c r="Q59">
        <v>1.357115160915083E-3</v>
      </c>
      <c r="R59" s="128">
        <v>1.357115160915083E-3</v>
      </c>
      <c r="S59" s="127">
        <v>0.13570775749854599</v>
      </c>
      <c r="T59">
        <v>0.13570775749854599</v>
      </c>
      <c r="U59">
        <v>0.13570775749854599</v>
      </c>
      <c r="V59">
        <v>0.13583566656502091</v>
      </c>
      <c r="W59">
        <v>0.13571151609150831</v>
      </c>
      <c r="X59" s="128">
        <v>0.13571151609150831</v>
      </c>
    </row>
    <row r="60" spans="1:24">
      <c r="A60" s="309"/>
      <c r="B60" s="306"/>
      <c r="C60" s="306"/>
      <c r="D60" s="306"/>
      <c r="E60" s="306"/>
      <c r="F60" s="126" t="s">
        <v>209</v>
      </c>
      <c r="G60" s="127">
        <v>0</v>
      </c>
      <c r="H60">
        <v>0</v>
      </c>
      <c r="I60">
        <v>0</v>
      </c>
      <c r="J60">
        <v>0</v>
      </c>
      <c r="K60">
        <v>0</v>
      </c>
      <c r="L60" s="128">
        <v>0</v>
      </c>
      <c r="M60">
        <v>0</v>
      </c>
      <c r="N60">
        <v>0</v>
      </c>
      <c r="O60">
        <v>0</v>
      </c>
      <c r="P60">
        <v>0</v>
      </c>
      <c r="Q60">
        <v>0</v>
      </c>
      <c r="R60" s="128">
        <v>0</v>
      </c>
      <c r="S60" s="127">
        <v>0</v>
      </c>
      <c r="T60">
        <v>0</v>
      </c>
      <c r="U60">
        <v>0</v>
      </c>
      <c r="V60">
        <v>0</v>
      </c>
      <c r="W60">
        <v>0</v>
      </c>
      <c r="X60" s="128">
        <v>0</v>
      </c>
    </row>
    <row r="61" spans="1:24">
      <c r="A61" s="309"/>
      <c r="B61" s="306"/>
      <c r="C61" s="306"/>
      <c r="D61" s="306"/>
      <c r="E61" s="306"/>
      <c r="F61" s="126" t="s">
        <v>219</v>
      </c>
      <c r="G61" s="127">
        <v>1.336E-2</v>
      </c>
      <c r="H61">
        <v>1.336E-2</v>
      </c>
      <c r="I61">
        <v>1.336E-2</v>
      </c>
      <c r="J61">
        <v>1.336E-2</v>
      </c>
      <c r="K61">
        <v>1.336E-2</v>
      </c>
      <c r="L61" s="128">
        <v>1.336E-2</v>
      </c>
      <c r="M61">
        <v>3.7001135513889283E-2</v>
      </c>
      <c r="N61">
        <v>3.7001135513889283E-2</v>
      </c>
      <c r="O61">
        <v>3.7001135513889283E-2</v>
      </c>
      <c r="P61">
        <v>3.7036010312422027E-2</v>
      </c>
      <c r="Q61">
        <v>3.7002160305766363E-2</v>
      </c>
      <c r="R61" s="128">
        <v>3.7002160305766363E-2</v>
      </c>
      <c r="S61" s="127">
        <v>3.7001135513889269</v>
      </c>
      <c r="T61">
        <v>3.7001135513889269</v>
      </c>
      <c r="U61">
        <v>3.7001135513889269</v>
      </c>
      <c r="V61">
        <v>3.703601031242203</v>
      </c>
      <c r="W61">
        <v>3.7002160305766361</v>
      </c>
      <c r="X61" s="128">
        <v>3.7002160305766361</v>
      </c>
    </row>
    <row r="62" spans="1:24">
      <c r="A62" s="309"/>
      <c r="B62" s="306"/>
      <c r="C62" s="306"/>
      <c r="D62" s="306"/>
      <c r="E62" s="306"/>
      <c r="F62" s="126" t="s">
        <v>229</v>
      </c>
      <c r="G62" s="127">
        <v>0</v>
      </c>
      <c r="H62">
        <v>0</v>
      </c>
      <c r="I62">
        <v>0</v>
      </c>
      <c r="J62">
        <v>0</v>
      </c>
      <c r="K62">
        <v>0</v>
      </c>
      <c r="L62" s="128">
        <v>0</v>
      </c>
      <c r="M62">
        <v>0</v>
      </c>
      <c r="N62">
        <v>0</v>
      </c>
      <c r="O62">
        <v>0</v>
      </c>
      <c r="P62">
        <v>0</v>
      </c>
      <c r="Q62">
        <v>0</v>
      </c>
      <c r="R62" s="128">
        <v>0</v>
      </c>
      <c r="S62" s="127">
        <v>0</v>
      </c>
      <c r="T62">
        <v>0</v>
      </c>
      <c r="U62">
        <v>0</v>
      </c>
      <c r="V62">
        <v>0</v>
      </c>
      <c r="W62">
        <v>0</v>
      </c>
      <c r="X62" s="128">
        <v>0</v>
      </c>
    </row>
    <row r="63" spans="1:24" ht="15" thickBot="1">
      <c r="A63" s="310"/>
      <c r="B63" s="307"/>
      <c r="C63" s="307"/>
      <c r="D63" s="307"/>
      <c r="E63" s="307"/>
      <c r="F63" s="132" t="s">
        <v>223</v>
      </c>
      <c r="G63" s="133">
        <v>6.0000000000000002E-5</v>
      </c>
      <c r="H63" s="134">
        <v>6.0000000000000002E-5</v>
      </c>
      <c r="I63" s="134">
        <v>6.0000000000000002E-5</v>
      </c>
      <c r="J63" s="134">
        <v>6.0000000000000002E-5</v>
      </c>
      <c r="K63" s="134">
        <v>6.0000000000000002E-5</v>
      </c>
      <c r="L63" s="135">
        <v>6.0000000000000002E-5</v>
      </c>
      <c r="M63" s="134">
        <v>1.661727642839339E-4</v>
      </c>
      <c r="N63" s="134">
        <v>1.661727642839339E-4</v>
      </c>
      <c r="O63" s="134">
        <v>1.661727642839339E-4</v>
      </c>
      <c r="P63" s="134">
        <v>1.6632938763063779E-4</v>
      </c>
      <c r="Q63" s="134">
        <v>1.661773666426633E-4</v>
      </c>
      <c r="R63" s="135">
        <v>1.661773666426633E-4</v>
      </c>
      <c r="S63" s="133">
        <v>1.661727642839339E-2</v>
      </c>
      <c r="T63" s="134">
        <v>1.661727642839339E-2</v>
      </c>
      <c r="U63" s="134">
        <v>1.661727642839339E-2</v>
      </c>
      <c r="V63" s="134">
        <v>1.6632938763063789E-2</v>
      </c>
      <c r="W63" s="134">
        <v>1.661773666426633E-2</v>
      </c>
      <c r="X63" s="135">
        <v>1.661773666426633E-2</v>
      </c>
    </row>
    <row r="64" spans="1:24">
      <c r="A64" s="308" t="s">
        <v>372</v>
      </c>
      <c r="B64" s="305" t="s">
        <v>272</v>
      </c>
      <c r="C64" s="305" t="s">
        <v>361</v>
      </c>
      <c r="D64" s="305" t="s">
        <v>373</v>
      </c>
      <c r="E64" s="120" t="s">
        <v>363</v>
      </c>
      <c r="F64" s="121" t="s">
        <v>364</v>
      </c>
      <c r="G64" s="131">
        <v>3.5110000000000002E-2</v>
      </c>
      <c r="H64" s="129">
        <v>3.5110000000000002E-2</v>
      </c>
      <c r="I64" s="129">
        <v>3.5110000000000002E-2</v>
      </c>
      <c r="J64" s="129">
        <v>3.508E-2</v>
      </c>
      <c r="K64" s="129">
        <v>3.5110000000000002E-2</v>
      </c>
      <c r="L64" s="130">
        <v>3.5110000000000002E-2</v>
      </c>
      <c r="M64" s="129">
        <v>0.12850920537315619</v>
      </c>
      <c r="N64" s="129">
        <v>0.12851390922401171</v>
      </c>
      <c r="O64" s="129">
        <v>0.12851390922401171</v>
      </c>
      <c r="P64" s="129">
        <v>0.12871977396983819</v>
      </c>
      <c r="Q64" s="129">
        <v>0.12851390922401171</v>
      </c>
      <c r="R64" s="130">
        <v>0.12851861341923199</v>
      </c>
      <c r="S64" s="131">
        <v>12.85092053731562</v>
      </c>
      <c r="T64" s="129">
        <v>12.851390922401171</v>
      </c>
      <c r="U64" s="129">
        <v>12.851390922401171</v>
      </c>
      <c r="V64" s="129">
        <v>12.871977396983819</v>
      </c>
      <c r="W64" s="129">
        <v>12.851390922401171</v>
      </c>
      <c r="X64" s="130">
        <v>12.8518613419232</v>
      </c>
    </row>
    <row r="65" spans="1:24">
      <c r="A65" s="309"/>
      <c r="B65" s="306"/>
      <c r="C65" s="306"/>
      <c r="D65" s="306"/>
      <c r="E65" s="119" t="s">
        <v>365</v>
      </c>
      <c r="F65" s="126" t="s">
        <v>364</v>
      </c>
      <c r="G65" s="127">
        <v>0.17075000000000001</v>
      </c>
      <c r="H65">
        <v>0.17075000000000001</v>
      </c>
      <c r="I65">
        <v>0.17075000000000001</v>
      </c>
      <c r="J65">
        <v>0.17069000000000001</v>
      </c>
      <c r="K65">
        <v>0.17075000000000001</v>
      </c>
      <c r="L65" s="128">
        <v>0.17075000000000001</v>
      </c>
      <c r="M65">
        <v>0.6249771238241647</v>
      </c>
      <c r="N65">
        <v>0.625</v>
      </c>
      <c r="O65">
        <v>0.625</v>
      </c>
      <c r="P65">
        <v>0.62631636884012776</v>
      </c>
      <c r="Q65">
        <v>0.625</v>
      </c>
      <c r="R65" s="128">
        <v>0.62502287785058031</v>
      </c>
      <c r="S65" s="127">
        <v>62.497712382416474</v>
      </c>
      <c r="T65">
        <v>62.5</v>
      </c>
      <c r="U65">
        <v>62.5</v>
      </c>
      <c r="V65">
        <v>62.631636884012778</v>
      </c>
      <c r="W65">
        <v>62.5</v>
      </c>
      <c r="X65" s="128">
        <v>62.50228778505803</v>
      </c>
    </row>
    <row r="66" spans="1:24">
      <c r="A66" s="309"/>
      <c r="B66" s="306"/>
      <c r="C66" s="306"/>
      <c r="D66" s="306"/>
      <c r="E66" s="119" t="s">
        <v>61</v>
      </c>
      <c r="F66" s="126" t="s">
        <v>364</v>
      </c>
      <c r="G66" s="127">
        <v>2.2069999999999999E-2</v>
      </c>
      <c r="H66">
        <v>2.206E-2</v>
      </c>
      <c r="I66">
        <v>2.206E-2</v>
      </c>
      <c r="J66">
        <v>2.1499999999999998E-2</v>
      </c>
      <c r="K66">
        <v>2.206E-2</v>
      </c>
      <c r="L66" s="128">
        <v>2.205E-2</v>
      </c>
      <c r="M66">
        <v>8.0780352110098472E-2</v>
      </c>
      <c r="N66">
        <v>8.0746705710102507E-2</v>
      </c>
      <c r="O66">
        <v>8.0746705710102507E-2</v>
      </c>
      <c r="P66">
        <v>7.8890397387443578E-2</v>
      </c>
      <c r="Q66">
        <v>8.0746705710102507E-2</v>
      </c>
      <c r="R66" s="128">
        <v>8.0713056846883124E-2</v>
      </c>
      <c r="S66" s="127">
        <v>8.0780352110098477</v>
      </c>
      <c r="T66">
        <v>8.07467057101025</v>
      </c>
      <c r="U66">
        <v>8.07467057101025</v>
      </c>
      <c r="V66">
        <v>7.8890397387443576</v>
      </c>
      <c r="W66">
        <v>8.07467057101025</v>
      </c>
      <c r="X66" s="128">
        <v>8.071305684688312</v>
      </c>
    </row>
    <row r="67" spans="1:24">
      <c r="A67" s="309"/>
      <c r="B67" s="306"/>
      <c r="C67" s="306"/>
      <c r="D67" s="306"/>
      <c r="E67" s="119" t="s">
        <v>366</v>
      </c>
      <c r="F67" s="126" t="s">
        <v>364</v>
      </c>
      <c r="G67" s="127">
        <v>1.3999999999999999E-4</v>
      </c>
      <c r="H67">
        <v>1.3999999999999999E-4</v>
      </c>
      <c r="I67">
        <v>1.3999999999999999E-4</v>
      </c>
      <c r="J67">
        <v>1.3999999999999999E-4</v>
      </c>
      <c r="K67">
        <v>1.3999999999999999E-4</v>
      </c>
      <c r="L67" s="128">
        <v>1.3999999999999999E-4</v>
      </c>
      <c r="M67">
        <v>5.1242633871380989E-4</v>
      </c>
      <c r="N67">
        <v>5.1244509516837474E-4</v>
      </c>
      <c r="O67">
        <v>5.1244509516837474E-4</v>
      </c>
      <c r="P67">
        <v>5.1370491322056289E-4</v>
      </c>
      <c r="Q67">
        <v>5.1244509516837474E-4</v>
      </c>
      <c r="R67" s="128">
        <v>5.1246385299608327E-4</v>
      </c>
      <c r="S67" s="127">
        <v>5.1242633871380991E-2</v>
      </c>
      <c r="T67">
        <v>5.1244509516837483E-2</v>
      </c>
      <c r="U67">
        <v>5.1244509516837483E-2</v>
      </c>
      <c r="V67">
        <v>5.1370491322056289E-2</v>
      </c>
      <c r="W67">
        <v>5.1244509516837483E-2</v>
      </c>
      <c r="X67" s="128">
        <v>5.124638529960833E-2</v>
      </c>
    </row>
    <row r="68" spans="1:24">
      <c r="A68" s="309"/>
      <c r="B68" s="306"/>
      <c r="C68" s="306"/>
      <c r="D68" s="306"/>
      <c r="E68" s="119" t="s">
        <v>367</v>
      </c>
      <c r="F68" s="126" t="s">
        <v>364</v>
      </c>
      <c r="G68" s="127">
        <v>3.1E-4</v>
      </c>
      <c r="H68">
        <v>3.1E-4</v>
      </c>
      <c r="I68">
        <v>3.1E-4</v>
      </c>
      <c r="J68">
        <v>2.9999999999999997E-4</v>
      </c>
      <c r="K68">
        <v>3.1E-4</v>
      </c>
      <c r="L68" s="128">
        <v>3.1E-4</v>
      </c>
      <c r="M68">
        <v>1.1346583214377219E-3</v>
      </c>
      <c r="N68">
        <v>1.134699853587116E-3</v>
      </c>
      <c r="O68">
        <v>1.134699853587116E-3</v>
      </c>
      <c r="P68">
        <v>1.100796242615492E-3</v>
      </c>
      <c r="Q68">
        <v>1.134699853587116E-3</v>
      </c>
      <c r="R68" s="128">
        <v>1.1347413887770419E-3</v>
      </c>
      <c r="S68" s="127">
        <v>0.11346583214377221</v>
      </c>
      <c r="T68">
        <v>0.1134699853587116</v>
      </c>
      <c r="U68">
        <v>0.1134699853587116</v>
      </c>
      <c r="V68">
        <v>0.1100796242615492</v>
      </c>
      <c r="W68">
        <v>0.1134699853587116</v>
      </c>
      <c r="X68" s="128">
        <v>0.1134741388777042</v>
      </c>
    </row>
    <row r="69" spans="1:24">
      <c r="A69" s="309"/>
      <c r="B69" s="306"/>
      <c r="C69" s="306"/>
      <c r="D69" s="306"/>
      <c r="E69" s="119" t="s">
        <v>368</v>
      </c>
      <c r="F69" s="126" t="s">
        <v>364</v>
      </c>
      <c r="G69" s="127">
        <v>7.9500000000000005E-3</v>
      </c>
      <c r="H69">
        <v>7.9500000000000005E-3</v>
      </c>
      <c r="I69">
        <v>7.9500000000000005E-3</v>
      </c>
      <c r="J69">
        <v>7.9399999999999991E-3</v>
      </c>
      <c r="K69">
        <v>7.9500000000000005E-3</v>
      </c>
      <c r="L69" s="128">
        <v>7.9500000000000005E-3</v>
      </c>
      <c r="M69">
        <v>2.9098495662677071E-2</v>
      </c>
      <c r="N69">
        <v>2.9099560761346999E-2</v>
      </c>
      <c r="O69">
        <v>2.9099560761346999E-2</v>
      </c>
      <c r="P69">
        <v>2.913440722122335E-2</v>
      </c>
      <c r="Q69">
        <v>2.9099560761346999E-2</v>
      </c>
      <c r="R69" s="128">
        <v>2.910062593799188E-2</v>
      </c>
      <c r="S69" s="127">
        <v>2.9098495662677069</v>
      </c>
      <c r="T69">
        <v>2.9099560761347001</v>
      </c>
      <c r="U69">
        <v>2.9099560761347001</v>
      </c>
      <c r="V69">
        <v>2.9134407221223348</v>
      </c>
      <c r="W69">
        <v>2.9099560761347001</v>
      </c>
      <c r="X69" s="128">
        <v>2.910062593799188</v>
      </c>
    </row>
    <row r="70" spans="1:24">
      <c r="A70" s="309"/>
      <c r="B70" s="306"/>
      <c r="C70" s="306"/>
      <c r="D70" s="306"/>
      <c r="E70" s="119" t="s">
        <v>369</v>
      </c>
      <c r="F70" s="126" t="s">
        <v>364</v>
      </c>
      <c r="G70" s="127">
        <v>5.2399999999999999E-3</v>
      </c>
      <c r="H70">
        <v>5.2399999999999999E-3</v>
      </c>
      <c r="I70">
        <v>5.2399999999999999E-3</v>
      </c>
      <c r="J70">
        <v>5.2399999999999999E-3</v>
      </c>
      <c r="K70">
        <v>5.2399999999999999E-3</v>
      </c>
      <c r="L70" s="128">
        <v>5.2399999999999999E-3</v>
      </c>
      <c r="M70">
        <v>1.9179385820431171E-2</v>
      </c>
      <c r="N70">
        <v>1.9180087847730599E-2</v>
      </c>
      <c r="O70">
        <v>1.9180087847730599E-2</v>
      </c>
      <c r="P70">
        <v>1.9227241037683921E-2</v>
      </c>
      <c r="Q70">
        <v>1.9180087847730599E-2</v>
      </c>
      <c r="R70" s="128">
        <v>1.9180789926424829E-2</v>
      </c>
      <c r="S70" s="127">
        <v>1.917938582043117</v>
      </c>
      <c r="T70">
        <v>1.91800878477306</v>
      </c>
      <c r="U70">
        <v>1.91800878477306</v>
      </c>
      <c r="V70">
        <v>1.922724103768392</v>
      </c>
      <c r="W70">
        <v>1.91800878477306</v>
      </c>
      <c r="X70" s="128">
        <v>1.918078992642483</v>
      </c>
    </row>
    <row r="71" spans="1:24">
      <c r="A71" s="309"/>
      <c r="B71" s="306"/>
      <c r="C71" s="306"/>
      <c r="D71" s="306"/>
      <c r="E71" s="306" t="s">
        <v>65</v>
      </c>
      <c r="F71" s="126" t="s">
        <v>211</v>
      </c>
      <c r="G71" s="127">
        <v>1.5499999999999999E-3</v>
      </c>
      <c r="H71">
        <v>1.5499999999999999E-3</v>
      </c>
      <c r="I71">
        <v>1.5499999999999999E-3</v>
      </c>
      <c r="J71">
        <v>1.5499999999999999E-3</v>
      </c>
      <c r="K71">
        <v>1.5499999999999999E-3</v>
      </c>
      <c r="L71" s="128">
        <v>1.5499999999999999E-3</v>
      </c>
      <c r="M71">
        <v>5.6732916071886106E-3</v>
      </c>
      <c r="N71">
        <v>5.6734992679355776E-3</v>
      </c>
      <c r="O71">
        <v>5.6734992679355776E-3</v>
      </c>
      <c r="P71">
        <v>5.6874472535133743E-3</v>
      </c>
      <c r="Q71">
        <v>5.6734992679355776E-3</v>
      </c>
      <c r="R71" s="128">
        <v>5.6737069438852084E-3</v>
      </c>
      <c r="S71" s="127">
        <v>0.56732916071886108</v>
      </c>
      <c r="T71">
        <v>0.56734992679355789</v>
      </c>
      <c r="U71">
        <v>0.56734992679355789</v>
      </c>
      <c r="V71">
        <v>0.56874472535133747</v>
      </c>
      <c r="W71">
        <v>0.56734992679355789</v>
      </c>
      <c r="X71" s="128">
        <v>0.56737069438852084</v>
      </c>
    </row>
    <row r="72" spans="1:24">
      <c r="A72" s="309"/>
      <c r="B72" s="306"/>
      <c r="C72" s="306"/>
      <c r="D72" s="306"/>
      <c r="E72" s="306"/>
      <c r="F72" s="126" t="s">
        <v>231</v>
      </c>
      <c r="G72" s="127">
        <v>1.0000000000000001E-5</v>
      </c>
      <c r="H72">
        <v>1.0000000000000001E-5</v>
      </c>
      <c r="I72">
        <v>1.0000000000000001E-5</v>
      </c>
      <c r="J72">
        <v>1.0000000000000001E-5</v>
      </c>
      <c r="K72">
        <v>1.0000000000000001E-5</v>
      </c>
      <c r="L72" s="128">
        <v>1.0000000000000001E-5</v>
      </c>
      <c r="M72">
        <v>3.6601881336700713E-5</v>
      </c>
      <c r="N72">
        <v>3.6603221083455351E-5</v>
      </c>
      <c r="O72">
        <v>3.6603221083455351E-5</v>
      </c>
      <c r="P72">
        <v>3.6693208087183073E-5</v>
      </c>
      <c r="Q72">
        <v>3.6603221083455351E-5</v>
      </c>
      <c r="R72" s="128">
        <v>3.6604560928291673E-5</v>
      </c>
      <c r="S72" s="127">
        <v>3.660188133670072E-3</v>
      </c>
      <c r="T72">
        <v>3.6603221083455349E-3</v>
      </c>
      <c r="U72">
        <v>3.6603221083455349E-3</v>
      </c>
      <c r="V72">
        <v>3.669320808718307E-3</v>
      </c>
      <c r="W72">
        <v>3.6603221083455349E-3</v>
      </c>
      <c r="X72" s="128">
        <v>3.660456092829167E-3</v>
      </c>
    </row>
    <row r="73" spans="1:24">
      <c r="A73" s="309"/>
      <c r="B73" s="306"/>
      <c r="C73" s="306"/>
      <c r="D73" s="306"/>
      <c r="E73" s="306"/>
      <c r="F73" s="126" t="s">
        <v>213</v>
      </c>
      <c r="G73" s="127">
        <v>4.6999999999999999E-4</v>
      </c>
      <c r="H73">
        <v>4.6999999999999999E-4</v>
      </c>
      <c r="I73">
        <v>4.6999999999999999E-4</v>
      </c>
      <c r="J73">
        <v>4.6999999999999999E-4</v>
      </c>
      <c r="K73">
        <v>4.6999999999999999E-4</v>
      </c>
      <c r="L73" s="128">
        <v>4.6999999999999999E-4</v>
      </c>
      <c r="M73">
        <v>1.720288422824933E-3</v>
      </c>
      <c r="N73">
        <v>1.720351390922401E-3</v>
      </c>
      <c r="O73">
        <v>1.720351390922401E-3</v>
      </c>
      <c r="P73">
        <v>1.724580780097604E-3</v>
      </c>
      <c r="Q73">
        <v>1.720351390922401E-3</v>
      </c>
      <c r="R73" s="128">
        <v>1.7204143636297079E-3</v>
      </c>
      <c r="S73" s="127">
        <v>0.17202884228249329</v>
      </c>
      <c r="T73">
        <v>0.17203513909224011</v>
      </c>
      <c r="U73">
        <v>0.17203513909224011</v>
      </c>
      <c r="V73">
        <v>0.1724580780097604</v>
      </c>
      <c r="W73">
        <v>0.17203513909224011</v>
      </c>
      <c r="X73" s="128">
        <v>0.17204143636297081</v>
      </c>
    </row>
    <row r="74" spans="1:24">
      <c r="A74" s="309"/>
      <c r="B74" s="306"/>
      <c r="C74" s="306"/>
      <c r="D74" s="306"/>
      <c r="E74" s="306"/>
      <c r="F74" s="126" t="s">
        <v>235</v>
      </c>
      <c r="G74" s="127">
        <v>0</v>
      </c>
      <c r="H74">
        <v>0</v>
      </c>
      <c r="I74">
        <v>0</v>
      </c>
      <c r="J74">
        <v>0</v>
      </c>
      <c r="K74">
        <v>0</v>
      </c>
      <c r="L74" s="128">
        <v>0</v>
      </c>
      <c r="M74">
        <v>0</v>
      </c>
      <c r="N74">
        <v>0</v>
      </c>
      <c r="O74">
        <v>0</v>
      </c>
      <c r="P74">
        <v>0</v>
      </c>
      <c r="Q74">
        <v>0</v>
      </c>
      <c r="R74" s="128">
        <v>0</v>
      </c>
      <c r="S74" s="127">
        <v>0</v>
      </c>
      <c r="T74">
        <v>0</v>
      </c>
      <c r="U74">
        <v>0</v>
      </c>
      <c r="V74">
        <v>0</v>
      </c>
      <c r="W74">
        <v>0</v>
      </c>
      <c r="X74" s="128">
        <v>0</v>
      </c>
    </row>
    <row r="75" spans="1:24">
      <c r="A75" s="309"/>
      <c r="B75" s="306"/>
      <c r="C75" s="306"/>
      <c r="D75" s="306"/>
      <c r="E75" s="306"/>
      <c r="F75" s="126" t="s">
        <v>237</v>
      </c>
      <c r="G75" s="127">
        <v>0</v>
      </c>
      <c r="H75">
        <v>0</v>
      </c>
      <c r="I75">
        <v>0</v>
      </c>
      <c r="J75">
        <v>0</v>
      </c>
      <c r="K75">
        <v>0</v>
      </c>
      <c r="L75" s="128">
        <v>0</v>
      </c>
      <c r="M75">
        <v>0</v>
      </c>
      <c r="N75">
        <v>0</v>
      </c>
      <c r="O75">
        <v>0</v>
      </c>
      <c r="P75">
        <v>0</v>
      </c>
      <c r="Q75">
        <v>0</v>
      </c>
      <c r="R75" s="128">
        <v>0</v>
      </c>
      <c r="S75" s="127">
        <v>0</v>
      </c>
      <c r="T75">
        <v>0</v>
      </c>
      <c r="U75">
        <v>0</v>
      </c>
      <c r="V75">
        <v>0</v>
      </c>
      <c r="W75">
        <v>0</v>
      </c>
      <c r="X75" s="128">
        <v>0</v>
      </c>
    </row>
    <row r="76" spans="1:24">
      <c r="A76" s="309"/>
      <c r="B76" s="306"/>
      <c r="C76" s="306"/>
      <c r="D76" s="306"/>
      <c r="E76" s="306"/>
      <c r="F76" s="126" t="s">
        <v>221</v>
      </c>
      <c r="G76" s="127">
        <v>0</v>
      </c>
      <c r="H76">
        <v>0</v>
      </c>
      <c r="I76">
        <v>0</v>
      </c>
      <c r="J76">
        <v>0</v>
      </c>
      <c r="K76">
        <v>0</v>
      </c>
      <c r="L76" s="128">
        <v>0</v>
      </c>
      <c r="M76">
        <v>0</v>
      </c>
      <c r="N76">
        <v>0</v>
      </c>
      <c r="O76">
        <v>0</v>
      </c>
      <c r="P76">
        <v>0</v>
      </c>
      <c r="Q76">
        <v>0</v>
      </c>
      <c r="R76" s="128">
        <v>0</v>
      </c>
      <c r="S76" s="127">
        <v>0</v>
      </c>
      <c r="T76">
        <v>0</v>
      </c>
      <c r="U76">
        <v>0</v>
      </c>
      <c r="V76">
        <v>0</v>
      </c>
      <c r="W76">
        <v>0</v>
      </c>
      <c r="X76" s="128">
        <v>0</v>
      </c>
    </row>
    <row r="77" spans="1:24">
      <c r="A77" s="309"/>
      <c r="B77" s="306"/>
      <c r="C77" s="306"/>
      <c r="D77" s="306"/>
      <c r="E77" s="306"/>
      <c r="F77" s="126" t="s">
        <v>187</v>
      </c>
      <c r="G77" s="127">
        <v>1.0000000000000001E-5</v>
      </c>
      <c r="H77">
        <v>1.0000000000000001E-5</v>
      </c>
      <c r="I77">
        <v>1.0000000000000001E-5</v>
      </c>
      <c r="J77">
        <v>1.0000000000000001E-5</v>
      </c>
      <c r="K77">
        <v>1.0000000000000001E-5</v>
      </c>
      <c r="L77" s="128">
        <v>1.0000000000000001E-5</v>
      </c>
      <c r="M77">
        <v>3.6601881336700713E-5</v>
      </c>
      <c r="N77">
        <v>3.6603221083455351E-5</v>
      </c>
      <c r="O77">
        <v>3.6603221083455351E-5</v>
      </c>
      <c r="P77">
        <v>3.6693208087183073E-5</v>
      </c>
      <c r="Q77">
        <v>3.6603221083455351E-5</v>
      </c>
      <c r="R77" s="128">
        <v>3.6604560928291673E-5</v>
      </c>
      <c r="S77" s="127">
        <v>3.660188133670072E-3</v>
      </c>
      <c r="T77">
        <v>3.6603221083455349E-3</v>
      </c>
      <c r="U77">
        <v>3.6603221083455349E-3</v>
      </c>
      <c r="V77">
        <v>3.669320808718307E-3</v>
      </c>
      <c r="W77">
        <v>3.6603221083455349E-3</v>
      </c>
      <c r="X77" s="128">
        <v>3.660456092829167E-3</v>
      </c>
    </row>
    <row r="78" spans="1:24">
      <c r="A78" s="309"/>
      <c r="B78" s="306"/>
      <c r="C78" s="306"/>
      <c r="D78" s="306"/>
      <c r="E78" s="306"/>
      <c r="F78" s="126" t="s">
        <v>189</v>
      </c>
      <c r="G78" s="127">
        <v>1.0300000000000001E-3</v>
      </c>
      <c r="H78">
        <v>1.0300000000000001E-3</v>
      </c>
      <c r="I78">
        <v>1.0300000000000001E-3</v>
      </c>
      <c r="J78">
        <v>1.0300000000000001E-3</v>
      </c>
      <c r="K78">
        <v>1.0300000000000001E-3</v>
      </c>
      <c r="L78" s="128">
        <v>1.0300000000000001E-3</v>
      </c>
      <c r="M78">
        <v>3.7699937776801739E-3</v>
      </c>
      <c r="N78">
        <v>3.7701317715959008E-3</v>
      </c>
      <c r="O78">
        <v>3.7701317715959008E-3</v>
      </c>
      <c r="P78">
        <v>3.779400432979856E-3</v>
      </c>
      <c r="Q78">
        <v>3.7701317715959008E-3</v>
      </c>
      <c r="R78" s="128">
        <v>3.7702697756140419E-3</v>
      </c>
      <c r="S78" s="127">
        <v>0.3769993777680174</v>
      </c>
      <c r="T78">
        <v>0.3770131771595901</v>
      </c>
      <c r="U78">
        <v>0.3770131771595901</v>
      </c>
      <c r="V78">
        <v>0.37794004329798558</v>
      </c>
      <c r="W78">
        <v>0.3770131771595901</v>
      </c>
      <c r="X78" s="128">
        <v>0.37702697756140419</v>
      </c>
    </row>
    <row r="79" spans="1:24">
      <c r="A79" s="309"/>
      <c r="B79" s="306"/>
      <c r="C79" s="306"/>
      <c r="D79" s="306"/>
      <c r="E79" s="306"/>
      <c r="F79" s="126" t="s">
        <v>193</v>
      </c>
      <c r="G79" s="127">
        <v>1.328E-2</v>
      </c>
      <c r="H79">
        <v>1.328E-2</v>
      </c>
      <c r="I79">
        <v>1.328E-2</v>
      </c>
      <c r="J79">
        <v>1.328E-2</v>
      </c>
      <c r="K79">
        <v>1.328E-2</v>
      </c>
      <c r="L79" s="128">
        <v>1.328E-2</v>
      </c>
      <c r="M79">
        <v>4.8607298415138549E-2</v>
      </c>
      <c r="N79">
        <v>4.8609077598828702E-2</v>
      </c>
      <c r="O79">
        <v>4.8609077598828702E-2</v>
      </c>
      <c r="P79">
        <v>4.8728580339779108E-2</v>
      </c>
      <c r="Q79">
        <v>4.8609077598828702E-2</v>
      </c>
      <c r="R79" s="128">
        <v>4.8610856912771332E-2</v>
      </c>
      <c r="S79" s="127">
        <v>4.8607298415138551</v>
      </c>
      <c r="T79">
        <v>4.8609077598828696</v>
      </c>
      <c r="U79">
        <v>4.8609077598828696</v>
      </c>
      <c r="V79">
        <v>4.8728580339779111</v>
      </c>
      <c r="W79">
        <v>4.8609077598828696</v>
      </c>
      <c r="X79" s="128">
        <v>4.8610856912771334</v>
      </c>
    </row>
    <row r="80" spans="1:24">
      <c r="A80" s="309"/>
      <c r="B80" s="306"/>
      <c r="C80" s="306"/>
      <c r="D80" s="306"/>
      <c r="E80" s="306"/>
      <c r="F80" s="126" t="s">
        <v>191</v>
      </c>
      <c r="G80" s="127">
        <v>4.4000000000000002E-4</v>
      </c>
      <c r="H80">
        <v>4.4000000000000002E-4</v>
      </c>
      <c r="I80">
        <v>4.4000000000000002E-4</v>
      </c>
      <c r="J80">
        <v>4.4000000000000002E-4</v>
      </c>
      <c r="K80">
        <v>4.4000000000000002E-4</v>
      </c>
      <c r="L80" s="128">
        <v>4.4000000000000002E-4</v>
      </c>
      <c r="M80">
        <v>1.610482778814832E-3</v>
      </c>
      <c r="N80">
        <v>1.6105417276720351E-3</v>
      </c>
      <c r="O80">
        <v>1.6105417276720351E-3</v>
      </c>
      <c r="P80">
        <v>1.614501155836055E-3</v>
      </c>
      <c r="Q80">
        <v>1.6105417276720351E-3</v>
      </c>
      <c r="R80" s="128">
        <v>1.610600680844833E-3</v>
      </c>
      <c r="S80" s="127">
        <v>0.16104827788148321</v>
      </c>
      <c r="T80">
        <v>0.16105417276720349</v>
      </c>
      <c r="U80">
        <v>0.16105417276720349</v>
      </c>
      <c r="V80">
        <v>0.1614501155836055</v>
      </c>
      <c r="W80">
        <v>0.16105417276720349</v>
      </c>
      <c r="X80" s="128">
        <v>0.16106006808448331</v>
      </c>
    </row>
    <row r="81" spans="1:24">
      <c r="A81" s="309"/>
      <c r="B81" s="306"/>
      <c r="C81" s="306"/>
      <c r="D81" s="306"/>
      <c r="E81" s="306"/>
      <c r="F81" s="126" t="s">
        <v>195</v>
      </c>
      <c r="G81" s="127">
        <v>3.3E-3</v>
      </c>
      <c r="H81">
        <v>3.3E-3</v>
      </c>
      <c r="I81">
        <v>3.3E-3</v>
      </c>
      <c r="J81">
        <v>3.3E-3</v>
      </c>
      <c r="K81">
        <v>3.3E-3</v>
      </c>
      <c r="L81" s="128">
        <v>3.3E-3</v>
      </c>
      <c r="M81">
        <v>1.2078620841111229E-2</v>
      </c>
      <c r="N81">
        <v>1.207906295754026E-2</v>
      </c>
      <c r="O81">
        <v>1.207906295754026E-2</v>
      </c>
      <c r="P81">
        <v>1.210875866877041E-2</v>
      </c>
      <c r="Q81">
        <v>1.207906295754026E-2</v>
      </c>
      <c r="R81" s="128">
        <v>1.207950510633625E-2</v>
      </c>
      <c r="S81" s="127">
        <v>1.2078620841111229</v>
      </c>
      <c r="T81">
        <v>1.2079062957540261</v>
      </c>
      <c r="U81">
        <v>1.2079062957540261</v>
      </c>
      <c r="V81">
        <v>1.210875866877041</v>
      </c>
      <c r="W81">
        <v>1.2079062957540261</v>
      </c>
      <c r="X81" s="128">
        <v>1.207950510633625</v>
      </c>
    </row>
    <row r="82" spans="1:24">
      <c r="A82" s="309"/>
      <c r="B82" s="306"/>
      <c r="C82" s="306"/>
      <c r="D82" s="306"/>
      <c r="E82" s="306"/>
      <c r="F82" s="126" t="s">
        <v>217</v>
      </c>
      <c r="G82" s="127">
        <v>1.0000000000000001E-5</v>
      </c>
      <c r="H82">
        <v>1.0000000000000001E-5</v>
      </c>
      <c r="I82">
        <v>1.0000000000000001E-5</v>
      </c>
      <c r="J82">
        <v>1.0000000000000001E-5</v>
      </c>
      <c r="K82">
        <v>1.0000000000000001E-5</v>
      </c>
      <c r="L82" s="128">
        <v>1.0000000000000001E-5</v>
      </c>
      <c r="M82">
        <v>3.6601881336700713E-5</v>
      </c>
      <c r="N82">
        <v>3.6603221083455351E-5</v>
      </c>
      <c r="O82">
        <v>3.6603221083455351E-5</v>
      </c>
      <c r="P82">
        <v>3.6693208087183073E-5</v>
      </c>
      <c r="Q82">
        <v>3.6603221083455351E-5</v>
      </c>
      <c r="R82" s="128">
        <v>3.6604560928291673E-5</v>
      </c>
      <c r="S82" s="127">
        <v>3.660188133670072E-3</v>
      </c>
      <c r="T82">
        <v>3.6603221083455349E-3</v>
      </c>
      <c r="U82">
        <v>3.6603221083455349E-3</v>
      </c>
      <c r="V82">
        <v>3.669320808718307E-3</v>
      </c>
      <c r="W82">
        <v>3.6603221083455349E-3</v>
      </c>
      <c r="X82" s="128">
        <v>3.660456092829167E-3</v>
      </c>
    </row>
    <row r="83" spans="1:24">
      <c r="A83" s="309"/>
      <c r="B83" s="306"/>
      <c r="C83" s="306"/>
      <c r="D83" s="306"/>
      <c r="E83" s="306"/>
      <c r="F83" s="126" t="s">
        <v>215</v>
      </c>
      <c r="G83" s="127">
        <v>0</v>
      </c>
      <c r="H83">
        <v>0</v>
      </c>
      <c r="I83">
        <v>0</v>
      </c>
      <c r="J83">
        <v>0</v>
      </c>
      <c r="K83">
        <v>0</v>
      </c>
      <c r="L83" s="128">
        <v>0</v>
      </c>
      <c r="M83">
        <v>0</v>
      </c>
      <c r="N83">
        <v>0</v>
      </c>
      <c r="O83">
        <v>0</v>
      </c>
      <c r="P83">
        <v>0</v>
      </c>
      <c r="Q83">
        <v>0</v>
      </c>
      <c r="R83" s="128">
        <v>0</v>
      </c>
      <c r="S83" s="127">
        <v>0</v>
      </c>
      <c r="T83">
        <v>0</v>
      </c>
      <c r="U83">
        <v>0</v>
      </c>
      <c r="V83">
        <v>0</v>
      </c>
      <c r="W83">
        <v>0</v>
      </c>
      <c r="X83" s="128">
        <v>0</v>
      </c>
    </row>
    <row r="84" spans="1:24">
      <c r="A84" s="309"/>
      <c r="B84" s="306"/>
      <c r="C84" s="306"/>
      <c r="D84" s="306"/>
      <c r="E84" s="306"/>
      <c r="F84" s="126" t="s">
        <v>197</v>
      </c>
      <c r="G84" s="127">
        <v>4.9399999999999999E-3</v>
      </c>
      <c r="H84">
        <v>4.9399999999999999E-3</v>
      </c>
      <c r="I84">
        <v>4.9399999999999999E-3</v>
      </c>
      <c r="J84">
        <v>4.9399999999999999E-3</v>
      </c>
      <c r="K84">
        <v>4.9399999999999999E-3</v>
      </c>
      <c r="L84" s="128">
        <v>4.9399999999999999E-3</v>
      </c>
      <c r="M84">
        <v>1.8081329380330149E-2</v>
      </c>
      <c r="N84">
        <v>1.8081991215226939E-2</v>
      </c>
      <c r="O84">
        <v>1.8081991215226939E-2</v>
      </c>
      <c r="P84">
        <v>1.812644479506843E-2</v>
      </c>
      <c r="Q84">
        <v>1.8081991215226939E-2</v>
      </c>
      <c r="R84" s="128">
        <v>1.8082653098576078E-2</v>
      </c>
      <c r="S84" s="127">
        <v>1.8081329380330149</v>
      </c>
      <c r="T84">
        <v>1.808199121522694</v>
      </c>
      <c r="U84">
        <v>1.808199121522694</v>
      </c>
      <c r="V84">
        <v>1.812644479506843</v>
      </c>
      <c r="W84">
        <v>1.808199121522694</v>
      </c>
      <c r="X84" s="128">
        <v>1.808265309857608</v>
      </c>
    </row>
    <row r="85" spans="1:24">
      <c r="A85" s="309"/>
      <c r="B85" s="306"/>
      <c r="C85" s="306"/>
      <c r="D85" s="306"/>
      <c r="E85" s="306"/>
      <c r="F85" s="126" t="s">
        <v>239</v>
      </c>
      <c r="G85" s="127">
        <v>2.0000000000000001E-4</v>
      </c>
      <c r="H85">
        <v>2.0000000000000001E-4</v>
      </c>
      <c r="I85">
        <v>2.0000000000000001E-4</v>
      </c>
      <c r="J85">
        <v>2.0000000000000001E-4</v>
      </c>
      <c r="K85">
        <v>2.0000000000000001E-4</v>
      </c>
      <c r="L85" s="128">
        <v>2.0000000000000001E-4</v>
      </c>
      <c r="M85">
        <v>7.3203762673401424E-4</v>
      </c>
      <c r="N85">
        <v>7.320644216691069E-4</v>
      </c>
      <c r="O85">
        <v>7.320644216691069E-4</v>
      </c>
      <c r="P85">
        <v>7.338641617436613E-4</v>
      </c>
      <c r="Q85">
        <v>7.320644216691069E-4</v>
      </c>
      <c r="R85" s="128">
        <v>7.3209121856583333E-4</v>
      </c>
      <c r="S85" s="127">
        <v>7.3203762673401424E-2</v>
      </c>
      <c r="T85">
        <v>7.320644216691069E-2</v>
      </c>
      <c r="U85">
        <v>7.320644216691069E-2</v>
      </c>
      <c r="V85">
        <v>7.3386416174366129E-2</v>
      </c>
      <c r="W85">
        <v>7.320644216691069E-2</v>
      </c>
      <c r="X85" s="128">
        <v>7.3209121856583334E-2</v>
      </c>
    </row>
    <row r="86" spans="1:24">
      <c r="A86" s="309"/>
      <c r="B86" s="306"/>
      <c r="C86" s="306"/>
      <c r="D86" s="306"/>
      <c r="E86" s="306"/>
      <c r="F86" s="126" t="s">
        <v>199</v>
      </c>
      <c r="G86" s="127">
        <v>0</v>
      </c>
      <c r="H86">
        <v>0</v>
      </c>
      <c r="I86">
        <v>0</v>
      </c>
      <c r="J86">
        <v>0</v>
      </c>
      <c r="K86">
        <v>0</v>
      </c>
      <c r="L86" s="128">
        <v>0</v>
      </c>
      <c r="M86">
        <v>0</v>
      </c>
      <c r="N86">
        <v>0</v>
      </c>
      <c r="O86">
        <v>0</v>
      </c>
      <c r="P86">
        <v>0</v>
      </c>
      <c r="Q86">
        <v>0</v>
      </c>
      <c r="R86" s="128">
        <v>0</v>
      </c>
      <c r="S86" s="127">
        <v>0</v>
      </c>
      <c r="T86">
        <v>0</v>
      </c>
      <c r="U86">
        <v>0</v>
      </c>
      <c r="V86">
        <v>0</v>
      </c>
      <c r="W86">
        <v>0</v>
      </c>
      <c r="X86" s="128">
        <v>0</v>
      </c>
    </row>
    <row r="87" spans="1:24">
      <c r="A87" s="309"/>
      <c r="B87" s="306"/>
      <c r="C87" s="306"/>
      <c r="D87" s="306"/>
      <c r="E87" s="306"/>
      <c r="F87" s="126" t="s">
        <v>227</v>
      </c>
      <c r="G87" s="127">
        <v>0</v>
      </c>
      <c r="H87">
        <v>0</v>
      </c>
      <c r="I87">
        <v>0</v>
      </c>
      <c r="J87">
        <v>0</v>
      </c>
      <c r="K87">
        <v>0</v>
      </c>
      <c r="L87" s="128">
        <v>0</v>
      </c>
      <c r="M87">
        <v>0</v>
      </c>
      <c r="N87">
        <v>0</v>
      </c>
      <c r="O87">
        <v>0</v>
      </c>
      <c r="P87">
        <v>0</v>
      </c>
      <c r="Q87">
        <v>0</v>
      </c>
      <c r="R87" s="128">
        <v>0</v>
      </c>
      <c r="S87" s="127">
        <v>0</v>
      </c>
      <c r="T87">
        <v>0</v>
      </c>
      <c r="U87">
        <v>0</v>
      </c>
      <c r="V87">
        <v>0</v>
      </c>
      <c r="W87">
        <v>0</v>
      </c>
      <c r="X87" s="128">
        <v>0</v>
      </c>
    </row>
    <row r="88" spans="1:24">
      <c r="A88" s="309"/>
      <c r="B88" s="306"/>
      <c r="C88" s="306"/>
      <c r="D88" s="306"/>
      <c r="E88" s="306"/>
      <c r="F88" s="126" t="s">
        <v>205</v>
      </c>
      <c r="G88" s="127">
        <v>0</v>
      </c>
      <c r="H88">
        <v>0</v>
      </c>
      <c r="I88">
        <v>0</v>
      </c>
      <c r="J88">
        <v>0</v>
      </c>
      <c r="K88">
        <v>0</v>
      </c>
      <c r="L88" s="128">
        <v>0</v>
      </c>
      <c r="M88">
        <v>0</v>
      </c>
      <c r="N88">
        <v>0</v>
      </c>
      <c r="O88">
        <v>0</v>
      </c>
      <c r="P88">
        <v>0</v>
      </c>
      <c r="Q88">
        <v>0</v>
      </c>
      <c r="R88" s="128">
        <v>0</v>
      </c>
      <c r="S88" s="127">
        <v>0</v>
      </c>
      <c r="T88">
        <v>0</v>
      </c>
      <c r="U88">
        <v>0</v>
      </c>
      <c r="V88">
        <v>0</v>
      </c>
      <c r="W88">
        <v>0</v>
      </c>
      <c r="X88" s="128">
        <v>0</v>
      </c>
    </row>
    <row r="89" spans="1:24">
      <c r="A89" s="309"/>
      <c r="B89" s="306"/>
      <c r="C89" s="306"/>
      <c r="D89" s="306"/>
      <c r="E89" s="306"/>
      <c r="F89" s="126" t="s">
        <v>201</v>
      </c>
      <c r="G89" s="127">
        <v>0</v>
      </c>
      <c r="H89">
        <v>0</v>
      </c>
      <c r="I89">
        <v>0</v>
      </c>
      <c r="J89">
        <v>0</v>
      </c>
      <c r="K89">
        <v>0</v>
      </c>
      <c r="L89" s="128">
        <v>0</v>
      </c>
      <c r="M89">
        <v>0</v>
      </c>
      <c r="N89">
        <v>0</v>
      </c>
      <c r="O89">
        <v>0</v>
      </c>
      <c r="P89">
        <v>0</v>
      </c>
      <c r="Q89">
        <v>0</v>
      </c>
      <c r="R89" s="128">
        <v>0</v>
      </c>
      <c r="S89" s="127">
        <v>0</v>
      </c>
      <c r="T89">
        <v>0</v>
      </c>
      <c r="U89">
        <v>0</v>
      </c>
      <c r="V89">
        <v>0</v>
      </c>
      <c r="W89">
        <v>0</v>
      </c>
      <c r="X89" s="128">
        <v>0</v>
      </c>
    </row>
    <row r="90" spans="1:24">
      <c r="A90" s="309"/>
      <c r="B90" s="306"/>
      <c r="C90" s="306"/>
      <c r="D90" s="306"/>
      <c r="E90" s="306"/>
      <c r="F90" s="126" t="s">
        <v>207</v>
      </c>
      <c r="G90" s="127">
        <v>3.8000000000000002E-4</v>
      </c>
      <c r="H90">
        <v>3.8000000000000002E-4</v>
      </c>
      <c r="I90">
        <v>3.8000000000000002E-4</v>
      </c>
      <c r="J90">
        <v>3.8000000000000002E-4</v>
      </c>
      <c r="K90">
        <v>3.8000000000000002E-4</v>
      </c>
      <c r="L90" s="128">
        <v>3.8000000000000002E-4</v>
      </c>
      <c r="M90">
        <v>1.3908714907946271E-3</v>
      </c>
      <c r="N90">
        <v>1.3909224011713029E-3</v>
      </c>
      <c r="O90">
        <v>1.3909224011713029E-3</v>
      </c>
      <c r="P90">
        <v>1.394341907312956E-3</v>
      </c>
      <c r="Q90">
        <v>1.3909224011713029E-3</v>
      </c>
      <c r="R90" s="128">
        <v>1.3909733152750829E-3</v>
      </c>
      <c r="S90" s="127">
        <v>0.13908714907946271</v>
      </c>
      <c r="T90">
        <v>0.13909224011713031</v>
      </c>
      <c r="U90">
        <v>0.13909224011713031</v>
      </c>
      <c r="V90">
        <v>0.13943419073129559</v>
      </c>
      <c r="W90">
        <v>0.13909224011713031</v>
      </c>
      <c r="X90" s="128">
        <v>0.13909733152750831</v>
      </c>
    </row>
    <row r="91" spans="1:24">
      <c r="A91" s="309"/>
      <c r="B91" s="306"/>
      <c r="C91" s="306"/>
      <c r="D91" s="306"/>
      <c r="E91" s="306"/>
      <c r="F91" s="126" t="s">
        <v>209</v>
      </c>
      <c r="G91" s="127">
        <v>0</v>
      </c>
      <c r="H91">
        <v>0</v>
      </c>
      <c r="I91">
        <v>0</v>
      </c>
      <c r="J91">
        <v>0</v>
      </c>
      <c r="K91">
        <v>0</v>
      </c>
      <c r="L91" s="128">
        <v>0</v>
      </c>
      <c r="M91">
        <v>0</v>
      </c>
      <c r="N91">
        <v>0</v>
      </c>
      <c r="O91">
        <v>0</v>
      </c>
      <c r="P91">
        <v>0</v>
      </c>
      <c r="Q91">
        <v>0</v>
      </c>
      <c r="R91" s="128">
        <v>0</v>
      </c>
      <c r="S91" s="127">
        <v>0</v>
      </c>
      <c r="T91">
        <v>0</v>
      </c>
      <c r="U91">
        <v>0</v>
      </c>
      <c r="V91">
        <v>0</v>
      </c>
      <c r="W91">
        <v>0</v>
      </c>
      <c r="X91" s="128">
        <v>0</v>
      </c>
    </row>
    <row r="92" spans="1:24">
      <c r="A92" s="309"/>
      <c r="B92" s="306"/>
      <c r="C92" s="306"/>
      <c r="D92" s="306"/>
      <c r="E92" s="306"/>
      <c r="F92" s="126" t="s">
        <v>219</v>
      </c>
      <c r="G92" s="127">
        <v>5.9699999999999996E-3</v>
      </c>
      <c r="H92">
        <v>5.9699999999999996E-3</v>
      </c>
      <c r="I92">
        <v>5.9699999999999996E-3</v>
      </c>
      <c r="J92">
        <v>5.9699999999999996E-3</v>
      </c>
      <c r="K92">
        <v>5.9699999999999996E-3</v>
      </c>
      <c r="L92" s="128">
        <v>5.9699999999999996E-3</v>
      </c>
      <c r="M92">
        <v>2.1851323158010319E-2</v>
      </c>
      <c r="N92">
        <v>2.185212298682284E-2</v>
      </c>
      <c r="O92">
        <v>2.185212298682284E-2</v>
      </c>
      <c r="P92">
        <v>2.1905845228048289E-2</v>
      </c>
      <c r="Q92">
        <v>2.185212298682284E-2</v>
      </c>
      <c r="R92" s="128">
        <v>2.185292287419012E-2</v>
      </c>
      <c r="S92" s="127">
        <v>2.1851323158010318</v>
      </c>
      <c r="T92">
        <v>2.1852122986822842</v>
      </c>
      <c r="U92">
        <v>2.1852122986822842</v>
      </c>
      <c r="V92">
        <v>2.1905845228048291</v>
      </c>
      <c r="W92">
        <v>2.1852122986822842</v>
      </c>
      <c r="X92" s="128">
        <v>2.1852922874190122</v>
      </c>
    </row>
    <row r="93" spans="1:24">
      <c r="A93" s="309"/>
      <c r="B93" s="306"/>
      <c r="C93" s="306"/>
      <c r="D93" s="306"/>
      <c r="E93" s="306"/>
      <c r="F93" s="126" t="s">
        <v>229</v>
      </c>
      <c r="G93" s="127">
        <v>0</v>
      </c>
      <c r="H93">
        <v>0</v>
      </c>
      <c r="I93">
        <v>0</v>
      </c>
      <c r="J93">
        <v>0</v>
      </c>
      <c r="K93">
        <v>0</v>
      </c>
      <c r="L93" s="128">
        <v>0</v>
      </c>
      <c r="M93">
        <v>0</v>
      </c>
      <c r="N93">
        <v>0</v>
      </c>
      <c r="O93">
        <v>0</v>
      </c>
      <c r="P93">
        <v>0</v>
      </c>
      <c r="Q93">
        <v>0</v>
      </c>
      <c r="R93" s="128">
        <v>0</v>
      </c>
      <c r="S93" s="127">
        <v>0</v>
      </c>
      <c r="T93">
        <v>0</v>
      </c>
      <c r="U93">
        <v>0</v>
      </c>
      <c r="V93">
        <v>0</v>
      </c>
      <c r="W93">
        <v>0</v>
      </c>
      <c r="X93" s="128">
        <v>0</v>
      </c>
    </row>
    <row r="94" spans="1:24" ht="15" thickBot="1">
      <c r="A94" s="310"/>
      <c r="B94" s="307"/>
      <c r="C94" s="307"/>
      <c r="D94" s="307"/>
      <c r="E94" s="307"/>
      <c r="F94" s="132" t="s">
        <v>223</v>
      </c>
      <c r="G94" s="133">
        <v>5.0000000000000002E-5</v>
      </c>
      <c r="H94" s="134">
        <v>5.0000000000000002E-5</v>
      </c>
      <c r="I94" s="134">
        <v>5.0000000000000002E-5</v>
      </c>
      <c r="J94" s="134">
        <v>5.0000000000000002E-5</v>
      </c>
      <c r="K94" s="134">
        <v>5.0000000000000002E-5</v>
      </c>
      <c r="L94" s="135">
        <v>5.0000000000000002E-5</v>
      </c>
      <c r="M94" s="134">
        <v>1.8300940668350359E-4</v>
      </c>
      <c r="N94" s="134">
        <v>1.830161054172767E-4</v>
      </c>
      <c r="O94" s="134">
        <v>1.830161054172767E-4</v>
      </c>
      <c r="P94" s="134">
        <v>1.834660404359153E-4</v>
      </c>
      <c r="Q94" s="134">
        <v>1.830161054172767E-4</v>
      </c>
      <c r="R94" s="135">
        <v>1.830228046414583E-4</v>
      </c>
      <c r="S94" s="133">
        <v>1.8300940668350359E-2</v>
      </c>
      <c r="T94" s="134">
        <v>1.8301610541727669E-2</v>
      </c>
      <c r="U94" s="134">
        <v>1.8301610541727669E-2</v>
      </c>
      <c r="V94" s="134">
        <v>1.8346604043591529E-2</v>
      </c>
      <c r="W94" s="134">
        <v>1.8301610541727669E-2</v>
      </c>
      <c r="X94" s="135">
        <v>1.830228046414583E-2</v>
      </c>
    </row>
    <row r="95" spans="1:24">
      <c r="A95" s="308" t="s">
        <v>374</v>
      </c>
      <c r="B95" s="305" t="s">
        <v>278</v>
      </c>
      <c r="C95" s="305" t="s">
        <v>361</v>
      </c>
      <c r="D95" s="305" t="s">
        <v>375</v>
      </c>
      <c r="E95" s="120" t="s">
        <v>363</v>
      </c>
      <c r="F95" s="121" t="s">
        <v>364</v>
      </c>
      <c r="G95" s="131">
        <v>6.3969999999999999E-2</v>
      </c>
      <c r="H95" s="129">
        <v>6.3969999999999999E-2</v>
      </c>
      <c r="I95" s="129">
        <v>6.3969999999999999E-2</v>
      </c>
      <c r="J95" s="129">
        <v>6.3960000000000003E-2</v>
      </c>
      <c r="K95" s="129">
        <v>6.3969999999999999E-2</v>
      </c>
      <c r="L95" s="130">
        <v>6.3969999999999999E-2</v>
      </c>
      <c r="M95" s="129">
        <v>0.1396907891863563</v>
      </c>
      <c r="N95" s="129">
        <v>0.13967858858465429</v>
      </c>
      <c r="O95" s="129">
        <v>0.13966639011396881</v>
      </c>
      <c r="P95" s="129">
        <v>0.13969030510843691</v>
      </c>
      <c r="Q95" s="129">
        <v>0.1396602916775827</v>
      </c>
      <c r="R95" s="130">
        <v>0.13966334082920329</v>
      </c>
      <c r="S95" s="131">
        <v>13.969078918635629</v>
      </c>
      <c r="T95" s="129">
        <v>13.967858858465441</v>
      </c>
      <c r="U95" s="129">
        <v>13.966639011396881</v>
      </c>
      <c r="V95" s="129">
        <v>13.969030510843689</v>
      </c>
      <c r="W95" s="129">
        <v>13.96602916775827</v>
      </c>
      <c r="X95" s="130">
        <v>13.96633408292033</v>
      </c>
    </row>
    <row r="96" spans="1:24">
      <c r="A96" s="309"/>
      <c r="B96" s="306"/>
      <c r="C96" s="306"/>
      <c r="D96" s="306"/>
      <c r="E96" s="119" t="s">
        <v>365</v>
      </c>
      <c r="F96" s="126" t="s">
        <v>364</v>
      </c>
      <c r="G96" s="127">
        <v>9.1199999999999996E-3</v>
      </c>
      <c r="H96">
        <v>9.1599999999999997E-3</v>
      </c>
      <c r="I96">
        <v>9.1699999999999993E-3</v>
      </c>
      <c r="J96">
        <v>9.1599999999999997E-3</v>
      </c>
      <c r="K96">
        <v>9.1699999999999993E-3</v>
      </c>
      <c r="L96" s="128">
        <v>9.1699999999999993E-3</v>
      </c>
      <c r="M96">
        <v>1.991527274315413E-2</v>
      </c>
      <c r="N96">
        <v>2.0000873400585178E-2</v>
      </c>
      <c r="O96">
        <v>2.002095978341557E-2</v>
      </c>
      <c r="P96">
        <v>2.0005678467687329E-2</v>
      </c>
      <c r="Q96">
        <v>2.0020085582045231E-2</v>
      </c>
      <c r="R96" s="128">
        <v>2.0020522673187342E-2</v>
      </c>
      <c r="S96" s="127">
        <v>1.9915272743154131</v>
      </c>
      <c r="T96">
        <v>2.000087340058518</v>
      </c>
      <c r="U96">
        <v>2.0020959783415568</v>
      </c>
      <c r="V96">
        <v>2.0005678467687331</v>
      </c>
      <c r="W96">
        <v>2.0020085582045239</v>
      </c>
      <c r="X96" s="128">
        <v>2.0020522673187342</v>
      </c>
    </row>
    <row r="97" spans="1:24">
      <c r="A97" s="309"/>
      <c r="B97" s="306"/>
      <c r="C97" s="306"/>
      <c r="D97" s="306"/>
      <c r="E97" s="119" t="s">
        <v>61</v>
      </c>
      <c r="F97" s="126" t="s">
        <v>364</v>
      </c>
      <c r="G97" s="127">
        <v>0.35676999999999998</v>
      </c>
      <c r="H97">
        <v>0.35676999999999998</v>
      </c>
      <c r="I97">
        <v>0.35677999999999999</v>
      </c>
      <c r="J97">
        <v>0.35665000000000002</v>
      </c>
      <c r="K97">
        <v>0.35676999999999998</v>
      </c>
      <c r="L97" s="128">
        <v>0.35675000000000001</v>
      </c>
      <c r="M97">
        <v>0.77907586146656771</v>
      </c>
      <c r="N97">
        <v>0.77900781693523735</v>
      </c>
      <c r="O97">
        <v>0.77896161739662018</v>
      </c>
      <c r="P97">
        <v>0.77893288487998769</v>
      </c>
      <c r="Q97">
        <v>0.77890577242162251</v>
      </c>
      <c r="R97" s="128">
        <v>0.77887911272187405</v>
      </c>
      <c r="S97" s="127">
        <v>77.907586146656769</v>
      </c>
      <c r="T97">
        <v>77.90078169352374</v>
      </c>
      <c r="U97">
        <v>77.89616173966202</v>
      </c>
      <c r="V97">
        <v>77.893288487998774</v>
      </c>
      <c r="W97">
        <v>77.890577242162252</v>
      </c>
      <c r="X97" s="128">
        <v>77.887911272187409</v>
      </c>
    </row>
    <row r="98" spans="1:24">
      <c r="A98" s="309"/>
      <c r="B98" s="306"/>
      <c r="C98" s="306"/>
      <c r="D98" s="306"/>
      <c r="E98" s="119" t="s">
        <v>366</v>
      </c>
      <c r="F98" s="126" t="s">
        <v>364</v>
      </c>
      <c r="G98" s="127">
        <v>9.2000000000000003E-4</v>
      </c>
      <c r="H98">
        <v>9.2000000000000003E-4</v>
      </c>
      <c r="I98">
        <v>9.3999999999999997E-4</v>
      </c>
      <c r="J98">
        <v>9.5E-4</v>
      </c>
      <c r="K98">
        <v>9.6000000000000002E-4</v>
      </c>
      <c r="L98" s="128">
        <v>9.7000000000000005E-4</v>
      </c>
      <c r="M98">
        <v>2.0089968118094082E-3</v>
      </c>
      <c r="N98">
        <v>2.0088213459103022E-3</v>
      </c>
      <c r="O98">
        <v>2.05231212610803E-3</v>
      </c>
      <c r="P98">
        <v>2.074824731910804E-3</v>
      </c>
      <c r="Q98">
        <v>2.0958868221116062E-3</v>
      </c>
      <c r="R98" s="128">
        <v>2.1177652118856841E-3</v>
      </c>
      <c r="S98" s="127">
        <v>0.20089968118094079</v>
      </c>
      <c r="T98">
        <v>0.20088213459103019</v>
      </c>
      <c r="U98">
        <v>0.20523121261080299</v>
      </c>
      <c r="V98">
        <v>0.2074824731910804</v>
      </c>
      <c r="W98">
        <v>0.20958868221116059</v>
      </c>
      <c r="X98" s="128">
        <v>0.21177652118856841</v>
      </c>
    </row>
    <row r="99" spans="1:24">
      <c r="A99" s="309"/>
      <c r="B99" s="306"/>
      <c r="C99" s="306"/>
      <c r="D99" s="306"/>
      <c r="E99" s="119" t="s">
        <v>367</v>
      </c>
      <c r="F99" s="126" t="s">
        <v>364</v>
      </c>
      <c r="G99" s="127">
        <v>5.5000000000000003E-4</v>
      </c>
      <c r="H99">
        <v>5.5000000000000003E-4</v>
      </c>
      <c r="I99">
        <v>5.5000000000000003E-4</v>
      </c>
      <c r="J99">
        <v>5.4000000000000001E-4</v>
      </c>
      <c r="K99">
        <v>5.4000000000000001E-4</v>
      </c>
      <c r="L99" s="128">
        <v>5.4000000000000001E-4</v>
      </c>
      <c r="M99">
        <v>1.2010307027121459E-3</v>
      </c>
      <c r="N99">
        <v>1.2009258046202891E-3</v>
      </c>
      <c r="O99">
        <v>1.200820924850443E-3</v>
      </c>
      <c r="P99">
        <v>1.1793740581387731E-3</v>
      </c>
      <c r="Q99">
        <v>1.178936337437778E-3</v>
      </c>
      <c r="R99" s="128">
        <v>1.178962076719865E-3</v>
      </c>
      <c r="S99" s="127">
        <v>0.1201030702712146</v>
      </c>
      <c r="T99">
        <v>0.12009258046202891</v>
      </c>
      <c r="U99">
        <v>0.1200820924850443</v>
      </c>
      <c r="V99">
        <v>0.11793740581387729</v>
      </c>
      <c r="W99">
        <v>0.1178936337437778</v>
      </c>
      <c r="X99" s="128">
        <v>0.11789620767198659</v>
      </c>
    </row>
    <row r="100" spans="1:24">
      <c r="A100" s="309"/>
      <c r="B100" s="306"/>
      <c r="C100" s="306"/>
      <c r="D100" s="306"/>
      <c r="E100" s="119" t="s">
        <v>368</v>
      </c>
      <c r="F100" s="126" t="s">
        <v>364</v>
      </c>
      <c r="G100" s="127">
        <v>1.14E-3</v>
      </c>
      <c r="H100">
        <v>1.15E-3</v>
      </c>
      <c r="I100">
        <v>1.15E-3</v>
      </c>
      <c r="J100">
        <v>1.14E-3</v>
      </c>
      <c r="K100">
        <v>1.15E-3</v>
      </c>
      <c r="L100" s="128">
        <v>1.15E-3</v>
      </c>
      <c r="M100">
        <v>2.4894090928942658E-3</v>
      </c>
      <c r="N100">
        <v>2.5110266823878771E-3</v>
      </c>
      <c r="O100">
        <v>2.5108073883236531E-3</v>
      </c>
      <c r="P100">
        <v>2.4897896782929648E-3</v>
      </c>
      <c r="Q100">
        <v>2.5106977556545282E-3</v>
      </c>
      <c r="R100" s="128">
        <v>2.510752570792306E-3</v>
      </c>
      <c r="S100" s="127">
        <v>0.24894090928942661</v>
      </c>
      <c r="T100">
        <v>0.25110266823878769</v>
      </c>
      <c r="U100">
        <v>0.25108073883236542</v>
      </c>
      <c r="V100">
        <v>0.24897896782929649</v>
      </c>
      <c r="W100">
        <v>0.25106977556545279</v>
      </c>
      <c r="X100" s="128">
        <v>0.25107525707923062</v>
      </c>
    </row>
    <row r="101" spans="1:24">
      <c r="A101" s="309"/>
      <c r="B101" s="306"/>
      <c r="C101" s="306"/>
      <c r="D101" s="306"/>
      <c r="E101" s="119" t="s">
        <v>369</v>
      </c>
      <c r="F101" s="126" t="s">
        <v>364</v>
      </c>
      <c r="G101" s="127">
        <v>0</v>
      </c>
      <c r="H101">
        <v>0</v>
      </c>
      <c r="I101">
        <v>0</v>
      </c>
      <c r="J101">
        <v>0</v>
      </c>
      <c r="K101">
        <v>0</v>
      </c>
      <c r="L101" s="128">
        <v>0</v>
      </c>
      <c r="M101">
        <v>0</v>
      </c>
      <c r="N101">
        <v>0</v>
      </c>
      <c r="O101">
        <v>0</v>
      </c>
      <c r="P101">
        <v>0</v>
      </c>
      <c r="Q101">
        <v>0</v>
      </c>
      <c r="R101" s="128">
        <v>0</v>
      </c>
      <c r="S101" s="127">
        <v>0</v>
      </c>
      <c r="T101">
        <v>0</v>
      </c>
      <c r="U101">
        <v>0</v>
      </c>
      <c r="V101">
        <v>0</v>
      </c>
      <c r="W101">
        <v>0</v>
      </c>
      <c r="X101" s="128">
        <v>0</v>
      </c>
    </row>
    <row r="102" spans="1:24">
      <c r="A102" s="309"/>
      <c r="B102" s="306"/>
      <c r="C102" s="306"/>
      <c r="D102" s="306"/>
      <c r="E102" s="306" t="s">
        <v>65</v>
      </c>
      <c r="F102" s="126" t="s">
        <v>211</v>
      </c>
      <c r="G102" s="127">
        <v>0</v>
      </c>
      <c r="H102">
        <v>0</v>
      </c>
      <c r="I102">
        <v>0</v>
      </c>
      <c r="J102">
        <v>0</v>
      </c>
      <c r="K102">
        <v>0</v>
      </c>
      <c r="L102" s="128">
        <v>0</v>
      </c>
      <c r="M102">
        <v>0</v>
      </c>
      <c r="N102">
        <v>0</v>
      </c>
      <c r="O102">
        <v>0</v>
      </c>
      <c r="P102">
        <v>0</v>
      </c>
      <c r="Q102">
        <v>0</v>
      </c>
      <c r="R102" s="128">
        <v>0</v>
      </c>
      <c r="S102" s="127">
        <v>0</v>
      </c>
      <c r="T102">
        <v>0</v>
      </c>
      <c r="U102">
        <v>0</v>
      </c>
      <c r="V102">
        <v>0</v>
      </c>
      <c r="W102">
        <v>0</v>
      </c>
      <c r="X102" s="128">
        <v>0</v>
      </c>
    </row>
    <row r="103" spans="1:24">
      <c r="A103" s="309"/>
      <c r="B103" s="306"/>
      <c r="C103" s="306"/>
      <c r="D103" s="306"/>
      <c r="E103" s="306"/>
      <c r="F103" s="126" t="s">
        <v>231</v>
      </c>
      <c r="G103" s="127">
        <v>3.0000000000000001E-5</v>
      </c>
      <c r="H103">
        <v>3.0000000000000001E-5</v>
      </c>
      <c r="I103">
        <v>3.0000000000000001E-5</v>
      </c>
      <c r="J103">
        <v>3.0000000000000001E-5</v>
      </c>
      <c r="K103">
        <v>3.0000000000000001E-5</v>
      </c>
      <c r="L103" s="128">
        <v>3.0000000000000001E-5</v>
      </c>
      <c r="M103">
        <v>6.5510765602480679E-5</v>
      </c>
      <c r="N103">
        <v>6.5505043888379412E-5</v>
      </c>
      <c r="O103">
        <v>6.5499323173660539E-5</v>
      </c>
      <c r="P103">
        <v>6.5520781007709605E-5</v>
      </c>
      <c r="Q103">
        <v>6.5496463190987692E-5</v>
      </c>
      <c r="R103" s="128">
        <v>6.549789315110364E-5</v>
      </c>
      <c r="S103" s="127">
        <v>6.5510765602480679E-3</v>
      </c>
      <c r="T103">
        <v>6.5505043888379414E-3</v>
      </c>
      <c r="U103">
        <v>6.5499323173660541E-3</v>
      </c>
      <c r="V103">
        <v>6.5520781007709604E-3</v>
      </c>
      <c r="W103">
        <v>6.5496463190987692E-3</v>
      </c>
      <c r="X103" s="128">
        <v>6.5497893151103643E-3</v>
      </c>
    </row>
    <row r="104" spans="1:24">
      <c r="A104" s="309"/>
      <c r="B104" s="306"/>
      <c r="C104" s="306"/>
      <c r="D104" s="306"/>
      <c r="E104" s="306"/>
      <c r="F104" s="126" t="s">
        <v>213</v>
      </c>
      <c r="G104" s="127">
        <v>1.2999999999999999E-4</v>
      </c>
      <c r="H104">
        <v>1.2999999999999999E-4</v>
      </c>
      <c r="I104">
        <v>1.2999999999999999E-4</v>
      </c>
      <c r="J104">
        <v>1.2999999999999999E-4</v>
      </c>
      <c r="K104">
        <v>1.2999999999999999E-4</v>
      </c>
      <c r="L104" s="128">
        <v>1.2999999999999999E-4</v>
      </c>
      <c r="M104">
        <v>2.8387998427741631E-4</v>
      </c>
      <c r="N104">
        <v>2.838551901829774E-4</v>
      </c>
      <c r="O104">
        <v>2.8383040041919557E-4</v>
      </c>
      <c r="P104">
        <v>2.8392338436674161E-4</v>
      </c>
      <c r="Q104">
        <v>2.8381800716094661E-4</v>
      </c>
      <c r="R104" s="128">
        <v>2.8382420365478239E-4</v>
      </c>
      <c r="S104" s="127">
        <v>2.8387998427741621E-2</v>
      </c>
      <c r="T104">
        <v>2.838551901829774E-2</v>
      </c>
      <c r="U104">
        <v>2.838304004191956E-2</v>
      </c>
      <c r="V104">
        <v>2.8392338436674162E-2</v>
      </c>
      <c r="W104">
        <v>2.8381800716094661E-2</v>
      </c>
      <c r="X104" s="128">
        <v>2.838242036547824E-2</v>
      </c>
    </row>
    <row r="105" spans="1:24">
      <c r="A105" s="309"/>
      <c r="B105" s="306"/>
      <c r="C105" s="306"/>
      <c r="D105" s="306"/>
      <c r="E105" s="306"/>
      <c r="F105" s="126" t="s">
        <v>235</v>
      </c>
      <c r="G105" s="127">
        <v>0</v>
      </c>
      <c r="H105">
        <v>0</v>
      </c>
      <c r="I105">
        <v>0</v>
      </c>
      <c r="J105">
        <v>0</v>
      </c>
      <c r="K105">
        <v>0</v>
      </c>
      <c r="L105" s="128">
        <v>0</v>
      </c>
      <c r="M105">
        <v>0</v>
      </c>
      <c r="N105">
        <v>0</v>
      </c>
      <c r="O105">
        <v>0</v>
      </c>
      <c r="P105">
        <v>0</v>
      </c>
      <c r="Q105">
        <v>0</v>
      </c>
      <c r="R105" s="128">
        <v>0</v>
      </c>
      <c r="S105" s="127">
        <v>0</v>
      </c>
      <c r="T105">
        <v>0</v>
      </c>
      <c r="U105">
        <v>0</v>
      </c>
      <c r="V105">
        <v>0</v>
      </c>
      <c r="W105">
        <v>0</v>
      </c>
      <c r="X105" s="128">
        <v>0</v>
      </c>
    </row>
    <row r="106" spans="1:24">
      <c r="A106" s="309"/>
      <c r="B106" s="306"/>
      <c r="C106" s="306"/>
      <c r="D106" s="306"/>
      <c r="E106" s="306"/>
      <c r="F106" s="126" t="s">
        <v>237</v>
      </c>
      <c r="G106" s="127">
        <v>0</v>
      </c>
      <c r="H106">
        <v>0</v>
      </c>
      <c r="I106">
        <v>0</v>
      </c>
      <c r="J106">
        <v>0</v>
      </c>
      <c r="K106">
        <v>0</v>
      </c>
      <c r="L106" s="128">
        <v>0</v>
      </c>
      <c r="M106">
        <v>0</v>
      </c>
      <c r="N106">
        <v>0</v>
      </c>
      <c r="O106">
        <v>0</v>
      </c>
      <c r="P106">
        <v>0</v>
      </c>
      <c r="Q106">
        <v>0</v>
      </c>
      <c r="R106" s="128">
        <v>0</v>
      </c>
      <c r="S106" s="127">
        <v>0</v>
      </c>
      <c r="T106">
        <v>0</v>
      </c>
      <c r="U106">
        <v>0</v>
      </c>
      <c r="V106">
        <v>0</v>
      </c>
      <c r="W106">
        <v>0</v>
      </c>
      <c r="X106" s="128">
        <v>0</v>
      </c>
    </row>
    <row r="107" spans="1:24">
      <c r="A107" s="309"/>
      <c r="B107" s="306"/>
      <c r="C107" s="306"/>
      <c r="D107" s="306"/>
      <c r="E107" s="306"/>
      <c r="F107" s="126" t="s">
        <v>221</v>
      </c>
      <c r="G107" s="127">
        <v>0</v>
      </c>
      <c r="H107">
        <v>0</v>
      </c>
      <c r="I107">
        <v>0</v>
      </c>
      <c r="J107">
        <v>0</v>
      </c>
      <c r="K107">
        <v>0</v>
      </c>
      <c r="L107" s="128">
        <v>0</v>
      </c>
      <c r="M107">
        <v>0</v>
      </c>
      <c r="N107">
        <v>0</v>
      </c>
      <c r="O107">
        <v>0</v>
      </c>
      <c r="P107">
        <v>0</v>
      </c>
      <c r="Q107">
        <v>0</v>
      </c>
      <c r="R107" s="128">
        <v>0</v>
      </c>
      <c r="S107" s="127">
        <v>0</v>
      </c>
      <c r="T107">
        <v>0</v>
      </c>
      <c r="U107">
        <v>0</v>
      </c>
      <c r="V107">
        <v>0</v>
      </c>
      <c r="W107">
        <v>0</v>
      </c>
      <c r="X107" s="128">
        <v>0</v>
      </c>
    </row>
    <row r="108" spans="1:24">
      <c r="A108" s="309"/>
      <c r="B108" s="306"/>
      <c r="C108" s="306"/>
      <c r="D108" s="306"/>
      <c r="E108" s="306"/>
      <c r="F108" s="126" t="s">
        <v>187</v>
      </c>
      <c r="G108" s="127">
        <v>2.0000000000000002E-5</v>
      </c>
      <c r="H108">
        <v>2.0000000000000002E-5</v>
      </c>
      <c r="I108">
        <v>2.0000000000000002E-5</v>
      </c>
      <c r="J108">
        <v>2.0000000000000002E-5</v>
      </c>
      <c r="K108">
        <v>2.0000000000000002E-5</v>
      </c>
      <c r="L108" s="128">
        <v>2.0000000000000002E-5</v>
      </c>
      <c r="M108">
        <v>4.3673843734987117E-5</v>
      </c>
      <c r="N108">
        <v>4.3670029258919601E-5</v>
      </c>
      <c r="O108">
        <v>4.3666215449107033E-5</v>
      </c>
      <c r="P108">
        <v>4.3680520671806412E-5</v>
      </c>
      <c r="Q108">
        <v>4.3664308793991788E-5</v>
      </c>
      <c r="R108" s="128">
        <v>4.3665262100735758E-5</v>
      </c>
      <c r="S108" s="127">
        <v>4.3673843734987122E-3</v>
      </c>
      <c r="T108">
        <v>4.3670029258919604E-3</v>
      </c>
      <c r="U108">
        <v>4.3666215449107027E-3</v>
      </c>
      <c r="V108">
        <v>4.3680520671806403E-3</v>
      </c>
      <c r="W108">
        <v>4.3664308793991786E-3</v>
      </c>
      <c r="X108" s="128">
        <v>4.3665262100735756E-3</v>
      </c>
    </row>
    <row r="109" spans="1:24">
      <c r="A109" s="309"/>
      <c r="B109" s="306"/>
      <c r="C109" s="306"/>
      <c r="D109" s="306"/>
      <c r="E109" s="306"/>
      <c r="F109" s="126" t="s">
        <v>189</v>
      </c>
      <c r="G109" s="127">
        <v>1.2E-4</v>
      </c>
      <c r="H109">
        <v>1.2E-4</v>
      </c>
      <c r="I109">
        <v>1.2E-4</v>
      </c>
      <c r="J109">
        <v>1.2E-4</v>
      </c>
      <c r="K109">
        <v>1.2E-4</v>
      </c>
      <c r="L109" s="128">
        <v>1.2E-4</v>
      </c>
      <c r="M109">
        <v>2.6204306240992271E-4</v>
      </c>
      <c r="N109">
        <v>2.6202017555351759E-4</v>
      </c>
      <c r="O109">
        <v>2.6199729269464221E-4</v>
      </c>
      <c r="P109">
        <v>2.6208312403083842E-4</v>
      </c>
      <c r="Q109">
        <v>2.6198585276395082E-4</v>
      </c>
      <c r="R109" s="128">
        <v>2.6199157260441461E-4</v>
      </c>
      <c r="S109" s="127">
        <v>2.6204306240992271E-2</v>
      </c>
      <c r="T109">
        <v>2.6202017555351769E-2</v>
      </c>
      <c r="U109">
        <v>2.619972926946422E-2</v>
      </c>
      <c r="V109">
        <v>2.6208312403083842E-2</v>
      </c>
      <c r="W109">
        <v>2.619858527639508E-2</v>
      </c>
      <c r="X109" s="128">
        <v>2.6199157260441461E-2</v>
      </c>
    </row>
    <row r="110" spans="1:24">
      <c r="A110" s="309"/>
      <c r="B110" s="306"/>
      <c r="C110" s="306"/>
      <c r="D110" s="306"/>
      <c r="E110" s="306"/>
      <c r="F110" s="126" t="s">
        <v>193</v>
      </c>
      <c r="G110" s="127">
        <v>2.4709999999999999E-2</v>
      </c>
      <c r="H110">
        <v>2.47E-2</v>
      </c>
      <c r="I110">
        <v>2.47E-2</v>
      </c>
      <c r="J110">
        <v>2.4709999999999999E-2</v>
      </c>
      <c r="K110">
        <v>2.4709999999999999E-2</v>
      </c>
      <c r="L110" s="128">
        <v>2.4709999999999999E-2</v>
      </c>
      <c r="M110">
        <v>5.3959033934576593E-2</v>
      </c>
      <c r="N110">
        <v>5.3932486134765707E-2</v>
      </c>
      <c r="O110">
        <v>5.3927776079647168E-2</v>
      </c>
      <c r="P110">
        <v>5.3967283290016807E-2</v>
      </c>
      <c r="Q110">
        <v>5.3947253514976853E-2</v>
      </c>
      <c r="R110" s="128">
        <v>5.3948431325459033E-2</v>
      </c>
      <c r="S110" s="127">
        <v>5.395903393457659</v>
      </c>
      <c r="T110">
        <v>5.3932486134765707</v>
      </c>
      <c r="U110">
        <v>5.3927776079647174</v>
      </c>
      <c r="V110">
        <v>5.3967283290016814</v>
      </c>
      <c r="W110">
        <v>5.3947253514976854</v>
      </c>
      <c r="X110" s="128">
        <v>5.394843132545903</v>
      </c>
    </row>
    <row r="111" spans="1:24">
      <c r="A111" s="309"/>
      <c r="B111" s="306"/>
      <c r="C111" s="306"/>
      <c r="D111" s="306"/>
      <c r="E111" s="306"/>
      <c r="F111" s="126" t="s">
        <v>191</v>
      </c>
      <c r="G111" s="127">
        <v>1.6000000000000001E-4</v>
      </c>
      <c r="H111">
        <v>1.6000000000000001E-4</v>
      </c>
      <c r="I111">
        <v>1.6000000000000001E-4</v>
      </c>
      <c r="J111">
        <v>1.6000000000000001E-4</v>
      </c>
      <c r="K111">
        <v>1.6000000000000001E-4</v>
      </c>
      <c r="L111" s="128">
        <v>1.6000000000000001E-4</v>
      </c>
      <c r="M111">
        <v>3.4939074987989699E-4</v>
      </c>
      <c r="N111">
        <v>3.4936023407135681E-4</v>
      </c>
      <c r="O111">
        <v>3.4932972359285621E-4</v>
      </c>
      <c r="P111">
        <v>3.4944416537445119E-4</v>
      </c>
      <c r="Q111">
        <v>3.4931447035193441E-4</v>
      </c>
      <c r="R111" s="128">
        <v>3.4932209680588612E-4</v>
      </c>
      <c r="S111" s="127">
        <v>3.4939074987989698E-2</v>
      </c>
      <c r="T111">
        <v>3.4936023407135683E-2</v>
      </c>
      <c r="U111">
        <v>3.4932972359285622E-2</v>
      </c>
      <c r="V111">
        <v>3.4944416537445122E-2</v>
      </c>
      <c r="W111">
        <v>3.4931447035193443E-2</v>
      </c>
      <c r="X111" s="128">
        <v>3.4932209680588612E-2</v>
      </c>
    </row>
    <row r="112" spans="1:24">
      <c r="A112" s="309"/>
      <c r="B112" s="306"/>
      <c r="C112" s="306"/>
      <c r="D112" s="306"/>
      <c r="E112" s="306"/>
      <c r="F112" s="126" t="s">
        <v>195</v>
      </c>
      <c r="G112" s="127">
        <v>0</v>
      </c>
      <c r="H112">
        <v>0</v>
      </c>
      <c r="I112">
        <v>0</v>
      </c>
      <c r="J112">
        <v>0</v>
      </c>
      <c r="K112">
        <v>0</v>
      </c>
      <c r="L112" s="128">
        <v>0</v>
      </c>
      <c r="M112">
        <v>0</v>
      </c>
      <c r="N112">
        <v>0</v>
      </c>
      <c r="O112">
        <v>0</v>
      </c>
      <c r="P112">
        <v>0</v>
      </c>
      <c r="Q112">
        <v>0</v>
      </c>
      <c r="R112" s="128">
        <v>0</v>
      </c>
      <c r="S112" s="127">
        <v>0</v>
      </c>
      <c r="T112">
        <v>0</v>
      </c>
      <c r="U112">
        <v>0</v>
      </c>
      <c r="V112">
        <v>0</v>
      </c>
      <c r="W112">
        <v>0</v>
      </c>
      <c r="X112" s="128">
        <v>0</v>
      </c>
    </row>
    <row r="113" spans="1:24">
      <c r="A113" s="309"/>
      <c r="B113" s="306"/>
      <c r="C113" s="306"/>
      <c r="D113" s="306"/>
      <c r="E113" s="306"/>
      <c r="F113" s="126" t="s">
        <v>217</v>
      </c>
      <c r="G113" s="127">
        <v>2.0000000000000002E-5</v>
      </c>
      <c r="H113">
        <v>2.0000000000000002E-5</v>
      </c>
      <c r="I113">
        <v>2.0000000000000002E-5</v>
      </c>
      <c r="J113">
        <v>2.0000000000000002E-5</v>
      </c>
      <c r="K113">
        <v>2.0000000000000002E-5</v>
      </c>
      <c r="L113" s="128">
        <v>2.0000000000000002E-5</v>
      </c>
      <c r="M113">
        <v>4.3673843734987117E-5</v>
      </c>
      <c r="N113">
        <v>4.3670029258919601E-5</v>
      </c>
      <c r="O113">
        <v>4.3666215449107033E-5</v>
      </c>
      <c r="P113">
        <v>4.3680520671806412E-5</v>
      </c>
      <c r="Q113">
        <v>4.3664308793991788E-5</v>
      </c>
      <c r="R113" s="128">
        <v>4.3665262100735758E-5</v>
      </c>
      <c r="S113" s="127">
        <v>4.3673843734987122E-3</v>
      </c>
      <c r="T113">
        <v>4.3670029258919604E-3</v>
      </c>
      <c r="U113">
        <v>4.3666215449107027E-3</v>
      </c>
      <c r="V113">
        <v>4.3680520671806403E-3</v>
      </c>
      <c r="W113">
        <v>4.3664308793991786E-3</v>
      </c>
      <c r="X113" s="128">
        <v>4.3665262100735756E-3</v>
      </c>
    </row>
    <row r="114" spans="1:24">
      <c r="A114" s="309"/>
      <c r="B114" s="306"/>
      <c r="C114" s="306"/>
      <c r="D114" s="306"/>
      <c r="E114" s="306"/>
      <c r="F114" s="126" t="s">
        <v>215</v>
      </c>
      <c r="G114" s="127">
        <v>0</v>
      </c>
      <c r="H114">
        <v>0</v>
      </c>
      <c r="I114">
        <v>0</v>
      </c>
      <c r="J114">
        <v>0</v>
      </c>
      <c r="K114">
        <v>0</v>
      </c>
      <c r="L114" s="128">
        <v>0</v>
      </c>
      <c r="M114">
        <v>0</v>
      </c>
      <c r="N114">
        <v>0</v>
      </c>
      <c r="O114">
        <v>0</v>
      </c>
      <c r="P114">
        <v>0</v>
      </c>
      <c r="Q114">
        <v>0</v>
      </c>
      <c r="R114" s="128">
        <v>0</v>
      </c>
      <c r="S114" s="127">
        <v>0</v>
      </c>
      <c r="T114">
        <v>0</v>
      </c>
      <c r="U114">
        <v>0</v>
      </c>
      <c r="V114">
        <v>0</v>
      </c>
      <c r="W114">
        <v>0</v>
      </c>
      <c r="X114" s="128">
        <v>0</v>
      </c>
    </row>
    <row r="115" spans="1:24">
      <c r="A115" s="309"/>
      <c r="B115" s="306"/>
      <c r="C115" s="306"/>
      <c r="D115" s="306"/>
      <c r="E115" s="306"/>
      <c r="F115" s="126" t="s">
        <v>197</v>
      </c>
      <c r="G115" s="127">
        <v>6.0000000000000002E-5</v>
      </c>
      <c r="H115">
        <v>6.0000000000000002E-5</v>
      </c>
      <c r="I115">
        <v>6.0000000000000002E-5</v>
      </c>
      <c r="J115">
        <v>6.0000000000000002E-5</v>
      </c>
      <c r="K115">
        <v>6.9999999999999994E-5</v>
      </c>
      <c r="L115" s="128">
        <v>6.9999999999999994E-5</v>
      </c>
      <c r="M115">
        <v>1.3102153120496141E-4</v>
      </c>
      <c r="N115">
        <v>1.310100877767588E-4</v>
      </c>
      <c r="O115">
        <v>1.3099864634732111E-4</v>
      </c>
      <c r="P115">
        <v>1.3104156201541921E-4</v>
      </c>
      <c r="Q115">
        <v>1.5282508077897131E-4</v>
      </c>
      <c r="R115" s="128">
        <v>1.5282841735257509E-4</v>
      </c>
      <c r="S115" s="127">
        <v>1.3102153120496139E-2</v>
      </c>
      <c r="T115">
        <v>1.3101008777675879E-2</v>
      </c>
      <c r="U115">
        <v>1.309986463473211E-2</v>
      </c>
      <c r="V115">
        <v>1.3104156201541921E-2</v>
      </c>
      <c r="W115">
        <v>1.528250807789712E-2</v>
      </c>
      <c r="X115" s="128">
        <v>1.528284173525751E-2</v>
      </c>
    </row>
    <row r="116" spans="1:24">
      <c r="A116" s="309"/>
      <c r="B116" s="306"/>
      <c r="C116" s="306"/>
      <c r="D116" s="306"/>
      <c r="E116" s="306"/>
      <c r="F116" s="126" t="s">
        <v>239</v>
      </c>
      <c r="G116" s="127">
        <v>1.0000000000000001E-5</v>
      </c>
      <c r="H116">
        <v>1.0000000000000001E-5</v>
      </c>
      <c r="I116">
        <v>1.0000000000000001E-5</v>
      </c>
      <c r="J116">
        <v>1.0000000000000001E-5</v>
      </c>
      <c r="K116">
        <v>1.0000000000000001E-5</v>
      </c>
      <c r="L116" s="128">
        <v>1.0000000000000001E-5</v>
      </c>
      <c r="M116">
        <v>2.1836921867493558E-5</v>
      </c>
      <c r="N116">
        <v>2.1835014629459801E-5</v>
      </c>
      <c r="O116">
        <v>2.183310772455351E-5</v>
      </c>
      <c r="P116">
        <v>2.1840260335903199E-5</v>
      </c>
      <c r="Q116">
        <v>2.1832154396995901E-5</v>
      </c>
      <c r="R116" s="128">
        <v>2.1832631050367879E-5</v>
      </c>
      <c r="S116" s="127">
        <v>2.1836921867493561E-3</v>
      </c>
      <c r="T116">
        <v>2.1835014629459802E-3</v>
      </c>
      <c r="U116">
        <v>2.1833107724553509E-3</v>
      </c>
      <c r="V116">
        <v>2.1840260335903201E-3</v>
      </c>
      <c r="W116">
        <v>2.1832154396995902E-3</v>
      </c>
      <c r="X116" s="128">
        <v>2.1832631050367878E-3</v>
      </c>
    </row>
    <row r="117" spans="1:24">
      <c r="A117" s="309"/>
      <c r="B117" s="306"/>
      <c r="C117" s="306"/>
      <c r="D117" s="306"/>
      <c r="E117" s="306"/>
      <c r="F117" s="126" t="s">
        <v>199</v>
      </c>
      <c r="G117" s="127">
        <v>4.0000000000000003E-5</v>
      </c>
      <c r="H117">
        <v>4.0000000000000003E-5</v>
      </c>
      <c r="I117">
        <v>4.0000000000000003E-5</v>
      </c>
      <c r="J117">
        <v>4.0000000000000003E-5</v>
      </c>
      <c r="K117">
        <v>4.0000000000000003E-5</v>
      </c>
      <c r="L117" s="128">
        <v>4.0000000000000003E-5</v>
      </c>
      <c r="M117">
        <v>8.7347687469974247E-5</v>
      </c>
      <c r="N117">
        <v>8.7340058517839202E-5</v>
      </c>
      <c r="O117">
        <v>8.7332430898214052E-5</v>
      </c>
      <c r="P117">
        <v>8.7361041343612811E-5</v>
      </c>
      <c r="Q117">
        <v>8.732861758798359E-5</v>
      </c>
      <c r="R117" s="128">
        <v>8.7330524201471515E-5</v>
      </c>
      <c r="S117" s="127">
        <v>8.7347687469974244E-3</v>
      </c>
      <c r="T117">
        <v>8.7340058517839207E-3</v>
      </c>
      <c r="U117">
        <v>8.7332430898214054E-3</v>
      </c>
      <c r="V117">
        <v>8.7361041343612805E-3</v>
      </c>
      <c r="W117">
        <v>8.732861758798359E-3</v>
      </c>
      <c r="X117" s="128">
        <v>8.7330524201471513E-3</v>
      </c>
    </row>
    <row r="118" spans="1:24">
      <c r="A118" s="309"/>
      <c r="B118" s="306"/>
      <c r="C118" s="306"/>
      <c r="D118" s="306"/>
      <c r="E118" s="306"/>
      <c r="F118" s="126" t="s">
        <v>227</v>
      </c>
      <c r="G118" s="127">
        <v>0</v>
      </c>
      <c r="H118">
        <v>0</v>
      </c>
      <c r="I118">
        <v>0</v>
      </c>
      <c r="J118">
        <v>0</v>
      </c>
      <c r="K118">
        <v>0</v>
      </c>
      <c r="L118" s="128">
        <v>0</v>
      </c>
      <c r="M118">
        <v>0</v>
      </c>
      <c r="N118">
        <v>0</v>
      </c>
      <c r="O118">
        <v>0</v>
      </c>
      <c r="P118">
        <v>0</v>
      </c>
      <c r="Q118">
        <v>0</v>
      </c>
      <c r="R118" s="128">
        <v>0</v>
      </c>
      <c r="S118" s="127">
        <v>0</v>
      </c>
      <c r="T118">
        <v>0</v>
      </c>
      <c r="U118">
        <v>0</v>
      </c>
      <c r="V118">
        <v>0</v>
      </c>
      <c r="W118">
        <v>0</v>
      </c>
      <c r="X118" s="128">
        <v>0</v>
      </c>
    </row>
    <row r="119" spans="1:24">
      <c r="A119" s="309"/>
      <c r="B119" s="306"/>
      <c r="C119" s="306"/>
      <c r="D119" s="306"/>
      <c r="E119" s="306"/>
      <c r="F119" s="126" t="s">
        <v>205</v>
      </c>
      <c r="G119" s="127">
        <v>0</v>
      </c>
      <c r="H119">
        <v>0</v>
      </c>
      <c r="I119">
        <v>0</v>
      </c>
      <c r="J119">
        <v>0</v>
      </c>
      <c r="K119">
        <v>0</v>
      </c>
      <c r="L119" s="128">
        <v>0</v>
      </c>
      <c r="M119">
        <v>0</v>
      </c>
      <c r="N119">
        <v>0</v>
      </c>
      <c r="O119">
        <v>0</v>
      </c>
      <c r="P119">
        <v>0</v>
      </c>
      <c r="Q119">
        <v>0</v>
      </c>
      <c r="R119" s="128">
        <v>0</v>
      </c>
      <c r="S119" s="127">
        <v>0</v>
      </c>
      <c r="T119">
        <v>0</v>
      </c>
      <c r="U119">
        <v>0</v>
      </c>
      <c r="V119">
        <v>0</v>
      </c>
      <c r="W119">
        <v>0</v>
      </c>
      <c r="X119" s="128">
        <v>0</v>
      </c>
    </row>
    <row r="120" spans="1:24">
      <c r="A120" s="309"/>
      <c r="B120" s="306"/>
      <c r="C120" s="306"/>
      <c r="D120" s="306"/>
      <c r="E120" s="306"/>
      <c r="F120" s="126" t="s">
        <v>201</v>
      </c>
      <c r="G120" s="127">
        <v>0</v>
      </c>
      <c r="H120">
        <v>0</v>
      </c>
      <c r="I120">
        <v>0</v>
      </c>
      <c r="J120">
        <v>0</v>
      </c>
      <c r="K120">
        <v>0</v>
      </c>
      <c r="L120" s="128">
        <v>0</v>
      </c>
      <c r="M120">
        <v>0</v>
      </c>
      <c r="N120">
        <v>0</v>
      </c>
      <c r="O120">
        <v>0</v>
      </c>
      <c r="P120">
        <v>0</v>
      </c>
      <c r="Q120">
        <v>0</v>
      </c>
      <c r="R120" s="128">
        <v>0</v>
      </c>
      <c r="S120" s="127">
        <v>0</v>
      </c>
      <c r="T120">
        <v>0</v>
      </c>
      <c r="U120">
        <v>0</v>
      </c>
      <c r="V120">
        <v>0</v>
      </c>
      <c r="W120">
        <v>0</v>
      </c>
      <c r="X120" s="128">
        <v>0</v>
      </c>
    </row>
    <row r="121" spans="1:24">
      <c r="A121" s="309"/>
      <c r="B121" s="306"/>
      <c r="C121" s="306"/>
      <c r="D121" s="306"/>
      <c r="E121" s="306"/>
      <c r="F121" s="126" t="s">
        <v>207</v>
      </c>
      <c r="G121" s="127">
        <v>1.6000000000000001E-4</v>
      </c>
      <c r="H121">
        <v>1.6000000000000001E-4</v>
      </c>
      <c r="I121">
        <v>1.6000000000000001E-4</v>
      </c>
      <c r="J121">
        <v>1.6000000000000001E-4</v>
      </c>
      <c r="K121">
        <v>1.6000000000000001E-4</v>
      </c>
      <c r="L121" s="128">
        <v>1.6000000000000001E-4</v>
      </c>
      <c r="M121">
        <v>3.4939074987989699E-4</v>
      </c>
      <c r="N121">
        <v>3.4936023407135681E-4</v>
      </c>
      <c r="O121">
        <v>3.4932972359285621E-4</v>
      </c>
      <c r="P121">
        <v>3.4944416537445119E-4</v>
      </c>
      <c r="Q121">
        <v>3.4931447035193441E-4</v>
      </c>
      <c r="R121" s="128">
        <v>3.4932209680588612E-4</v>
      </c>
      <c r="S121" s="127">
        <v>3.4939074987989698E-2</v>
      </c>
      <c r="T121">
        <v>3.4936023407135683E-2</v>
      </c>
      <c r="U121">
        <v>3.4932972359285622E-2</v>
      </c>
      <c r="V121">
        <v>3.4944416537445122E-2</v>
      </c>
      <c r="W121">
        <v>3.4931447035193443E-2</v>
      </c>
      <c r="X121" s="128">
        <v>3.4932209680588612E-2</v>
      </c>
    </row>
    <row r="122" spans="1:24">
      <c r="A122" s="309"/>
      <c r="B122" s="306"/>
      <c r="C122" s="306"/>
      <c r="D122" s="306"/>
      <c r="E122" s="306"/>
      <c r="F122" s="126" t="s">
        <v>209</v>
      </c>
      <c r="G122" s="127">
        <v>0</v>
      </c>
      <c r="H122">
        <v>0</v>
      </c>
      <c r="I122">
        <v>0</v>
      </c>
      <c r="J122">
        <v>0</v>
      </c>
      <c r="K122">
        <v>0</v>
      </c>
      <c r="L122" s="128">
        <v>0</v>
      </c>
      <c r="M122">
        <v>0</v>
      </c>
      <c r="N122">
        <v>0</v>
      </c>
      <c r="O122">
        <v>0</v>
      </c>
      <c r="P122">
        <v>0</v>
      </c>
      <c r="Q122">
        <v>0</v>
      </c>
      <c r="R122" s="128">
        <v>0</v>
      </c>
      <c r="S122" s="127">
        <v>0</v>
      </c>
      <c r="T122">
        <v>0</v>
      </c>
      <c r="U122">
        <v>0</v>
      </c>
      <c r="V122">
        <v>0</v>
      </c>
      <c r="W122">
        <v>0</v>
      </c>
      <c r="X122" s="128">
        <v>0</v>
      </c>
    </row>
    <row r="123" spans="1:24">
      <c r="A123" s="309"/>
      <c r="B123" s="306"/>
      <c r="C123" s="306"/>
      <c r="D123" s="306"/>
      <c r="E123" s="306"/>
      <c r="F123" s="126" t="s">
        <v>219</v>
      </c>
      <c r="G123" s="127">
        <v>0</v>
      </c>
      <c r="H123">
        <v>0</v>
      </c>
      <c r="I123">
        <v>0</v>
      </c>
      <c r="J123">
        <v>0</v>
      </c>
      <c r="K123">
        <v>0</v>
      </c>
      <c r="L123" s="128">
        <v>0</v>
      </c>
      <c r="M123">
        <v>0</v>
      </c>
      <c r="N123">
        <v>0</v>
      </c>
      <c r="O123">
        <v>0</v>
      </c>
      <c r="P123">
        <v>0</v>
      </c>
      <c r="Q123">
        <v>0</v>
      </c>
      <c r="R123" s="128">
        <v>0</v>
      </c>
      <c r="S123" s="127">
        <v>0</v>
      </c>
      <c r="T123">
        <v>0</v>
      </c>
      <c r="U123">
        <v>0</v>
      </c>
      <c r="V123">
        <v>0</v>
      </c>
      <c r="W123">
        <v>0</v>
      </c>
      <c r="X123" s="128">
        <v>0</v>
      </c>
    </row>
    <row r="124" spans="1:24">
      <c r="A124" s="309"/>
      <c r="B124" s="306"/>
      <c r="C124" s="306"/>
      <c r="D124" s="306"/>
      <c r="E124" s="306"/>
      <c r="F124" s="126" t="s">
        <v>229</v>
      </c>
      <c r="G124" s="127">
        <v>0</v>
      </c>
      <c r="H124">
        <v>0</v>
      </c>
      <c r="I124">
        <v>0</v>
      </c>
      <c r="J124">
        <v>0</v>
      </c>
      <c r="K124">
        <v>0</v>
      </c>
      <c r="L124" s="128">
        <v>0</v>
      </c>
      <c r="M124">
        <v>0</v>
      </c>
      <c r="N124">
        <v>0</v>
      </c>
      <c r="O124">
        <v>0</v>
      </c>
      <c r="P124">
        <v>0</v>
      </c>
      <c r="Q124">
        <v>0</v>
      </c>
      <c r="R124" s="128">
        <v>0</v>
      </c>
      <c r="S124" s="127">
        <v>0</v>
      </c>
      <c r="T124">
        <v>0</v>
      </c>
      <c r="U124">
        <v>0</v>
      </c>
      <c r="V124">
        <v>0</v>
      </c>
      <c r="W124">
        <v>0</v>
      </c>
      <c r="X124" s="128">
        <v>0</v>
      </c>
    </row>
    <row r="125" spans="1:24" ht="15" thickBot="1">
      <c r="A125" s="310"/>
      <c r="B125" s="307"/>
      <c r="C125" s="307"/>
      <c r="D125" s="307"/>
      <c r="E125" s="307"/>
      <c r="F125" s="132" t="s">
        <v>223</v>
      </c>
      <c r="G125" s="133">
        <v>1.0000000000000001E-5</v>
      </c>
      <c r="H125" s="134">
        <v>1.0000000000000001E-5</v>
      </c>
      <c r="I125" s="134">
        <v>1.0000000000000001E-5</v>
      </c>
      <c r="J125" s="134">
        <v>1.0000000000000001E-5</v>
      </c>
      <c r="K125" s="134">
        <v>1.0000000000000001E-5</v>
      </c>
      <c r="L125" s="135">
        <v>1.0000000000000001E-5</v>
      </c>
      <c r="M125" s="134">
        <v>2.1836921867493558E-5</v>
      </c>
      <c r="N125" s="134">
        <v>2.1835014629459801E-5</v>
      </c>
      <c r="O125" s="134">
        <v>2.183310772455351E-5</v>
      </c>
      <c r="P125" s="134">
        <v>2.1840260335903199E-5</v>
      </c>
      <c r="Q125" s="134">
        <v>2.1832154396995901E-5</v>
      </c>
      <c r="R125" s="135">
        <v>2.1832631050367879E-5</v>
      </c>
      <c r="S125" s="133">
        <v>2.1836921867493561E-3</v>
      </c>
      <c r="T125" s="134">
        <v>2.1835014629459802E-3</v>
      </c>
      <c r="U125" s="134">
        <v>2.1833107724553509E-3</v>
      </c>
      <c r="V125" s="134">
        <v>2.1840260335903201E-3</v>
      </c>
      <c r="W125" s="134">
        <v>2.1832154396995902E-3</v>
      </c>
      <c r="X125" s="135">
        <v>2.1832631050367878E-3</v>
      </c>
    </row>
    <row r="126" spans="1:24">
      <c r="A126" s="308" t="s">
        <v>376</v>
      </c>
      <c r="B126" s="305" t="s">
        <v>283</v>
      </c>
      <c r="C126" s="305" t="s">
        <v>361</v>
      </c>
      <c r="D126" s="305" t="s">
        <v>377</v>
      </c>
      <c r="E126" s="120" t="s">
        <v>363</v>
      </c>
      <c r="F126" s="121" t="s">
        <v>364</v>
      </c>
      <c r="G126" s="131">
        <v>0.10421</v>
      </c>
      <c r="H126" s="129">
        <v>0.10421</v>
      </c>
      <c r="I126" s="129">
        <v>0.10421</v>
      </c>
      <c r="J126" s="129">
        <v>0.10417999999999999</v>
      </c>
      <c r="K126" s="129">
        <v>0.10421</v>
      </c>
      <c r="L126" s="130">
        <v>0.10421</v>
      </c>
      <c r="M126" s="129">
        <v>0.27008604602944231</v>
      </c>
      <c r="N126" s="129">
        <v>0.27007904626150059</v>
      </c>
      <c r="O126" s="129">
        <v>0.27007904626150059</v>
      </c>
      <c r="P126" s="129">
        <v>0.27044988447859608</v>
      </c>
      <c r="Q126" s="129">
        <v>0.27009304616022611</v>
      </c>
      <c r="R126" s="130">
        <v>0.27010704751043257</v>
      </c>
      <c r="S126" s="131">
        <v>27.008604602944221</v>
      </c>
      <c r="T126" s="129">
        <v>27.007904626150061</v>
      </c>
      <c r="U126" s="129">
        <v>27.007904626150061</v>
      </c>
      <c r="V126" s="129">
        <v>27.044988447859609</v>
      </c>
      <c r="W126" s="129">
        <v>27.009304616022611</v>
      </c>
      <c r="X126" s="130">
        <v>27.01070475104326</v>
      </c>
    </row>
    <row r="127" spans="1:24">
      <c r="A127" s="309"/>
      <c r="B127" s="306"/>
      <c r="C127" s="306"/>
      <c r="D127" s="306"/>
      <c r="E127" s="119" t="s">
        <v>365</v>
      </c>
      <c r="F127" s="126" t="s">
        <v>364</v>
      </c>
      <c r="G127" s="127">
        <v>0.19084999999999999</v>
      </c>
      <c r="H127">
        <v>0.19084999999999999</v>
      </c>
      <c r="I127">
        <v>0.19084999999999999</v>
      </c>
      <c r="J127">
        <v>0.1908</v>
      </c>
      <c r="K127">
        <v>0.19084999999999999</v>
      </c>
      <c r="L127" s="128">
        <v>0.19084999999999999</v>
      </c>
      <c r="M127">
        <v>0.49463508189923289</v>
      </c>
      <c r="N127">
        <v>0.49462226253725539</v>
      </c>
      <c r="O127">
        <v>0.49462226253725539</v>
      </c>
      <c r="P127">
        <v>0.49531424417850012</v>
      </c>
      <c r="Q127">
        <v>0.49464790192571861</v>
      </c>
      <c r="R127" s="128">
        <v>0.49467354397242158</v>
      </c>
      <c r="S127" s="127">
        <v>49.463508189923289</v>
      </c>
      <c r="T127">
        <v>49.462226253725547</v>
      </c>
      <c r="U127">
        <v>49.462226253725547</v>
      </c>
      <c r="V127">
        <v>49.531424417850012</v>
      </c>
      <c r="W127">
        <v>49.464790192571861</v>
      </c>
      <c r="X127" s="128">
        <v>49.467354397242161</v>
      </c>
    </row>
    <row r="128" spans="1:24">
      <c r="A128" s="309"/>
      <c r="B128" s="306"/>
      <c r="C128" s="306"/>
      <c r="D128" s="306"/>
      <c r="E128" s="119" t="s">
        <v>61</v>
      </c>
      <c r="F128" s="126" t="s">
        <v>364</v>
      </c>
      <c r="G128" s="127">
        <v>4.7919999999999997E-2</v>
      </c>
      <c r="H128">
        <v>4.7919999999999997E-2</v>
      </c>
      <c r="I128">
        <v>4.7919999999999997E-2</v>
      </c>
      <c r="J128">
        <v>4.7379999999999999E-2</v>
      </c>
      <c r="K128">
        <v>4.7899999999999998E-2</v>
      </c>
      <c r="L128" s="128">
        <v>4.7879999999999999E-2</v>
      </c>
      <c r="M128">
        <v>0.1241965581588223</v>
      </c>
      <c r="N128">
        <v>0.1241933393805883</v>
      </c>
      <c r="O128">
        <v>0.1241933393805883</v>
      </c>
      <c r="P128">
        <v>0.1229978453311181</v>
      </c>
      <c r="Q128">
        <v>0.12414794080294431</v>
      </c>
      <c r="R128" s="128">
        <v>0.1241025375184676</v>
      </c>
      <c r="S128" s="127">
        <v>12.41965581588223</v>
      </c>
      <c r="T128">
        <v>12.419333938058831</v>
      </c>
      <c r="U128">
        <v>12.419333938058831</v>
      </c>
      <c r="V128">
        <v>12.29978453311181</v>
      </c>
      <c r="W128">
        <v>12.414794080294429</v>
      </c>
      <c r="X128" s="128">
        <v>12.41025375184676</v>
      </c>
    </row>
    <row r="129" spans="1:24">
      <c r="A129" s="309"/>
      <c r="B129" s="306"/>
      <c r="C129" s="306"/>
      <c r="D129" s="306"/>
      <c r="E129" s="119" t="s">
        <v>366</v>
      </c>
      <c r="F129" s="126" t="s">
        <v>364</v>
      </c>
      <c r="G129" s="127">
        <v>2.9E-4</v>
      </c>
      <c r="H129">
        <v>2.9999999999999997E-4</v>
      </c>
      <c r="I129">
        <v>2.9999999999999997E-4</v>
      </c>
      <c r="J129">
        <v>2.9999999999999997E-4</v>
      </c>
      <c r="K129">
        <v>2.9999999999999997E-4</v>
      </c>
      <c r="L129" s="128">
        <v>2.9999999999999997E-4</v>
      </c>
      <c r="M129">
        <v>7.5160688368235541E-4</v>
      </c>
      <c r="N129">
        <v>7.7750421148114546E-4</v>
      </c>
      <c r="O129">
        <v>7.7750421148114546E-4</v>
      </c>
      <c r="P129">
        <v>7.78795981412736E-4</v>
      </c>
      <c r="Q129">
        <v>7.775445144234508E-4</v>
      </c>
      <c r="R129" s="128">
        <v>7.7758482154428345E-4</v>
      </c>
      <c r="S129" s="127">
        <v>7.5160688368235543E-2</v>
      </c>
      <c r="T129">
        <v>7.7750421148114549E-2</v>
      </c>
      <c r="U129">
        <v>7.7750421148114549E-2</v>
      </c>
      <c r="V129">
        <v>7.7879598141273598E-2</v>
      </c>
      <c r="W129">
        <v>7.7754451442345079E-2</v>
      </c>
      <c r="X129" s="128">
        <v>7.7758482154428349E-2</v>
      </c>
    </row>
    <row r="130" spans="1:24">
      <c r="A130" s="309"/>
      <c r="B130" s="306"/>
      <c r="C130" s="306"/>
      <c r="D130" s="306"/>
      <c r="E130" s="119" t="s">
        <v>367</v>
      </c>
      <c r="F130" s="126" t="s">
        <v>364</v>
      </c>
      <c r="G130" s="127">
        <v>6.4999999999999997E-4</v>
      </c>
      <c r="H130">
        <v>6.4999999999999997E-4</v>
      </c>
      <c r="I130">
        <v>6.4999999999999997E-4</v>
      </c>
      <c r="J130">
        <v>6.4000000000000005E-4</v>
      </c>
      <c r="K130">
        <v>6.4999999999999997E-4</v>
      </c>
      <c r="L130" s="128">
        <v>6.4999999999999997E-4</v>
      </c>
      <c r="M130">
        <v>1.6846361185983831E-3</v>
      </c>
      <c r="N130">
        <v>1.684592458209149E-3</v>
      </c>
      <c r="O130">
        <v>1.684592458209149E-3</v>
      </c>
      <c r="P130">
        <v>1.6614314270138369E-3</v>
      </c>
      <c r="Q130">
        <v>1.68467978125081E-3</v>
      </c>
      <c r="R130" s="128">
        <v>1.684767113345947E-3</v>
      </c>
      <c r="S130" s="127">
        <v>0.1684636118598383</v>
      </c>
      <c r="T130">
        <v>0.1684592458209149</v>
      </c>
      <c r="U130">
        <v>0.1684592458209149</v>
      </c>
      <c r="V130">
        <v>0.16614314270138369</v>
      </c>
      <c r="W130">
        <v>0.16846797812508099</v>
      </c>
      <c r="X130" s="128">
        <v>0.16847671133459469</v>
      </c>
    </row>
    <row r="131" spans="1:24">
      <c r="A131" s="309"/>
      <c r="B131" s="306"/>
      <c r="C131" s="306"/>
      <c r="D131" s="306"/>
      <c r="E131" s="119" t="s">
        <v>368</v>
      </c>
      <c r="F131" s="126" t="s">
        <v>364</v>
      </c>
      <c r="G131" s="127">
        <v>2.6900000000000001E-3</v>
      </c>
      <c r="H131">
        <v>2.6900000000000001E-3</v>
      </c>
      <c r="I131">
        <v>2.6900000000000001E-3</v>
      </c>
      <c r="J131">
        <v>2.6800000000000001E-3</v>
      </c>
      <c r="K131">
        <v>2.6900000000000001E-3</v>
      </c>
      <c r="L131" s="128">
        <v>2.6900000000000001E-3</v>
      </c>
      <c r="M131">
        <v>6.9718017831225387E-3</v>
      </c>
      <c r="N131">
        <v>6.9716210962809388E-3</v>
      </c>
      <c r="O131">
        <v>6.9716210962809388E-3</v>
      </c>
      <c r="P131">
        <v>6.9572441006204421E-3</v>
      </c>
      <c r="Q131">
        <v>6.971982479330275E-3</v>
      </c>
      <c r="R131" s="128">
        <v>6.9723438998470751E-3</v>
      </c>
      <c r="S131" s="127">
        <v>0.69718017831225387</v>
      </c>
      <c r="T131">
        <v>0.69716210962809388</v>
      </c>
      <c r="U131">
        <v>0.69716210962809388</v>
      </c>
      <c r="V131">
        <v>0.69572441006204422</v>
      </c>
      <c r="W131">
        <v>0.69719824793302754</v>
      </c>
      <c r="X131" s="128">
        <v>0.69723438998470755</v>
      </c>
    </row>
    <row r="132" spans="1:24">
      <c r="A132" s="309"/>
      <c r="B132" s="306"/>
      <c r="C132" s="306"/>
      <c r="D132" s="306"/>
      <c r="E132" s="119" t="s">
        <v>369</v>
      </c>
      <c r="F132" s="126" t="s">
        <v>364</v>
      </c>
      <c r="G132" s="127">
        <v>6.0000000000000002E-5</v>
      </c>
      <c r="H132">
        <v>6.0000000000000002E-5</v>
      </c>
      <c r="I132">
        <v>6.0000000000000002E-5</v>
      </c>
      <c r="J132">
        <v>6.0000000000000002E-5</v>
      </c>
      <c r="K132">
        <v>6.0000000000000002E-5</v>
      </c>
      <c r="L132" s="128">
        <v>6.0000000000000002E-5</v>
      </c>
      <c r="M132">
        <v>1.5550487248600461E-4</v>
      </c>
      <c r="N132">
        <v>1.5550084229622909E-4</v>
      </c>
      <c r="O132">
        <v>1.5550084229622909E-4</v>
      </c>
      <c r="P132">
        <v>1.5575919628254721E-4</v>
      </c>
      <c r="Q132">
        <v>1.5550890288469019E-4</v>
      </c>
      <c r="R132" s="128">
        <v>1.5551696430885669E-4</v>
      </c>
      <c r="S132" s="127">
        <v>1.555048724860046E-2</v>
      </c>
      <c r="T132">
        <v>1.555008422962291E-2</v>
      </c>
      <c r="U132">
        <v>1.555008422962291E-2</v>
      </c>
      <c r="V132">
        <v>1.557591962825472E-2</v>
      </c>
      <c r="W132">
        <v>1.5550890288469021E-2</v>
      </c>
      <c r="X132" s="128">
        <v>1.5551696430885669E-2</v>
      </c>
    </row>
    <row r="133" spans="1:24">
      <c r="A133" s="309"/>
      <c r="B133" s="306"/>
      <c r="C133" s="306"/>
      <c r="D133" s="306"/>
      <c r="E133" s="306" t="s">
        <v>65</v>
      </c>
      <c r="F133" s="126" t="s">
        <v>211</v>
      </c>
      <c r="G133" s="127">
        <v>0</v>
      </c>
      <c r="H133">
        <v>0</v>
      </c>
      <c r="I133">
        <v>0</v>
      </c>
      <c r="J133">
        <v>0</v>
      </c>
      <c r="K133">
        <v>0</v>
      </c>
      <c r="L133" s="128">
        <v>0</v>
      </c>
      <c r="M133">
        <v>0</v>
      </c>
      <c r="N133">
        <v>0</v>
      </c>
      <c r="O133">
        <v>0</v>
      </c>
      <c r="P133">
        <v>0</v>
      </c>
      <c r="Q133">
        <v>0</v>
      </c>
      <c r="R133" s="128">
        <v>0</v>
      </c>
      <c r="S133" s="127">
        <v>0</v>
      </c>
      <c r="T133">
        <v>0</v>
      </c>
      <c r="U133">
        <v>0</v>
      </c>
      <c r="V133">
        <v>0</v>
      </c>
      <c r="W133">
        <v>0</v>
      </c>
      <c r="X133" s="128">
        <v>0</v>
      </c>
    </row>
    <row r="134" spans="1:24">
      <c r="A134" s="309"/>
      <c r="B134" s="306"/>
      <c r="C134" s="306"/>
      <c r="D134" s="306"/>
      <c r="E134" s="306"/>
      <c r="F134" s="126" t="s">
        <v>231</v>
      </c>
      <c r="G134" s="127">
        <v>1E-4</v>
      </c>
      <c r="H134">
        <v>1E-4</v>
      </c>
      <c r="I134">
        <v>1E-4</v>
      </c>
      <c r="J134">
        <v>1E-4</v>
      </c>
      <c r="K134">
        <v>1E-4</v>
      </c>
      <c r="L134" s="128">
        <v>1E-4</v>
      </c>
      <c r="M134">
        <v>2.5917478747667429E-4</v>
      </c>
      <c r="N134">
        <v>2.5916807049371519E-4</v>
      </c>
      <c r="O134">
        <v>2.5916807049371519E-4</v>
      </c>
      <c r="P134">
        <v>2.59598660470912E-4</v>
      </c>
      <c r="Q134">
        <v>2.5918150480781701E-4</v>
      </c>
      <c r="R134" s="128">
        <v>2.591949405147611E-4</v>
      </c>
      <c r="S134" s="127">
        <v>2.5917478747667429E-2</v>
      </c>
      <c r="T134">
        <v>2.5916807049371521E-2</v>
      </c>
      <c r="U134">
        <v>2.5916807049371521E-2</v>
      </c>
      <c r="V134">
        <v>2.5959866047091201E-2</v>
      </c>
      <c r="W134">
        <v>2.59181504807817E-2</v>
      </c>
      <c r="X134" s="128">
        <v>2.591949405147612E-2</v>
      </c>
    </row>
    <row r="135" spans="1:24">
      <c r="A135" s="309"/>
      <c r="B135" s="306"/>
      <c r="C135" s="306"/>
      <c r="D135" s="306"/>
      <c r="E135" s="306"/>
      <c r="F135" s="126" t="s">
        <v>213</v>
      </c>
      <c r="G135" s="127">
        <v>1.32E-3</v>
      </c>
      <c r="H135">
        <v>1.32E-3</v>
      </c>
      <c r="I135">
        <v>1.32E-3</v>
      </c>
      <c r="J135">
        <v>1.32E-3</v>
      </c>
      <c r="K135">
        <v>1.32E-3</v>
      </c>
      <c r="L135" s="128">
        <v>1.32E-3</v>
      </c>
      <c r="M135">
        <v>3.421107194692101E-3</v>
      </c>
      <c r="N135">
        <v>3.421018530517041E-3</v>
      </c>
      <c r="O135">
        <v>3.421018530517041E-3</v>
      </c>
      <c r="P135">
        <v>3.4267023182160379E-3</v>
      </c>
      <c r="Q135">
        <v>3.421195863463183E-3</v>
      </c>
      <c r="R135" s="128">
        <v>3.421373214794847E-3</v>
      </c>
      <c r="S135" s="127">
        <v>0.34211071946921012</v>
      </c>
      <c r="T135">
        <v>0.34210185305170399</v>
      </c>
      <c r="U135">
        <v>0.34210185305170399</v>
      </c>
      <c r="V135">
        <v>0.34267023182160378</v>
      </c>
      <c r="W135">
        <v>0.34211958634631828</v>
      </c>
      <c r="X135" s="128">
        <v>0.34213732147948472</v>
      </c>
    </row>
    <row r="136" spans="1:24">
      <c r="A136" s="309"/>
      <c r="B136" s="306"/>
      <c r="C136" s="306"/>
      <c r="D136" s="306"/>
      <c r="E136" s="306"/>
      <c r="F136" s="126" t="s">
        <v>235</v>
      </c>
      <c r="G136" s="127">
        <v>0</v>
      </c>
      <c r="H136">
        <v>0</v>
      </c>
      <c r="I136">
        <v>0</v>
      </c>
      <c r="J136">
        <v>0</v>
      </c>
      <c r="K136">
        <v>0</v>
      </c>
      <c r="L136" s="128">
        <v>0</v>
      </c>
      <c r="M136">
        <v>0</v>
      </c>
      <c r="N136">
        <v>0</v>
      </c>
      <c r="O136">
        <v>0</v>
      </c>
      <c r="P136">
        <v>0</v>
      </c>
      <c r="Q136">
        <v>0</v>
      </c>
      <c r="R136" s="128">
        <v>0</v>
      </c>
      <c r="S136" s="127">
        <v>0</v>
      </c>
      <c r="T136">
        <v>0</v>
      </c>
      <c r="U136">
        <v>0</v>
      </c>
      <c r="V136">
        <v>0</v>
      </c>
      <c r="W136">
        <v>0</v>
      </c>
      <c r="X136" s="128">
        <v>0</v>
      </c>
    </row>
    <row r="137" spans="1:24">
      <c r="A137" s="309"/>
      <c r="B137" s="306"/>
      <c r="C137" s="306"/>
      <c r="D137" s="306"/>
      <c r="E137" s="306"/>
      <c r="F137" s="126" t="s">
        <v>237</v>
      </c>
      <c r="G137" s="127">
        <v>0</v>
      </c>
      <c r="H137">
        <v>0</v>
      </c>
      <c r="I137">
        <v>0</v>
      </c>
      <c r="J137">
        <v>0</v>
      </c>
      <c r="K137">
        <v>0</v>
      </c>
      <c r="L137" s="128">
        <v>0</v>
      </c>
      <c r="M137">
        <v>0</v>
      </c>
      <c r="N137">
        <v>0</v>
      </c>
      <c r="O137">
        <v>0</v>
      </c>
      <c r="P137">
        <v>0</v>
      </c>
      <c r="Q137">
        <v>0</v>
      </c>
      <c r="R137" s="128">
        <v>0</v>
      </c>
      <c r="S137" s="127">
        <v>0</v>
      </c>
      <c r="T137">
        <v>0</v>
      </c>
      <c r="U137">
        <v>0</v>
      </c>
      <c r="V137">
        <v>0</v>
      </c>
      <c r="W137">
        <v>0</v>
      </c>
      <c r="X137" s="128">
        <v>0</v>
      </c>
    </row>
    <row r="138" spans="1:24">
      <c r="A138" s="309"/>
      <c r="B138" s="306"/>
      <c r="C138" s="306"/>
      <c r="D138" s="306"/>
      <c r="E138" s="306"/>
      <c r="F138" s="126" t="s">
        <v>221</v>
      </c>
      <c r="G138" s="127">
        <v>0</v>
      </c>
      <c r="H138">
        <v>0</v>
      </c>
      <c r="I138">
        <v>0</v>
      </c>
      <c r="J138">
        <v>0</v>
      </c>
      <c r="K138">
        <v>0</v>
      </c>
      <c r="L138" s="128">
        <v>0</v>
      </c>
      <c r="M138">
        <v>0</v>
      </c>
      <c r="N138">
        <v>0</v>
      </c>
      <c r="O138">
        <v>0</v>
      </c>
      <c r="P138">
        <v>0</v>
      </c>
      <c r="Q138">
        <v>0</v>
      </c>
      <c r="R138" s="128">
        <v>0</v>
      </c>
      <c r="S138" s="127">
        <v>0</v>
      </c>
      <c r="T138">
        <v>0</v>
      </c>
      <c r="U138">
        <v>0</v>
      </c>
      <c r="V138">
        <v>0</v>
      </c>
      <c r="W138">
        <v>0</v>
      </c>
      <c r="X138" s="128">
        <v>0</v>
      </c>
    </row>
    <row r="139" spans="1:24">
      <c r="A139" s="309"/>
      <c r="B139" s="306"/>
      <c r="C139" s="306"/>
      <c r="D139" s="306"/>
      <c r="E139" s="306"/>
      <c r="F139" s="126" t="s">
        <v>187</v>
      </c>
      <c r="G139" s="127">
        <v>2.9E-4</v>
      </c>
      <c r="H139">
        <v>2.9E-4</v>
      </c>
      <c r="I139">
        <v>2.9E-4</v>
      </c>
      <c r="J139">
        <v>2.9E-4</v>
      </c>
      <c r="K139">
        <v>2.9E-4</v>
      </c>
      <c r="L139" s="128">
        <v>2.9E-4</v>
      </c>
      <c r="M139">
        <v>7.5160688368235541E-4</v>
      </c>
      <c r="N139">
        <v>7.5158740443177394E-4</v>
      </c>
      <c r="O139">
        <v>7.5158740443177394E-4</v>
      </c>
      <c r="P139">
        <v>7.5283611536564488E-4</v>
      </c>
      <c r="Q139">
        <v>7.5162636394266911E-4</v>
      </c>
      <c r="R139" s="128">
        <v>7.5166532749280739E-4</v>
      </c>
      <c r="S139" s="127">
        <v>7.5160688368235543E-2</v>
      </c>
      <c r="T139">
        <v>7.5158740443177399E-2</v>
      </c>
      <c r="U139">
        <v>7.5158740443177399E-2</v>
      </c>
      <c r="V139">
        <v>7.5283611536564488E-2</v>
      </c>
      <c r="W139">
        <v>7.5162636394266916E-2</v>
      </c>
      <c r="X139" s="128">
        <v>7.5166532749280743E-2</v>
      </c>
    </row>
    <row r="140" spans="1:24">
      <c r="A140" s="309"/>
      <c r="B140" s="306"/>
      <c r="C140" s="306"/>
      <c r="D140" s="306"/>
      <c r="E140" s="306"/>
      <c r="F140" s="126" t="s">
        <v>189</v>
      </c>
      <c r="G140" s="127">
        <v>3.1800000000000001E-3</v>
      </c>
      <c r="H140">
        <v>3.1800000000000001E-3</v>
      </c>
      <c r="I140">
        <v>3.1800000000000001E-3</v>
      </c>
      <c r="J140">
        <v>3.1800000000000001E-3</v>
      </c>
      <c r="K140">
        <v>3.1800000000000001E-3</v>
      </c>
      <c r="L140" s="128">
        <v>3.1800000000000001E-3</v>
      </c>
      <c r="M140">
        <v>8.2417582417582437E-3</v>
      </c>
      <c r="N140">
        <v>8.2415446417001426E-3</v>
      </c>
      <c r="O140">
        <v>8.2415446417001426E-3</v>
      </c>
      <c r="P140">
        <v>8.2552374029750027E-3</v>
      </c>
      <c r="Q140">
        <v>8.2419718528885799E-3</v>
      </c>
      <c r="R140" s="128">
        <v>8.2423991083694047E-3</v>
      </c>
      <c r="S140" s="127">
        <v>0.82417582417582436</v>
      </c>
      <c r="T140">
        <v>0.82415446417001426</v>
      </c>
      <c r="U140">
        <v>0.82415446417001426</v>
      </c>
      <c r="V140">
        <v>0.82552374029750031</v>
      </c>
      <c r="W140">
        <v>0.82419718528885799</v>
      </c>
      <c r="X140" s="128">
        <v>0.82423991083694048</v>
      </c>
    </row>
    <row r="141" spans="1:24">
      <c r="A141" s="309"/>
      <c r="B141" s="306"/>
      <c r="C141" s="306"/>
      <c r="D141" s="306"/>
      <c r="E141" s="306"/>
      <c r="F141" s="126" t="s">
        <v>193</v>
      </c>
      <c r="G141" s="127">
        <v>2.1579999999999998E-2</v>
      </c>
      <c r="H141">
        <v>2.1579999999999998E-2</v>
      </c>
      <c r="I141">
        <v>2.1579999999999998E-2</v>
      </c>
      <c r="J141">
        <v>2.1579999999999998E-2</v>
      </c>
      <c r="K141">
        <v>2.1579999999999998E-2</v>
      </c>
      <c r="L141" s="128">
        <v>2.1579999999999998E-2</v>
      </c>
      <c r="M141">
        <v>5.5929919137466311E-2</v>
      </c>
      <c r="N141">
        <v>5.5928469612543739E-2</v>
      </c>
      <c r="O141">
        <v>5.5928469612543739E-2</v>
      </c>
      <c r="P141">
        <v>5.6021390929622807E-2</v>
      </c>
      <c r="Q141">
        <v>5.5931368737526889E-2</v>
      </c>
      <c r="R141" s="128">
        <v>5.5934268163085457E-2</v>
      </c>
      <c r="S141" s="127">
        <v>5.5929919137466308</v>
      </c>
      <c r="T141">
        <v>5.5928469612543736</v>
      </c>
      <c r="U141">
        <v>5.5928469612543736</v>
      </c>
      <c r="V141">
        <v>5.6021390929622807</v>
      </c>
      <c r="W141">
        <v>5.5931368737526892</v>
      </c>
      <c r="X141" s="128">
        <v>5.5934268163085461</v>
      </c>
    </row>
    <row r="142" spans="1:24">
      <c r="A142" s="309"/>
      <c r="B142" s="306"/>
      <c r="C142" s="306"/>
      <c r="D142" s="306"/>
      <c r="E142" s="306"/>
      <c r="F142" s="126" t="s">
        <v>191</v>
      </c>
      <c r="G142" s="127">
        <v>8.3000000000000001E-4</v>
      </c>
      <c r="H142">
        <v>8.3000000000000001E-4</v>
      </c>
      <c r="I142">
        <v>8.3000000000000001E-4</v>
      </c>
      <c r="J142">
        <v>8.3000000000000001E-4</v>
      </c>
      <c r="K142">
        <v>8.3000000000000001E-4</v>
      </c>
      <c r="L142" s="128">
        <v>8.3000000000000001E-4</v>
      </c>
      <c r="M142">
        <v>2.1511507360563961E-3</v>
      </c>
      <c r="N142">
        <v>2.1510949850978359E-3</v>
      </c>
      <c r="O142">
        <v>2.1510949850978359E-3</v>
      </c>
      <c r="P142">
        <v>2.1546688819085698E-3</v>
      </c>
      <c r="Q142">
        <v>2.1512064899048811E-3</v>
      </c>
      <c r="R142" s="128">
        <v>2.1513180062725178E-3</v>
      </c>
      <c r="S142" s="127">
        <v>0.21511507360563961</v>
      </c>
      <c r="T142">
        <v>0.21510949850978359</v>
      </c>
      <c r="U142">
        <v>0.21510949850978359</v>
      </c>
      <c r="V142">
        <v>0.21546688819085699</v>
      </c>
      <c r="W142">
        <v>0.21512064899048811</v>
      </c>
      <c r="X142" s="128">
        <v>0.21513180062725179</v>
      </c>
    </row>
    <row r="143" spans="1:24">
      <c r="A143" s="309"/>
      <c r="B143" s="306"/>
      <c r="C143" s="306"/>
      <c r="D143" s="306"/>
      <c r="E143" s="306"/>
      <c r="F143" s="126" t="s">
        <v>195</v>
      </c>
      <c r="G143" s="127">
        <v>2.7899999999999999E-3</v>
      </c>
      <c r="H143">
        <v>2.7899999999999999E-3</v>
      </c>
      <c r="I143">
        <v>2.7899999999999999E-3</v>
      </c>
      <c r="J143">
        <v>2.7899999999999999E-3</v>
      </c>
      <c r="K143">
        <v>2.7899999999999999E-3</v>
      </c>
      <c r="L143" s="128">
        <v>2.7899999999999999E-3</v>
      </c>
      <c r="M143">
        <v>7.230976570599212E-3</v>
      </c>
      <c r="N143">
        <v>7.2307891667746536E-3</v>
      </c>
      <c r="O143">
        <v>7.2307891667746536E-3</v>
      </c>
      <c r="P143">
        <v>7.2428026271384449E-3</v>
      </c>
      <c r="Q143">
        <v>7.2311639841380927E-3</v>
      </c>
      <c r="R143" s="128">
        <v>7.2315388403618366E-3</v>
      </c>
      <c r="S143" s="127">
        <v>0.72309765705992124</v>
      </c>
      <c r="T143">
        <v>0.72307891667746538</v>
      </c>
      <c r="U143">
        <v>0.72307891667746538</v>
      </c>
      <c r="V143">
        <v>0.72428026271384449</v>
      </c>
      <c r="W143">
        <v>0.72311639841380926</v>
      </c>
      <c r="X143" s="128">
        <v>0.72315388403618364</v>
      </c>
    </row>
    <row r="144" spans="1:24">
      <c r="A144" s="309"/>
      <c r="B144" s="306"/>
      <c r="C144" s="306"/>
      <c r="D144" s="306"/>
      <c r="E144" s="306"/>
      <c r="F144" s="126" t="s">
        <v>217</v>
      </c>
      <c r="G144" s="127">
        <v>8.0000000000000007E-5</v>
      </c>
      <c r="H144">
        <v>8.0000000000000007E-5</v>
      </c>
      <c r="I144">
        <v>8.0000000000000007E-5</v>
      </c>
      <c r="J144">
        <v>8.0000000000000007E-5</v>
      </c>
      <c r="K144">
        <v>8.0000000000000007E-5</v>
      </c>
      <c r="L144" s="128">
        <v>8.0000000000000007E-5</v>
      </c>
      <c r="M144">
        <v>2.073398299813394E-4</v>
      </c>
      <c r="N144">
        <v>2.0733445639497221E-4</v>
      </c>
      <c r="O144">
        <v>2.0733445639497221E-4</v>
      </c>
      <c r="P144">
        <v>2.0767892837672959E-4</v>
      </c>
      <c r="Q144">
        <v>2.073452038462536E-4</v>
      </c>
      <c r="R144" s="128">
        <v>2.0735595241180889E-4</v>
      </c>
      <c r="S144" s="127">
        <v>2.0733982998133949E-2</v>
      </c>
      <c r="T144">
        <v>2.0733445639497219E-2</v>
      </c>
      <c r="U144">
        <v>2.0733445639497219E-2</v>
      </c>
      <c r="V144">
        <v>2.0767892837672958E-2</v>
      </c>
      <c r="W144">
        <v>2.0734520384625359E-2</v>
      </c>
      <c r="X144" s="128">
        <v>2.073559524118089E-2</v>
      </c>
    </row>
    <row r="145" spans="1:24">
      <c r="A145" s="309"/>
      <c r="B145" s="306"/>
      <c r="C145" s="306"/>
      <c r="D145" s="306"/>
      <c r="E145" s="306"/>
      <c r="F145" s="126" t="s">
        <v>215</v>
      </c>
      <c r="G145" s="127">
        <v>0</v>
      </c>
      <c r="H145">
        <v>0</v>
      </c>
      <c r="I145">
        <v>0</v>
      </c>
      <c r="J145">
        <v>0</v>
      </c>
      <c r="K145">
        <v>0</v>
      </c>
      <c r="L145" s="128">
        <v>0</v>
      </c>
      <c r="M145">
        <v>0</v>
      </c>
      <c r="N145">
        <v>0</v>
      </c>
      <c r="O145">
        <v>0</v>
      </c>
      <c r="P145">
        <v>0</v>
      </c>
      <c r="Q145">
        <v>0</v>
      </c>
      <c r="R145" s="128">
        <v>0</v>
      </c>
      <c r="S145" s="127">
        <v>0</v>
      </c>
      <c r="T145">
        <v>0</v>
      </c>
      <c r="U145">
        <v>0</v>
      </c>
      <c r="V145">
        <v>0</v>
      </c>
      <c r="W145">
        <v>0</v>
      </c>
      <c r="X145" s="128">
        <v>0</v>
      </c>
    </row>
    <row r="146" spans="1:24">
      <c r="A146" s="309"/>
      <c r="B146" s="306"/>
      <c r="C146" s="306"/>
      <c r="D146" s="306"/>
      <c r="E146" s="306"/>
      <c r="F146" s="126" t="s">
        <v>197</v>
      </c>
      <c r="G146" s="127">
        <v>1.0300000000000001E-3</v>
      </c>
      <c r="H146">
        <v>1.0300000000000001E-3</v>
      </c>
      <c r="I146">
        <v>1.0300000000000001E-3</v>
      </c>
      <c r="J146">
        <v>1.0300000000000001E-3</v>
      </c>
      <c r="K146">
        <v>1.0300000000000001E-3</v>
      </c>
      <c r="L146" s="128">
        <v>1.0300000000000001E-3</v>
      </c>
      <c r="M146">
        <v>2.6695003110097449E-3</v>
      </c>
      <c r="N146">
        <v>2.6694311260852671E-3</v>
      </c>
      <c r="O146">
        <v>2.6694311260852671E-3</v>
      </c>
      <c r="P146">
        <v>2.673866202850394E-3</v>
      </c>
      <c r="Q146">
        <v>2.6695694995205149E-3</v>
      </c>
      <c r="R146" s="128">
        <v>2.6697078873020399E-3</v>
      </c>
      <c r="S146" s="127">
        <v>0.26695003110097448</v>
      </c>
      <c r="T146">
        <v>0.26694311260852671</v>
      </c>
      <c r="U146">
        <v>0.26694311260852671</v>
      </c>
      <c r="V146">
        <v>0.2673866202850394</v>
      </c>
      <c r="W146">
        <v>0.26695694995205149</v>
      </c>
      <c r="X146" s="128">
        <v>0.26697078873020402</v>
      </c>
    </row>
    <row r="147" spans="1:24">
      <c r="A147" s="309"/>
      <c r="B147" s="306"/>
      <c r="C147" s="306"/>
      <c r="D147" s="306"/>
      <c r="E147" s="306"/>
      <c r="F147" s="126" t="s">
        <v>239</v>
      </c>
      <c r="G147" s="127">
        <v>5.5000000000000003E-4</v>
      </c>
      <c r="H147">
        <v>5.5000000000000003E-4</v>
      </c>
      <c r="I147">
        <v>5.5000000000000003E-4</v>
      </c>
      <c r="J147">
        <v>5.5000000000000003E-4</v>
      </c>
      <c r="K147">
        <v>5.5000000000000003E-4</v>
      </c>
      <c r="L147" s="128">
        <v>5.5000000000000003E-4</v>
      </c>
      <c r="M147">
        <v>1.4254613311217091E-3</v>
      </c>
      <c r="N147">
        <v>1.425424387715434E-3</v>
      </c>
      <c r="O147">
        <v>1.425424387715434E-3</v>
      </c>
      <c r="P147">
        <v>1.427792632590016E-3</v>
      </c>
      <c r="Q147">
        <v>1.4254982764429929E-3</v>
      </c>
      <c r="R147" s="128">
        <v>1.4255721728311859E-3</v>
      </c>
      <c r="S147" s="127">
        <v>0.1425461331121709</v>
      </c>
      <c r="T147">
        <v>0.14254243877154341</v>
      </c>
      <c r="U147">
        <v>0.14254243877154341</v>
      </c>
      <c r="V147">
        <v>0.14277926325900159</v>
      </c>
      <c r="W147">
        <v>0.1425498276442993</v>
      </c>
      <c r="X147" s="128">
        <v>0.1425572172831186</v>
      </c>
    </row>
    <row r="148" spans="1:24">
      <c r="A148" s="309"/>
      <c r="B148" s="306"/>
      <c r="C148" s="306"/>
      <c r="D148" s="306"/>
      <c r="E148" s="306"/>
      <c r="F148" s="126" t="s">
        <v>199</v>
      </c>
      <c r="G148" s="127">
        <v>1E-4</v>
      </c>
      <c r="H148">
        <v>1E-4</v>
      </c>
      <c r="I148">
        <v>1E-4</v>
      </c>
      <c r="J148">
        <v>1E-4</v>
      </c>
      <c r="K148">
        <v>1E-4</v>
      </c>
      <c r="L148" s="128">
        <v>1E-4</v>
      </c>
      <c r="M148">
        <v>2.5917478747667429E-4</v>
      </c>
      <c r="N148">
        <v>2.5916807049371519E-4</v>
      </c>
      <c r="O148">
        <v>2.5916807049371519E-4</v>
      </c>
      <c r="P148">
        <v>2.59598660470912E-4</v>
      </c>
      <c r="Q148">
        <v>2.5918150480781701E-4</v>
      </c>
      <c r="R148" s="128">
        <v>2.591949405147611E-4</v>
      </c>
      <c r="S148" s="127">
        <v>2.5917478747667429E-2</v>
      </c>
      <c r="T148">
        <v>2.5916807049371521E-2</v>
      </c>
      <c r="U148">
        <v>2.5916807049371521E-2</v>
      </c>
      <c r="V148">
        <v>2.5959866047091201E-2</v>
      </c>
      <c r="W148">
        <v>2.59181504807817E-2</v>
      </c>
      <c r="X148" s="128">
        <v>2.591949405147612E-2</v>
      </c>
    </row>
    <row r="149" spans="1:24">
      <c r="A149" s="309"/>
      <c r="B149" s="306"/>
      <c r="C149" s="306"/>
      <c r="D149" s="306"/>
      <c r="E149" s="306"/>
      <c r="F149" s="126" t="s">
        <v>227</v>
      </c>
      <c r="G149" s="127">
        <v>0</v>
      </c>
      <c r="H149">
        <v>0</v>
      </c>
      <c r="I149">
        <v>0</v>
      </c>
      <c r="J149">
        <v>0</v>
      </c>
      <c r="K149">
        <v>0</v>
      </c>
      <c r="L149" s="128">
        <v>0</v>
      </c>
      <c r="M149">
        <v>0</v>
      </c>
      <c r="N149">
        <v>0</v>
      </c>
      <c r="O149">
        <v>0</v>
      </c>
      <c r="P149">
        <v>0</v>
      </c>
      <c r="Q149">
        <v>0</v>
      </c>
      <c r="R149" s="128">
        <v>0</v>
      </c>
      <c r="S149" s="127">
        <v>0</v>
      </c>
      <c r="T149">
        <v>0</v>
      </c>
      <c r="U149">
        <v>0</v>
      </c>
      <c r="V149">
        <v>0</v>
      </c>
      <c r="W149">
        <v>0</v>
      </c>
      <c r="X149" s="128">
        <v>0</v>
      </c>
    </row>
    <row r="150" spans="1:24">
      <c r="A150" s="309"/>
      <c r="B150" s="306"/>
      <c r="C150" s="306"/>
      <c r="D150" s="306"/>
      <c r="E150" s="306"/>
      <c r="F150" s="126" t="s">
        <v>205</v>
      </c>
      <c r="G150" s="127">
        <v>0</v>
      </c>
      <c r="H150">
        <v>0</v>
      </c>
      <c r="I150">
        <v>0</v>
      </c>
      <c r="J150">
        <v>0</v>
      </c>
      <c r="K150">
        <v>0</v>
      </c>
      <c r="L150" s="128">
        <v>0</v>
      </c>
      <c r="M150">
        <v>0</v>
      </c>
      <c r="N150">
        <v>0</v>
      </c>
      <c r="O150">
        <v>0</v>
      </c>
      <c r="P150">
        <v>0</v>
      </c>
      <c r="Q150">
        <v>0</v>
      </c>
      <c r="R150" s="128">
        <v>0</v>
      </c>
      <c r="S150" s="127">
        <v>0</v>
      </c>
      <c r="T150">
        <v>0</v>
      </c>
      <c r="U150">
        <v>0</v>
      </c>
      <c r="V150">
        <v>0</v>
      </c>
      <c r="W150">
        <v>0</v>
      </c>
      <c r="X150" s="128">
        <v>0</v>
      </c>
    </row>
    <row r="151" spans="1:24">
      <c r="A151" s="309"/>
      <c r="B151" s="306"/>
      <c r="C151" s="306"/>
      <c r="D151" s="306"/>
      <c r="E151" s="306"/>
      <c r="F151" s="126" t="s">
        <v>201</v>
      </c>
      <c r="G151" s="127">
        <v>0</v>
      </c>
      <c r="H151">
        <v>0</v>
      </c>
      <c r="I151">
        <v>0</v>
      </c>
      <c r="J151">
        <v>0</v>
      </c>
      <c r="K151">
        <v>0</v>
      </c>
      <c r="L151" s="128">
        <v>0</v>
      </c>
      <c r="M151">
        <v>0</v>
      </c>
      <c r="N151">
        <v>0</v>
      </c>
      <c r="O151">
        <v>0</v>
      </c>
      <c r="P151">
        <v>0</v>
      </c>
      <c r="Q151">
        <v>0</v>
      </c>
      <c r="R151" s="128">
        <v>0</v>
      </c>
      <c r="S151" s="127">
        <v>0</v>
      </c>
      <c r="T151">
        <v>0</v>
      </c>
      <c r="U151">
        <v>0</v>
      </c>
      <c r="V151">
        <v>0</v>
      </c>
      <c r="W151">
        <v>0</v>
      </c>
      <c r="X151" s="128">
        <v>0</v>
      </c>
    </row>
    <row r="152" spans="1:24">
      <c r="A152" s="309"/>
      <c r="B152" s="306"/>
      <c r="C152" s="306"/>
      <c r="D152" s="306"/>
      <c r="E152" s="306"/>
      <c r="F152" s="126" t="s">
        <v>207</v>
      </c>
      <c r="G152" s="127">
        <v>6.4999999999999997E-4</v>
      </c>
      <c r="H152">
        <v>6.4999999999999997E-4</v>
      </c>
      <c r="I152">
        <v>6.4999999999999997E-4</v>
      </c>
      <c r="J152">
        <v>6.4999999999999997E-4</v>
      </c>
      <c r="K152">
        <v>6.4999999999999997E-4</v>
      </c>
      <c r="L152" s="128">
        <v>6.4999999999999997E-4</v>
      </c>
      <c r="M152">
        <v>1.6846361185983831E-3</v>
      </c>
      <c r="N152">
        <v>1.684592458209149E-3</v>
      </c>
      <c r="O152">
        <v>1.684592458209149E-3</v>
      </c>
      <c r="P152">
        <v>1.6873912930609281E-3</v>
      </c>
      <c r="Q152">
        <v>1.68467978125081E-3</v>
      </c>
      <c r="R152" s="128">
        <v>1.684767113345947E-3</v>
      </c>
      <c r="S152" s="127">
        <v>0.1684636118598383</v>
      </c>
      <c r="T152">
        <v>0.1684592458209149</v>
      </c>
      <c r="U152">
        <v>0.1684592458209149</v>
      </c>
      <c r="V152">
        <v>0.16873912930609281</v>
      </c>
      <c r="W152">
        <v>0.16846797812508099</v>
      </c>
      <c r="X152" s="128">
        <v>0.16847671133459469</v>
      </c>
    </row>
    <row r="153" spans="1:24">
      <c r="A153" s="309"/>
      <c r="B153" s="306"/>
      <c r="C153" s="306"/>
      <c r="D153" s="306"/>
      <c r="E153" s="306"/>
      <c r="F153" s="126" t="s">
        <v>209</v>
      </c>
      <c r="G153" s="127">
        <v>0</v>
      </c>
      <c r="H153">
        <v>0</v>
      </c>
      <c r="I153">
        <v>0</v>
      </c>
      <c r="J153">
        <v>0</v>
      </c>
      <c r="K153">
        <v>0</v>
      </c>
      <c r="L153" s="128">
        <v>0</v>
      </c>
      <c r="M153">
        <v>0</v>
      </c>
      <c r="N153">
        <v>0</v>
      </c>
      <c r="O153">
        <v>0</v>
      </c>
      <c r="P153">
        <v>0</v>
      </c>
      <c r="Q153">
        <v>0</v>
      </c>
      <c r="R153" s="128">
        <v>0</v>
      </c>
      <c r="S153" s="127">
        <v>0</v>
      </c>
      <c r="T153">
        <v>0</v>
      </c>
      <c r="U153">
        <v>0</v>
      </c>
      <c r="V153">
        <v>0</v>
      </c>
      <c r="W153">
        <v>0</v>
      </c>
      <c r="X153" s="128">
        <v>0</v>
      </c>
    </row>
    <row r="154" spans="1:24">
      <c r="A154" s="309"/>
      <c r="B154" s="306"/>
      <c r="C154" s="306"/>
      <c r="D154" s="306"/>
      <c r="E154" s="306"/>
      <c r="F154" s="126" t="s">
        <v>219</v>
      </c>
      <c r="G154" s="127">
        <v>6.6100000000000004E-3</v>
      </c>
      <c r="H154">
        <v>6.6100000000000004E-3</v>
      </c>
      <c r="I154">
        <v>6.6100000000000004E-3</v>
      </c>
      <c r="J154">
        <v>6.6100000000000004E-3</v>
      </c>
      <c r="K154">
        <v>6.6100000000000004E-3</v>
      </c>
      <c r="L154" s="128">
        <v>6.6100000000000004E-3</v>
      </c>
      <c r="M154">
        <v>1.7131453452208172E-2</v>
      </c>
      <c r="N154">
        <v>1.713100945963458E-2</v>
      </c>
      <c r="O154">
        <v>1.713100945963458E-2</v>
      </c>
      <c r="P154">
        <v>1.715947145712729E-2</v>
      </c>
      <c r="Q154">
        <v>1.7131897467796701E-2</v>
      </c>
      <c r="R154" s="128">
        <v>1.7132785568025711E-2</v>
      </c>
      <c r="S154" s="127">
        <v>1.713145345220817</v>
      </c>
      <c r="T154">
        <v>1.7131009459634581</v>
      </c>
      <c r="U154">
        <v>1.7131009459634581</v>
      </c>
      <c r="V154">
        <v>1.7159471457127291</v>
      </c>
      <c r="W154">
        <v>1.71318974677967</v>
      </c>
      <c r="X154" s="128">
        <v>1.713278556802571</v>
      </c>
    </row>
    <row r="155" spans="1:24">
      <c r="A155" s="309"/>
      <c r="B155" s="306"/>
      <c r="C155" s="306"/>
      <c r="D155" s="306"/>
      <c r="E155" s="306"/>
      <c r="F155" s="126" t="s">
        <v>229</v>
      </c>
      <c r="G155" s="127">
        <v>0</v>
      </c>
      <c r="H155">
        <v>0</v>
      </c>
      <c r="I155">
        <v>0</v>
      </c>
      <c r="J155">
        <v>0</v>
      </c>
      <c r="K155">
        <v>0</v>
      </c>
      <c r="L155" s="128">
        <v>0</v>
      </c>
      <c r="M155">
        <v>0</v>
      </c>
      <c r="N155">
        <v>0</v>
      </c>
      <c r="O155">
        <v>0</v>
      </c>
      <c r="P155">
        <v>0</v>
      </c>
      <c r="Q155">
        <v>0</v>
      </c>
      <c r="R155" s="128">
        <v>0</v>
      </c>
      <c r="S155" s="127">
        <v>0</v>
      </c>
      <c r="T155">
        <v>0</v>
      </c>
      <c r="U155">
        <v>0</v>
      </c>
      <c r="V155">
        <v>0</v>
      </c>
      <c r="W155">
        <v>0</v>
      </c>
      <c r="X155" s="128">
        <v>0</v>
      </c>
    </row>
    <row r="156" spans="1:24" ht="15" thickBot="1">
      <c r="A156" s="310"/>
      <c r="B156" s="307"/>
      <c r="C156" s="307"/>
      <c r="D156" s="307"/>
      <c r="E156" s="307"/>
      <c r="F156" s="132" t="s">
        <v>223</v>
      </c>
      <c r="G156" s="133">
        <v>6.0000000000000002E-5</v>
      </c>
      <c r="H156" s="134">
        <v>6.0000000000000002E-5</v>
      </c>
      <c r="I156" s="134">
        <v>6.0000000000000002E-5</v>
      </c>
      <c r="J156" s="134">
        <v>6.0000000000000002E-5</v>
      </c>
      <c r="K156" s="134">
        <v>6.0000000000000002E-5</v>
      </c>
      <c r="L156" s="135">
        <v>6.0000000000000002E-5</v>
      </c>
      <c r="M156" s="134">
        <v>1.5550487248600461E-4</v>
      </c>
      <c r="N156" s="134">
        <v>1.5550084229622909E-4</v>
      </c>
      <c r="O156" s="134">
        <v>1.5550084229622909E-4</v>
      </c>
      <c r="P156" s="134">
        <v>1.5575919628254721E-4</v>
      </c>
      <c r="Q156" s="134">
        <v>1.5550890288469019E-4</v>
      </c>
      <c r="R156" s="135">
        <v>1.5551696430885669E-4</v>
      </c>
      <c r="S156" s="133">
        <v>1.555048724860046E-2</v>
      </c>
      <c r="T156" s="134">
        <v>1.555008422962291E-2</v>
      </c>
      <c r="U156" s="134">
        <v>1.555008422962291E-2</v>
      </c>
      <c r="V156" s="134">
        <v>1.557591962825472E-2</v>
      </c>
      <c r="W156" s="134">
        <v>1.5550890288469021E-2</v>
      </c>
      <c r="X156" s="135">
        <v>1.5551696430885669E-2</v>
      </c>
    </row>
    <row r="157" spans="1:24">
      <c r="A157" s="308" t="s">
        <v>378</v>
      </c>
      <c r="B157" s="305" t="s">
        <v>283</v>
      </c>
      <c r="C157" s="305" t="s">
        <v>361</v>
      </c>
      <c r="D157" s="305" t="s">
        <v>379</v>
      </c>
      <c r="E157" s="120" t="s">
        <v>363</v>
      </c>
      <c r="F157" s="121" t="s">
        <v>364</v>
      </c>
      <c r="G157" s="131">
        <v>6.5500000000000003E-3</v>
      </c>
      <c r="H157" s="129">
        <v>6.5500000000000003E-3</v>
      </c>
      <c r="I157" s="129">
        <v>6.5500000000000003E-3</v>
      </c>
      <c r="J157" s="129">
        <v>6.5500000000000003E-3</v>
      </c>
      <c r="K157" s="129">
        <v>6.5500000000000003E-3</v>
      </c>
      <c r="L157" s="130">
        <v>6.5500000000000003E-3</v>
      </c>
      <c r="M157" s="129">
        <v>7.0719067156121779E-2</v>
      </c>
      <c r="N157" s="129">
        <v>7.0719067156121779E-2</v>
      </c>
      <c r="O157" s="129">
        <v>7.0726703379764597E-2</v>
      </c>
      <c r="P157" s="129">
        <v>7.0764909248055313E-2</v>
      </c>
      <c r="Q157" s="129">
        <v>7.0726703379764597E-2</v>
      </c>
      <c r="R157" s="130">
        <v>7.0734341252699784E-2</v>
      </c>
      <c r="S157" s="131">
        <v>7.0719067156121778</v>
      </c>
      <c r="T157" s="129">
        <v>7.0719067156121778</v>
      </c>
      <c r="U157" s="129">
        <v>7.0726703379764597</v>
      </c>
      <c r="V157" s="129">
        <v>7.0764909248055314</v>
      </c>
      <c r="W157" s="129">
        <v>7.0726703379764597</v>
      </c>
      <c r="X157" s="130">
        <v>7.0734341252699782</v>
      </c>
    </row>
    <row r="158" spans="1:24">
      <c r="A158" s="309"/>
      <c r="B158" s="306"/>
      <c r="C158" s="306"/>
      <c r="D158" s="306"/>
      <c r="E158" s="119" t="s">
        <v>365</v>
      </c>
      <c r="F158" s="126" t="s">
        <v>364</v>
      </c>
      <c r="G158" s="127">
        <v>4.8999999999999998E-4</v>
      </c>
      <c r="H158">
        <v>4.8999999999999998E-4</v>
      </c>
      <c r="I158">
        <v>4.8999999999999998E-4</v>
      </c>
      <c r="J158">
        <v>4.8000000000000001E-4</v>
      </c>
      <c r="K158">
        <v>4.8999999999999998E-4</v>
      </c>
      <c r="L158" s="128">
        <v>4.8999999999999998E-4</v>
      </c>
      <c r="M158">
        <v>5.2904340315266677E-3</v>
      </c>
      <c r="N158">
        <v>5.2904340315266677E-3</v>
      </c>
      <c r="O158">
        <v>5.2910052910052898E-3</v>
      </c>
      <c r="P158">
        <v>5.1858254105445114E-3</v>
      </c>
      <c r="Q158">
        <v>5.2910052910052898E-3</v>
      </c>
      <c r="R158" s="128">
        <v>5.2915766738660906E-3</v>
      </c>
      <c r="S158" s="127">
        <v>0.52904340315266674</v>
      </c>
      <c r="T158">
        <v>0.52904340315266674</v>
      </c>
      <c r="U158">
        <v>0.52910052910052896</v>
      </c>
      <c r="V158">
        <v>0.51858254105445112</v>
      </c>
      <c r="W158">
        <v>0.52910052910052896</v>
      </c>
      <c r="X158" s="128">
        <v>0.52915766738660908</v>
      </c>
    </row>
    <row r="159" spans="1:24">
      <c r="A159" s="309"/>
      <c r="B159" s="306"/>
      <c r="C159" s="306"/>
      <c r="D159" s="306"/>
      <c r="E159" s="119" t="s">
        <v>61</v>
      </c>
      <c r="F159" s="126" t="s">
        <v>364</v>
      </c>
      <c r="G159" s="127">
        <v>2.2799999999999999E-3</v>
      </c>
      <c r="H159">
        <v>2.2799999999999999E-3</v>
      </c>
      <c r="I159">
        <v>2.2699999999999999E-3</v>
      </c>
      <c r="J159">
        <v>2.2300000000000002E-3</v>
      </c>
      <c r="K159">
        <v>2.2699999999999999E-3</v>
      </c>
      <c r="L159" s="128">
        <v>2.2599999999999999E-3</v>
      </c>
      <c r="M159">
        <v>2.4616713452817959E-2</v>
      </c>
      <c r="N159">
        <v>2.4616713452817959E-2</v>
      </c>
      <c r="O159">
        <v>2.4511391858330629E-2</v>
      </c>
      <c r="P159">
        <v>2.4092480553154709E-2</v>
      </c>
      <c r="Q159">
        <v>2.4511391858330629E-2</v>
      </c>
      <c r="R159" s="128">
        <v>2.4406047516198699E-2</v>
      </c>
      <c r="S159" s="127">
        <v>2.461671345281796</v>
      </c>
      <c r="T159">
        <v>2.461671345281796</v>
      </c>
      <c r="U159">
        <v>2.4511391858330631</v>
      </c>
      <c r="V159">
        <v>2.4092480553154711</v>
      </c>
      <c r="W159">
        <v>2.4511391858330631</v>
      </c>
      <c r="X159" s="128">
        <v>2.4406047516198699</v>
      </c>
    </row>
    <row r="160" spans="1:24">
      <c r="A160" s="309"/>
      <c r="B160" s="306"/>
      <c r="C160" s="306"/>
      <c r="D160" s="306"/>
      <c r="E160" s="119" t="s">
        <v>366</v>
      </c>
      <c r="F160" s="126" t="s">
        <v>364</v>
      </c>
      <c r="G160" s="127">
        <v>2.0000000000000002E-5</v>
      </c>
      <c r="H160">
        <v>2.0000000000000002E-5</v>
      </c>
      <c r="I160">
        <v>2.0000000000000002E-5</v>
      </c>
      <c r="J160">
        <v>2.0000000000000002E-5</v>
      </c>
      <c r="K160">
        <v>2.0000000000000002E-5</v>
      </c>
      <c r="L160" s="128">
        <v>2.0000000000000002E-5</v>
      </c>
      <c r="M160">
        <v>2.1593608291945579E-4</v>
      </c>
      <c r="N160">
        <v>2.1593608291945579E-4</v>
      </c>
      <c r="O160">
        <v>2.15959399632869E-4</v>
      </c>
      <c r="P160">
        <v>2.1607605877268799E-4</v>
      </c>
      <c r="Q160">
        <v>2.15959399632869E-4</v>
      </c>
      <c r="R160" s="128">
        <v>2.1598272138228939E-4</v>
      </c>
      <c r="S160" s="127">
        <v>2.1593608291945589E-2</v>
      </c>
      <c r="T160">
        <v>2.1593608291945589E-2</v>
      </c>
      <c r="U160">
        <v>2.15959399632869E-2</v>
      </c>
      <c r="V160">
        <v>2.1607605877268801E-2</v>
      </c>
      <c r="W160">
        <v>2.15959399632869E-2</v>
      </c>
      <c r="X160" s="128">
        <v>2.159827213822894E-2</v>
      </c>
    </row>
    <row r="161" spans="1:24">
      <c r="A161" s="309"/>
      <c r="B161" s="306"/>
      <c r="C161" s="306"/>
      <c r="D161" s="306"/>
      <c r="E161" s="119" t="s">
        <v>367</v>
      </c>
      <c r="F161" s="126" t="s">
        <v>364</v>
      </c>
      <c r="G161" s="127">
        <v>1E-4</v>
      </c>
      <c r="H161">
        <v>1E-4</v>
      </c>
      <c r="I161">
        <v>1E-4</v>
      </c>
      <c r="J161">
        <v>1E-4</v>
      </c>
      <c r="K161">
        <v>1E-4</v>
      </c>
      <c r="L161" s="128">
        <v>1E-4</v>
      </c>
      <c r="M161">
        <v>1.079680414597279E-3</v>
      </c>
      <c r="N161">
        <v>1.079680414597279E-3</v>
      </c>
      <c r="O161">
        <v>1.0797969981643451E-3</v>
      </c>
      <c r="P161">
        <v>1.08038029386344E-3</v>
      </c>
      <c r="Q161">
        <v>1.0797969981643451E-3</v>
      </c>
      <c r="R161" s="128">
        <v>1.0799136069114469E-3</v>
      </c>
      <c r="S161" s="127">
        <v>0.1079680414597279</v>
      </c>
      <c r="T161">
        <v>0.1079680414597279</v>
      </c>
      <c r="U161">
        <v>0.1079796998164345</v>
      </c>
      <c r="V161">
        <v>0.10803802938634401</v>
      </c>
      <c r="W161">
        <v>0.1079796998164345</v>
      </c>
      <c r="X161" s="128">
        <v>0.10799136069114471</v>
      </c>
    </row>
    <row r="162" spans="1:24">
      <c r="A162" s="309"/>
      <c r="B162" s="306"/>
      <c r="C162" s="306"/>
      <c r="D162" s="306"/>
      <c r="E162" s="119" t="s">
        <v>368</v>
      </c>
      <c r="F162" s="126" t="s">
        <v>364</v>
      </c>
      <c r="G162" s="127">
        <v>1.8000000000000001E-4</v>
      </c>
      <c r="H162">
        <v>1.8000000000000001E-4</v>
      </c>
      <c r="I162">
        <v>1.8000000000000001E-4</v>
      </c>
      <c r="J162">
        <v>1.8000000000000001E-4</v>
      </c>
      <c r="K162">
        <v>1.8000000000000001E-4</v>
      </c>
      <c r="L162" s="128">
        <v>1.8000000000000001E-4</v>
      </c>
      <c r="M162">
        <v>1.9434247462751021E-3</v>
      </c>
      <c r="N162">
        <v>1.9434247462751021E-3</v>
      </c>
      <c r="O162">
        <v>1.9436345966958211E-3</v>
      </c>
      <c r="P162">
        <v>1.944684528954192E-3</v>
      </c>
      <c r="Q162">
        <v>1.9436345966958211E-3</v>
      </c>
      <c r="R162" s="128">
        <v>1.9438444924406049E-3</v>
      </c>
      <c r="S162" s="127">
        <v>0.19434247462751031</v>
      </c>
      <c r="T162">
        <v>0.19434247462751031</v>
      </c>
      <c r="U162">
        <v>0.1943634596695821</v>
      </c>
      <c r="V162">
        <v>0.1944684528954192</v>
      </c>
      <c r="W162">
        <v>0.1943634596695821</v>
      </c>
      <c r="X162" s="128">
        <v>0.19438444924406051</v>
      </c>
    </row>
    <row r="163" spans="1:24">
      <c r="A163" s="309"/>
      <c r="B163" s="306"/>
      <c r="C163" s="306"/>
      <c r="D163" s="306"/>
      <c r="E163" s="119" t="s">
        <v>369</v>
      </c>
      <c r="F163" s="126" t="s">
        <v>364</v>
      </c>
      <c r="G163" s="127">
        <v>0</v>
      </c>
      <c r="H163">
        <v>0</v>
      </c>
      <c r="I163">
        <v>0</v>
      </c>
      <c r="J163">
        <v>0</v>
      </c>
      <c r="K163">
        <v>0</v>
      </c>
      <c r="L163" s="128">
        <v>0</v>
      </c>
      <c r="M163">
        <v>0</v>
      </c>
      <c r="N163">
        <v>0</v>
      </c>
      <c r="O163">
        <v>0</v>
      </c>
      <c r="P163">
        <v>0</v>
      </c>
      <c r="Q163">
        <v>0</v>
      </c>
      <c r="R163" s="128">
        <v>0</v>
      </c>
      <c r="S163" s="127">
        <v>0</v>
      </c>
      <c r="T163">
        <v>0</v>
      </c>
      <c r="U163">
        <v>0</v>
      </c>
      <c r="V163">
        <v>0</v>
      </c>
      <c r="W163">
        <v>0</v>
      </c>
      <c r="X163" s="128">
        <v>0</v>
      </c>
    </row>
    <row r="164" spans="1:24">
      <c r="A164" s="309"/>
      <c r="B164" s="306"/>
      <c r="C164" s="306"/>
      <c r="D164" s="306"/>
      <c r="E164" s="306" t="s">
        <v>65</v>
      </c>
      <c r="F164" s="126" t="s">
        <v>211</v>
      </c>
      <c r="G164" s="127">
        <v>7.6E-3</v>
      </c>
      <c r="H164">
        <v>7.6E-3</v>
      </c>
      <c r="I164">
        <v>7.6E-3</v>
      </c>
      <c r="J164">
        <v>7.6E-3</v>
      </c>
      <c r="K164">
        <v>7.6E-3</v>
      </c>
      <c r="L164" s="128">
        <v>7.6E-3</v>
      </c>
      <c r="M164">
        <v>8.2055711509393212E-2</v>
      </c>
      <c r="N164">
        <v>8.2055711509393212E-2</v>
      </c>
      <c r="O164">
        <v>8.2064571860490224E-2</v>
      </c>
      <c r="P164">
        <v>8.2108902333621434E-2</v>
      </c>
      <c r="Q164">
        <v>8.2064571860490224E-2</v>
      </c>
      <c r="R164" s="128">
        <v>8.2073434125269976E-2</v>
      </c>
      <c r="S164" s="127">
        <v>8.2055711509393205</v>
      </c>
      <c r="T164">
        <v>8.2055711509393205</v>
      </c>
      <c r="U164">
        <v>8.2064571860490219</v>
      </c>
      <c r="V164">
        <v>8.210890233362143</v>
      </c>
      <c r="W164">
        <v>8.2064571860490219</v>
      </c>
      <c r="X164" s="128">
        <v>8.2073434125269973</v>
      </c>
    </row>
    <row r="165" spans="1:24">
      <c r="A165" s="309"/>
      <c r="B165" s="306"/>
      <c r="C165" s="306"/>
      <c r="D165" s="306"/>
      <c r="E165" s="306"/>
      <c r="F165" s="126" t="s">
        <v>231</v>
      </c>
      <c r="G165" s="127">
        <v>1.0000000000000001E-5</v>
      </c>
      <c r="H165">
        <v>1.0000000000000001E-5</v>
      </c>
      <c r="I165">
        <v>1.0000000000000001E-5</v>
      </c>
      <c r="J165">
        <v>1.0000000000000001E-5</v>
      </c>
      <c r="K165">
        <v>1.0000000000000001E-5</v>
      </c>
      <c r="L165" s="128">
        <v>1.0000000000000001E-5</v>
      </c>
      <c r="M165">
        <v>1.079680414597279E-4</v>
      </c>
      <c r="N165">
        <v>1.079680414597279E-4</v>
      </c>
      <c r="O165">
        <v>1.079796998164345E-4</v>
      </c>
      <c r="P165">
        <v>1.08038029386344E-4</v>
      </c>
      <c r="Q165">
        <v>1.079796998164345E-4</v>
      </c>
      <c r="R165" s="128">
        <v>1.0799136069114469E-4</v>
      </c>
      <c r="S165" s="127">
        <v>1.079680414597279E-2</v>
      </c>
      <c r="T165">
        <v>1.079680414597279E-2</v>
      </c>
      <c r="U165">
        <v>1.079796998164345E-2</v>
      </c>
      <c r="V165">
        <v>1.0803802938634401E-2</v>
      </c>
      <c r="W165">
        <v>1.079796998164345E-2</v>
      </c>
      <c r="X165" s="128">
        <v>1.079913606911447E-2</v>
      </c>
    </row>
    <row r="166" spans="1:24">
      <c r="A166" s="309"/>
      <c r="B166" s="306"/>
      <c r="C166" s="306"/>
      <c r="D166" s="306"/>
      <c r="E166" s="306"/>
      <c r="F166" s="126" t="s">
        <v>213</v>
      </c>
      <c r="G166" s="127">
        <v>6.9999999999999994E-5</v>
      </c>
      <c r="H166">
        <v>6.9999999999999994E-5</v>
      </c>
      <c r="I166">
        <v>6.9999999999999994E-5</v>
      </c>
      <c r="J166">
        <v>6.9999999999999994E-5</v>
      </c>
      <c r="K166">
        <v>6.9999999999999994E-5</v>
      </c>
      <c r="L166" s="128">
        <v>6.9999999999999994E-5</v>
      </c>
      <c r="M166">
        <v>7.5577629021809532E-4</v>
      </c>
      <c r="N166">
        <v>7.5577629021809532E-4</v>
      </c>
      <c r="O166">
        <v>7.5585789871504138E-4</v>
      </c>
      <c r="P166">
        <v>7.5626620570440784E-4</v>
      </c>
      <c r="Q166">
        <v>7.5585789871504138E-4</v>
      </c>
      <c r="R166" s="128">
        <v>7.5593952483801285E-4</v>
      </c>
      <c r="S166" s="127">
        <v>7.5577629021809534E-2</v>
      </c>
      <c r="T166">
        <v>7.5577629021809534E-2</v>
      </c>
      <c r="U166">
        <v>7.5585789871504133E-2</v>
      </c>
      <c r="V166">
        <v>7.5626620570440783E-2</v>
      </c>
      <c r="W166">
        <v>7.5585789871504133E-2</v>
      </c>
      <c r="X166" s="128">
        <v>7.5593952483801283E-2</v>
      </c>
    </row>
    <row r="167" spans="1:24">
      <c r="A167" s="309"/>
      <c r="B167" s="306"/>
      <c r="C167" s="306"/>
      <c r="D167" s="306"/>
      <c r="E167" s="306"/>
      <c r="F167" s="126" t="s">
        <v>235</v>
      </c>
      <c r="G167" s="127">
        <v>0</v>
      </c>
      <c r="H167">
        <v>0</v>
      </c>
      <c r="I167">
        <v>0</v>
      </c>
      <c r="J167">
        <v>0</v>
      </c>
      <c r="K167">
        <v>0</v>
      </c>
      <c r="L167" s="128">
        <v>0</v>
      </c>
      <c r="M167">
        <v>0</v>
      </c>
      <c r="N167">
        <v>0</v>
      </c>
      <c r="O167">
        <v>0</v>
      </c>
      <c r="P167">
        <v>0</v>
      </c>
      <c r="Q167">
        <v>0</v>
      </c>
      <c r="R167" s="128">
        <v>0</v>
      </c>
      <c r="S167" s="127">
        <v>0</v>
      </c>
      <c r="T167">
        <v>0</v>
      </c>
      <c r="U167">
        <v>0</v>
      </c>
      <c r="V167">
        <v>0</v>
      </c>
      <c r="W167">
        <v>0</v>
      </c>
      <c r="X167" s="128">
        <v>0</v>
      </c>
    </row>
    <row r="168" spans="1:24">
      <c r="A168" s="309"/>
      <c r="B168" s="306"/>
      <c r="C168" s="306"/>
      <c r="D168" s="306"/>
      <c r="E168" s="306"/>
      <c r="F168" s="126" t="s">
        <v>237</v>
      </c>
      <c r="G168" s="127">
        <v>0</v>
      </c>
      <c r="H168">
        <v>0</v>
      </c>
      <c r="I168">
        <v>0</v>
      </c>
      <c r="J168">
        <v>0</v>
      </c>
      <c r="K168">
        <v>0</v>
      </c>
      <c r="L168" s="128">
        <v>0</v>
      </c>
      <c r="M168">
        <v>0</v>
      </c>
      <c r="N168">
        <v>0</v>
      </c>
      <c r="O168">
        <v>0</v>
      </c>
      <c r="P168">
        <v>0</v>
      </c>
      <c r="Q168">
        <v>0</v>
      </c>
      <c r="R168" s="128">
        <v>0</v>
      </c>
      <c r="S168" s="127">
        <v>0</v>
      </c>
      <c r="T168">
        <v>0</v>
      </c>
      <c r="U168">
        <v>0</v>
      </c>
      <c r="V168">
        <v>0</v>
      </c>
      <c r="W168">
        <v>0</v>
      </c>
      <c r="X168" s="128">
        <v>0</v>
      </c>
    </row>
    <row r="169" spans="1:24">
      <c r="A169" s="309"/>
      <c r="B169" s="306"/>
      <c r="C169" s="306"/>
      <c r="D169" s="306"/>
      <c r="E169" s="306"/>
      <c r="F169" s="126" t="s">
        <v>221</v>
      </c>
      <c r="G169" s="127">
        <v>0</v>
      </c>
      <c r="H169">
        <v>0</v>
      </c>
      <c r="I169">
        <v>0</v>
      </c>
      <c r="J169">
        <v>0</v>
      </c>
      <c r="K169">
        <v>0</v>
      </c>
      <c r="L169" s="128">
        <v>0</v>
      </c>
      <c r="M169">
        <v>0</v>
      </c>
      <c r="N169">
        <v>0</v>
      </c>
      <c r="O169">
        <v>0</v>
      </c>
      <c r="P169">
        <v>0</v>
      </c>
      <c r="Q169">
        <v>0</v>
      </c>
      <c r="R169" s="128">
        <v>0</v>
      </c>
      <c r="S169" s="127">
        <v>0</v>
      </c>
      <c r="T169">
        <v>0</v>
      </c>
      <c r="U169">
        <v>0</v>
      </c>
      <c r="V169">
        <v>0</v>
      </c>
      <c r="W169">
        <v>0</v>
      </c>
      <c r="X169" s="128">
        <v>0</v>
      </c>
    </row>
    <row r="170" spans="1:24">
      <c r="A170" s="309"/>
      <c r="B170" s="306"/>
      <c r="C170" s="306"/>
      <c r="D170" s="306"/>
      <c r="E170" s="306"/>
      <c r="F170" s="126" t="s">
        <v>187</v>
      </c>
      <c r="G170" s="127">
        <v>0</v>
      </c>
      <c r="H170">
        <v>0</v>
      </c>
      <c r="I170">
        <v>0</v>
      </c>
      <c r="J170">
        <v>0</v>
      </c>
      <c r="K170">
        <v>0</v>
      </c>
      <c r="L170" s="128">
        <v>0</v>
      </c>
      <c r="M170">
        <v>0</v>
      </c>
      <c r="N170">
        <v>0</v>
      </c>
      <c r="O170">
        <v>0</v>
      </c>
      <c r="P170">
        <v>0</v>
      </c>
      <c r="Q170">
        <v>0</v>
      </c>
      <c r="R170" s="128">
        <v>0</v>
      </c>
      <c r="S170" s="127">
        <v>0</v>
      </c>
      <c r="T170">
        <v>0</v>
      </c>
      <c r="U170">
        <v>0</v>
      </c>
      <c r="V170">
        <v>0</v>
      </c>
      <c r="W170">
        <v>0</v>
      </c>
      <c r="X170" s="128">
        <v>0</v>
      </c>
    </row>
    <row r="171" spans="1:24">
      <c r="A171" s="309"/>
      <c r="B171" s="306"/>
      <c r="C171" s="306"/>
      <c r="D171" s="306"/>
      <c r="E171" s="306"/>
      <c r="F171" s="126" t="s">
        <v>189</v>
      </c>
      <c r="G171" s="127">
        <v>1.2E-4</v>
      </c>
      <c r="H171">
        <v>1.2E-4</v>
      </c>
      <c r="I171">
        <v>1.2E-4</v>
      </c>
      <c r="J171">
        <v>1.2E-4</v>
      </c>
      <c r="K171">
        <v>1.2E-4</v>
      </c>
      <c r="L171" s="128">
        <v>1.2E-4</v>
      </c>
      <c r="M171">
        <v>1.2956164975167349E-3</v>
      </c>
      <c r="N171">
        <v>1.2956164975167349E-3</v>
      </c>
      <c r="O171">
        <v>1.2957563977972139E-3</v>
      </c>
      <c r="P171">
        <v>1.2964563526361281E-3</v>
      </c>
      <c r="Q171">
        <v>1.2957563977972139E-3</v>
      </c>
      <c r="R171" s="128">
        <v>1.295896328293737E-3</v>
      </c>
      <c r="S171" s="127">
        <v>0.1295616497516735</v>
      </c>
      <c r="T171">
        <v>0.1295616497516735</v>
      </c>
      <c r="U171">
        <v>0.12957563977972139</v>
      </c>
      <c r="V171">
        <v>0.12964563526361281</v>
      </c>
      <c r="W171">
        <v>0.12957563977972139</v>
      </c>
      <c r="X171" s="128">
        <v>0.12958963282937369</v>
      </c>
    </row>
    <row r="172" spans="1:24">
      <c r="A172" s="309"/>
      <c r="B172" s="306"/>
      <c r="C172" s="306"/>
      <c r="D172" s="306"/>
      <c r="E172" s="306"/>
      <c r="F172" s="126" t="s">
        <v>193</v>
      </c>
      <c r="G172" s="127">
        <v>5.0000000000000002E-5</v>
      </c>
      <c r="H172">
        <v>5.0000000000000002E-5</v>
      </c>
      <c r="I172">
        <v>5.0000000000000002E-5</v>
      </c>
      <c r="J172">
        <v>5.0000000000000002E-5</v>
      </c>
      <c r="K172">
        <v>5.0000000000000002E-5</v>
      </c>
      <c r="L172" s="128">
        <v>5.0000000000000002E-5</v>
      </c>
      <c r="M172">
        <v>5.3984020729863961E-4</v>
      </c>
      <c r="N172">
        <v>5.3984020729863961E-4</v>
      </c>
      <c r="O172">
        <v>5.3989849908217253E-4</v>
      </c>
      <c r="P172">
        <v>5.4019014693172001E-4</v>
      </c>
      <c r="Q172">
        <v>5.3989849908217253E-4</v>
      </c>
      <c r="R172" s="128">
        <v>5.3995680345572358E-4</v>
      </c>
      <c r="S172" s="127">
        <v>5.3984020729863962E-2</v>
      </c>
      <c r="T172">
        <v>5.3984020729863962E-2</v>
      </c>
      <c r="U172">
        <v>5.3989849908217251E-2</v>
      </c>
      <c r="V172">
        <v>5.4019014693172003E-2</v>
      </c>
      <c r="W172">
        <v>5.3989849908217251E-2</v>
      </c>
      <c r="X172" s="128">
        <v>5.399568034557236E-2</v>
      </c>
    </row>
    <row r="173" spans="1:24">
      <c r="A173" s="309"/>
      <c r="B173" s="306"/>
      <c r="C173" s="306"/>
      <c r="D173" s="306"/>
      <c r="E173" s="306"/>
      <c r="F173" s="126" t="s">
        <v>191</v>
      </c>
      <c r="G173" s="127">
        <v>1E-4</v>
      </c>
      <c r="H173">
        <v>1E-4</v>
      </c>
      <c r="I173">
        <v>1E-4</v>
      </c>
      <c r="J173">
        <v>1E-4</v>
      </c>
      <c r="K173">
        <v>1E-4</v>
      </c>
      <c r="L173" s="128">
        <v>1E-4</v>
      </c>
      <c r="M173">
        <v>1.079680414597279E-3</v>
      </c>
      <c r="N173">
        <v>1.079680414597279E-3</v>
      </c>
      <c r="O173">
        <v>1.0797969981643451E-3</v>
      </c>
      <c r="P173">
        <v>1.08038029386344E-3</v>
      </c>
      <c r="Q173">
        <v>1.0797969981643451E-3</v>
      </c>
      <c r="R173" s="128">
        <v>1.0799136069114469E-3</v>
      </c>
      <c r="S173" s="127">
        <v>0.1079680414597279</v>
      </c>
      <c r="T173">
        <v>0.1079680414597279</v>
      </c>
      <c r="U173">
        <v>0.1079796998164345</v>
      </c>
      <c r="V173">
        <v>0.10803802938634401</v>
      </c>
      <c r="W173">
        <v>0.1079796998164345</v>
      </c>
      <c r="X173" s="128">
        <v>0.10799136069114471</v>
      </c>
    </row>
    <row r="174" spans="1:24">
      <c r="A174" s="309"/>
      <c r="B174" s="306"/>
      <c r="C174" s="306"/>
      <c r="D174" s="306"/>
      <c r="E174" s="306"/>
      <c r="F174" s="126" t="s">
        <v>195</v>
      </c>
      <c r="G174" s="127">
        <v>0</v>
      </c>
      <c r="H174">
        <v>0</v>
      </c>
      <c r="I174">
        <v>0</v>
      </c>
      <c r="J174">
        <v>0</v>
      </c>
      <c r="K174">
        <v>0</v>
      </c>
      <c r="L174" s="128">
        <v>0</v>
      </c>
      <c r="M174">
        <v>0</v>
      </c>
      <c r="N174">
        <v>0</v>
      </c>
      <c r="O174">
        <v>0</v>
      </c>
      <c r="P174">
        <v>0</v>
      </c>
      <c r="Q174">
        <v>0</v>
      </c>
      <c r="R174" s="128">
        <v>0</v>
      </c>
      <c r="S174" s="127">
        <v>0</v>
      </c>
      <c r="T174">
        <v>0</v>
      </c>
      <c r="U174">
        <v>0</v>
      </c>
      <c r="V174">
        <v>0</v>
      </c>
      <c r="W174">
        <v>0</v>
      </c>
      <c r="X174" s="128">
        <v>0</v>
      </c>
    </row>
    <row r="175" spans="1:24">
      <c r="A175" s="309"/>
      <c r="B175" s="306"/>
      <c r="C175" s="306"/>
      <c r="D175" s="306"/>
      <c r="E175" s="306"/>
      <c r="F175" s="126" t="s">
        <v>217</v>
      </c>
      <c r="G175" s="127">
        <v>0</v>
      </c>
      <c r="H175">
        <v>0</v>
      </c>
      <c r="I175">
        <v>0</v>
      </c>
      <c r="J175">
        <v>0</v>
      </c>
      <c r="K175">
        <v>0</v>
      </c>
      <c r="L175" s="128">
        <v>0</v>
      </c>
      <c r="M175">
        <v>0</v>
      </c>
      <c r="N175">
        <v>0</v>
      </c>
      <c r="O175">
        <v>0</v>
      </c>
      <c r="P175">
        <v>0</v>
      </c>
      <c r="Q175">
        <v>0</v>
      </c>
      <c r="R175" s="128">
        <v>0</v>
      </c>
      <c r="S175" s="127">
        <v>0</v>
      </c>
      <c r="T175">
        <v>0</v>
      </c>
      <c r="U175">
        <v>0</v>
      </c>
      <c r="V175">
        <v>0</v>
      </c>
      <c r="W175">
        <v>0</v>
      </c>
      <c r="X175" s="128">
        <v>0</v>
      </c>
    </row>
    <row r="176" spans="1:24">
      <c r="A176" s="309"/>
      <c r="B176" s="306"/>
      <c r="C176" s="306"/>
      <c r="D176" s="306"/>
      <c r="E176" s="306"/>
      <c r="F176" s="126" t="s">
        <v>215</v>
      </c>
      <c r="G176" s="127">
        <v>0</v>
      </c>
      <c r="H176">
        <v>0</v>
      </c>
      <c r="I176">
        <v>0</v>
      </c>
      <c r="J176">
        <v>0</v>
      </c>
      <c r="K176">
        <v>0</v>
      </c>
      <c r="L176" s="128">
        <v>0</v>
      </c>
      <c r="M176">
        <v>0</v>
      </c>
      <c r="N176">
        <v>0</v>
      </c>
      <c r="O176">
        <v>0</v>
      </c>
      <c r="P176">
        <v>0</v>
      </c>
      <c r="Q176">
        <v>0</v>
      </c>
      <c r="R176" s="128">
        <v>0</v>
      </c>
      <c r="S176" s="127">
        <v>0</v>
      </c>
      <c r="T176">
        <v>0</v>
      </c>
      <c r="U176">
        <v>0</v>
      </c>
      <c r="V176">
        <v>0</v>
      </c>
      <c r="W176">
        <v>0</v>
      </c>
      <c r="X176" s="128">
        <v>0</v>
      </c>
    </row>
    <row r="177" spans="1:24">
      <c r="A177" s="309"/>
      <c r="B177" s="306"/>
      <c r="C177" s="306"/>
      <c r="D177" s="306"/>
      <c r="E177" s="306"/>
      <c r="F177" s="126" t="s">
        <v>197</v>
      </c>
      <c r="G177" s="127">
        <v>7.5020000000000003E-2</v>
      </c>
      <c r="H177">
        <v>7.5020000000000003E-2</v>
      </c>
      <c r="I177">
        <v>7.5020000000000003E-2</v>
      </c>
      <c r="J177">
        <v>7.5020000000000003E-2</v>
      </c>
      <c r="K177">
        <v>7.5020000000000003E-2</v>
      </c>
      <c r="L177" s="128">
        <v>7.5020000000000003E-2</v>
      </c>
      <c r="M177">
        <v>0.80997624703087878</v>
      </c>
      <c r="N177">
        <v>0.80997624703087878</v>
      </c>
      <c r="O177">
        <v>0.81006370802289174</v>
      </c>
      <c r="P177">
        <v>0.81050129645635272</v>
      </c>
      <c r="Q177">
        <v>0.81006370802289174</v>
      </c>
      <c r="R177" s="128">
        <v>0.81015118790496776</v>
      </c>
      <c r="S177" s="127">
        <v>80.99762470308788</v>
      </c>
      <c r="T177">
        <v>80.99762470308788</v>
      </c>
      <c r="U177">
        <v>81.006370802289169</v>
      </c>
      <c r="V177">
        <v>81.050129645635266</v>
      </c>
      <c r="W177">
        <v>81.006370802289169</v>
      </c>
      <c r="X177" s="128">
        <v>81.015118790496771</v>
      </c>
    </row>
    <row r="178" spans="1:24">
      <c r="A178" s="309"/>
      <c r="B178" s="306"/>
      <c r="C178" s="306"/>
      <c r="D178" s="306"/>
      <c r="E178" s="306"/>
      <c r="F178" s="126" t="s">
        <v>239</v>
      </c>
      <c r="G178" s="127">
        <v>1.0000000000000001E-5</v>
      </c>
      <c r="H178">
        <v>1.0000000000000001E-5</v>
      </c>
      <c r="I178">
        <v>1.0000000000000001E-5</v>
      </c>
      <c r="J178">
        <v>1.0000000000000001E-5</v>
      </c>
      <c r="K178">
        <v>1.0000000000000001E-5</v>
      </c>
      <c r="L178" s="128">
        <v>1.0000000000000001E-5</v>
      </c>
      <c r="M178">
        <v>1.079680414597279E-4</v>
      </c>
      <c r="N178">
        <v>1.079680414597279E-4</v>
      </c>
      <c r="O178">
        <v>1.079796998164345E-4</v>
      </c>
      <c r="P178">
        <v>1.08038029386344E-4</v>
      </c>
      <c r="Q178">
        <v>1.079796998164345E-4</v>
      </c>
      <c r="R178" s="128">
        <v>1.0799136069114469E-4</v>
      </c>
      <c r="S178" s="127">
        <v>1.079680414597279E-2</v>
      </c>
      <c r="T178">
        <v>1.079680414597279E-2</v>
      </c>
      <c r="U178">
        <v>1.079796998164345E-2</v>
      </c>
      <c r="V178">
        <v>1.0803802938634401E-2</v>
      </c>
      <c r="W178">
        <v>1.079796998164345E-2</v>
      </c>
      <c r="X178" s="128">
        <v>1.079913606911447E-2</v>
      </c>
    </row>
    <row r="179" spans="1:24">
      <c r="A179" s="309"/>
      <c r="B179" s="306"/>
      <c r="C179" s="306"/>
      <c r="D179" s="306"/>
      <c r="E179" s="306"/>
      <c r="F179" s="126" t="s">
        <v>199</v>
      </c>
      <c r="G179" s="127">
        <v>0</v>
      </c>
      <c r="H179">
        <v>0</v>
      </c>
      <c r="I179">
        <v>0</v>
      </c>
      <c r="J179">
        <v>0</v>
      </c>
      <c r="K179">
        <v>0</v>
      </c>
      <c r="L179" s="128">
        <v>0</v>
      </c>
      <c r="M179">
        <v>0</v>
      </c>
      <c r="N179">
        <v>0</v>
      </c>
      <c r="O179">
        <v>0</v>
      </c>
      <c r="P179">
        <v>0</v>
      </c>
      <c r="Q179">
        <v>0</v>
      </c>
      <c r="R179" s="128">
        <v>0</v>
      </c>
      <c r="S179" s="127">
        <v>0</v>
      </c>
      <c r="T179">
        <v>0</v>
      </c>
      <c r="U179">
        <v>0</v>
      </c>
      <c r="V179">
        <v>0</v>
      </c>
      <c r="W179">
        <v>0</v>
      </c>
      <c r="X179" s="128">
        <v>0</v>
      </c>
    </row>
    <row r="180" spans="1:24">
      <c r="A180" s="309"/>
      <c r="B180" s="306"/>
      <c r="C180" s="306"/>
      <c r="D180" s="306"/>
      <c r="E180" s="306"/>
      <c r="F180" s="126" t="s">
        <v>227</v>
      </c>
      <c r="G180" s="127">
        <v>0</v>
      </c>
      <c r="H180">
        <v>0</v>
      </c>
      <c r="I180">
        <v>0</v>
      </c>
      <c r="J180">
        <v>0</v>
      </c>
      <c r="K180">
        <v>0</v>
      </c>
      <c r="L180" s="128">
        <v>0</v>
      </c>
      <c r="M180">
        <v>0</v>
      </c>
      <c r="N180">
        <v>0</v>
      </c>
      <c r="O180">
        <v>0</v>
      </c>
      <c r="P180">
        <v>0</v>
      </c>
      <c r="Q180">
        <v>0</v>
      </c>
      <c r="R180" s="128">
        <v>0</v>
      </c>
      <c r="S180" s="127">
        <v>0</v>
      </c>
      <c r="T180">
        <v>0</v>
      </c>
      <c r="U180">
        <v>0</v>
      </c>
      <c r="V180">
        <v>0</v>
      </c>
      <c r="W180">
        <v>0</v>
      </c>
      <c r="X180" s="128">
        <v>0</v>
      </c>
    </row>
    <row r="181" spans="1:24">
      <c r="A181" s="309"/>
      <c r="B181" s="306"/>
      <c r="C181" s="306"/>
      <c r="D181" s="306"/>
      <c r="E181" s="306"/>
      <c r="F181" s="126" t="s">
        <v>205</v>
      </c>
      <c r="G181" s="127">
        <v>0</v>
      </c>
      <c r="H181">
        <v>0</v>
      </c>
      <c r="I181">
        <v>0</v>
      </c>
      <c r="J181">
        <v>0</v>
      </c>
      <c r="K181">
        <v>0</v>
      </c>
      <c r="L181" s="128">
        <v>0</v>
      </c>
      <c r="M181">
        <v>0</v>
      </c>
      <c r="N181">
        <v>0</v>
      </c>
      <c r="O181">
        <v>0</v>
      </c>
      <c r="P181">
        <v>0</v>
      </c>
      <c r="Q181">
        <v>0</v>
      </c>
      <c r="R181" s="128">
        <v>0</v>
      </c>
      <c r="S181" s="127">
        <v>0</v>
      </c>
      <c r="T181">
        <v>0</v>
      </c>
      <c r="U181">
        <v>0</v>
      </c>
      <c r="V181">
        <v>0</v>
      </c>
      <c r="W181">
        <v>0</v>
      </c>
      <c r="X181" s="128">
        <v>0</v>
      </c>
    </row>
    <row r="182" spans="1:24">
      <c r="A182" s="309"/>
      <c r="B182" s="306"/>
      <c r="C182" s="306"/>
      <c r="D182" s="306"/>
      <c r="E182" s="306"/>
      <c r="F182" s="126" t="s">
        <v>201</v>
      </c>
      <c r="G182" s="127">
        <v>0</v>
      </c>
      <c r="H182">
        <v>0</v>
      </c>
      <c r="I182">
        <v>0</v>
      </c>
      <c r="J182">
        <v>0</v>
      </c>
      <c r="K182">
        <v>0</v>
      </c>
      <c r="L182" s="128">
        <v>0</v>
      </c>
      <c r="M182">
        <v>0</v>
      </c>
      <c r="N182">
        <v>0</v>
      </c>
      <c r="O182">
        <v>0</v>
      </c>
      <c r="P182">
        <v>0</v>
      </c>
      <c r="Q182">
        <v>0</v>
      </c>
      <c r="R182" s="128">
        <v>0</v>
      </c>
      <c r="S182" s="127">
        <v>0</v>
      </c>
      <c r="T182">
        <v>0</v>
      </c>
      <c r="U182">
        <v>0</v>
      </c>
      <c r="V182">
        <v>0</v>
      </c>
      <c r="W182">
        <v>0</v>
      </c>
      <c r="X182" s="128">
        <v>0</v>
      </c>
    </row>
    <row r="183" spans="1:24">
      <c r="A183" s="309"/>
      <c r="B183" s="306"/>
      <c r="C183" s="306"/>
      <c r="D183" s="306"/>
      <c r="E183" s="306"/>
      <c r="F183" s="126" t="s">
        <v>207</v>
      </c>
      <c r="G183" s="127">
        <v>0</v>
      </c>
      <c r="H183">
        <v>0</v>
      </c>
      <c r="I183">
        <v>0</v>
      </c>
      <c r="J183">
        <v>0</v>
      </c>
      <c r="K183">
        <v>0</v>
      </c>
      <c r="L183" s="128">
        <v>0</v>
      </c>
      <c r="M183">
        <v>0</v>
      </c>
      <c r="N183">
        <v>0</v>
      </c>
      <c r="O183">
        <v>0</v>
      </c>
      <c r="P183">
        <v>0</v>
      </c>
      <c r="Q183">
        <v>0</v>
      </c>
      <c r="R183" s="128">
        <v>0</v>
      </c>
      <c r="S183" s="127">
        <v>0</v>
      </c>
      <c r="T183">
        <v>0</v>
      </c>
      <c r="U183">
        <v>0</v>
      </c>
      <c r="V183">
        <v>0</v>
      </c>
      <c r="W183">
        <v>0</v>
      </c>
      <c r="X183" s="128">
        <v>0</v>
      </c>
    </row>
    <row r="184" spans="1:24">
      <c r="A184" s="309"/>
      <c r="B184" s="306"/>
      <c r="C184" s="306"/>
      <c r="D184" s="306"/>
      <c r="E184" s="306"/>
      <c r="F184" s="126" t="s">
        <v>209</v>
      </c>
      <c r="G184" s="127">
        <v>0</v>
      </c>
      <c r="H184">
        <v>0</v>
      </c>
      <c r="I184">
        <v>0</v>
      </c>
      <c r="J184">
        <v>0</v>
      </c>
      <c r="K184">
        <v>0</v>
      </c>
      <c r="L184" s="128">
        <v>0</v>
      </c>
      <c r="M184">
        <v>0</v>
      </c>
      <c r="N184">
        <v>0</v>
      </c>
      <c r="O184">
        <v>0</v>
      </c>
      <c r="P184">
        <v>0</v>
      </c>
      <c r="Q184">
        <v>0</v>
      </c>
      <c r="R184" s="128">
        <v>0</v>
      </c>
      <c r="S184" s="127">
        <v>0</v>
      </c>
      <c r="T184">
        <v>0</v>
      </c>
      <c r="U184">
        <v>0</v>
      </c>
      <c r="V184">
        <v>0</v>
      </c>
      <c r="W184">
        <v>0</v>
      </c>
      <c r="X184" s="128">
        <v>0</v>
      </c>
    </row>
    <row r="185" spans="1:24">
      <c r="A185" s="309"/>
      <c r="B185" s="306"/>
      <c r="C185" s="306"/>
      <c r="D185" s="306"/>
      <c r="E185" s="306"/>
      <c r="F185" s="126" t="s">
        <v>219</v>
      </c>
      <c r="G185" s="127">
        <v>0</v>
      </c>
      <c r="H185">
        <v>0</v>
      </c>
      <c r="I185">
        <v>0</v>
      </c>
      <c r="J185">
        <v>0</v>
      </c>
      <c r="K185">
        <v>0</v>
      </c>
      <c r="L185" s="128">
        <v>0</v>
      </c>
      <c r="M185">
        <v>0</v>
      </c>
      <c r="N185">
        <v>0</v>
      </c>
      <c r="O185">
        <v>0</v>
      </c>
      <c r="P185">
        <v>0</v>
      </c>
      <c r="Q185">
        <v>0</v>
      </c>
      <c r="R185" s="128">
        <v>0</v>
      </c>
      <c r="S185" s="127">
        <v>0</v>
      </c>
      <c r="T185">
        <v>0</v>
      </c>
      <c r="U185">
        <v>0</v>
      </c>
      <c r="V185">
        <v>0</v>
      </c>
      <c r="W185">
        <v>0</v>
      </c>
      <c r="X185" s="128">
        <v>0</v>
      </c>
    </row>
    <row r="186" spans="1:24">
      <c r="A186" s="309"/>
      <c r="B186" s="306"/>
      <c r="C186" s="306"/>
      <c r="D186" s="306"/>
      <c r="E186" s="306"/>
      <c r="F186" s="126" t="s">
        <v>229</v>
      </c>
      <c r="G186" s="127">
        <v>0</v>
      </c>
      <c r="H186">
        <v>0</v>
      </c>
      <c r="I186">
        <v>0</v>
      </c>
      <c r="J186">
        <v>0</v>
      </c>
      <c r="K186">
        <v>0</v>
      </c>
      <c r="L186" s="128">
        <v>0</v>
      </c>
      <c r="M186">
        <v>0</v>
      </c>
      <c r="N186">
        <v>0</v>
      </c>
      <c r="O186">
        <v>0</v>
      </c>
      <c r="P186">
        <v>0</v>
      </c>
      <c r="Q186">
        <v>0</v>
      </c>
      <c r="R186" s="128">
        <v>0</v>
      </c>
      <c r="S186" s="127">
        <v>0</v>
      </c>
      <c r="T186">
        <v>0</v>
      </c>
      <c r="U186">
        <v>0</v>
      </c>
      <c r="V186">
        <v>0</v>
      </c>
      <c r="W186">
        <v>0</v>
      </c>
      <c r="X186" s="128">
        <v>0</v>
      </c>
    </row>
    <row r="187" spans="1:24" ht="15" thickBot="1">
      <c r="A187" s="310"/>
      <c r="B187" s="307"/>
      <c r="C187" s="307"/>
      <c r="D187" s="307"/>
      <c r="E187" s="307"/>
      <c r="F187" s="132" t="s">
        <v>223</v>
      </c>
      <c r="G187" s="133">
        <v>2.0000000000000002E-5</v>
      </c>
      <c r="H187" s="134">
        <v>2.0000000000000002E-5</v>
      </c>
      <c r="I187" s="134">
        <v>2.0000000000000002E-5</v>
      </c>
      <c r="J187" s="134">
        <v>2.0000000000000002E-5</v>
      </c>
      <c r="K187" s="134">
        <v>2.0000000000000002E-5</v>
      </c>
      <c r="L187" s="135">
        <v>2.0000000000000002E-5</v>
      </c>
      <c r="M187" s="134">
        <v>2.1593608291945579E-4</v>
      </c>
      <c r="N187" s="134">
        <v>2.1593608291945579E-4</v>
      </c>
      <c r="O187" s="134">
        <v>2.15959399632869E-4</v>
      </c>
      <c r="P187" s="134">
        <v>2.1607605877268799E-4</v>
      </c>
      <c r="Q187" s="134">
        <v>2.15959399632869E-4</v>
      </c>
      <c r="R187" s="135">
        <v>2.1598272138228939E-4</v>
      </c>
      <c r="S187" s="133">
        <v>2.1593608291945589E-2</v>
      </c>
      <c r="T187" s="134">
        <v>2.1593608291945589E-2</v>
      </c>
      <c r="U187" s="134">
        <v>2.15959399632869E-2</v>
      </c>
      <c r="V187" s="134">
        <v>2.1607605877268801E-2</v>
      </c>
      <c r="W187" s="134">
        <v>2.15959399632869E-2</v>
      </c>
      <c r="X187" s="135">
        <v>2.159827213822894E-2</v>
      </c>
    </row>
    <row r="188" spans="1:24">
      <c r="A188"/>
      <c r="D188"/>
    </row>
    <row r="189" spans="1:24">
      <c r="A189"/>
      <c r="D189"/>
    </row>
    <row r="190" spans="1:24">
      <c r="A190"/>
      <c r="D190"/>
    </row>
    <row r="191" spans="1:24">
      <c r="A191"/>
      <c r="D191"/>
    </row>
    <row r="192" spans="1:24">
      <c r="A192"/>
      <c r="D192"/>
    </row>
    <row r="193" spans="1:4">
      <c r="A193"/>
      <c r="D193"/>
    </row>
    <row r="194" spans="1:4">
      <c r="A194"/>
      <c r="D194"/>
    </row>
    <row r="195" spans="1:4">
      <c r="A195"/>
      <c r="D195"/>
    </row>
    <row r="196" spans="1:4">
      <c r="A196"/>
      <c r="D196"/>
    </row>
    <row r="197" spans="1:4">
      <c r="A197"/>
      <c r="D197"/>
    </row>
    <row r="198" spans="1:4">
      <c r="A198"/>
      <c r="D198"/>
    </row>
    <row r="199" spans="1:4">
      <c r="A199"/>
      <c r="D199"/>
    </row>
  </sheetData>
  <mergeCells count="30">
    <mergeCell ref="A2:A32"/>
    <mergeCell ref="B2:B32"/>
    <mergeCell ref="C2:C32"/>
    <mergeCell ref="D2:D32"/>
    <mergeCell ref="E9:E32"/>
    <mergeCell ref="A95:A125"/>
    <mergeCell ref="B95:B125"/>
    <mergeCell ref="C95:C125"/>
    <mergeCell ref="D95:D125"/>
    <mergeCell ref="E102:E125"/>
    <mergeCell ref="A126:A156"/>
    <mergeCell ref="B126:B156"/>
    <mergeCell ref="C126:C156"/>
    <mergeCell ref="D126:D156"/>
    <mergeCell ref="E133:E156"/>
    <mergeCell ref="A157:A187"/>
    <mergeCell ref="B157:B187"/>
    <mergeCell ref="C157:C187"/>
    <mergeCell ref="D157:D187"/>
    <mergeCell ref="E164:E187"/>
    <mergeCell ref="B33:B63"/>
    <mergeCell ref="C33:C63"/>
    <mergeCell ref="D33:D63"/>
    <mergeCell ref="E40:E63"/>
    <mergeCell ref="A64:A94"/>
    <mergeCell ref="B64:B94"/>
    <mergeCell ref="C64:C94"/>
    <mergeCell ref="D64:D94"/>
    <mergeCell ref="E71:E94"/>
    <mergeCell ref="A33:A63"/>
  </mergeCells>
  <conditionalFormatting sqref="G2:L187">
    <cfRule type="colorScale" priority="3">
      <colorScale>
        <cfvo type="min"/>
        <cfvo type="percentile" val="50"/>
        <cfvo type="max"/>
        <color rgb="FF63BE7B"/>
        <color rgb="FFFFEB84"/>
        <color rgb="FFF8696B"/>
      </colorScale>
    </cfRule>
  </conditionalFormatting>
  <conditionalFormatting sqref="M2:R187">
    <cfRule type="colorScale" priority="2">
      <colorScale>
        <cfvo type="min"/>
        <cfvo type="percentile" val="50"/>
        <cfvo type="max"/>
        <color rgb="FF63BE7B"/>
        <color rgb="FFFFEB84"/>
        <color rgb="FFF8696B"/>
      </colorScale>
    </cfRule>
  </conditionalFormatting>
  <conditionalFormatting sqref="S2:X18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A1D7-4777-4C1B-9C40-42B5339FDD32}">
  <sheetPr>
    <tabColor rgb="FFFFC000"/>
  </sheetPr>
  <dimension ref="A1:X100"/>
  <sheetViews>
    <sheetView zoomScale="85" zoomScaleNormal="85" workbookViewId="0">
      <selection activeCell="E2" sqref="E2"/>
    </sheetView>
    <sheetView workbookViewId="1"/>
  </sheetViews>
  <sheetFormatPr defaultColWidth="8.5546875" defaultRowHeight="14.4"/>
  <cols>
    <col min="1" max="1" width="25.44140625" style="114" customWidth="1"/>
    <col min="3" max="3" width="10.5546875" customWidth="1"/>
    <col min="4" max="4" width="8.88671875" style="114"/>
    <col min="5" max="5" width="14.5546875" customWidth="1"/>
    <col min="7" max="7" width="31" customWidth="1"/>
  </cols>
  <sheetData>
    <row r="1" spans="1:24" ht="15" thickBot="1">
      <c r="A1" s="140" t="s">
        <v>336</v>
      </c>
      <c r="B1" s="141" t="s">
        <v>337</v>
      </c>
      <c r="C1" s="141" t="s">
        <v>338</v>
      </c>
      <c r="D1" s="141" t="s">
        <v>339</v>
      </c>
      <c r="E1" s="141" t="s">
        <v>340</v>
      </c>
      <c r="F1" s="142" t="s">
        <v>341</v>
      </c>
      <c r="G1" s="139" t="s">
        <v>342</v>
      </c>
      <c r="H1" s="124" t="s">
        <v>343</v>
      </c>
      <c r="I1" s="124" t="s">
        <v>344</v>
      </c>
      <c r="J1" s="124" t="s">
        <v>345</v>
      </c>
      <c r="K1" s="124" t="s">
        <v>346</v>
      </c>
      <c r="L1" s="125" t="s">
        <v>347</v>
      </c>
      <c r="M1" s="139" t="s">
        <v>348</v>
      </c>
      <c r="N1" s="124" t="s">
        <v>349</v>
      </c>
      <c r="O1" s="124" t="s">
        <v>350</v>
      </c>
      <c r="P1" s="124" t="s">
        <v>351</v>
      </c>
      <c r="Q1" s="124" t="s">
        <v>352</v>
      </c>
      <c r="R1" s="125" t="s">
        <v>353</v>
      </c>
      <c r="S1" s="143" t="s">
        <v>354</v>
      </c>
      <c r="T1" s="141" t="s">
        <v>355</v>
      </c>
      <c r="U1" s="141" t="s">
        <v>356</v>
      </c>
      <c r="V1" s="141" t="s">
        <v>357</v>
      </c>
      <c r="W1" s="141" t="s">
        <v>358</v>
      </c>
      <c r="X1" s="141" t="s">
        <v>359</v>
      </c>
    </row>
    <row r="2" spans="1:24">
      <c r="A2" s="308" t="s">
        <v>380</v>
      </c>
      <c r="B2" s="305" t="s">
        <v>276</v>
      </c>
      <c r="C2" s="305" t="s">
        <v>361</v>
      </c>
      <c r="D2" s="305" t="s">
        <v>381</v>
      </c>
      <c r="E2" s="120" t="s">
        <v>363</v>
      </c>
      <c r="F2" s="144" t="s">
        <v>364</v>
      </c>
      <c r="G2" s="131">
        <v>23.403500000000001</v>
      </c>
      <c r="H2" s="129">
        <v>23.189620000000001</v>
      </c>
      <c r="I2" s="129">
        <v>23.07189</v>
      </c>
      <c r="J2" s="129">
        <v>22.96659</v>
      </c>
      <c r="K2" s="129">
        <v>22.872509999999998</v>
      </c>
      <c r="L2" s="130">
        <v>22.78736</v>
      </c>
      <c r="M2" s="131">
        <v>6.1995791645080657E-2</v>
      </c>
      <c r="N2" s="129">
        <v>6.6669556973965552E-2</v>
      </c>
      <c r="O2" s="129">
        <v>6.9764144542127079E-2</v>
      </c>
      <c r="P2" s="129">
        <v>7.2809614248937699E-2</v>
      </c>
      <c r="Q2" s="129">
        <v>7.5806813996359468E-2</v>
      </c>
      <c r="R2" s="130">
        <v>7.8757841832129999E-2</v>
      </c>
      <c r="S2" s="129">
        <v>6.1995791645080658</v>
      </c>
      <c r="T2" s="129">
        <v>6.6669556973965554</v>
      </c>
      <c r="U2" s="129">
        <v>6.9764144542127076</v>
      </c>
      <c r="V2" s="129">
        <v>7.2809614248937704</v>
      </c>
      <c r="W2" s="129">
        <v>7.5806813996359468</v>
      </c>
      <c r="X2" s="130">
        <v>7.8757841832129998</v>
      </c>
    </row>
    <row r="3" spans="1:24">
      <c r="A3" s="309"/>
      <c r="B3" s="306"/>
      <c r="C3" s="306"/>
      <c r="D3" s="306"/>
      <c r="E3" s="119" t="s">
        <v>365</v>
      </c>
      <c r="F3" s="136" t="s">
        <v>364</v>
      </c>
      <c r="G3" s="127">
        <v>99.299440000000004</v>
      </c>
      <c r="H3">
        <v>92.299610000000001</v>
      </c>
      <c r="I3">
        <v>87.783050000000003</v>
      </c>
      <c r="J3">
        <v>83.752420000000001</v>
      </c>
      <c r="K3">
        <v>80.133660000000006</v>
      </c>
      <c r="L3" s="128">
        <v>76.866039999999998</v>
      </c>
      <c r="M3" s="127">
        <v>0.26304387774107241</v>
      </c>
      <c r="N3">
        <v>0.26535898852891082</v>
      </c>
      <c r="O3">
        <v>0.26543596508776562</v>
      </c>
      <c r="P3">
        <v>0.26551531562217179</v>
      </c>
      <c r="Q3">
        <v>0.26558858028557042</v>
      </c>
      <c r="R3" s="128">
        <v>0.26566497481859142</v>
      </c>
      <c r="S3">
        <v>26.304387774107241</v>
      </c>
      <c r="T3">
        <v>26.53589885289108</v>
      </c>
      <c r="U3">
        <v>26.54359650877656</v>
      </c>
      <c r="V3">
        <v>26.551531562217189</v>
      </c>
      <c r="W3">
        <v>26.55885802855704</v>
      </c>
      <c r="X3" s="128">
        <v>26.566497481859141</v>
      </c>
    </row>
    <row r="4" spans="1:24">
      <c r="A4" s="309"/>
      <c r="B4" s="306"/>
      <c r="C4" s="306"/>
      <c r="D4" s="306"/>
      <c r="E4" s="119" t="s">
        <v>61</v>
      </c>
      <c r="F4" s="136" t="s">
        <v>364</v>
      </c>
      <c r="G4" s="127">
        <v>43.341709999999999</v>
      </c>
      <c r="H4">
        <v>40.521270000000001</v>
      </c>
      <c r="I4">
        <v>38.551600000000001</v>
      </c>
      <c r="J4">
        <v>36.789189999999998</v>
      </c>
      <c r="K4">
        <v>35.212699999999998</v>
      </c>
      <c r="L4" s="128">
        <v>33.783360000000002</v>
      </c>
      <c r="M4" s="127">
        <v>0.1148120419040532</v>
      </c>
      <c r="N4">
        <v>0.1164976018978509</v>
      </c>
      <c r="O4">
        <v>0.1165712646311276</v>
      </c>
      <c r="P4">
        <v>0.11663058087556211</v>
      </c>
      <c r="Q4">
        <v>0.1167061507114701</v>
      </c>
      <c r="R4" s="128">
        <v>0.1167622981968033</v>
      </c>
      <c r="S4">
        <v>11.48120419040532</v>
      </c>
      <c r="T4">
        <v>11.64976018978509</v>
      </c>
      <c r="U4">
        <v>11.65712646311276</v>
      </c>
      <c r="V4">
        <v>11.663058087556211</v>
      </c>
      <c r="W4">
        <v>11.67061507114701</v>
      </c>
      <c r="X4" s="128">
        <v>11.67622981968033</v>
      </c>
    </row>
    <row r="5" spans="1:24">
      <c r="A5" s="309"/>
      <c r="B5" s="306"/>
      <c r="C5" s="306"/>
      <c r="D5" s="306"/>
      <c r="E5" s="119" t="s">
        <v>366</v>
      </c>
      <c r="F5" s="136" t="s">
        <v>364</v>
      </c>
      <c r="G5" s="127">
        <v>8.7480000000000002E-2</v>
      </c>
      <c r="H5">
        <v>8.6319999999999994E-2</v>
      </c>
      <c r="I5">
        <v>8.6970000000000006E-2</v>
      </c>
      <c r="J5">
        <v>8.7410000000000002E-2</v>
      </c>
      <c r="K5">
        <v>8.6610000000000006E-2</v>
      </c>
      <c r="L5" s="128">
        <v>8.5889999999999994E-2</v>
      </c>
      <c r="M5" s="127">
        <v>2.3173422151010129E-4</v>
      </c>
      <c r="N5">
        <v>2.4816776462886E-4</v>
      </c>
      <c r="O5">
        <v>2.6297748692581278E-4</v>
      </c>
      <c r="P5">
        <v>2.7711072394724878E-4</v>
      </c>
      <c r="Q5">
        <v>2.8705324252671421E-4</v>
      </c>
      <c r="R5" s="128">
        <v>2.9685365197906408E-4</v>
      </c>
      <c r="S5">
        <v>2.3173422151010131E-2</v>
      </c>
      <c r="T5">
        <v>2.4816776462886009E-2</v>
      </c>
      <c r="U5">
        <v>2.629774869258128E-2</v>
      </c>
      <c r="V5">
        <v>2.7711072394724881E-2</v>
      </c>
      <c r="W5">
        <v>2.8705324252671419E-2</v>
      </c>
      <c r="X5" s="128">
        <v>2.9685365197906408E-2</v>
      </c>
    </row>
    <row r="6" spans="1:24">
      <c r="A6" s="309"/>
      <c r="B6" s="306"/>
      <c r="C6" s="306"/>
      <c r="D6" s="306"/>
      <c r="E6" s="119" t="s">
        <v>367</v>
      </c>
      <c r="F6" s="136" t="s">
        <v>364</v>
      </c>
      <c r="G6" s="127">
        <v>176.30778000000001</v>
      </c>
      <c r="H6">
        <v>159.37669</v>
      </c>
      <c r="I6">
        <v>150.31370999999999</v>
      </c>
      <c r="J6">
        <v>142.22658999999999</v>
      </c>
      <c r="K6">
        <v>134.96618000000001</v>
      </c>
      <c r="L6" s="128">
        <v>128.41152</v>
      </c>
      <c r="M6" s="127">
        <v>0.46703870764145189</v>
      </c>
      <c r="N6">
        <v>0.45820385647876272</v>
      </c>
      <c r="O6">
        <v>0.45451444988266548</v>
      </c>
      <c r="P6">
        <v>0.45089249879245552</v>
      </c>
      <c r="Q6">
        <v>0.4473210899485528</v>
      </c>
      <c r="R6" s="128">
        <v>0.44381684326676712</v>
      </c>
      <c r="S6">
        <v>46.703870764145186</v>
      </c>
      <c r="T6">
        <v>45.820385647876272</v>
      </c>
      <c r="U6">
        <v>45.451444988266552</v>
      </c>
      <c r="V6">
        <v>45.08924987924555</v>
      </c>
      <c r="W6">
        <v>44.732108994855281</v>
      </c>
      <c r="X6" s="128">
        <v>44.381684326676712</v>
      </c>
    </row>
    <row r="7" spans="1:24">
      <c r="A7" s="309"/>
      <c r="B7" s="306"/>
      <c r="C7" s="306"/>
      <c r="D7" s="306"/>
      <c r="E7" s="119" t="s">
        <v>368</v>
      </c>
      <c r="F7" s="136" t="s">
        <v>364</v>
      </c>
      <c r="G7" s="127">
        <v>2.1938200000000001</v>
      </c>
      <c r="H7">
        <v>2.0398499999999999</v>
      </c>
      <c r="I7">
        <v>1.9574199999999999</v>
      </c>
      <c r="J7">
        <v>1.88375</v>
      </c>
      <c r="K7">
        <v>1.8178099999999999</v>
      </c>
      <c r="L7" s="128">
        <v>1.75817</v>
      </c>
      <c r="M7" s="127">
        <v>5.8114216944820576E-3</v>
      </c>
      <c r="N7">
        <v>5.8645159253728017E-3</v>
      </c>
      <c r="O7">
        <v>5.9187926004176687E-3</v>
      </c>
      <c r="P7">
        <v>5.9719405815768208E-3</v>
      </c>
      <c r="Q7">
        <v>6.0248037732073224E-3</v>
      </c>
      <c r="R7" s="128">
        <v>6.0766001315639886E-3</v>
      </c>
      <c r="S7">
        <v>0.58114216944820574</v>
      </c>
      <c r="T7">
        <v>0.58645159253728019</v>
      </c>
      <c r="U7">
        <v>0.59187926004176683</v>
      </c>
      <c r="V7">
        <v>0.59719405815768212</v>
      </c>
      <c r="W7">
        <v>0.60248037732073223</v>
      </c>
      <c r="X7" s="128">
        <v>0.60766001315639895</v>
      </c>
    </row>
    <row r="8" spans="1:24">
      <c r="A8" s="309"/>
      <c r="B8" s="306"/>
      <c r="C8" s="306"/>
      <c r="D8" s="306"/>
      <c r="E8" s="119" t="s">
        <v>369</v>
      </c>
      <c r="F8" s="136" t="s">
        <v>364</v>
      </c>
      <c r="G8" s="127">
        <v>1.20102</v>
      </c>
      <c r="H8">
        <v>1.0870899999999999</v>
      </c>
      <c r="I8">
        <v>1.0261100000000001</v>
      </c>
      <c r="J8">
        <v>0.97169000000000005</v>
      </c>
      <c r="K8">
        <v>0.92283999999999999</v>
      </c>
      <c r="L8" s="128">
        <v>0.87873000000000001</v>
      </c>
      <c r="M8" s="127">
        <v>3.1814978820080219E-3</v>
      </c>
      <c r="N8">
        <v>3.1253555983594469E-3</v>
      </c>
      <c r="O8">
        <v>3.1027231126761622E-3</v>
      </c>
      <c r="P8">
        <v>3.08049101192429E-3</v>
      </c>
      <c r="Q8">
        <v>3.0585869337646102E-3</v>
      </c>
      <c r="R8" s="128">
        <v>3.0370731121616371E-3</v>
      </c>
      <c r="S8">
        <v>0.31814978820080231</v>
      </c>
      <c r="T8">
        <v>0.31253555983594472</v>
      </c>
      <c r="U8">
        <v>0.31027231126761617</v>
      </c>
      <c r="V8">
        <v>0.30804910119242901</v>
      </c>
      <c r="W8">
        <v>0.30585869337646099</v>
      </c>
      <c r="X8" s="128">
        <v>0.30370731121616368</v>
      </c>
    </row>
    <row r="9" spans="1:24">
      <c r="A9" s="309"/>
      <c r="B9" s="306"/>
      <c r="C9" s="306"/>
      <c r="D9" s="306"/>
      <c r="E9" s="306" t="s">
        <v>65</v>
      </c>
      <c r="F9" s="136" t="s">
        <v>211</v>
      </c>
      <c r="G9" s="127">
        <v>0</v>
      </c>
      <c r="H9">
        <v>0</v>
      </c>
      <c r="I9">
        <v>0</v>
      </c>
      <c r="J9">
        <v>0</v>
      </c>
      <c r="K9">
        <v>0</v>
      </c>
      <c r="L9" s="128">
        <v>0</v>
      </c>
      <c r="M9" s="127">
        <v>0</v>
      </c>
      <c r="N9">
        <v>0</v>
      </c>
      <c r="O9">
        <v>0</v>
      </c>
      <c r="P9">
        <v>0</v>
      </c>
      <c r="Q9">
        <v>0</v>
      </c>
      <c r="R9" s="128">
        <v>0</v>
      </c>
      <c r="S9">
        <v>0</v>
      </c>
      <c r="T9">
        <v>0</v>
      </c>
      <c r="U9">
        <v>0</v>
      </c>
      <c r="V9">
        <v>0</v>
      </c>
      <c r="W9">
        <v>0</v>
      </c>
      <c r="X9" s="128">
        <v>0</v>
      </c>
    </row>
    <row r="10" spans="1:24">
      <c r="A10" s="309"/>
      <c r="B10" s="306"/>
      <c r="C10" s="306"/>
      <c r="D10" s="306"/>
      <c r="E10" s="306"/>
      <c r="F10" s="136" t="s">
        <v>231</v>
      </c>
      <c r="G10" s="127">
        <v>0.17584</v>
      </c>
      <c r="H10">
        <v>0.17582999999999999</v>
      </c>
      <c r="I10">
        <v>0.17582</v>
      </c>
      <c r="J10">
        <v>0.17582</v>
      </c>
      <c r="K10">
        <v>0.17582</v>
      </c>
      <c r="L10" s="128">
        <v>0.17580999999999999</v>
      </c>
      <c r="M10" s="127">
        <v>4.6579956001756068E-4</v>
      </c>
      <c r="N10">
        <v>5.0550669664842988E-4</v>
      </c>
      <c r="O10">
        <v>5.3163966599168008E-4</v>
      </c>
      <c r="P10">
        <v>5.5739168841557353E-4</v>
      </c>
      <c r="Q10">
        <v>5.8272371667298089E-4</v>
      </c>
      <c r="R10" s="128">
        <v>6.0763581970472991E-4</v>
      </c>
      <c r="S10">
        <v>4.6579956001756073E-2</v>
      </c>
      <c r="T10">
        <v>5.0550669664842993E-2</v>
      </c>
      <c r="U10">
        <v>5.3163966599168007E-2</v>
      </c>
      <c r="V10">
        <v>5.573916884155735E-2</v>
      </c>
      <c r="W10">
        <v>5.8272371667298088E-2</v>
      </c>
      <c r="X10" s="128">
        <v>6.0763581970472991E-2</v>
      </c>
    </row>
    <row r="11" spans="1:24">
      <c r="A11" s="309"/>
      <c r="B11" s="306"/>
      <c r="C11" s="306"/>
      <c r="D11" s="306"/>
      <c r="E11" s="306"/>
      <c r="F11" s="136" t="s">
        <v>213</v>
      </c>
      <c r="G11" s="127">
        <v>1.1251599999999999</v>
      </c>
      <c r="H11">
        <v>1.12514</v>
      </c>
      <c r="I11">
        <v>1.1251199999999999</v>
      </c>
      <c r="J11">
        <v>1.1251100000000001</v>
      </c>
      <c r="K11">
        <v>1.1251</v>
      </c>
      <c r="L11" s="128">
        <v>1.1251</v>
      </c>
      <c r="M11" s="127">
        <v>2.9805450008493998E-3</v>
      </c>
      <c r="N11">
        <v>3.2347483630041202E-3</v>
      </c>
      <c r="O11">
        <v>3.4021068194776418E-3</v>
      </c>
      <c r="P11">
        <v>3.5668693126677622E-3</v>
      </c>
      <c r="Q11">
        <v>3.7289412673687339E-3</v>
      </c>
      <c r="R11" s="128">
        <v>3.888578924690243E-3</v>
      </c>
      <c r="S11">
        <v>0.29805450008494</v>
      </c>
      <c r="T11">
        <v>0.32347483630041202</v>
      </c>
      <c r="U11">
        <v>0.34021068194776422</v>
      </c>
      <c r="V11">
        <v>0.3566869312667762</v>
      </c>
      <c r="W11">
        <v>0.37289412673687339</v>
      </c>
      <c r="X11" s="128">
        <v>0.38885789246902441</v>
      </c>
    </row>
    <row r="12" spans="1:24">
      <c r="A12" s="309"/>
      <c r="B12" s="306"/>
      <c r="C12" s="306"/>
      <c r="D12" s="306"/>
      <c r="E12" s="306"/>
      <c r="F12" s="136" t="s">
        <v>235</v>
      </c>
      <c r="G12" s="127">
        <v>20.678100000000001</v>
      </c>
      <c r="H12">
        <v>18.690919999999998</v>
      </c>
      <c r="I12">
        <v>17.627210000000002</v>
      </c>
      <c r="J12">
        <v>16.678049999999999</v>
      </c>
      <c r="K12">
        <v>15.825889999999999</v>
      </c>
      <c r="L12" s="128">
        <v>15.05658</v>
      </c>
      <c r="M12" s="127">
        <v>5.4776216344399019E-2</v>
      </c>
      <c r="N12">
        <v>5.3735910973781893E-2</v>
      </c>
      <c r="O12">
        <v>5.3300671350046659E-2</v>
      </c>
      <c r="P12">
        <v>5.2873429922530753E-2</v>
      </c>
      <c r="Q12">
        <v>5.2452061429062467E-2</v>
      </c>
      <c r="R12" s="128">
        <v>5.2038662932994952E-2</v>
      </c>
      <c r="S12">
        <v>5.4776216344399016</v>
      </c>
      <c r="T12">
        <v>5.3735910973781893</v>
      </c>
      <c r="U12">
        <v>5.3300671350046658</v>
      </c>
      <c r="V12">
        <v>5.287342992253075</v>
      </c>
      <c r="W12">
        <v>5.2452061429062464</v>
      </c>
      <c r="X12" s="128">
        <v>5.2038662932994946</v>
      </c>
    </row>
    <row r="13" spans="1:24">
      <c r="A13" s="309"/>
      <c r="B13" s="306"/>
      <c r="C13" s="306"/>
      <c r="D13" s="306"/>
      <c r="E13" s="306"/>
      <c r="F13" s="136" t="s">
        <v>237</v>
      </c>
      <c r="G13" s="127">
        <v>0</v>
      </c>
      <c r="H13">
        <v>0</v>
      </c>
      <c r="I13">
        <v>0</v>
      </c>
      <c r="J13">
        <v>0</v>
      </c>
      <c r="K13">
        <v>0</v>
      </c>
      <c r="L13" s="128">
        <v>0</v>
      </c>
      <c r="M13" s="127">
        <v>0</v>
      </c>
      <c r="N13">
        <v>0</v>
      </c>
      <c r="O13">
        <v>0</v>
      </c>
      <c r="P13">
        <v>0</v>
      </c>
      <c r="Q13">
        <v>0</v>
      </c>
      <c r="R13" s="128">
        <v>0</v>
      </c>
      <c r="S13">
        <v>0</v>
      </c>
      <c r="T13">
        <v>0</v>
      </c>
      <c r="U13">
        <v>0</v>
      </c>
      <c r="V13">
        <v>0</v>
      </c>
      <c r="W13">
        <v>0</v>
      </c>
      <c r="X13" s="128">
        <v>0</v>
      </c>
    </row>
    <row r="14" spans="1:24">
      <c r="A14" s="309"/>
      <c r="B14" s="306"/>
      <c r="C14" s="306"/>
      <c r="D14" s="306"/>
      <c r="E14" s="306"/>
      <c r="F14" s="136" t="s">
        <v>221</v>
      </c>
      <c r="G14" s="127">
        <v>0</v>
      </c>
      <c r="H14">
        <v>0</v>
      </c>
      <c r="I14">
        <v>0</v>
      </c>
      <c r="J14">
        <v>0</v>
      </c>
      <c r="K14">
        <v>0</v>
      </c>
      <c r="L14" s="128">
        <v>0</v>
      </c>
      <c r="M14" s="127">
        <v>0</v>
      </c>
      <c r="N14">
        <v>0</v>
      </c>
      <c r="O14">
        <v>0</v>
      </c>
      <c r="P14">
        <v>0</v>
      </c>
      <c r="Q14">
        <v>0</v>
      </c>
      <c r="R14" s="128">
        <v>0</v>
      </c>
      <c r="S14">
        <v>0</v>
      </c>
      <c r="T14">
        <v>0</v>
      </c>
      <c r="U14">
        <v>0</v>
      </c>
      <c r="V14">
        <v>0</v>
      </c>
      <c r="W14">
        <v>0</v>
      </c>
      <c r="X14" s="128">
        <v>0</v>
      </c>
    </row>
    <row r="15" spans="1:24">
      <c r="A15" s="309"/>
      <c r="B15" s="306"/>
      <c r="C15" s="306"/>
      <c r="D15" s="306"/>
      <c r="E15" s="306"/>
      <c r="F15" s="136" t="s">
        <v>187</v>
      </c>
      <c r="G15" s="127">
        <v>1.0580499999999999</v>
      </c>
      <c r="H15">
        <v>0.97257000000000005</v>
      </c>
      <c r="I15">
        <v>0.92681000000000002</v>
      </c>
      <c r="J15">
        <v>0.88597000000000004</v>
      </c>
      <c r="K15">
        <v>0.84931000000000001</v>
      </c>
      <c r="L15" s="128">
        <v>0.81621999999999995</v>
      </c>
      <c r="M15" s="127">
        <v>2.8027708398349642E-3</v>
      </c>
      <c r="N15">
        <v>2.7961135640070722E-3</v>
      </c>
      <c r="O15">
        <v>2.802462511874354E-3</v>
      </c>
      <c r="P15">
        <v>2.808737994457659E-3</v>
      </c>
      <c r="Q15">
        <v>2.8148849949239541E-3</v>
      </c>
      <c r="R15" s="128">
        <v>2.8210255887571511E-3</v>
      </c>
      <c r="S15">
        <v>0.28027708398349638</v>
      </c>
      <c r="T15">
        <v>0.27961135640070722</v>
      </c>
      <c r="U15">
        <v>0.28024625118743551</v>
      </c>
      <c r="V15">
        <v>0.28087379944576601</v>
      </c>
      <c r="W15">
        <v>0.28148849949239529</v>
      </c>
      <c r="X15" s="128">
        <v>0.28210255887571511</v>
      </c>
    </row>
    <row r="16" spans="1:24">
      <c r="A16" s="309"/>
      <c r="B16" s="306"/>
      <c r="C16" s="306"/>
      <c r="D16" s="306"/>
      <c r="E16" s="306"/>
      <c r="F16" s="136" t="s">
        <v>189</v>
      </c>
      <c r="G16" s="127">
        <v>2.0876299999999999</v>
      </c>
      <c r="H16">
        <v>2.0876299999999999</v>
      </c>
      <c r="I16">
        <v>2.0876299999999999</v>
      </c>
      <c r="J16">
        <v>2.0876299999999999</v>
      </c>
      <c r="K16">
        <v>2.0876299999999999</v>
      </c>
      <c r="L16" s="128">
        <v>2.0876299999999999</v>
      </c>
      <c r="M16" s="127">
        <v>5.5301247468122162E-3</v>
      </c>
      <c r="N16">
        <v>6.0018821880461906E-3</v>
      </c>
      <c r="O16">
        <v>6.312518006564731E-3</v>
      </c>
      <c r="P16">
        <v>6.618289219013784E-3</v>
      </c>
      <c r="Q16">
        <v>6.9190735561256676E-3</v>
      </c>
      <c r="R16" s="128">
        <v>7.2152822154040461E-3</v>
      </c>
      <c r="S16">
        <v>0.55301247468122161</v>
      </c>
      <c r="T16">
        <v>0.60018821880461903</v>
      </c>
      <c r="U16">
        <v>0.63125180065647313</v>
      </c>
      <c r="V16">
        <v>0.66182892190137843</v>
      </c>
      <c r="W16">
        <v>0.69190735561256689</v>
      </c>
      <c r="X16" s="128">
        <v>0.72152822154040464</v>
      </c>
    </row>
    <row r="17" spans="1:24">
      <c r="A17" s="309"/>
      <c r="B17" s="306"/>
      <c r="C17" s="306"/>
      <c r="D17" s="306"/>
      <c r="E17" s="306"/>
      <c r="F17" s="136" t="s">
        <v>193</v>
      </c>
      <c r="G17" s="127">
        <v>0.13086</v>
      </c>
      <c r="H17">
        <v>0.12146999999999999</v>
      </c>
      <c r="I17">
        <v>0.11642</v>
      </c>
      <c r="J17">
        <v>0.11186</v>
      </c>
      <c r="K17">
        <v>0.10767</v>
      </c>
      <c r="L17" s="128">
        <v>0.10389</v>
      </c>
      <c r="M17" s="127">
        <v>3.4664769349350541E-4</v>
      </c>
      <c r="N17">
        <v>3.492231043728873E-4</v>
      </c>
      <c r="O17">
        <v>3.5202758454528152E-4</v>
      </c>
      <c r="P17">
        <v>3.5462310468755581E-4</v>
      </c>
      <c r="Q17">
        <v>3.5685281864509069E-4</v>
      </c>
      <c r="R17" s="128">
        <v>3.5906538484229789E-4</v>
      </c>
      <c r="S17">
        <v>3.466476934935054E-2</v>
      </c>
      <c r="T17">
        <v>3.4922310437288731E-2</v>
      </c>
      <c r="U17">
        <v>3.5202758454528138E-2</v>
      </c>
      <c r="V17">
        <v>3.5462310468755573E-2</v>
      </c>
      <c r="W17">
        <v>3.5685281864509068E-2</v>
      </c>
      <c r="X17" s="128">
        <v>3.590653848422979E-2</v>
      </c>
    </row>
    <row r="18" spans="1:24">
      <c r="A18" s="309"/>
      <c r="B18" s="306"/>
      <c r="C18" s="306"/>
      <c r="D18" s="306"/>
      <c r="E18" s="306"/>
      <c r="F18" s="136" t="s">
        <v>191</v>
      </c>
      <c r="G18" s="127">
        <v>0.17699999999999999</v>
      </c>
      <c r="H18">
        <v>0.17699999999999999</v>
      </c>
      <c r="I18">
        <v>0.17699999999999999</v>
      </c>
      <c r="J18">
        <v>0.17699999999999999</v>
      </c>
      <c r="K18">
        <v>0.17699999999999999</v>
      </c>
      <c r="L18" s="128">
        <v>0.17699999999999999</v>
      </c>
      <c r="M18" s="127">
        <v>4.6887239605953272E-4</v>
      </c>
      <c r="N18">
        <v>5.0887041634972469E-4</v>
      </c>
      <c r="O18">
        <v>5.3520771744128856E-4</v>
      </c>
      <c r="P18">
        <v>5.6113257223044315E-4</v>
      </c>
      <c r="Q18">
        <v>5.8663461410031633E-4</v>
      </c>
      <c r="R18" s="128">
        <v>6.1174870648846589E-4</v>
      </c>
      <c r="S18">
        <v>4.6887239605953271E-2</v>
      </c>
      <c r="T18">
        <v>5.0887041634972471E-2</v>
      </c>
      <c r="U18">
        <v>5.3520771744128857E-2</v>
      </c>
      <c r="V18">
        <v>5.6113257223044312E-2</v>
      </c>
      <c r="W18">
        <v>5.8663461410031627E-2</v>
      </c>
      <c r="X18" s="128">
        <v>6.1174870648846587E-2</v>
      </c>
    </row>
    <row r="19" spans="1:24">
      <c r="A19" s="309"/>
      <c r="B19" s="306"/>
      <c r="C19" s="306"/>
      <c r="D19" s="306"/>
      <c r="E19" s="306"/>
      <c r="F19" s="136" t="s">
        <v>195</v>
      </c>
      <c r="G19" s="127">
        <v>1.82118</v>
      </c>
      <c r="H19">
        <v>1.65107</v>
      </c>
      <c r="I19">
        <v>1.56002</v>
      </c>
      <c r="J19">
        <v>1.4787699999999999</v>
      </c>
      <c r="K19">
        <v>1.4058200000000001</v>
      </c>
      <c r="L19" s="128">
        <v>1.3399700000000001</v>
      </c>
      <c r="M19" s="127">
        <v>4.824299605964406E-3</v>
      </c>
      <c r="N19">
        <v>4.7467834933476831E-3</v>
      </c>
      <c r="O19">
        <v>4.7171454427274526E-3</v>
      </c>
      <c r="P19">
        <v>4.6880565753514821E-3</v>
      </c>
      <c r="Q19">
        <v>4.6593371366921276E-3</v>
      </c>
      <c r="R19" s="128">
        <v>4.6312142047081912E-3</v>
      </c>
      <c r="S19">
        <v>0.48242996059644061</v>
      </c>
      <c r="T19">
        <v>0.47467834933476832</v>
      </c>
      <c r="U19">
        <v>0.47171454427274528</v>
      </c>
      <c r="V19">
        <v>0.46880565753514819</v>
      </c>
      <c r="W19">
        <v>0.46593371366921282</v>
      </c>
      <c r="X19" s="128">
        <v>0.46312142047081911</v>
      </c>
    </row>
    <row r="20" spans="1:24">
      <c r="A20" s="309"/>
      <c r="B20" s="306"/>
      <c r="C20" s="306"/>
      <c r="D20" s="306"/>
      <c r="E20" s="306"/>
      <c r="F20" s="136" t="s">
        <v>217</v>
      </c>
      <c r="G20" s="127">
        <v>6.8809999999999996E-2</v>
      </c>
      <c r="H20">
        <v>6.7890000000000006E-2</v>
      </c>
      <c r="I20">
        <v>6.7390000000000005E-2</v>
      </c>
      <c r="J20">
        <v>6.6949999999999996E-2</v>
      </c>
      <c r="K20">
        <v>6.6559999999999994E-2</v>
      </c>
      <c r="L20" s="128">
        <v>6.6199999999999995E-2</v>
      </c>
      <c r="M20" s="127">
        <v>1.8227745521387821E-4</v>
      </c>
      <c r="N20">
        <v>1.9518199189820799E-4</v>
      </c>
      <c r="O20">
        <v>2.037720230416296E-4</v>
      </c>
      <c r="P20">
        <v>2.1224760288603481E-4</v>
      </c>
      <c r="Q20">
        <v>2.206011294605483E-4</v>
      </c>
      <c r="R20" s="128">
        <v>2.2880092864144879E-4</v>
      </c>
      <c r="S20">
        <v>1.8227745521387818E-2</v>
      </c>
      <c r="T20">
        <v>1.9518199189820801E-2</v>
      </c>
      <c r="U20">
        <v>2.0377202304162959E-2</v>
      </c>
      <c r="V20">
        <v>2.122476028860348E-2</v>
      </c>
      <c r="W20">
        <v>2.2060112946054831E-2</v>
      </c>
      <c r="X20" s="128">
        <v>2.2880092864144889E-2</v>
      </c>
    </row>
    <row r="21" spans="1:24">
      <c r="A21" s="309"/>
      <c r="B21" s="306"/>
      <c r="C21" s="306"/>
      <c r="D21" s="306"/>
      <c r="E21" s="306"/>
      <c r="F21" s="136" t="s">
        <v>215</v>
      </c>
      <c r="G21" s="127">
        <v>9.0000000000000006E-5</v>
      </c>
      <c r="H21">
        <v>9.0000000000000006E-5</v>
      </c>
      <c r="I21">
        <v>9.0000000000000006E-5</v>
      </c>
      <c r="J21">
        <v>9.0000000000000006E-5</v>
      </c>
      <c r="K21">
        <v>9.0000000000000006E-5</v>
      </c>
      <c r="L21" s="128">
        <v>9.0000000000000006E-5</v>
      </c>
      <c r="M21" s="127">
        <v>2.3840969291162691E-7</v>
      </c>
      <c r="N21">
        <v>2.587476693303685E-7</v>
      </c>
      <c r="O21">
        <v>2.7213951734302812E-7</v>
      </c>
      <c r="P21">
        <v>2.8532164689683553E-7</v>
      </c>
      <c r="Q21">
        <v>2.9828878683066938E-7</v>
      </c>
      <c r="R21" s="128">
        <v>3.1105866431616908E-7</v>
      </c>
      <c r="S21">
        <v>2.3840969291162689E-5</v>
      </c>
      <c r="T21">
        <v>2.587476693303685E-5</v>
      </c>
      <c r="U21">
        <v>2.7213951734302809E-5</v>
      </c>
      <c r="V21">
        <v>2.8532164689683549E-5</v>
      </c>
      <c r="W21">
        <v>2.982887868306694E-5</v>
      </c>
      <c r="X21" s="128">
        <v>3.1105866431616911E-5</v>
      </c>
    </row>
    <row r="22" spans="1:24">
      <c r="A22" s="309"/>
      <c r="B22" s="306"/>
      <c r="C22" s="306"/>
      <c r="D22" s="306"/>
      <c r="E22" s="306"/>
      <c r="F22" s="136" t="s">
        <v>197</v>
      </c>
      <c r="G22" s="127">
        <v>4.7739999999999998E-2</v>
      </c>
      <c r="H22">
        <v>4.6530000000000002E-2</v>
      </c>
      <c r="I22">
        <v>4.5960000000000001E-2</v>
      </c>
      <c r="J22">
        <v>4.5449999999999997E-2</v>
      </c>
      <c r="K22">
        <v>4.4909999999999999E-2</v>
      </c>
      <c r="L22" s="128">
        <v>4.4429999999999997E-2</v>
      </c>
      <c r="M22" s="127">
        <v>1.2646309710667849E-4</v>
      </c>
      <c r="N22">
        <v>1.337725450438005E-4</v>
      </c>
      <c r="O22">
        <v>1.389725801898397E-4</v>
      </c>
      <c r="P22">
        <v>1.440874316829019E-4</v>
      </c>
      <c r="Q22">
        <v>1.48846104628504E-4</v>
      </c>
      <c r="R22" s="128">
        <v>1.535592939507488E-4</v>
      </c>
      <c r="S22">
        <v>1.2646309710667851E-2</v>
      </c>
      <c r="T22">
        <v>1.337725450438005E-2</v>
      </c>
      <c r="U22">
        <v>1.389725801898397E-2</v>
      </c>
      <c r="V22">
        <v>1.4408743168290191E-2</v>
      </c>
      <c r="W22">
        <v>1.48846104628504E-2</v>
      </c>
      <c r="X22" s="128">
        <v>1.535592939507488E-2</v>
      </c>
    </row>
    <row r="23" spans="1:24">
      <c r="A23" s="309"/>
      <c r="B23" s="306"/>
      <c r="C23" s="306"/>
      <c r="D23" s="306"/>
      <c r="E23" s="306"/>
      <c r="F23" s="136" t="s">
        <v>239</v>
      </c>
      <c r="G23" s="127">
        <v>0.10417</v>
      </c>
      <c r="H23">
        <v>0.10417</v>
      </c>
      <c r="I23">
        <v>0.10417</v>
      </c>
      <c r="J23">
        <v>0.10417</v>
      </c>
      <c r="K23">
        <v>0.10417</v>
      </c>
      <c r="L23" s="128">
        <v>0.10417</v>
      </c>
      <c r="M23" s="127">
        <v>2.7594597456226849E-4</v>
      </c>
      <c r="N23">
        <v>2.9948605237938318E-4</v>
      </c>
      <c r="O23">
        <v>3.1498637246248041E-4</v>
      </c>
      <c r="P23">
        <v>3.3024395508048169E-4</v>
      </c>
      <c r="Q23">
        <v>3.452526991572314E-4</v>
      </c>
      <c r="R23" s="128">
        <v>3.6003312290905929E-4</v>
      </c>
      <c r="S23">
        <v>2.759459745622685E-2</v>
      </c>
      <c r="T23">
        <v>2.9948605237938321E-2</v>
      </c>
      <c r="U23">
        <v>3.1498637246248039E-2</v>
      </c>
      <c r="V23">
        <v>3.3024395508048171E-2</v>
      </c>
      <c r="W23">
        <v>3.452526991572314E-2</v>
      </c>
      <c r="X23" s="128">
        <v>3.6003312290905927E-2</v>
      </c>
    </row>
    <row r="24" spans="1:24">
      <c r="A24" s="309"/>
      <c r="B24" s="306"/>
      <c r="C24" s="306"/>
      <c r="D24" s="306"/>
      <c r="E24" s="306"/>
      <c r="F24" s="136" t="s">
        <v>199</v>
      </c>
      <c r="G24" s="127">
        <v>1.07853</v>
      </c>
      <c r="H24">
        <v>0.98028999999999999</v>
      </c>
      <c r="I24">
        <v>0.92584</v>
      </c>
      <c r="J24">
        <v>0.87724000000000002</v>
      </c>
      <c r="K24">
        <v>0.83360999999999996</v>
      </c>
      <c r="L24" s="128">
        <v>0.79422999999999999</v>
      </c>
      <c r="M24" s="127">
        <v>2.8570222899552992E-3</v>
      </c>
      <c r="N24">
        <v>2.8183083640874098E-3</v>
      </c>
      <c r="O24">
        <v>2.7995294526318788E-3</v>
      </c>
      <c r="P24">
        <v>2.781061794708667E-3</v>
      </c>
      <c r="Q24">
        <v>2.7628501732212701E-3</v>
      </c>
      <c r="R24" s="128">
        <v>2.745023588442566E-3</v>
      </c>
      <c r="S24">
        <v>0.28570222899552988</v>
      </c>
      <c r="T24">
        <v>0.28183083640874101</v>
      </c>
      <c r="U24">
        <v>0.27995294526318792</v>
      </c>
      <c r="V24">
        <v>0.27810617947086658</v>
      </c>
      <c r="W24">
        <v>0.27628501732212701</v>
      </c>
      <c r="X24" s="128">
        <v>0.27450235884425672</v>
      </c>
    </row>
    <row r="25" spans="1:24">
      <c r="A25" s="309"/>
      <c r="B25" s="306"/>
      <c r="C25" s="306"/>
      <c r="D25" s="306"/>
      <c r="E25" s="306"/>
      <c r="F25" s="136" t="s">
        <v>227</v>
      </c>
      <c r="G25" s="127">
        <v>0</v>
      </c>
      <c r="H25">
        <v>0</v>
      </c>
      <c r="I25">
        <v>0</v>
      </c>
      <c r="J25">
        <v>0</v>
      </c>
      <c r="K25">
        <v>0</v>
      </c>
      <c r="L25" s="128">
        <v>0</v>
      </c>
      <c r="M25" s="127">
        <v>0</v>
      </c>
      <c r="N25">
        <v>0</v>
      </c>
      <c r="O25">
        <v>0</v>
      </c>
      <c r="P25">
        <v>0</v>
      </c>
      <c r="Q25">
        <v>0</v>
      </c>
      <c r="R25" s="128">
        <v>0</v>
      </c>
      <c r="S25">
        <v>0</v>
      </c>
      <c r="T25">
        <v>0</v>
      </c>
      <c r="U25">
        <v>0</v>
      </c>
      <c r="V25">
        <v>0</v>
      </c>
      <c r="W25">
        <v>0</v>
      </c>
      <c r="X25" s="128">
        <v>0</v>
      </c>
    </row>
    <row r="26" spans="1:24">
      <c r="A26" s="309"/>
      <c r="B26" s="306"/>
      <c r="C26" s="306"/>
      <c r="D26" s="306"/>
      <c r="E26" s="306"/>
      <c r="F26" s="136" t="s">
        <v>205</v>
      </c>
      <c r="G26" s="127">
        <v>0</v>
      </c>
      <c r="H26">
        <v>0</v>
      </c>
      <c r="I26">
        <v>0</v>
      </c>
      <c r="J26">
        <v>0</v>
      </c>
      <c r="K26">
        <v>0</v>
      </c>
      <c r="L26" s="128">
        <v>0</v>
      </c>
      <c r="M26" s="127">
        <v>0</v>
      </c>
      <c r="N26">
        <v>0</v>
      </c>
      <c r="O26">
        <v>0</v>
      </c>
      <c r="P26">
        <v>0</v>
      </c>
      <c r="Q26">
        <v>0</v>
      </c>
      <c r="R26" s="128">
        <v>0</v>
      </c>
      <c r="S26">
        <v>0</v>
      </c>
      <c r="T26">
        <v>0</v>
      </c>
      <c r="U26">
        <v>0</v>
      </c>
      <c r="V26">
        <v>0</v>
      </c>
      <c r="W26">
        <v>0</v>
      </c>
      <c r="X26" s="128">
        <v>0</v>
      </c>
    </row>
    <row r="27" spans="1:24">
      <c r="A27" s="309"/>
      <c r="B27" s="306"/>
      <c r="C27" s="306"/>
      <c r="D27" s="306"/>
      <c r="E27" s="306"/>
      <c r="F27" s="136" t="s">
        <v>201</v>
      </c>
      <c r="G27" s="127">
        <v>2.9E-4</v>
      </c>
      <c r="H27">
        <v>2.5999999999999998E-4</v>
      </c>
      <c r="I27">
        <v>2.5000000000000001E-4</v>
      </c>
      <c r="J27">
        <v>2.3000000000000001E-4</v>
      </c>
      <c r="K27">
        <v>2.2000000000000001E-4</v>
      </c>
      <c r="L27" s="128">
        <v>2.1000000000000001E-4</v>
      </c>
      <c r="M27" s="127">
        <v>7.6820901049301984E-7</v>
      </c>
      <c r="N27">
        <v>7.4749326695439783E-7</v>
      </c>
      <c r="O27">
        <v>7.5594310373063369E-7</v>
      </c>
      <c r="P27">
        <v>7.2915531984746849E-7</v>
      </c>
      <c r="Q27">
        <v>7.2915036780830278E-7</v>
      </c>
      <c r="R27" s="128">
        <v>7.2580355007106137E-7</v>
      </c>
      <c r="S27">
        <v>7.6820901049301984E-5</v>
      </c>
      <c r="T27">
        <v>7.4749326695439783E-5</v>
      </c>
      <c r="U27">
        <v>7.5594310373063372E-5</v>
      </c>
      <c r="V27">
        <v>7.2915531984746852E-5</v>
      </c>
      <c r="W27">
        <v>7.2915036780830283E-5</v>
      </c>
      <c r="X27" s="128">
        <v>7.2580355007106136E-5</v>
      </c>
    </row>
    <row r="28" spans="1:24">
      <c r="A28" s="309"/>
      <c r="B28" s="306"/>
      <c r="C28" s="306"/>
      <c r="D28" s="306"/>
      <c r="E28" s="306"/>
      <c r="F28" s="136" t="s">
        <v>207</v>
      </c>
      <c r="G28" s="127">
        <v>2.2241399999999998</v>
      </c>
      <c r="H28">
        <v>2.22404</v>
      </c>
      <c r="I28">
        <v>2.2239800000000001</v>
      </c>
      <c r="J28">
        <v>2.2239300000000002</v>
      </c>
      <c r="K28">
        <v>2.2238899999999999</v>
      </c>
      <c r="L28" s="128">
        <v>2.2238500000000001</v>
      </c>
      <c r="M28" s="127">
        <v>5.8917392710273967E-3</v>
      </c>
      <c r="N28">
        <v>6.3940574055279201E-3</v>
      </c>
      <c r="O28">
        <v>6.7248093753394193E-3</v>
      </c>
      <c r="P28">
        <v>7.0503930020364381E-3</v>
      </c>
      <c r="Q28">
        <v>7.370682779387302E-3</v>
      </c>
      <c r="R28" s="128">
        <v>7.686086784883475E-3</v>
      </c>
      <c r="S28">
        <v>0.58917392710273964</v>
      </c>
      <c r="T28">
        <v>0.63940574055279198</v>
      </c>
      <c r="U28">
        <v>0.67248093753394189</v>
      </c>
      <c r="V28">
        <v>0.7050393002036438</v>
      </c>
      <c r="W28">
        <v>0.7370682779387302</v>
      </c>
      <c r="X28" s="128">
        <v>0.76860867848834746</v>
      </c>
    </row>
    <row r="29" spans="1:24">
      <c r="A29" s="309"/>
      <c r="B29" s="306"/>
      <c r="C29" s="306"/>
      <c r="D29" s="306"/>
      <c r="E29" s="306"/>
      <c r="F29" s="136" t="s">
        <v>209</v>
      </c>
      <c r="G29" s="127">
        <v>0</v>
      </c>
      <c r="H29">
        <v>0</v>
      </c>
      <c r="I29">
        <v>0</v>
      </c>
      <c r="J29">
        <v>0</v>
      </c>
      <c r="K29">
        <v>0</v>
      </c>
      <c r="L29" s="128">
        <v>0</v>
      </c>
      <c r="M29" s="127">
        <v>0</v>
      </c>
      <c r="N29">
        <v>0</v>
      </c>
      <c r="O29">
        <v>0</v>
      </c>
      <c r="P29">
        <v>0</v>
      </c>
      <c r="Q29">
        <v>0</v>
      </c>
      <c r="R29" s="128">
        <v>0</v>
      </c>
      <c r="S29">
        <v>0</v>
      </c>
      <c r="T29">
        <v>0</v>
      </c>
      <c r="U29">
        <v>0</v>
      </c>
      <c r="V29">
        <v>0</v>
      </c>
      <c r="W29">
        <v>0</v>
      </c>
      <c r="X29" s="128">
        <v>0</v>
      </c>
    </row>
    <row r="30" spans="1:24">
      <c r="A30" s="309"/>
      <c r="B30" s="306"/>
      <c r="C30" s="306"/>
      <c r="D30" s="306"/>
      <c r="E30" s="306"/>
      <c r="F30" s="136" t="s">
        <v>219</v>
      </c>
      <c r="G30" s="127">
        <v>0.52290000000000003</v>
      </c>
      <c r="H30">
        <v>0.47265000000000001</v>
      </c>
      <c r="I30">
        <v>0.44574999999999998</v>
      </c>
      <c r="J30">
        <v>0.42175000000000001</v>
      </c>
      <c r="K30">
        <v>0.4002</v>
      </c>
      <c r="L30" s="128">
        <v>0.38074000000000002</v>
      </c>
      <c r="M30" s="127">
        <v>1.385160315816552E-3</v>
      </c>
      <c r="N30">
        <v>1.3588565100999849E-3</v>
      </c>
      <c r="O30">
        <v>1.34784655395172E-3</v>
      </c>
      <c r="P30">
        <v>1.337048939763782E-3</v>
      </c>
      <c r="Q30">
        <v>1.3263908054403761E-3</v>
      </c>
      <c r="R30" s="128">
        <v>1.315916398352647E-3</v>
      </c>
      <c r="S30">
        <v>0.13851603158165521</v>
      </c>
      <c r="T30">
        <v>0.1358856510099985</v>
      </c>
      <c r="U30">
        <v>0.13478465539517201</v>
      </c>
      <c r="V30">
        <v>0.13370489397637819</v>
      </c>
      <c r="W30">
        <v>0.13263908054403761</v>
      </c>
      <c r="X30" s="128">
        <v>0.1315916398352647</v>
      </c>
    </row>
    <row r="31" spans="1:24">
      <c r="A31" s="309"/>
      <c r="B31" s="306"/>
      <c r="C31" s="306"/>
      <c r="D31" s="306"/>
      <c r="E31" s="306"/>
      <c r="F31" s="136" t="s">
        <v>229</v>
      </c>
      <c r="G31" s="127">
        <v>6.9999999999999994E-5</v>
      </c>
      <c r="H31">
        <v>6.0000000000000002E-5</v>
      </c>
      <c r="I31">
        <v>6.0000000000000002E-5</v>
      </c>
      <c r="J31">
        <v>6.0000000000000002E-5</v>
      </c>
      <c r="K31">
        <v>6.0000000000000002E-5</v>
      </c>
      <c r="L31" s="128">
        <v>6.0000000000000002E-5</v>
      </c>
      <c r="M31" s="127">
        <v>1.854297611534875E-7</v>
      </c>
      <c r="N31">
        <v>1.7249844622024571E-7</v>
      </c>
      <c r="O31">
        <v>1.814263448953521E-7</v>
      </c>
      <c r="P31">
        <v>1.9021443126455699E-7</v>
      </c>
      <c r="Q31">
        <v>1.988591912204462E-7</v>
      </c>
      <c r="R31" s="128">
        <v>2.0737244287744609E-7</v>
      </c>
      <c r="S31">
        <v>1.854297611534875E-5</v>
      </c>
      <c r="T31">
        <v>1.724984462202457E-5</v>
      </c>
      <c r="U31">
        <v>1.8142634489535209E-5</v>
      </c>
      <c r="V31">
        <v>1.9021443126455702E-5</v>
      </c>
      <c r="W31">
        <v>1.9885919122044621E-5</v>
      </c>
      <c r="X31" s="128">
        <v>2.0737244287744609E-5</v>
      </c>
    </row>
    <row r="32" spans="1:24" ht="15" thickBot="1">
      <c r="A32" s="310"/>
      <c r="B32" s="307"/>
      <c r="C32" s="307"/>
      <c r="D32" s="307"/>
      <c r="E32" s="307"/>
      <c r="F32" s="145" t="s">
        <v>223</v>
      </c>
      <c r="G32" s="133">
        <v>0.36612</v>
      </c>
      <c r="H32" s="134">
        <v>0.33116000000000001</v>
      </c>
      <c r="I32" s="134">
        <v>0.31245000000000001</v>
      </c>
      <c r="J32" s="134">
        <v>0.29576000000000002</v>
      </c>
      <c r="K32" s="134">
        <v>0.28077000000000002</v>
      </c>
      <c r="L32" s="135">
        <v>0.26723999999999998</v>
      </c>
      <c r="M32" s="133">
        <v>9.69850630764498E-4</v>
      </c>
      <c r="N32" s="134">
        <v>9.5207642417160924E-4</v>
      </c>
      <c r="O32" s="134">
        <v>9.4477769104254594E-4</v>
      </c>
      <c r="P32" s="134">
        <v>9.3763033651342309E-4</v>
      </c>
      <c r="Q32" s="134">
        <v>9.3056158531607815E-4</v>
      </c>
      <c r="R32" s="135">
        <v>9.2363686057614488E-4</v>
      </c>
      <c r="S32" s="134">
        <v>9.6985063076449801E-2</v>
      </c>
      <c r="T32" s="134">
        <v>9.5207642417160926E-2</v>
      </c>
      <c r="U32" s="134">
        <v>9.4477769104254594E-2</v>
      </c>
      <c r="V32" s="134">
        <v>9.3763033651342309E-2</v>
      </c>
      <c r="W32" s="134">
        <v>9.3056158531607813E-2</v>
      </c>
      <c r="X32" s="135">
        <v>9.2363686057614483E-2</v>
      </c>
    </row>
    <row r="33" spans="1:24">
      <c r="A33" s="308" t="s">
        <v>382</v>
      </c>
      <c r="B33" s="305" t="s">
        <v>278</v>
      </c>
      <c r="C33" s="305" t="s">
        <v>361</v>
      </c>
      <c r="D33" s="305" t="s">
        <v>383</v>
      </c>
      <c r="E33" s="120" t="s">
        <v>363</v>
      </c>
      <c r="F33" s="144" t="s">
        <v>364</v>
      </c>
      <c r="G33" s="131">
        <v>201.38491999999999</v>
      </c>
      <c r="H33" s="129">
        <v>194.75550999999999</v>
      </c>
      <c r="I33" s="129">
        <v>191.10586000000001</v>
      </c>
      <c r="J33" s="129">
        <v>187.84493000000001</v>
      </c>
      <c r="K33" s="129">
        <v>184.92518000000001</v>
      </c>
      <c r="L33" s="130">
        <v>182.28531000000001</v>
      </c>
      <c r="M33" s="131">
        <v>1.8786095611310259E-2</v>
      </c>
      <c r="N33" s="129">
        <v>1.987249455990929E-2</v>
      </c>
      <c r="O33" s="129">
        <v>2.0616246251294379E-2</v>
      </c>
      <c r="P33" s="129">
        <v>2.1355451916802218E-2</v>
      </c>
      <c r="Q33" s="129">
        <v>2.209132727506205E-2</v>
      </c>
      <c r="R33" s="130">
        <v>2.2822813984863109E-2</v>
      </c>
      <c r="S33" s="129">
        <v>1.8786095611310261</v>
      </c>
      <c r="T33" s="129">
        <v>1.9872494559909291</v>
      </c>
      <c r="U33" s="129">
        <v>2.0616246251294381</v>
      </c>
      <c r="V33" s="129">
        <v>2.1355451916802219</v>
      </c>
      <c r="W33" s="129">
        <v>2.2091327275062049</v>
      </c>
      <c r="X33" s="130">
        <v>2.28228139848631</v>
      </c>
    </row>
    <row r="34" spans="1:24">
      <c r="A34" s="309"/>
      <c r="B34" s="306"/>
      <c r="C34" s="306"/>
      <c r="D34" s="306"/>
      <c r="E34" s="119" t="s">
        <v>365</v>
      </c>
      <c r="F34" s="136" t="s">
        <v>364</v>
      </c>
      <c r="G34" s="127">
        <v>2698.8151200000002</v>
      </c>
      <c r="H34">
        <v>2481.8821400000002</v>
      </c>
      <c r="I34">
        <v>2341.8741500000001</v>
      </c>
      <c r="J34">
        <v>2216.9356299999999</v>
      </c>
      <c r="K34">
        <v>2104.7464500000001</v>
      </c>
      <c r="L34" s="128">
        <v>2003.44643</v>
      </c>
      <c r="M34" s="127">
        <v>0.25175767322384301</v>
      </c>
      <c r="N34">
        <v>0.25324669543617051</v>
      </c>
      <c r="O34">
        <v>0.25263827161522268</v>
      </c>
      <c r="P34">
        <v>0.25203588006932443</v>
      </c>
      <c r="Q34">
        <v>0.25143489198158431</v>
      </c>
      <c r="R34" s="128">
        <v>0.25083911150343408</v>
      </c>
      <c r="S34">
        <v>25.175767322384299</v>
      </c>
      <c r="T34">
        <v>25.324669543617041</v>
      </c>
      <c r="U34">
        <v>25.263827161522268</v>
      </c>
      <c r="V34">
        <v>25.203588006932439</v>
      </c>
      <c r="W34">
        <v>25.143489198158431</v>
      </c>
      <c r="X34" s="128">
        <v>25.083911150343411</v>
      </c>
    </row>
    <row r="35" spans="1:24">
      <c r="A35" s="309"/>
      <c r="B35" s="306"/>
      <c r="C35" s="306"/>
      <c r="D35" s="306"/>
      <c r="E35" s="119" t="s">
        <v>61</v>
      </c>
      <c r="F35" s="136" t="s">
        <v>364</v>
      </c>
      <c r="G35" s="127">
        <v>1442.6697799999999</v>
      </c>
      <c r="H35">
        <v>1355.2399600000001</v>
      </c>
      <c r="I35">
        <v>1294.1821299999999</v>
      </c>
      <c r="J35">
        <v>1239.6027799999999</v>
      </c>
      <c r="K35">
        <v>1190.65236</v>
      </c>
      <c r="L35" s="128">
        <v>1146.35733</v>
      </c>
      <c r="M35" s="127">
        <v>0.13457875804517999</v>
      </c>
      <c r="N35">
        <v>0.1382861965367331</v>
      </c>
      <c r="O35">
        <v>0.13961464858327571</v>
      </c>
      <c r="P35">
        <v>0.1409262286941913</v>
      </c>
      <c r="Q35">
        <v>0.14223639504141619</v>
      </c>
      <c r="R35" s="128">
        <v>0.14352829694710079</v>
      </c>
      <c r="S35">
        <v>13.457875804518</v>
      </c>
      <c r="T35">
        <v>13.828619653673311</v>
      </c>
      <c r="U35">
        <v>13.96146485832757</v>
      </c>
      <c r="V35">
        <v>14.092622869419129</v>
      </c>
      <c r="W35">
        <v>14.223639504141619</v>
      </c>
      <c r="X35" s="128">
        <v>14.35282969471008</v>
      </c>
    </row>
    <row r="36" spans="1:24">
      <c r="A36" s="309"/>
      <c r="B36" s="306"/>
      <c r="C36" s="306"/>
      <c r="D36" s="306"/>
      <c r="E36" s="119" t="s">
        <v>366</v>
      </c>
      <c r="F36" s="136" t="s">
        <v>364</v>
      </c>
      <c r="G36" s="127">
        <v>9.3769799999999996</v>
      </c>
      <c r="H36">
        <v>9.38185</v>
      </c>
      <c r="I36">
        <v>9.4201700000000006</v>
      </c>
      <c r="J36">
        <v>9.4509600000000002</v>
      </c>
      <c r="K36">
        <v>9.4331700000000005</v>
      </c>
      <c r="L36" s="128">
        <v>9.41831</v>
      </c>
      <c r="M36" s="127">
        <v>8.7472707899550789E-4</v>
      </c>
      <c r="N36">
        <v>9.5730674365456989E-4</v>
      </c>
      <c r="O36">
        <v>1.016235422864876E-3</v>
      </c>
      <c r="P36">
        <v>1.0744475341848249E-3</v>
      </c>
      <c r="Q36">
        <v>1.1268949188601421E-3</v>
      </c>
      <c r="R36" s="128">
        <v>1.179208226827362E-3</v>
      </c>
      <c r="S36">
        <v>8.7472707899550792E-2</v>
      </c>
      <c r="T36">
        <v>9.5730674365456986E-2</v>
      </c>
      <c r="U36">
        <v>0.10162354228648759</v>
      </c>
      <c r="V36">
        <v>0.1074447534184825</v>
      </c>
      <c r="W36">
        <v>0.1126894918860142</v>
      </c>
      <c r="X36" s="128">
        <v>0.1179208226827362</v>
      </c>
    </row>
    <row r="37" spans="1:24">
      <c r="A37" s="309"/>
      <c r="B37" s="306"/>
      <c r="C37" s="306"/>
      <c r="D37" s="306"/>
      <c r="E37" s="119" t="s">
        <v>367</v>
      </c>
      <c r="F37" s="136" t="s">
        <v>364</v>
      </c>
      <c r="G37" s="127">
        <v>5462.0191500000001</v>
      </c>
      <c r="H37">
        <v>4937.2269800000004</v>
      </c>
      <c r="I37">
        <v>4656.2741500000002</v>
      </c>
      <c r="J37">
        <v>4405.5752400000001</v>
      </c>
      <c r="K37">
        <v>4180.5005700000002</v>
      </c>
      <c r="L37" s="128">
        <v>3977.3063400000001</v>
      </c>
      <c r="M37" s="127">
        <v>0.50952183501479442</v>
      </c>
      <c r="N37">
        <v>0.50378557351772701</v>
      </c>
      <c r="O37">
        <v>0.50231266843380118</v>
      </c>
      <c r="P37">
        <v>0.50085488175632098</v>
      </c>
      <c r="Q37">
        <v>0.4994063343101976</v>
      </c>
      <c r="R37" s="128">
        <v>0.49797387819477429</v>
      </c>
      <c r="S37">
        <v>50.952183501479439</v>
      </c>
      <c r="T37">
        <v>50.378557351772699</v>
      </c>
      <c r="U37">
        <v>50.231266843380119</v>
      </c>
      <c r="V37">
        <v>50.085488175632101</v>
      </c>
      <c r="W37">
        <v>49.940633431019762</v>
      </c>
      <c r="X37" s="128">
        <v>49.797387819477443</v>
      </c>
    </row>
    <row r="38" spans="1:24">
      <c r="A38" s="309"/>
      <c r="B38" s="306"/>
      <c r="C38" s="306"/>
      <c r="D38" s="306"/>
      <c r="E38" s="119" t="s">
        <v>368</v>
      </c>
      <c r="F38" s="136" t="s">
        <v>364</v>
      </c>
      <c r="G38" s="127">
        <v>51.713250000000002</v>
      </c>
      <c r="H38">
        <v>46.941330000000001</v>
      </c>
      <c r="I38">
        <v>44.386220000000002</v>
      </c>
      <c r="J38">
        <v>42.10416</v>
      </c>
      <c r="K38">
        <v>40.058520000000001</v>
      </c>
      <c r="L38" s="128">
        <v>38.209850000000003</v>
      </c>
      <c r="M38" s="127">
        <v>4.824045707452128E-3</v>
      </c>
      <c r="N38">
        <v>4.7898071025559534E-3</v>
      </c>
      <c r="O38">
        <v>4.7883264368979994E-3</v>
      </c>
      <c r="P38">
        <v>4.7866789078488689E-3</v>
      </c>
      <c r="Q38">
        <v>4.7854266005019916E-3</v>
      </c>
      <c r="R38" s="128">
        <v>4.7840185198660358E-3</v>
      </c>
      <c r="S38">
        <v>0.48240457074521281</v>
      </c>
      <c r="T38">
        <v>0.47898071025559541</v>
      </c>
      <c r="U38">
        <v>0.47883264368979978</v>
      </c>
      <c r="V38">
        <v>0.47866789078488692</v>
      </c>
      <c r="W38">
        <v>0.47854266005019919</v>
      </c>
      <c r="X38" s="128">
        <v>0.47840185198660362</v>
      </c>
    </row>
    <row r="39" spans="1:24">
      <c r="A39" s="309"/>
      <c r="B39" s="306"/>
      <c r="C39" s="306"/>
      <c r="D39" s="306"/>
      <c r="E39" s="119" t="s">
        <v>369</v>
      </c>
      <c r="F39" s="136" t="s">
        <v>364</v>
      </c>
      <c r="G39" s="127">
        <v>36.751199999999997</v>
      </c>
      <c r="H39">
        <v>33.219880000000003</v>
      </c>
      <c r="I39">
        <v>31.329360000000001</v>
      </c>
      <c r="J39">
        <v>29.642420000000001</v>
      </c>
      <c r="K39">
        <v>28.127880000000001</v>
      </c>
      <c r="L39" s="128">
        <v>26.760590000000001</v>
      </c>
      <c r="M39" s="127">
        <v>3.4283180539555068E-3</v>
      </c>
      <c r="N39">
        <v>3.3896955448440959E-3</v>
      </c>
      <c r="O39">
        <v>3.3797697289630591E-3</v>
      </c>
      <c r="P39">
        <v>3.3699460241362728E-3</v>
      </c>
      <c r="Q39">
        <v>3.3601816833903979E-3</v>
      </c>
      <c r="R39" s="128">
        <v>3.350527629983939E-3</v>
      </c>
      <c r="S39">
        <v>0.34283180539555069</v>
      </c>
      <c r="T39">
        <v>0.33896955448440957</v>
      </c>
      <c r="U39">
        <v>0.33797697289630579</v>
      </c>
      <c r="V39">
        <v>0.33699460241362728</v>
      </c>
      <c r="W39">
        <v>0.33601816833903991</v>
      </c>
      <c r="X39" s="128">
        <v>0.33505276299839393</v>
      </c>
    </row>
    <row r="40" spans="1:24">
      <c r="A40" s="309"/>
      <c r="B40" s="306"/>
      <c r="C40" s="306"/>
      <c r="D40" s="306"/>
      <c r="E40" s="306" t="s">
        <v>65</v>
      </c>
      <c r="F40" s="136" t="s">
        <v>211</v>
      </c>
      <c r="G40" s="127">
        <v>0</v>
      </c>
      <c r="H40">
        <v>0</v>
      </c>
      <c r="I40">
        <v>0</v>
      </c>
      <c r="J40">
        <v>0</v>
      </c>
      <c r="K40">
        <v>0</v>
      </c>
      <c r="L40" s="128">
        <v>0</v>
      </c>
      <c r="M40" s="127">
        <v>0</v>
      </c>
      <c r="N40">
        <v>0</v>
      </c>
      <c r="O40">
        <v>0</v>
      </c>
      <c r="P40">
        <v>0</v>
      </c>
      <c r="Q40">
        <v>0</v>
      </c>
      <c r="R40" s="128">
        <v>0</v>
      </c>
      <c r="S40">
        <v>0</v>
      </c>
      <c r="T40">
        <v>0</v>
      </c>
      <c r="U40">
        <v>0</v>
      </c>
      <c r="V40">
        <v>0</v>
      </c>
      <c r="W40">
        <v>0</v>
      </c>
      <c r="X40" s="128">
        <v>0</v>
      </c>
    </row>
    <row r="41" spans="1:24">
      <c r="A41" s="309"/>
      <c r="B41" s="306"/>
      <c r="C41" s="306"/>
      <c r="D41" s="306"/>
      <c r="E41" s="306"/>
      <c r="F41" s="136" t="s">
        <v>231</v>
      </c>
      <c r="G41" s="127">
        <v>4.3699999999999998E-3</v>
      </c>
      <c r="H41">
        <v>4.1200000000000004E-3</v>
      </c>
      <c r="I41">
        <v>3.9899999999999996E-3</v>
      </c>
      <c r="J41">
        <v>3.8400000000000001E-3</v>
      </c>
      <c r="K41">
        <v>3.7599999999999999E-3</v>
      </c>
      <c r="L41" s="128">
        <v>3.6600000000000001E-3</v>
      </c>
      <c r="M41" s="127">
        <v>4.0765335270101559E-7</v>
      </c>
      <c r="N41">
        <v>4.2039723336621538E-7</v>
      </c>
      <c r="O41">
        <v>4.304358984212445E-7</v>
      </c>
      <c r="P41">
        <v>4.3655655417753629E-7</v>
      </c>
      <c r="Q41">
        <v>4.49172960406113E-7</v>
      </c>
      <c r="R41" s="128">
        <v>4.5824591781202198E-7</v>
      </c>
      <c r="S41">
        <v>4.0765335270101558E-5</v>
      </c>
      <c r="T41">
        <v>4.2039723336621552E-5</v>
      </c>
      <c r="U41">
        <v>4.3043589842124451E-5</v>
      </c>
      <c r="V41">
        <v>4.3655655417753627E-5</v>
      </c>
      <c r="W41">
        <v>4.49172960406113E-5</v>
      </c>
      <c r="X41" s="128">
        <v>4.5824591781202201E-5</v>
      </c>
    </row>
    <row r="42" spans="1:24">
      <c r="A42" s="309"/>
      <c r="B42" s="306"/>
      <c r="C42" s="306"/>
      <c r="D42" s="306"/>
      <c r="E42" s="306"/>
      <c r="F42" s="136" t="s">
        <v>213</v>
      </c>
      <c r="G42" s="127">
        <v>1.22987</v>
      </c>
      <c r="H42">
        <v>1.2291000000000001</v>
      </c>
      <c r="I42">
        <v>1.2287300000000001</v>
      </c>
      <c r="J42">
        <v>1.2283900000000001</v>
      </c>
      <c r="K42">
        <v>1.2281200000000001</v>
      </c>
      <c r="L42" s="128">
        <v>1.2278800000000001</v>
      </c>
      <c r="M42" s="127">
        <v>1.147278326971163E-4</v>
      </c>
      <c r="N42">
        <v>1.2541510668213969E-4</v>
      </c>
      <c r="O42">
        <v>1.3255375976619949E-4</v>
      </c>
      <c r="P42">
        <v>1.39651485829725E-4</v>
      </c>
      <c r="Q42">
        <v>1.4671231280158391E-4</v>
      </c>
      <c r="R42" s="128">
        <v>1.5373524523579939E-4</v>
      </c>
      <c r="S42">
        <v>1.147278326971163E-2</v>
      </c>
      <c r="T42">
        <v>1.2541510668213971E-2</v>
      </c>
      <c r="U42">
        <v>1.325537597661995E-2</v>
      </c>
      <c r="V42">
        <v>1.39651485829725E-2</v>
      </c>
      <c r="W42">
        <v>1.4671231280158389E-2</v>
      </c>
      <c r="X42" s="128">
        <v>1.5373524523579939E-2</v>
      </c>
    </row>
    <row r="43" spans="1:24">
      <c r="A43" s="309"/>
      <c r="B43" s="306"/>
      <c r="C43" s="306"/>
      <c r="D43" s="306"/>
      <c r="E43" s="306"/>
      <c r="F43" s="136" t="s">
        <v>235</v>
      </c>
      <c r="G43" s="127">
        <v>641.01261999999997</v>
      </c>
      <c r="H43">
        <v>579.41858000000002</v>
      </c>
      <c r="I43">
        <v>546.44353000000001</v>
      </c>
      <c r="J43">
        <v>517.01966000000004</v>
      </c>
      <c r="K43">
        <v>490.60257000000001</v>
      </c>
      <c r="L43" s="128">
        <v>466.75385</v>
      </c>
      <c r="M43" s="127">
        <v>5.9796554614796819E-2</v>
      </c>
      <c r="N43">
        <v>5.9122807765286688E-2</v>
      </c>
      <c r="O43">
        <v>5.8949601947876261E-2</v>
      </c>
      <c r="P43">
        <v>5.8778208648864953E-2</v>
      </c>
      <c r="Q43">
        <v>5.8607821475996608E-2</v>
      </c>
      <c r="R43" s="128">
        <v>5.8439356935941218E-2</v>
      </c>
      <c r="S43">
        <v>5.9796554614796822</v>
      </c>
      <c r="T43">
        <v>5.9122807765286689</v>
      </c>
      <c r="U43">
        <v>5.8949601947876262</v>
      </c>
      <c r="V43">
        <v>5.8778208648864956</v>
      </c>
      <c r="W43">
        <v>5.8607821475996618</v>
      </c>
      <c r="X43" s="128">
        <v>5.8439356935941218</v>
      </c>
    </row>
    <row r="44" spans="1:24">
      <c r="A44" s="309"/>
      <c r="B44" s="306"/>
      <c r="C44" s="306"/>
      <c r="D44" s="306"/>
      <c r="E44" s="306"/>
      <c r="F44" s="136" t="s">
        <v>237</v>
      </c>
      <c r="G44" s="127">
        <v>0</v>
      </c>
      <c r="H44">
        <v>0</v>
      </c>
      <c r="I44">
        <v>0</v>
      </c>
      <c r="J44">
        <v>0</v>
      </c>
      <c r="K44">
        <v>0</v>
      </c>
      <c r="L44" s="128">
        <v>0</v>
      </c>
      <c r="M44" s="127">
        <v>0</v>
      </c>
      <c r="N44">
        <v>0</v>
      </c>
      <c r="O44">
        <v>0</v>
      </c>
      <c r="P44">
        <v>0</v>
      </c>
      <c r="Q44">
        <v>0</v>
      </c>
      <c r="R44" s="128">
        <v>0</v>
      </c>
      <c r="S44">
        <v>0</v>
      </c>
      <c r="T44">
        <v>0</v>
      </c>
      <c r="U44">
        <v>0</v>
      </c>
      <c r="V44">
        <v>0</v>
      </c>
      <c r="W44">
        <v>0</v>
      </c>
      <c r="X44" s="128">
        <v>0</v>
      </c>
    </row>
    <row r="45" spans="1:24">
      <c r="A45" s="309"/>
      <c r="B45" s="306"/>
      <c r="C45" s="306"/>
      <c r="D45" s="306"/>
      <c r="E45" s="306"/>
      <c r="F45" s="136" t="s">
        <v>221</v>
      </c>
      <c r="G45" s="127">
        <v>0</v>
      </c>
      <c r="H45">
        <v>0</v>
      </c>
      <c r="I45">
        <v>0</v>
      </c>
      <c r="J45">
        <v>0</v>
      </c>
      <c r="K45">
        <v>0</v>
      </c>
      <c r="L45" s="128">
        <v>0</v>
      </c>
      <c r="M45" s="127">
        <v>0</v>
      </c>
      <c r="N45">
        <v>0</v>
      </c>
      <c r="O45">
        <v>0</v>
      </c>
      <c r="P45">
        <v>0</v>
      </c>
      <c r="Q45">
        <v>0</v>
      </c>
      <c r="R45" s="128">
        <v>0</v>
      </c>
      <c r="S45">
        <v>0</v>
      </c>
      <c r="T45">
        <v>0</v>
      </c>
      <c r="U45">
        <v>0</v>
      </c>
      <c r="V45">
        <v>0</v>
      </c>
      <c r="W45">
        <v>0</v>
      </c>
      <c r="X45" s="128">
        <v>0</v>
      </c>
    </row>
    <row r="46" spans="1:24">
      <c r="A46" s="309"/>
      <c r="B46" s="306"/>
      <c r="C46" s="306"/>
      <c r="D46" s="306"/>
      <c r="E46" s="306"/>
      <c r="F46" s="136" t="s">
        <v>187</v>
      </c>
      <c r="G46" s="127">
        <v>38.164119999999997</v>
      </c>
      <c r="H46">
        <v>35.514389999999999</v>
      </c>
      <c r="I46">
        <v>34.095820000000003</v>
      </c>
      <c r="J46">
        <v>32.830030000000001</v>
      </c>
      <c r="K46">
        <v>31.693580000000001</v>
      </c>
      <c r="L46" s="128">
        <v>30.667629999999999</v>
      </c>
      <c r="M46" s="127">
        <v>3.560121618051232E-3</v>
      </c>
      <c r="N46">
        <v>3.623823131235143E-3</v>
      </c>
      <c r="O46">
        <v>3.6782117579220652E-3</v>
      </c>
      <c r="P46">
        <v>3.732334575610714E-3</v>
      </c>
      <c r="Q46">
        <v>3.7861433921457378E-3</v>
      </c>
      <c r="R46" s="128">
        <v>3.8397038952102461E-3</v>
      </c>
      <c r="S46">
        <v>0.35601216180512318</v>
      </c>
      <c r="T46">
        <v>0.36238231312351432</v>
      </c>
      <c r="U46">
        <v>0.36782117579220652</v>
      </c>
      <c r="V46">
        <v>0.37323345756107151</v>
      </c>
      <c r="W46">
        <v>0.37861433921457383</v>
      </c>
      <c r="X46" s="128">
        <v>0.38397038952102458</v>
      </c>
    </row>
    <row r="47" spans="1:24">
      <c r="A47" s="309"/>
      <c r="B47" s="306"/>
      <c r="C47" s="306"/>
      <c r="D47" s="306"/>
      <c r="E47" s="306"/>
      <c r="F47" s="136" t="s">
        <v>189</v>
      </c>
      <c r="G47" s="127">
        <v>1.22295</v>
      </c>
      <c r="H47">
        <v>1.22295</v>
      </c>
      <c r="I47">
        <v>1.22295</v>
      </c>
      <c r="J47">
        <v>1.22295</v>
      </c>
      <c r="K47">
        <v>1.22295</v>
      </c>
      <c r="L47" s="128">
        <v>1.2229399999999999</v>
      </c>
      <c r="M47" s="127">
        <v>1.1408230381823961E-4</v>
      </c>
      <c r="N47">
        <v>1.247875719769935E-4</v>
      </c>
      <c r="O47">
        <v>1.319302210461807E-4</v>
      </c>
      <c r="P47">
        <v>1.3903303071130681E-4</v>
      </c>
      <c r="Q47">
        <v>1.460946999810255E-4</v>
      </c>
      <c r="R47" s="128">
        <v>1.5311673845055579E-4</v>
      </c>
      <c r="S47">
        <v>1.140823038182396E-2</v>
      </c>
      <c r="T47">
        <v>1.247875719769935E-2</v>
      </c>
      <c r="U47">
        <v>1.319302210461807E-2</v>
      </c>
      <c r="V47">
        <v>1.390330307113068E-2</v>
      </c>
      <c r="W47">
        <v>1.460946999810255E-2</v>
      </c>
      <c r="X47" s="128">
        <v>1.5311673845055581E-2</v>
      </c>
    </row>
    <row r="48" spans="1:24">
      <c r="A48" s="309"/>
      <c r="B48" s="306"/>
      <c r="C48" s="306"/>
      <c r="D48" s="306"/>
      <c r="E48" s="306"/>
      <c r="F48" s="136" t="s">
        <v>193</v>
      </c>
      <c r="G48" s="127">
        <v>8.7864599999999999</v>
      </c>
      <c r="H48">
        <v>8.5026799999999998</v>
      </c>
      <c r="I48">
        <v>8.3492999999999995</v>
      </c>
      <c r="J48">
        <v>8.2109799999999993</v>
      </c>
      <c r="K48">
        <v>8.0824099999999994</v>
      </c>
      <c r="L48" s="128">
        <v>7.9671399999999997</v>
      </c>
      <c r="M48" s="127">
        <v>8.1964070420443148E-4</v>
      </c>
      <c r="N48">
        <v>8.6759785150443023E-4</v>
      </c>
      <c r="O48">
        <v>9.0071139014749298E-4</v>
      </c>
      <c r="P48">
        <v>9.3347842063038204E-4</v>
      </c>
      <c r="Q48">
        <v>9.6553192205212014E-4</v>
      </c>
      <c r="R48" s="128">
        <v>9.9751622449094899E-4</v>
      </c>
      <c r="S48">
        <v>8.1964070420443152E-2</v>
      </c>
      <c r="T48">
        <v>8.6759785150443025E-2</v>
      </c>
      <c r="U48">
        <v>9.0071139014749294E-2</v>
      </c>
      <c r="V48">
        <v>9.33478420630382E-2</v>
      </c>
      <c r="W48">
        <v>9.655319220521201E-2</v>
      </c>
      <c r="X48" s="128">
        <v>9.9751622449094898E-2</v>
      </c>
    </row>
    <row r="49" spans="1:24">
      <c r="A49" s="309"/>
      <c r="B49" s="306"/>
      <c r="C49" s="306"/>
      <c r="D49" s="306"/>
      <c r="E49" s="306"/>
      <c r="F49" s="136" t="s">
        <v>191</v>
      </c>
      <c r="G49" s="127">
        <v>9.4654100000000003</v>
      </c>
      <c r="H49">
        <v>9.4654100000000003</v>
      </c>
      <c r="I49">
        <v>9.4654000000000007</v>
      </c>
      <c r="J49">
        <v>9.4654000000000007</v>
      </c>
      <c r="K49">
        <v>9.4653899999999993</v>
      </c>
      <c r="L49" s="128">
        <v>9.4653899999999993</v>
      </c>
      <c r="M49" s="127">
        <v>8.8297622910519916E-4</v>
      </c>
      <c r="N49">
        <v>9.6583305259148285E-4</v>
      </c>
      <c r="O49">
        <v>1.02111477516703E-3</v>
      </c>
      <c r="P49">
        <v>1.0760891687270971E-3</v>
      </c>
      <c r="Q49">
        <v>1.1307439488559619E-3</v>
      </c>
      <c r="R49" s="128">
        <v>1.185102821857578E-3</v>
      </c>
      <c r="S49">
        <v>8.8297622910519916E-2</v>
      </c>
      <c r="T49">
        <v>9.658330525914828E-2</v>
      </c>
      <c r="U49">
        <v>0.10211147751670301</v>
      </c>
      <c r="V49">
        <v>0.1076089168727097</v>
      </c>
      <c r="W49">
        <v>0.1130743948855962</v>
      </c>
      <c r="X49" s="128">
        <v>0.11851028218575781</v>
      </c>
    </row>
    <row r="50" spans="1:24">
      <c r="A50" s="309"/>
      <c r="B50" s="306"/>
      <c r="C50" s="306"/>
      <c r="D50" s="306"/>
      <c r="E50" s="306"/>
      <c r="F50" s="136" t="s">
        <v>195</v>
      </c>
      <c r="G50" s="127">
        <v>54.877270000000003</v>
      </c>
      <c r="H50">
        <v>49.604759999999999</v>
      </c>
      <c r="I50">
        <v>46.782069999999997</v>
      </c>
      <c r="J50">
        <v>44.263359999999999</v>
      </c>
      <c r="K50">
        <v>42.002029999999998</v>
      </c>
      <c r="L50" s="128">
        <v>39.960549999999998</v>
      </c>
      <c r="M50" s="127">
        <v>5.1191997946404728E-3</v>
      </c>
      <c r="N50">
        <v>5.0615786082026963E-3</v>
      </c>
      <c r="O50">
        <v>5.0467875514926194E-3</v>
      </c>
      <c r="P50">
        <v>5.0321510202916133E-3</v>
      </c>
      <c r="Q50">
        <v>5.0176000420655243E-3</v>
      </c>
      <c r="R50" s="128">
        <v>5.0032128172194526E-3</v>
      </c>
      <c r="S50">
        <v>0.51191997946404733</v>
      </c>
      <c r="T50">
        <v>0.50615786082026959</v>
      </c>
      <c r="U50">
        <v>0.50467875514926186</v>
      </c>
      <c r="V50">
        <v>0.50321510202916131</v>
      </c>
      <c r="W50">
        <v>0.50176000420655242</v>
      </c>
      <c r="X50" s="128">
        <v>0.50032128172194523</v>
      </c>
    </row>
    <row r="51" spans="1:24">
      <c r="A51" s="309"/>
      <c r="B51" s="306"/>
      <c r="C51" s="306"/>
      <c r="D51" s="306"/>
      <c r="E51" s="306"/>
      <c r="F51" s="136" t="s">
        <v>217</v>
      </c>
      <c r="G51" s="127">
        <v>0.30080000000000001</v>
      </c>
      <c r="H51">
        <v>0.27217000000000002</v>
      </c>
      <c r="I51">
        <v>0.25685000000000002</v>
      </c>
      <c r="J51">
        <v>0.24317</v>
      </c>
      <c r="K51">
        <v>0.23089000000000001</v>
      </c>
      <c r="L51" s="128">
        <v>0.21981000000000001</v>
      </c>
      <c r="M51" s="127">
        <v>2.8059983636719788E-5</v>
      </c>
      <c r="N51">
        <v>2.7771726943029819E-5</v>
      </c>
      <c r="O51">
        <v>2.77086367191721E-5</v>
      </c>
      <c r="P51">
        <v>2.7645171166497788E-5</v>
      </c>
      <c r="Q51">
        <v>2.758232575217219E-5</v>
      </c>
      <c r="R51" s="128">
        <v>2.7521047867284311E-5</v>
      </c>
      <c r="S51">
        <v>2.8059983636719789E-3</v>
      </c>
      <c r="T51">
        <v>2.7771726943029819E-3</v>
      </c>
      <c r="U51">
        <v>2.77086367191721E-3</v>
      </c>
      <c r="V51">
        <v>2.764517116649779E-3</v>
      </c>
      <c r="W51">
        <v>2.7582325752172191E-3</v>
      </c>
      <c r="X51" s="128">
        <v>2.7521047867284311E-3</v>
      </c>
    </row>
    <row r="52" spans="1:24">
      <c r="A52" s="309"/>
      <c r="B52" s="306"/>
      <c r="C52" s="306"/>
      <c r="D52" s="306"/>
      <c r="E52" s="306"/>
      <c r="F52" s="136" t="s">
        <v>215</v>
      </c>
      <c r="G52" s="127">
        <v>0</v>
      </c>
      <c r="H52">
        <v>0</v>
      </c>
      <c r="I52">
        <v>0</v>
      </c>
      <c r="J52">
        <v>0</v>
      </c>
      <c r="K52">
        <v>0</v>
      </c>
      <c r="L52" s="128">
        <v>0</v>
      </c>
      <c r="M52" s="127">
        <v>0</v>
      </c>
      <c r="N52">
        <v>0</v>
      </c>
      <c r="O52">
        <v>0</v>
      </c>
      <c r="P52">
        <v>0</v>
      </c>
      <c r="Q52">
        <v>0</v>
      </c>
      <c r="R52" s="128">
        <v>0</v>
      </c>
      <c r="S52">
        <v>0</v>
      </c>
      <c r="T52">
        <v>0</v>
      </c>
      <c r="U52">
        <v>0</v>
      </c>
      <c r="V52">
        <v>0</v>
      </c>
      <c r="W52">
        <v>0</v>
      </c>
      <c r="X52" s="128">
        <v>0</v>
      </c>
    </row>
    <row r="53" spans="1:24">
      <c r="A53" s="309"/>
      <c r="B53" s="306"/>
      <c r="C53" s="306"/>
      <c r="D53" s="306"/>
      <c r="E53" s="306"/>
      <c r="F53" s="136" t="s">
        <v>197</v>
      </c>
      <c r="G53" s="127">
        <v>0.96365999999999996</v>
      </c>
      <c r="H53">
        <v>0.92874999999999996</v>
      </c>
      <c r="I53">
        <v>0.91232000000000002</v>
      </c>
      <c r="J53">
        <v>0.89744000000000002</v>
      </c>
      <c r="K53">
        <v>0.88124000000000002</v>
      </c>
      <c r="L53" s="128">
        <v>0.86668000000000001</v>
      </c>
      <c r="M53" s="127">
        <v>8.9894560609579108E-5</v>
      </c>
      <c r="N53">
        <v>9.476794429341566E-5</v>
      </c>
      <c r="O53">
        <v>9.84198693853809E-5</v>
      </c>
      <c r="P53">
        <v>1.020269046825751E-4</v>
      </c>
      <c r="Q53">
        <v>1.052737179862455E-4</v>
      </c>
      <c r="R53" s="128">
        <v>1.085116317074654E-4</v>
      </c>
      <c r="S53">
        <v>8.9894560609579104E-3</v>
      </c>
      <c r="T53">
        <v>9.476794429341566E-3</v>
      </c>
      <c r="U53">
        <v>9.8419869385380897E-3</v>
      </c>
      <c r="V53">
        <v>1.020269046825751E-2</v>
      </c>
      <c r="W53">
        <v>1.0527371798624551E-2</v>
      </c>
      <c r="X53" s="128">
        <v>1.0851163170746541E-2</v>
      </c>
    </row>
    <row r="54" spans="1:24">
      <c r="A54" s="309"/>
      <c r="B54" s="306"/>
      <c r="C54" s="306"/>
      <c r="D54" s="306"/>
      <c r="E54" s="306"/>
      <c r="F54" s="136" t="s">
        <v>239</v>
      </c>
      <c r="G54" s="127">
        <v>1.3220000000000001E-2</v>
      </c>
      <c r="H54">
        <v>1.3220000000000001E-2</v>
      </c>
      <c r="I54">
        <v>1.3220000000000001E-2</v>
      </c>
      <c r="J54">
        <v>1.3220000000000001E-2</v>
      </c>
      <c r="K54">
        <v>1.3220000000000001E-2</v>
      </c>
      <c r="L54" s="128">
        <v>1.3220000000000001E-2</v>
      </c>
      <c r="M54" s="127">
        <v>1.2332213553106241E-6</v>
      </c>
      <c r="N54">
        <v>1.3489445206556719E-6</v>
      </c>
      <c r="O54">
        <v>1.426156034368134E-6</v>
      </c>
      <c r="P54">
        <v>1.502936887038289E-6</v>
      </c>
      <c r="Q54">
        <v>1.5792730150448979E-6</v>
      </c>
      <c r="R54" s="128">
        <v>1.655194271441238E-6</v>
      </c>
      <c r="S54">
        <v>1.233221355310624E-4</v>
      </c>
      <c r="T54">
        <v>1.348944520655672E-4</v>
      </c>
      <c r="U54">
        <v>1.4261560343681339E-4</v>
      </c>
      <c r="V54">
        <v>1.502936887038289E-4</v>
      </c>
      <c r="W54">
        <v>1.5792730150448981E-4</v>
      </c>
      <c r="X54" s="128">
        <v>1.6551942714412379E-4</v>
      </c>
    </row>
    <row r="55" spans="1:24">
      <c r="A55" s="309"/>
      <c r="B55" s="306"/>
      <c r="C55" s="306"/>
      <c r="D55" s="306"/>
      <c r="E55" s="306"/>
      <c r="F55" s="136" t="s">
        <v>199</v>
      </c>
      <c r="G55" s="127">
        <v>32.70966</v>
      </c>
      <c r="H55">
        <v>29.664829999999998</v>
      </c>
      <c r="I55">
        <v>27.976600000000001</v>
      </c>
      <c r="J55">
        <v>26.47016</v>
      </c>
      <c r="K55">
        <v>25.117730000000002</v>
      </c>
      <c r="L55" s="128">
        <v>23.896789999999999</v>
      </c>
      <c r="M55" s="127">
        <v>3.051304934716316E-3</v>
      </c>
      <c r="N55">
        <v>3.0269447719124048E-3</v>
      </c>
      <c r="O55">
        <v>3.0180784350305242E-3</v>
      </c>
      <c r="P55">
        <v>3.0093025620125139E-3</v>
      </c>
      <c r="Q55">
        <v>3.0005864741440001E-3</v>
      </c>
      <c r="R55" s="128">
        <v>2.9919689798664339E-3</v>
      </c>
      <c r="S55">
        <v>0.30513049347163163</v>
      </c>
      <c r="T55">
        <v>0.30269447719124049</v>
      </c>
      <c r="U55">
        <v>0.3018078435030524</v>
      </c>
      <c r="V55">
        <v>0.30093025620125141</v>
      </c>
      <c r="W55">
        <v>0.30005864741440003</v>
      </c>
      <c r="X55" s="128">
        <v>0.29919689798664351</v>
      </c>
    </row>
    <row r="56" spans="1:24">
      <c r="A56" s="309"/>
      <c r="B56" s="306"/>
      <c r="C56" s="306"/>
      <c r="D56" s="306"/>
      <c r="E56" s="306"/>
      <c r="F56" s="136" t="s">
        <v>227</v>
      </c>
      <c r="G56" s="127">
        <v>0</v>
      </c>
      <c r="H56">
        <v>0</v>
      </c>
      <c r="I56">
        <v>0</v>
      </c>
      <c r="J56">
        <v>0</v>
      </c>
      <c r="K56">
        <v>0</v>
      </c>
      <c r="L56" s="128">
        <v>0</v>
      </c>
      <c r="M56" s="127">
        <v>0</v>
      </c>
      <c r="N56">
        <v>0</v>
      </c>
      <c r="O56">
        <v>0</v>
      </c>
      <c r="P56">
        <v>0</v>
      </c>
      <c r="Q56">
        <v>0</v>
      </c>
      <c r="R56" s="128">
        <v>0</v>
      </c>
      <c r="S56">
        <v>0</v>
      </c>
      <c r="T56">
        <v>0</v>
      </c>
      <c r="U56">
        <v>0</v>
      </c>
      <c r="V56">
        <v>0</v>
      </c>
      <c r="W56">
        <v>0</v>
      </c>
      <c r="X56" s="128">
        <v>0</v>
      </c>
    </row>
    <row r="57" spans="1:24">
      <c r="A57" s="309"/>
      <c r="B57" s="306"/>
      <c r="C57" s="306"/>
      <c r="D57" s="306"/>
      <c r="E57" s="306"/>
      <c r="F57" s="136" t="s">
        <v>205</v>
      </c>
      <c r="G57" s="127">
        <v>0</v>
      </c>
      <c r="H57">
        <v>0</v>
      </c>
      <c r="I57">
        <v>0</v>
      </c>
      <c r="J57">
        <v>0</v>
      </c>
      <c r="K57">
        <v>0</v>
      </c>
      <c r="L57" s="128">
        <v>0</v>
      </c>
      <c r="M57" s="127">
        <v>0</v>
      </c>
      <c r="N57">
        <v>0</v>
      </c>
      <c r="O57">
        <v>0</v>
      </c>
      <c r="P57">
        <v>0</v>
      </c>
      <c r="Q57">
        <v>0</v>
      </c>
      <c r="R57" s="128">
        <v>0</v>
      </c>
      <c r="S57">
        <v>0</v>
      </c>
      <c r="T57">
        <v>0</v>
      </c>
      <c r="U57">
        <v>0</v>
      </c>
      <c r="V57">
        <v>0</v>
      </c>
      <c r="W57">
        <v>0</v>
      </c>
      <c r="X57" s="128">
        <v>0</v>
      </c>
    </row>
    <row r="58" spans="1:24">
      <c r="A58" s="309"/>
      <c r="B58" s="306"/>
      <c r="C58" s="306"/>
      <c r="D58" s="306"/>
      <c r="E58" s="306"/>
      <c r="F58" s="136" t="s">
        <v>201</v>
      </c>
      <c r="G58" s="127">
        <v>8.9300000000000004E-3</v>
      </c>
      <c r="H58">
        <v>8.0700000000000008E-3</v>
      </c>
      <c r="I58">
        <v>7.6099999999999996E-3</v>
      </c>
      <c r="J58">
        <v>7.1999999999999998E-3</v>
      </c>
      <c r="K58">
        <v>6.8300000000000001E-3</v>
      </c>
      <c r="L58" s="128">
        <v>6.4999999999999997E-3</v>
      </c>
      <c r="M58" s="127">
        <v>8.3303076421511895E-7</v>
      </c>
      <c r="N58">
        <v>8.2344797894790261E-7</v>
      </c>
      <c r="O58">
        <v>8.2095668846758661E-7</v>
      </c>
      <c r="P58">
        <v>8.1854353908288053E-7</v>
      </c>
      <c r="Q58">
        <v>8.1591790414195535E-7</v>
      </c>
      <c r="R58" s="128">
        <v>8.1382471742572207E-7</v>
      </c>
      <c r="S58">
        <v>8.3303076421511899E-5</v>
      </c>
      <c r="T58">
        <v>8.2344797894790261E-5</v>
      </c>
      <c r="U58">
        <v>8.2095668846758664E-5</v>
      </c>
      <c r="V58">
        <v>8.1854353908288058E-5</v>
      </c>
      <c r="W58">
        <v>8.1591790414195533E-5</v>
      </c>
      <c r="X58" s="128">
        <v>8.1382471742572212E-5</v>
      </c>
    </row>
    <row r="59" spans="1:24">
      <c r="A59" s="309"/>
      <c r="B59" s="306"/>
      <c r="C59" s="306"/>
      <c r="D59" s="306"/>
      <c r="E59" s="306"/>
      <c r="F59" s="136" t="s">
        <v>207</v>
      </c>
      <c r="G59" s="127">
        <v>0.90430999999999995</v>
      </c>
      <c r="H59">
        <v>0.90114000000000005</v>
      </c>
      <c r="I59">
        <v>0.89944999999999997</v>
      </c>
      <c r="J59">
        <v>0.89793999999999996</v>
      </c>
      <c r="K59">
        <v>0.89663999999999999</v>
      </c>
      <c r="L59" s="128">
        <v>0.89546000000000003</v>
      </c>
      <c r="M59" s="127">
        <v>8.4358124343490942E-5</v>
      </c>
      <c r="N59">
        <v>9.195067060088141E-5</v>
      </c>
      <c r="O59">
        <v>9.7031470885962004E-5</v>
      </c>
      <c r="P59">
        <v>1.0208374798390021E-4</v>
      </c>
      <c r="Q59">
        <v>1.07113415749611E-4</v>
      </c>
      <c r="R59" s="128">
        <v>1.121149971486211E-4</v>
      </c>
      <c r="S59">
        <v>8.435812434349094E-3</v>
      </c>
      <c r="T59">
        <v>9.1950670600881405E-3</v>
      </c>
      <c r="U59">
        <v>9.7031470885962003E-3</v>
      </c>
      <c r="V59">
        <v>1.020837479839003E-2</v>
      </c>
      <c r="W59">
        <v>1.0711341574961101E-2</v>
      </c>
      <c r="X59" s="128">
        <v>1.121149971486211E-2</v>
      </c>
    </row>
    <row r="60" spans="1:24">
      <c r="A60" s="309"/>
      <c r="B60" s="306"/>
      <c r="C60" s="306"/>
      <c r="D60" s="306"/>
      <c r="E60" s="306"/>
      <c r="F60" s="136" t="s">
        <v>209</v>
      </c>
      <c r="G60" s="127">
        <v>0</v>
      </c>
      <c r="H60">
        <v>0</v>
      </c>
      <c r="I60">
        <v>0</v>
      </c>
      <c r="J60">
        <v>0</v>
      </c>
      <c r="K60">
        <v>0</v>
      </c>
      <c r="L60" s="128">
        <v>0</v>
      </c>
      <c r="M60" s="127">
        <v>0</v>
      </c>
      <c r="N60">
        <v>0</v>
      </c>
      <c r="O60">
        <v>0</v>
      </c>
      <c r="P60">
        <v>0</v>
      </c>
      <c r="Q60">
        <v>0</v>
      </c>
      <c r="R60" s="128">
        <v>0</v>
      </c>
      <c r="S60">
        <v>0</v>
      </c>
      <c r="T60">
        <v>0</v>
      </c>
      <c r="U60">
        <v>0</v>
      </c>
      <c r="V60">
        <v>0</v>
      </c>
      <c r="W60">
        <v>0</v>
      </c>
      <c r="X60" s="128">
        <v>0</v>
      </c>
    </row>
    <row r="61" spans="1:24">
      <c r="A61" s="309"/>
      <c r="B61" s="306"/>
      <c r="C61" s="306"/>
      <c r="D61" s="306"/>
      <c r="E61" s="306"/>
      <c r="F61" s="136" t="s">
        <v>219</v>
      </c>
      <c r="G61" s="127">
        <v>16.20956</v>
      </c>
      <c r="H61">
        <v>14.652010000000001</v>
      </c>
      <c r="I61">
        <v>13.818149999999999</v>
      </c>
      <c r="J61">
        <v>13.0741</v>
      </c>
      <c r="K61">
        <v>12.406079999999999</v>
      </c>
      <c r="L61" s="128">
        <v>11.80301</v>
      </c>
      <c r="M61" s="127">
        <v>1.5121010251277519E-3</v>
      </c>
      <c r="N61">
        <v>1.4950641910810979E-3</v>
      </c>
      <c r="O61">
        <v>1.490683661596371E-3</v>
      </c>
      <c r="P61">
        <v>1.4863500117115961E-3</v>
      </c>
      <c r="Q61">
        <v>1.482041404424221E-3</v>
      </c>
      <c r="R61" s="128">
        <v>1.4777817350804579E-3</v>
      </c>
      <c r="S61">
        <v>0.1512101025127752</v>
      </c>
      <c r="T61">
        <v>0.14950641910810969</v>
      </c>
      <c r="U61">
        <v>0.14906836615963709</v>
      </c>
      <c r="V61">
        <v>0.1486350011711596</v>
      </c>
      <c r="W61">
        <v>0.14820414044242211</v>
      </c>
      <c r="X61" s="128">
        <v>0.14777817350804581</v>
      </c>
    </row>
    <row r="62" spans="1:24">
      <c r="A62" s="309"/>
      <c r="B62" s="306"/>
      <c r="C62" s="306"/>
      <c r="D62" s="306"/>
      <c r="E62" s="306"/>
      <c r="F62" s="136" t="s">
        <v>229</v>
      </c>
      <c r="G62" s="127">
        <v>1.0499999999999999E-3</v>
      </c>
      <c r="H62">
        <v>9.6000000000000002E-4</v>
      </c>
      <c r="I62">
        <v>9.1E-4</v>
      </c>
      <c r="J62">
        <v>8.5999999999999998E-4</v>
      </c>
      <c r="K62">
        <v>8.1999999999999998E-4</v>
      </c>
      <c r="L62" s="128">
        <v>7.7999999999999999E-4</v>
      </c>
      <c r="M62" s="127">
        <v>9.7948746072326401E-8</v>
      </c>
      <c r="N62">
        <v>9.7956636900865727E-8</v>
      </c>
      <c r="O62">
        <v>9.8169590868003134E-8</v>
      </c>
      <c r="P62">
        <v>9.7770478279344076E-8</v>
      </c>
      <c r="Q62">
        <v>9.7957932854524637E-8</v>
      </c>
      <c r="R62" s="128">
        <v>9.7658966091086664E-8</v>
      </c>
      <c r="S62">
        <v>9.7948746072326401E-6</v>
      </c>
      <c r="T62">
        <v>9.7956636900865721E-6</v>
      </c>
      <c r="U62">
        <v>9.8169590868003134E-6</v>
      </c>
      <c r="V62">
        <v>9.7770478279344075E-6</v>
      </c>
      <c r="W62">
        <v>9.7957932854524642E-6</v>
      </c>
      <c r="X62" s="128">
        <v>9.7658966091086665E-6</v>
      </c>
    </row>
    <row r="63" spans="1:24" ht="15" thickBot="1">
      <c r="A63" s="310"/>
      <c r="B63" s="307"/>
      <c r="C63" s="307"/>
      <c r="D63" s="307"/>
      <c r="E63" s="307"/>
      <c r="F63" s="145" t="s">
        <v>223</v>
      </c>
      <c r="G63" s="133">
        <v>11.28755</v>
      </c>
      <c r="H63" s="134">
        <v>10.204000000000001</v>
      </c>
      <c r="I63" s="134">
        <v>9.6240000000000006</v>
      </c>
      <c r="J63" s="134">
        <v>9.1063899999999993</v>
      </c>
      <c r="K63" s="134">
        <v>8.6418300000000006</v>
      </c>
      <c r="L63" s="135">
        <v>8.22241</v>
      </c>
      <c r="M63" s="133">
        <v>1.052953684503512E-3</v>
      </c>
      <c r="N63" s="134">
        <v>1.0411974197254521E-3</v>
      </c>
      <c r="O63" s="134">
        <v>1.0382243324325959E-3</v>
      </c>
      <c r="P63" s="134">
        <v>1.0352745415095771E-3</v>
      </c>
      <c r="Q63" s="134">
        <v>1.0323607352197769E-3</v>
      </c>
      <c r="R63" s="135">
        <v>1.0294769992012971E-3</v>
      </c>
      <c r="S63" s="134">
        <v>0.1052953684503512</v>
      </c>
      <c r="T63" s="134">
        <v>0.1041197419725452</v>
      </c>
      <c r="U63" s="134">
        <v>0.1038224332432596</v>
      </c>
      <c r="V63" s="134">
        <v>0.1035274541509577</v>
      </c>
      <c r="W63" s="134">
        <v>0.10323607352197769</v>
      </c>
      <c r="X63" s="135">
        <v>0.1029476999201297</v>
      </c>
    </row>
    <row r="64" spans="1:24">
      <c r="A64" s="308" t="s">
        <v>384</v>
      </c>
      <c r="B64" s="305" t="s">
        <v>276</v>
      </c>
      <c r="C64" s="305" t="s">
        <v>361</v>
      </c>
      <c r="D64" s="305" t="s">
        <v>385</v>
      </c>
      <c r="E64" s="120" t="s">
        <v>363</v>
      </c>
      <c r="F64" s="144" t="s">
        <v>364</v>
      </c>
      <c r="G64" s="131">
        <v>2034.58304</v>
      </c>
      <c r="H64" s="129">
        <v>1996.59996</v>
      </c>
      <c r="I64" s="129">
        <v>1976.2653299999999</v>
      </c>
      <c r="J64" s="129">
        <v>1958.09223</v>
      </c>
      <c r="K64" s="129">
        <v>1941.8281099999999</v>
      </c>
      <c r="L64" s="130">
        <v>1927.1193000000001</v>
      </c>
      <c r="M64" s="131">
        <v>3.7195382030476259E-2</v>
      </c>
      <c r="N64" s="129">
        <v>3.9873508431493773E-2</v>
      </c>
      <c r="O64" s="129">
        <v>4.1520329309254783E-2</v>
      </c>
      <c r="P64" s="129">
        <v>4.314161480269451E-2</v>
      </c>
      <c r="Q64" s="129">
        <v>4.4739252383617867E-2</v>
      </c>
      <c r="R64" s="130">
        <v>4.6312826968894653E-2</v>
      </c>
      <c r="S64" s="129">
        <v>3.7195382030476258</v>
      </c>
      <c r="T64" s="129">
        <v>3.9873508431493772</v>
      </c>
      <c r="U64" s="129">
        <v>4.1520329309254773</v>
      </c>
      <c r="V64" s="129">
        <v>4.3141614802694512</v>
      </c>
      <c r="W64" s="129">
        <v>4.4739252383617876</v>
      </c>
      <c r="X64" s="130">
        <v>4.6312826968894649</v>
      </c>
    </row>
    <row r="65" spans="1:24">
      <c r="A65" s="309"/>
      <c r="B65" s="306"/>
      <c r="C65" s="306"/>
      <c r="D65" s="306"/>
      <c r="E65" s="119" t="s">
        <v>365</v>
      </c>
      <c r="F65" s="136" t="s">
        <v>364</v>
      </c>
      <c r="G65" s="127">
        <v>7625.8541100000002</v>
      </c>
      <c r="H65">
        <v>6924.1929200000004</v>
      </c>
      <c r="I65">
        <v>6548.5431900000003</v>
      </c>
      <c r="J65">
        <v>6213.3012099999996</v>
      </c>
      <c r="K65">
        <v>5912.27376</v>
      </c>
      <c r="L65" s="128">
        <v>5640.4144699999997</v>
      </c>
      <c r="M65" s="127">
        <v>0.13941262231799961</v>
      </c>
      <c r="N65">
        <v>0.13828101287596409</v>
      </c>
      <c r="O65">
        <v>0.13758156135071081</v>
      </c>
      <c r="P65">
        <v>0.13689439309757931</v>
      </c>
      <c r="Q65">
        <v>0.13621736473352489</v>
      </c>
      <c r="R65" s="128">
        <v>0.13555130675197929</v>
      </c>
      <c r="S65">
        <v>13.941262231799961</v>
      </c>
      <c r="T65">
        <v>13.828101287596411</v>
      </c>
      <c r="U65">
        <v>13.758156135071079</v>
      </c>
      <c r="V65">
        <v>13.68943930975793</v>
      </c>
      <c r="W65">
        <v>13.62173647335249</v>
      </c>
      <c r="X65" s="128">
        <v>13.55513067519793</v>
      </c>
    </row>
    <row r="66" spans="1:24">
      <c r="A66" s="309"/>
      <c r="B66" s="306"/>
      <c r="C66" s="306"/>
      <c r="D66" s="306"/>
      <c r="E66" s="119" t="s">
        <v>61</v>
      </c>
      <c r="F66" s="136" t="s">
        <v>364</v>
      </c>
      <c r="G66" s="127">
        <v>5607.8130899999996</v>
      </c>
      <c r="H66">
        <v>5448.9888000000001</v>
      </c>
      <c r="I66">
        <v>5364.6234299999996</v>
      </c>
      <c r="J66">
        <v>5288.6456900000003</v>
      </c>
      <c r="K66">
        <v>5220.3980300000003</v>
      </c>
      <c r="L66" s="128">
        <v>5158.0064899999998</v>
      </c>
      <c r="M66" s="127">
        <v>0.1025196544634794</v>
      </c>
      <c r="N66">
        <v>0.1088201468560157</v>
      </c>
      <c r="O66">
        <v>0.1127080094218644</v>
      </c>
      <c r="P66">
        <v>0.11652194502907071</v>
      </c>
      <c r="Q66">
        <v>0.120276714403476</v>
      </c>
      <c r="R66" s="128">
        <v>0.1239580040923287</v>
      </c>
      <c r="S66">
        <v>10.25196544634794</v>
      </c>
      <c r="T66">
        <v>10.88201468560157</v>
      </c>
      <c r="U66">
        <v>11.27080094218644</v>
      </c>
      <c r="V66">
        <v>11.65219450290707</v>
      </c>
      <c r="W66">
        <v>12.0276714403476</v>
      </c>
      <c r="X66" s="128">
        <v>12.395800409232869</v>
      </c>
    </row>
    <row r="67" spans="1:24">
      <c r="A67" s="309"/>
      <c r="B67" s="306"/>
      <c r="C67" s="306"/>
      <c r="D67" s="306"/>
      <c r="E67" s="119" t="s">
        <v>366</v>
      </c>
      <c r="F67" s="136" t="s">
        <v>364</v>
      </c>
      <c r="G67" s="127">
        <v>129.75091</v>
      </c>
      <c r="H67">
        <v>129.90935999999999</v>
      </c>
      <c r="I67">
        <v>130.19579999999999</v>
      </c>
      <c r="J67">
        <v>130.45878999999999</v>
      </c>
      <c r="K67">
        <v>130.51696999999999</v>
      </c>
      <c r="L67" s="128">
        <v>130.58215000000001</v>
      </c>
      <c r="M67" s="127">
        <v>2.3720509663994558E-3</v>
      </c>
      <c r="N67">
        <v>2.594381481050395E-3</v>
      </c>
      <c r="O67">
        <v>2.735347530830727E-3</v>
      </c>
      <c r="P67">
        <v>2.874329809176361E-3</v>
      </c>
      <c r="Q67">
        <v>3.0070795819178262E-3</v>
      </c>
      <c r="R67" s="128">
        <v>3.1381702825436118E-3</v>
      </c>
      <c r="S67">
        <v>0.2372050966399456</v>
      </c>
      <c r="T67">
        <v>0.25943814810503951</v>
      </c>
      <c r="U67">
        <v>0.27353475308307268</v>
      </c>
      <c r="V67">
        <v>0.28743298091763608</v>
      </c>
      <c r="W67">
        <v>0.30070795819178259</v>
      </c>
      <c r="X67" s="128">
        <v>0.3138170282543612</v>
      </c>
    </row>
    <row r="68" spans="1:24">
      <c r="A68" s="309"/>
      <c r="B68" s="306"/>
      <c r="C68" s="306"/>
      <c r="D68" s="306"/>
      <c r="E68" s="119" t="s">
        <v>367</v>
      </c>
      <c r="F68" s="136" t="s">
        <v>364</v>
      </c>
      <c r="G68" s="127">
        <v>33479.761429999999</v>
      </c>
      <c r="H68">
        <v>30263.214029999999</v>
      </c>
      <c r="I68">
        <v>28541.277819999999</v>
      </c>
      <c r="J68">
        <v>27004.764759999998</v>
      </c>
      <c r="K68">
        <v>25625.300380000001</v>
      </c>
      <c r="L68" s="128">
        <v>24379.937040000001</v>
      </c>
      <c r="M68" s="127">
        <v>0.61206276283422378</v>
      </c>
      <c r="N68">
        <v>0.60437771409617058</v>
      </c>
      <c r="O68">
        <v>0.59963772880300914</v>
      </c>
      <c r="P68">
        <v>0.59498175890994631</v>
      </c>
      <c r="Q68">
        <v>0.59040075442457107</v>
      </c>
      <c r="R68" s="128">
        <v>0.58590239101754926</v>
      </c>
      <c r="S68">
        <v>61.206276283422383</v>
      </c>
      <c r="T68">
        <v>60.437771409617064</v>
      </c>
      <c r="U68">
        <v>59.963772880300922</v>
      </c>
      <c r="V68">
        <v>59.498175890994631</v>
      </c>
      <c r="W68">
        <v>59.040075442457109</v>
      </c>
      <c r="X68" s="128">
        <v>58.590239101754918</v>
      </c>
    </row>
    <row r="69" spans="1:24">
      <c r="A69" s="309"/>
      <c r="B69" s="306"/>
      <c r="C69" s="306"/>
      <c r="D69" s="306"/>
      <c r="E69" s="119" t="s">
        <v>368</v>
      </c>
      <c r="F69" s="136" t="s">
        <v>364</v>
      </c>
      <c r="G69" s="127">
        <v>319.16358000000002</v>
      </c>
      <c r="H69">
        <v>289.92624000000001</v>
      </c>
      <c r="I69">
        <v>274.27539000000002</v>
      </c>
      <c r="J69">
        <v>260.29647999999997</v>
      </c>
      <c r="K69">
        <v>247.76863</v>
      </c>
      <c r="L69" s="128">
        <v>236.44640000000001</v>
      </c>
      <c r="M69" s="127">
        <v>5.8348128608771222E-3</v>
      </c>
      <c r="N69">
        <v>5.7900313566826324E-3</v>
      </c>
      <c r="O69">
        <v>5.7623864272436966E-3</v>
      </c>
      <c r="P69">
        <v>5.7349752491777546E-3</v>
      </c>
      <c r="Q69">
        <v>5.7085296135265216E-3</v>
      </c>
      <c r="R69" s="128">
        <v>5.6823161963133542E-3</v>
      </c>
      <c r="S69">
        <v>0.58348128608771221</v>
      </c>
      <c r="T69">
        <v>0.57900313566826311</v>
      </c>
      <c r="U69">
        <v>0.57623864272436964</v>
      </c>
      <c r="V69">
        <v>0.5734975249177755</v>
      </c>
      <c r="W69">
        <v>0.57085296135265218</v>
      </c>
      <c r="X69" s="128">
        <v>0.56823161963133539</v>
      </c>
    </row>
    <row r="70" spans="1:24">
      <c r="A70" s="309"/>
      <c r="B70" s="306"/>
      <c r="C70" s="306"/>
      <c r="D70" s="306"/>
      <c r="E70" s="119" t="s">
        <v>369</v>
      </c>
      <c r="F70" s="136" t="s">
        <v>364</v>
      </c>
      <c r="G70" s="127">
        <v>225.25593000000001</v>
      </c>
      <c r="H70">
        <v>203.61151000000001</v>
      </c>
      <c r="I70">
        <v>192.02440999999999</v>
      </c>
      <c r="J70">
        <v>181.68513999999999</v>
      </c>
      <c r="K70">
        <v>172.40246999999999</v>
      </c>
      <c r="L70" s="128">
        <v>164.02226999999999</v>
      </c>
      <c r="M70" s="127">
        <v>4.1180331332066047E-3</v>
      </c>
      <c r="N70">
        <v>4.0662653628091719E-3</v>
      </c>
      <c r="O70">
        <v>4.0343351763476804E-3</v>
      </c>
      <c r="P70">
        <v>4.0029729984953901E-3</v>
      </c>
      <c r="Q70">
        <v>3.9721114228226453E-3</v>
      </c>
      <c r="R70" s="128">
        <v>3.9418083818450267E-3</v>
      </c>
      <c r="S70">
        <v>0.41180331332066039</v>
      </c>
      <c r="T70">
        <v>0.40662653628091722</v>
      </c>
      <c r="U70">
        <v>0.40343351763476798</v>
      </c>
      <c r="V70">
        <v>0.40029729984953899</v>
      </c>
      <c r="W70">
        <v>0.39721114228226451</v>
      </c>
      <c r="X70" s="128">
        <v>0.39418083818450272</v>
      </c>
    </row>
    <row r="71" spans="1:24">
      <c r="A71" s="309"/>
      <c r="B71" s="306"/>
      <c r="C71" s="306"/>
      <c r="D71" s="306"/>
      <c r="E71" s="306" t="s">
        <v>65</v>
      </c>
      <c r="F71" s="136" t="s">
        <v>211</v>
      </c>
      <c r="G71" s="127">
        <v>0</v>
      </c>
      <c r="H71">
        <v>0</v>
      </c>
      <c r="I71">
        <v>0</v>
      </c>
      <c r="J71">
        <v>0</v>
      </c>
      <c r="K71">
        <v>0</v>
      </c>
      <c r="L71" s="128">
        <v>0</v>
      </c>
      <c r="M71" s="127">
        <v>0</v>
      </c>
      <c r="N71">
        <v>0</v>
      </c>
      <c r="O71">
        <v>0</v>
      </c>
      <c r="P71">
        <v>0</v>
      </c>
      <c r="Q71">
        <v>0</v>
      </c>
      <c r="R71" s="128">
        <v>0</v>
      </c>
      <c r="S71">
        <v>0</v>
      </c>
      <c r="T71">
        <v>0</v>
      </c>
      <c r="U71">
        <v>0</v>
      </c>
      <c r="V71">
        <v>0</v>
      </c>
      <c r="W71">
        <v>0</v>
      </c>
      <c r="X71" s="128">
        <v>0</v>
      </c>
    </row>
    <row r="72" spans="1:24">
      <c r="A72" s="309"/>
      <c r="B72" s="306"/>
      <c r="C72" s="306"/>
      <c r="D72" s="306"/>
      <c r="E72" s="306"/>
      <c r="F72" s="136" t="s">
        <v>231</v>
      </c>
      <c r="G72" s="127">
        <v>4.1360000000000001E-2</v>
      </c>
      <c r="H72">
        <v>3.984E-2</v>
      </c>
      <c r="I72">
        <v>3.9030000000000002E-2</v>
      </c>
      <c r="J72">
        <v>3.8129999999999997E-2</v>
      </c>
      <c r="K72">
        <v>3.7650000000000003E-2</v>
      </c>
      <c r="L72" s="128">
        <v>3.7069999999999999E-2</v>
      </c>
      <c r="M72" s="127">
        <v>7.5612593368540911E-7</v>
      </c>
      <c r="N72">
        <v>7.9563287976361164E-7</v>
      </c>
      <c r="O72">
        <v>8.2000044646849828E-7</v>
      </c>
      <c r="P72">
        <v>8.4009820744079136E-7</v>
      </c>
      <c r="Q72">
        <v>8.6744694011212616E-7</v>
      </c>
      <c r="R72" s="128">
        <v>8.9087193290883687E-7</v>
      </c>
      <c r="S72">
        <v>7.5612593368540914E-5</v>
      </c>
      <c r="T72">
        <v>7.9563287976361165E-5</v>
      </c>
      <c r="U72">
        <v>8.200004464684983E-5</v>
      </c>
      <c r="V72">
        <v>8.4009820744079133E-5</v>
      </c>
      <c r="W72">
        <v>8.6744694011212616E-5</v>
      </c>
      <c r="X72" s="128">
        <v>8.9087193290883688E-5</v>
      </c>
    </row>
    <row r="73" spans="1:24">
      <c r="A73" s="309"/>
      <c r="B73" s="306"/>
      <c r="C73" s="306"/>
      <c r="D73" s="306"/>
      <c r="E73" s="306"/>
      <c r="F73" s="136" t="s">
        <v>213</v>
      </c>
      <c r="G73" s="127">
        <v>18.73753</v>
      </c>
      <c r="H73">
        <v>18.733930000000001</v>
      </c>
      <c r="I73">
        <v>18.732220000000002</v>
      </c>
      <c r="J73">
        <v>18.73068</v>
      </c>
      <c r="K73">
        <v>18.729399999999998</v>
      </c>
      <c r="L73" s="128">
        <v>18.72824</v>
      </c>
      <c r="M73" s="127">
        <v>3.4255155624294891E-4</v>
      </c>
      <c r="N73">
        <v>3.741297860238433E-4</v>
      </c>
      <c r="O73">
        <v>3.935544136137877E-4</v>
      </c>
      <c r="P73">
        <v>4.1268320724225228E-4</v>
      </c>
      <c r="Q73">
        <v>4.3152086906071848E-4</v>
      </c>
      <c r="R73" s="128">
        <v>4.500799398106446E-4</v>
      </c>
      <c r="S73">
        <v>3.4255155624294889E-2</v>
      </c>
      <c r="T73">
        <v>3.7412978602384329E-2</v>
      </c>
      <c r="U73">
        <v>3.9355441361378772E-2</v>
      </c>
      <c r="V73">
        <v>4.1268320724225233E-2</v>
      </c>
      <c r="W73">
        <v>4.3152086906071863E-2</v>
      </c>
      <c r="X73" s="128">
        <v>4.5007993981064462E-2</v>
      </c>
    </row>
    <row r="74" spans="1:24">
      <c r="A74" s="309"/>
      <c r="B74" s="306"/>
      <c r="C74" s="306"/>
      <c r="D74" s="306"/>
      <c r="E74" s="306"/>
      <c r="F74" s="136" t="s">
        <v>235</v>
      </c>
      <c r="G74" s="127">
        <v>3928.8026</v>
      </c>
      <c r="H74">
        <v>3551.2751400000002</v>
      </c>
      <c r="I74">
        <v>3349.17002</v>
      </c>
      <c r="J74">
        <v>3168.8301700000002</v>
      </c>
      <c r="K74">
        <v>3006.91905</v>
      </c>
      <c r="L74" s="128">
        <v>2860.7494000000002</v>
      </c>
      <c r="M74" s="127">
        <v>7.1824698602288753E-2</v>
      </c>
      <c r="N74">
        <v>7.0921467531905702E-2</v>
      </c>
      <c r="O74">
        <v>7.0364358485752218E-2</v>
      </c>
      <c r="P74">
        <v>6.9817166155292376E-2</v>
      </c>
      <c r="Q74">
        <v>6.9278691343621801E-2</v>
      </c>
      <c r="R74" s="128">
        <v>6.8749968911405335E-2</v>
      </c>
      <c r="S74">
        <v>7.182469860228875</v>
      </c>
      <c r="T74">
        <v>7.09214675319057</v>
      </c>
      <c r="U74">
        <v>7.0364358485752216</v>
      </c>
      <c r="V74">
        <v>6.9817166155292378</v>
      </c>
      <c r="W74">
        <v>6.9278691343621803</v>
      </c>
      <c r="X74" s="128">
        <v>6.8749968911405333</v>
      </c>
    </row>
    <row r="75" spans="1:24">
      <c r="A75" s="309"/>
      <c r="B75" s="306"/>
      <c r="C75" s="306"/>
      <c r="D75" s="306"/>
      <c r="E75" s="306"/>
      <c r="F75" s="136" t="s">
        <v>237</v>
      </c>
      <c r="G75" s="127">
        <v>0</v>
      </c>
      <c r="H75">
        <v>0</v>
      </c>
      <c r="I75">
        <v>0</v>
      </c>
      <c r="J75">
        <v>0</v>
      </c>
      <c r="K75">
        <v>0</v>
      </c>
      <c r="L75" s="128">
        <v>0</v>
      </c>
      <c r="M75" s="127">
        <v>0</v>
      </c>
      <c r="N75">
        <v>0</v>
      </c>
      <c r="O75">
        <v>0</v>
      </c>
      <c r="P75">
        <v>0</v>
      </c>
      <c r="Q75">
        <v>0</v>
      </c>
      <c r="R75" s="128">
        <v>0</v>
      </c>
      <c r="S75">
        <v>0</v>
      </c>
      <c r="T75">
        <v>0</v>
      </c>
      <c r="U75">
        <v>0</v>
      </c>
      <c r="V75">
        <v>0</v>
      </c>
      <c r="W75">
        <v>0</v>
      </c>
      <c r="X75" s="128">
        <v>0</v>
      </c>
    </row>
    <row r="76" spans="1:24">
      <c r="A76" s="309"/>
      <c r="B76" s="306"/>
      <c r="C76" s="306"/>
      <c r="D76" s="306"/>
      <c r="E76" s="306"/>
      <c r="F76" s="136" t="s">
        <v>221</v>
      </c>
      <c r="G76" s="127">
        <v>0</v>
      </c>
      <c r="H76">
        <v>0</v>
      </c>
      <c r="I76">
        <v>0</v>
      </c>
      <c r="J76">
        <v>0</v>
      </c>
      <c r="K76">
        <v>0</v>
      </c>
      <c r="L76" s="128">
        <v>0</v>
      </c>
      <c r="M76" s="127">
        <v>0</v>
      </c>
      <c r="N76">
        <v>0</v>
      </c>
      <c r="O76">
        <v>0</v>
      </c>
      <c r="P76">
        <v>0</v>
      </c>
      <c r="Q76">
        <v>0</v>
      </c>
      <c r="R76" s="128">
        <v>0</v>
      </c>
      <c r="S76">
        <v>0</v>
      </c>
      <c r="T76">
        <v>0</v>
      </c>
      <c r="U76">
        <v>0</v>
      </c>
      <c r="V76">
        <v>0</v>
      </c>
      <c r="W76">
        <v>0</v>
      </c>
      <c r="X76" s="128">
        <v>0</v>
      </c>
    </row>
    <row r="77" spans="1:24">
      <c r="A77" s="309"/>
      <c r="B77" s="306"/>
      <c r="C77" s="306"/>
      <c r="D77" s="306"/>
      <c r="E77" s="306"/>
      <c r="F77" s="136" t="s">
        <v>187</v>
      </c>
      <c r="G77" s="127">
        <v>330.91534000000001</v>
      </c>
      <c r="H77">
        <v>314.67435999999998</v>
      </c>
      <c r="I77">
        <v>305.97993000000002</v>
      </c>
      <c r="J77">
        <v>298.22183000000001</v>
      </c>
      <c r="K77">
        <v>291.25652000000002</v>
      </c>
      <c r="L77" s="128">
        <v>284.96839999999997</v>
      </c>
      <c r="M77" s="127">
        <v>6.049653540336669E-3</v>
      </c>
      <c r="N77">
        <v>6.2842687558878367E-3</v>
      </c>
      <c r="O77">
        <v>6.428482685380473E-3</v>
      </c>
      <c r="P77">
        <v>6.5705645109549547E-3</v>
      </c>
      <c r="Q77">
        <v>6.7104801344410707E-3</v>
      </c>
      <c r="R77" s="128">
        <v>6.8484043519271261E-3</v>
      </c>
      <c r="S77">
        <v>0.60496535403366691</v>
      </c>
      <c r="T77">
        <v>0.62842687558878363</v>
      </c>
      <c r="U77">
        <v>0.64284826853804733</v>
      </c>
      <c r="V77">
        <v>0.65705645109549549</v>
      </c>
      <c r="W77">
        <v>0.67104801344410703</v>
      </c>
      <c r="X77" s="128">
        <v>0.68484043519271265</v>
      </c>
    </row>
    <row r="78" spans="1:24">
      <c r="A78" s="309"/>
      <c r="B78" s="306"/>
      <c r="C78" s="306"/>
      <c r="D78" s="306"/>
      <c r="E78" s="306"/>
      <c r="F78" s="136" t="s">
        <v>189</v>
      </c>
      <c r="G78" s="127">
        <v>18.69952</v>
      </c>
      <c r="H78">
        <v>18.6995</v>
      </c>
      <c r="I78">
        <v>18.699490000000001</v>
      </c>
      <c r="J78">
        <v>18.699480000000001</v>
      </c>
      <c r="K78">
        <v>18.699470000000002</v>
      </c>
      <c r="L78" s="128">
        <v>18.699470000000002</v>
      </c>
      <c r="M78" s="127">
        <v>3.4185667358484001E-4</v>
      </c>
      <c r="N78">
        <v>3.7344219465711988E-4</v>
      </c>
      <c r="O78">
        <v>3.9286677296267527E-4</v>
      </c>
      <c r="P78">
        <v>4.1199579407487358E-4</v>
      </c>
      <c r="Q78">
        <v>4.3083128906290838E-4</v>
      </c>
      <c r="R78" s="128">
        <v>4.4938853475238219E-4</v>
      </c>
      <c r="S78">
        <v>3.4185667358484002E-2</v>
      </c>
      <c r="T78">
        <v>3.7344219465711988E-2</v>
      </c>
      <c r="U78">
        <v>3.928667729626753E-2</v>
      </c>
      <c r="V78">
        <v>4.1199579407487363E-2</v>
      </c>
      <c r="W78">
        <v>4.3083128906290839E-2</v>
      </c>
      <c r="X78" s="128">
        <v>4.4938853475238218E-2</v>
      </c>
    </row>
    <row r="79" spans="1:24">
      <c r="A79" s="309"/>
      <c r="B79" s="306"/>
      <c r="C79" s="306"/>
      <c r="D79" s="306"/>
      <c r="E79" s="306"/>
      <c r="F79" s="136" t="s">
        <v>193</v>
      </c>
      <c r="G79" s="127">
        <v>94.708299999999994</v>
      </c>
      <c r="H79">
        <v>93.716470000000001</v>
      </c>
      <c r="I79">
        <v>93.281459999999996</v>
      </c>
      <c r="J79">
        <v>92.889089999999996</v>
      </c>
      <c r="K79">
        <v>92.521879999999996</v>
      </c>
      <c r="L79" s="128">
        <v>92.194270000000003</v>
      </c>
      <c r="M79" s="127">
        <v>1.7314168705333129E-3</v>
      </c>
      <c r="N79">
        <v>1.871583958518577E-3</v>
      </c>
      <c r="O79">
        <v>1.9597960247817918E-3</v>
      </c>
      <c r="P79">
        <v>2.0465763965330798E-3</v>
      </c>
      <c r="Q79">
        <v>2.13168185124625E-3</v>
      </c>
      <c r="R79" s="128">
        <v>2.2156268550854921E-3</v>
      </c>
      <c r="S79">
        <v>0.1731416870533313</v>
      </c>
      <c r="T79">
        <v>0.1871583958518577</v>
      </c>
      <c r="U79">
        <v>0.19597960247817919</v>
      </c>
      <c r="V79">
        <v>0.20465763965330799</v>
      </c>
      <c r="W79">
        <v>0.21316818512462499</v>
      </c>
      <c r="X79" s="128">
        <v>0.22156268550854921</v>
      </c>
    </row>
    <row r="80" spans="1:24">
      <c r="A80" s="309"/>
      <c r="B80" s="306"/>
      <c r="C80" s="306"/>
      <c r="D80" s="306"/>
      <c r="E80" s="306"/>
      <c r="F80" s="136" t="s">
        <v>191</v>
      </c>
      <c r="G80" s="127">
        <v>144.73220000000001</v>
      </c>
      <c r="H80">
        <v>144.73214999999999</v>
      </c>
      <c r="I80">
        <v>144.73212000000001</v>
      </c>
      <c r="J80">
        <v>144.7321</v>
      </c>
      <c r="K80">
        <v>144.73208</v>
      </c>
      <c r="L80" s="128">
        <v>144.73205999999999</v>
      </c>
      <c r="M80" s="127">
        <v>2.6459325401195209E-3</v>
      </c>
      <c r="N80">
        <v>2.8904030446505768E-3</v>
      </c>
      <c r="O80">
        <v>3.0407482197881701E-3</v>
      </c>
      <c r="P80">
        <v>3.1888061308455642E-3</v>
      </c>
      <c r="Q80">
        <v>3.3345922956723359E-3</v>
      </c>
      <c r="R80" s="128">
        <v>3.4782230926916039E-3</v>
      </c>
      <c r="S80">
        <v>0.26459325401195211</v>
      </c>
      <c r="T80">
        <v>0.28904030446505768</v>
      </c>
      <c r="U80">
        <v>0.30407482197881702</v>
      </c>
      <c r="V80">
        <v>0.3188806130845564</v>
      </c>
      <c r="W80">
        <v>0.33345922956723362</v>
      </c>
      <c r="X80" s="128">
        <v>0.34782230926916041</v>
      </c>
    </row>
    <row r="81" spans="1:24">
      <c r="A81" s="309"/>
      <c r="B81" s="306"/>
      <c r="C81" s="306"/>
      <c r="D81" s="306"/>
      <c r="E81" s="306"/>
      <c r="F81" s="136" t="s">
        <v>195</v>
      </c>
      <c r="G81" s="127">
        <v>336.39711999999997</v>
      </c>
      <c r="H81">
        <v>304.08042999999998</v>
      </c>
      <c r="I81">
        <v>286.7801</v>
      </c>
      <c r="J81">
        <v>271.34287999999998</v>
      </c>
      <c r="K81">
        <v>257.48315000000002</v>
      </c>
      <c r="L81" s="128">
        <v>244.9709</v>
      </c>
      <c r="M81" s="127">
        <v>6.1498691114381674E-3</v>
      </c>
      <c r="N81">
        <v>6.0727005070446106E-3</v>
      </c>
      <c r="O81">
        <v>6.0251040235275574E-3</v>
      </c>
      <c r="P81">
        <v>5.9783547623871421E-3</v>
      </c>
      <c r="Q81">
        <v>5.9323498166781296E-3</v>
      </c>
      <c r="R81" s="128">
        <v>5.8871782894366724E-3</v>
      </c>
      <c r="S81">
        <v>0.61498691114381676</v>
      </c>
      <c r="T81">
        <v>0.60727005070446116</v>
      </c>
      <c r="U81">
        <v>0.60251040235275577</v>
      </c>
      <c r="V81">
        <v>0.59783547623871425</v>
      </c>
      <c r="W81">
        <v>0.59323498166781308</v>
      </c>
      <c r="X81" s="128">
        <v>0.5887178289436672</v>
      </c>
    </row>
    <row r="82" spans="1:24">
      <c r="A82" s="309"/>
      <c r="B82" s="306"/>
      <c r="C82" s="306"/>
      <c r="D82" s="306"/>
      <c r="E82" s="306"/>
      <c r="F82" s="136" t="s">
        <v>217</v>
      </c>
      <c r="G82" s="127">
        <v>1.8692500000000001</v>
      </c>
      <c r="H82">
        <v>1.6938299999999999</v>
      </c>
      <c r="I82">
        <v>1.5999300000000001</v>
      </c>
      <c r="J82">
        <v>1.51613</v>
      </c>
      <c r="K82">
        <v>1.4409099999999999</v>
      </c>
      <c r="L82" s="128">
        <v>1.3730100000000001</v>
      </c>
      <c r="M82" s="127">
        <v>3.4172833692975119E-5</v>
      </c>
      <c r="N82">
        <v>3.38269789339859E-5</v>
      </c>
      <c r="O82">
        <v>3.3613715457810507E-5</v>
      </c>
      <c r="P82">
        <v>3.3404093764678917E-5</v>
      </c>
      <c r="Q82">
        <v>3.3198219667382831E-5</v>
      </c>
      <c r="R82" s="128">
        <v>3.2996387175699007E-5</v>
      </c>
      <c r="S82">
        <v>3.417283369297512E-3</v>
      </c>
      <c r="T82">
        <v>3.38269789339859E-3</v>
      </c>
      <c r="U82">
        <v>3.361371545781052E-3</v>
      </c>
      <c r="V82">
        <v>3.3404093764678911E-3</v>
      </c>
      <c r="W82">
        <v>3.3198219667382829E-3</v>
      </c>
      <c r="X82" s="128">
        <v>3.2996387175699012E-3</v>
      </c>
    </row>
    <row r="83" spans="1:24">
      <c r="A83" s="309"/>
      <c r="B83" s="306"/>
      <c r="C83" s="306"/>
      <c r="D83" s="306"/>
      <c r="E83" s="306"/>
      <c r="F83" s="136" t="s">
        <v>215</v>
      </c>
      <c r="G83" s="127">
        <v>0</v>
      </c>
      <c r="H83">
        <v>0</v>
      </c>
      <c r="I83">
        <v>0</v>
      </c>
      <c r="J83">
        <v>0</v>
      </c>
      <c r="K83">
        <v>0</v>
      </c>
      <c r="L83" s="128">
        <v>0</v>
      </c>
      <c r="M83" s="127">
        <v>0</v>
      </c>
      <c r="N83">
        <v>0</v>
      </c>
      <c r="O83">
        <v>0</v>
      </c>
      <c r="P83">
        <v>0</v>
      </c>
      <c r="Q83">
        <v>0</v>
      </c>
      <c r="R83" s="128">
        <v>0</v>
      </c>
      <c r="S83">
        <v>0</v>
      </c>
      <c r="T83">
        <v>0</v>
      </c>
      <c r="U83">
        <v>0</v>
      </c>
      <c r="V83">
        <v>0</v>
      </c>
      <c r="W83">
        <v>0</v>
      </c>
      <c r="X83" s="128">
        <v>0</v>
      </c>
    </row>
    <row r="84" spans="1:24">
      <c r="A84" s="309"/>
      <c r="B84" s="306"/>
      <c r="C84" s="306"/>
      <c r="D84" s="306"/>
      <c r="E84" s="306"/>
      <c r="F84" s="136" t="s">
        <v>197</v>
      </c>
      <c r="G84" s="127">
        <v>10.501329999999999</v>
      </c>
      <c r="H84">
        <v>10.297129999999999</v>
      </c>
      <c r="I84">
        <v>10.20073</v>
      </c>
      <c r="J84">
        <v>10.115159999999999</v>
      </c>
      <c r="K84">
        <v>10.027189999999999</v>
      </c>
      <c r="L84" s="128">
        <v>9.9485600000000005</v>
      </c>
      <c r="M84" s="127">
        <v>1.919808498836701E-4</v>
      </c>
      <c r="N84">
        <v>2.056409436546254E-4</v>
      </c>
      <c r="O84">
        <v>2.1431214845771471E-4</v>
      </c>
      <c r="P84">
        <v>2.2286199276099649E-4</v>
      </c>
      <c r="Q84">
        <v>2.3102404471242791E-4</v>
      </c>
      <c r="R84" s="128">
        <v>2.3908532173885999E-4</v>
      </c>
      <c r="S84">
        <v>1.919808498836701E-2</v>
      </c>
      <c r="T84">
        <v>2.056409436546254E-2</v>
      </c>
      <c r="U84">
        <v>2.1431214845771471E-2</v>
      </c>
      <c r="V84">
        <v>2.228619927609965E-2</v>
      </c>
      <c r="W84">
        <v>2.3102404471242781E-2</v>
      </c>
      <c r="X84" s="128">
        <v>2.3908532173885999E-2</v>
      </c>
    </row>
    <row r="85" spans="1:24">
      <c r="A85" s="309"/>
      <c r="B85" s="306"/>
      <c r="C85" s="306"/>
      <c r="D85" s="306"/>
      <c r="E85" s="306"/>
      <c r="F85" s="136" t="s">
        <v>239</v>
      </c>
      <c r="G85" s="127">
        <v>0.20213</v>
      </c>
      <c r="H85">
        <v>0.20213</v>
      </c>
      <c r="I85">
        <v>0.20211999999999999</v>
      </c>
      <c r="J85">
        <v>0.20211999999999999</v>
      </c>
      <c r="K85">
        <v>0.20211999999999999</v>
      </c>
      <c r="L85" s="128">
        <v>0.20211999999999999</v>
      </c>
      <c r="M85" s="127">
        <v>3.695254714115854E-6</v>
      </c>
      <c r="N85">
        <v>4.0366785639211552E-6</v>
      </c>
      <c r="O85">
        <v>4.2464383868873397E-6</v>
      </c>
      <c r="P85">
        <v>4.4532035061089096E-6</v>
      </c>
      <c r="Q85">
        <v>4.6567961629605026E-6</v>
      </c>
      <c r="R85" s="128">
        <v>4.8573788799442711E-6</v>
      </c>
      <c r="S85">
        <v>3.6952547141158538E-4</v>
      </c>
      <c r="T85">
        <v>4.036678563921155E-4</v>
      </c>
      <c r="U85">
        <v>4.2464383868873401E-4</v>
      </c>
      <c r="V85">
        <v>4.4532035061089099E-4</v>
      </c>
      <c r="W85">
        <v>4.6567961629605031E-4</v>
      </c>
      <c r="X85" s="128">
        <v>4.857378879944271E-4</v>
      </c>
    </row>
    <row r="86" spans="1:24">
      <c r="A86" s="309"/>
      <c r="B86" s="306"/>
      <c r="C86" s="306"/>
      <c r="D86" s="306"/>
      <c r="E86" s="306"/>
      <c r="F86" s="136" t="s">
        <v>199</v>
      </c>
      <c r="G86" s="127">
        <v>178.26408000000001</v>
      </c>
      <c r="H86">
        <v>161.13531</v>
      </c>
      <c r="I86">
        <v>151.96589</v>
      </c>
      <c r="J86">
        <v>143.78381999999999</v>
      </c>
      <c r="K86">
        <v>136.43817999999999</v>
      </c>
      <c r="L86" s="128">
        <v>129.80667</v>
      </c>
      <c r="M86" s="127">
        <v>3.2589481124896151E-3</v>
      </c>
      <c r="N86">
        <v>3.2179857110166241E-3</v>
      </c>
      <c r="O86">
        <v>3.1927260478601771E-3</v>
      </c>
      <c r="P86">
        <v>3.1679131770519118E-3</v>
      </c>
      <c r="Q86">
        <v>3.143502835470584E-3</v>
      </c>
      <c r="R86" s="128">
        <v>3.1195338280917062E-3</v>
      </c>
      <c r="S86">
        <v>0.32589481124896152</v>
      </c>
      <c r="T86">
        <v>0.32179857110166238</v>
      </c>
      <c r="U86">
        <v>0.31927260478601771</v>
      </c>
      <c r="V86">
        <v>0.3167913177051912</v>
      </c>
      <c r="W86">
        <v>0.31435028354705841</v>
      </c>
      <c r="X86" s="128">
        <v>0.31195338280917062</v>
      </c>
    </row>
    <row r="87" spans="1:24">
      <c r="A87" s="309"/>
      <c r="B87" s="306"/>
      <c r="C87" s="306"/>
      <c r="D87" s="306"/>
      <c r="E87" s="306"/>
      <c r="F87" s="136" t="s">
        <v>227</v>
      </c>
      <c r="G87" s="127">
        <v>0</v>
      </c>
      <c r="H87">
        <v>0</v>
      </c>
      <c r="I87">
        <v>0</v>
      </c>
      <c r="J87">
        <v>0</v>
      </c>
      <c r="K87">
        <v>0</v>
      </c>
      <c r="L87" s="128">
        <v>0</v>
      </c>
      <c r="M87" s="127">
        <v>0</v>
      </c>
      <c r="N87">
        <v>0</v>
      </c>
      <c r="O87">
        <v>0</v>
      </c>
      <c r="P87">
        <v>0</v>
      </c>
      <c r="Q87">
        <v>0</v>
      </c>
      <c r="R87" s="128">
        <v>0</v>
      </c>
      <c r="S87">
        <v>0</v>
      </c>
      <c r="T87">
        <v>0</v>
      </c>
      <c r="U87">
        <v>0</v>
      </c>
      <c r="V87">
        <v>0</v>
      </c>
      <c r="W87">
        <v>0</v>
      </c>
      <c r="X87" s="128">
        <v>0</v>
      </c>
    </row>
    <row r="88" spans="1:24">
      <c r="A88" s="309"/>
      <c r="B88" s="306"/>
      <c r="C88" s="306"/>
      <c r="D88" s="306"/>
      <c r="E88" s="306"/>
      <c r="F88" s="136" t="s">
        <v>205</v>
      </c>
      <c r="G88" s="127">
        <v>0</v>
      </c>
      <c r="H88">
        <v>0</v>
      </c>
      <c r="I88">
        <v>0</v>
      </c>
      <c r="J88">
        <v>0</v>
      </c>
      <c r="K88">
        <v>0</v>
      </c>
      <c r="L88" s="128">
        <v>0</v>
      </c>
      <c r="M88" s="127">
        <v>0</v>
      </c>
      <c r="N88">
        <v>0</v>
      </c>
      <c r="O88">
        <v>0</v>
      </c>
      <c r="P88">
        <v>0</v>
      </c>
      <c r="Q88">
        <v>0</v>
      </c>
      <c r="R88" s="128">
        <v>0</v>
      </c>
      <c r="S88">
        <v>0</v>
      </c>
      <c r="T88">
        <v>0</v>
      </c>
      <c r="U88">
        <v>0</v>
      </c>
      <c r="V88">
        <v>0</v>
      </c>
      <c r="W88">
        <v>0</v>
      </c>
      <c r="X88" s="128">
        <v>0</v>
      </c>
    </row>
    <row r="89" spans="1:24">
      <c r="A89" s="309"/>
      <c r="B89" s="306"/>
      <c r="C89" s="306"/>
      <c r="D89" s="306"/>
      <c r="E89" s="306"/>
      <c r="F89" s="136" t="s">
        <v>201</v>
      </c>
      <c r="G89" s="127">
        <v>5.4730000000000001E-2</v>
      </c>
      <c r="H89">
        <v>4.9480000000000003E-2</v>
      </c>
      <c r="I89">
        <v>4.666E-2</v>
      </c>
      <c r="J89">
        <v>4.4159999999999998E-2</v>
      </c>
      <c r="K89">
        <v>4.19E-2</v>
      </c>
      <c r="L89" s="128">
        <v>3.9870000000000003E-2</v>
      </c>
      <c r="M89" s="127">
        <v>1.0005505887476409E-6</v>
      </c>
      <c r="N89">
        <v>9.881504741642446E-7</v>
      </c>
      <c r="O89">
        <v>9.8030286528875552E-7</v>
      </c>
      <c r="P89">
        <v>9.7295402152072771E-7</v>
      </c>
      <c r="Q89">
        <v>9.6536591741561983E-7</v>
      </c>
      <c r="R89" s="128">
        <v>9.5816196291004401E-7</v>
      </c>
      <c r="S89">
        <v>1.000550588747641E-4</v>
      </c>
      <c r="T89">
        <v>9.881504741642446E-5</v>
      </c>
      <c r="U89">
        <v>9.8030286528875558E-5</v>
      </c>
      <c r="V89">
        <v>9.7295402152072774E-5</v>
      </c>
      <c r="W89">
        <v>9.6536591741561986E-5</v>
      </c>
      <c r="X89" s="128">
        <v>9.5816196291004398E-5</v>
      </c>
    </row>
    <row r="90" spans="1:24">
      <c r="A90" s="309"/>
      <c r="B90" s="306"/>
      <c r="C90" s="306"/>
      <c r="D90" s="306"/>
      <c r="E90" s="306"/>
      <c r="F90" s="136" t="s">
        <v>207</v>
      </c>
      <c r="G90" s="127">
        <v>45.161549999999998</v>
      </c>
      <c r="H90">
        <v>45.144820000000003</v>
      </c>
      <c r="I90">
        <v>45.136159999999997</v>
      </c>
      <c r="J90">
        <v>45.128399999999999</v>
      </c>
      <c r="K90">
        <v>45.12162</v>
      </c>
      <c r="L90" s="128">
        <v>45.115499999999997</v>
      </c>
      <c r="M90" s="127">
        <v>8.2562425436243439E-4</v>
      </c>
      <c r="N90">
        <v>9.0157387407153349E-4</v>
      </c>
      <c r="O90">
        <v>9.4828776202596882E-4</v>
      </c>
      <c r="P90">
        <v>9.9429026867744585E-4</v>
      </c>
      <c r="Q90">
        <v>1.0395912669827921E-3</v>
      </c>
      <c r="R90" s="128">
        <v>1.084222624471234E-3</v>
      </c>
      <c r="S90">
        <v>8.2562425436243439E-2</v>
      </c>
      <c r="T90">
        <v>9.0157387407153344E-2</v>
      </c>
      <c r="U90">
        <v>9.4828776202596887E-2</v>
      </c>
      <c r="V90">
        <v>9.9429026867744588E-2</v>
      </c>
      <c r="W90">
        <v>0.1039591266982792</v>
      </c>
      <c r="X90" s="128">
        <v>0.1084222624471234</v>
      </c>
    </row>
    <row r="91" spans="1:24">
      <c r="A91" s="309"/>
      <c r="B91" s="306"/>
      <c r="C91" s="306"/>
      <c r="D91" s="306"/>
      <c r="E91" s="306"/>
      <c r="F91" s="136" t="s">
        <v>209</v>
      </c>
      <c r="G91" s="127">
        <v>0</v>
      </c>
      <c r="H91">
        <v>0</v>
      </c>
      <c r="I91">
        <v>0</v>
      </c>
      <c r="J91">
        <v>0</v>
      </c>
      <c r="K91">
        <v>0</v>
      </c>
      <c r="L91" s="128">
        <v>0</v>
      </c>
      <c r="M91" s="127">
        <v>0</v>
      </c>
      <c r="N91">
        <v>0</v>
      </c>
      <c r="O91">
        <v>0</v>
      </c>
      <c r="P91">
        <v>0</v>
      </c>
      <c r="Q91">
        <v>0</v>
      </c>
      <c r="R91" s="128">
        <v>0</v>
      </c>
      <c r="S91">
        <v>0</v>
      </c>
      <c r="T91">
        <v>0</v>
      </c>
      <c r="U91">
        <v>0</v>
      </c>
      <c r="V91">
        <v>0</v>
      </c>
      <c r="W91">
        <v>0</v>
      </c>
      <c r="X91" s="128">
        <v>0</v>
      </c>
    </row>
    <row r="92" spans="1:24">
      <c r="A92" s="309"/>
      <c r="B92" s="306"/>
      <c r="C92" s="306"/>
      <c r="D92" s="306"/>
      <c r="E92" s="306"/>
      <c r="F92" s="136" t="s">
        <v>219</v>
      </c>
      <c r="G92" s="127">
        <v>99.349320000000006</v>
      </c>
      <c r="H92">
        <v>89.802620000000005</v>
      </c>
      <c r="I92">
        <v>84.691909999999993</v>
      </c>
      <c r="J92">
        <v>80.131569999999996</v>
      </c>
      <c r="K92">
        <v>76.037260000000003</v>
      </c>
      <c r="L92" s="128">
        <v>72.340999999999994</v>
      </c>
      <c r="M92" s="127">
        <v>1.8162620248068299E-3</v>
      </c>
      <c r="N92">
        <v>1.793421615484872E-3</v>
      </c>
      <c r="O92">
        <v>1.77933394855931E-3</v>
      </c>
      <c r="P92">
        <v>1.7654966775876291E-3</v>
      </c>
      <c r="Q92">
        <v>1.751880173214081E-3</v>
      </c>
      <c r="R92" s="128">
        <v>1.738510021541898E-3</v>
      </c>
      <c r="S92">
        <v>0.18162620248068301</v>
      </c>
      <c r="T92">
        <v>0.1793421615484872</v>
      </c>
      <c r="U92">
        <v>0.17793339485593099</v>
      </c>
      <c r="V92">
        <v>0.17654966775876291</v>
      </c>
      <c r="W92">
        <v>0.17518801732140821</v>
      </c>
      <c r="X92" s="128">
        <v>0.1738510021541898</v>
      </c>
    </row>
    <row r="93" spans="1:24">
      <c r="A93" s="309"/>
      <c r="B93" s="306"/>
      <c r="C93" s="306"/>
      <c r="D93" s="306"/>
      <c r="E93" s="306"/>
      <c r="F93" s="136" t="s">
        <v>229</v>
      </c>
      <c r="G93" s="127">
        <v>6.8300000000000001E-3</v>
      </c>
      <c r="H93">
        <v>6.2399999999999999E-3</v>
      </c>
      <c r="I93">
        <v>5.9300000000000004E-3</v>
      </c>
      <c r="J93">
        <v>5.64E-3</v>
      </c>
      <c r="K93">
        <v>5.3899999999999998E-3</v>
      </c>
      <c r="L93" s="128">
        <v>5.1599999999999997E-3</v>
      </c>
      <c r="M93" s="127">
        <v>1.248631558769668E-7</v>
      </c>
      <c r="N93">
        <v>1.2461719803526451E-7</v>
      </c>
      <c r="O93">
        <v>1.2458628356541619E-7</v>
      </c>
      <c r="P93">
        <v>1.242631494877016E-7</v>
      </c>
      <c r="Q93">
        <v>1.2418430298019551E-7</v>
      </c>
      <c r="R93" s="128">
        <v>1.2400591243079569E-7</v>
      </c>
      <c r="S93">
        <v>1.248631558769668E-5</v>
      </c>
      <c r="T93">
        <v>1.246171980352644E-5</v>
      </c>
      <c r="U93">
        <v>1.245862835654162E-5</v>
      </c>
      <c r="V93">
        <v>1.2426314948770161E-5</v>
      </c>
      <c r="W93">
        <v>1.241843029801955E-5</v>
      </c>
      <c r="X93" s="128">
        <v>1.240059124307958E-5</v>
      </c>
    </row>
    <row r="94" spans="1:24" ht="15" thickBot="1">
      <c r="A94" s="310"/>
      <c r="B94" s="307"/>
      <c r="C94" s="307"/>
      <c r="D94" s="307"/>
      <c r="E94" s="307"/>
      <c r="F94" s="145" t="s">
        <v>223</v>
      </c>
      <c r="G94" s="133">
        <v>69.257580000000004</v>
      </c>
      <c r="H94" s="134">
        <v>62.619199999999999</v>
      </c>
      <c r="I94" s="134">
        <v>59.065989999999999</v>
      </c>
      <c r="J94" s="134">
        <v>55.895060000000001</v>
      </c>
      <c r="K94" s="134">
        <v>53.048969999999997</v>
      </c>
      <c r="L94" s="135">
        <v>50.47936</v>
      </c>
      <c r="M94" s="133">
        <v>1.266137629165665E-3</v>
      </c>
      <c r="N94" s="134">
        <v>1.2505495588477299E-3</v>
      </c>
      <c r="O94" s="134">
        <v>1.2409464045888771E-3</v>
      </c>
      <c r="P94" s="134">
        <v>1.2315064178021369E-3</v>
      </c>
      <c r="Q94" s="134">
        <v>1.2222355033891089E-3</v>
      </c>
      <c r="R94" s="135">
        <v>1.213127731729189E-3</v>
      </c>
      <c r="S94" s="134">
        <v>0.12661376291656651</v>
      </c>
      <c r="T94" s="134">
        <v>0.125054955884773</v>
      </c>
      <c r="U94" s="134">
        <v>0.1240946404588877</v>
      </c>
      <c r="V94" s="134">
        <v>0.1231506417802137</v>
      </c>
      <c r="W94" s="134">
        <v>0.1222235503389109</v>
      </c>
      <c r="X94" s="135">
        <v>0.1213127731729189</v>
      </c>
    </row>
    <row r="95" spans="1:24">
      <c r="A95"/>
      <c r="D95"/>
    </row>
    <row r="96" spans="1:24">
      <c r="A96"/>
      <c r="D96"/>
    </row>
    <row r="97" spans="1:4">
      <c r="A97"/>
      <c r="D97"/>
    </row>
    <row r="98" spans="1:4">
      <c r="A98"/>
      <c r="D98"/>
    </row>
    <row r="99" spans="1:4">
      <c r="A99"/>
      <c r="D99"/>
    </row>
    <row r="100" spans="1:4">
      <c r="A100"/>
      <c r="D100"/>
    </row>
  </sheetData>
  <mergeCells count="15">
    <mergeCell ref="A64:A94"/>
    <mergeCell ref="B64:B94"/>
    <mergeCell ref="C64:C94"/>
    <mergeCell ref="D64:D94"/>
    <mergeCell ref="E71:E94"/>
    <mergeCell ref="B2:B32"/>
    <mergeCell ref="C2:C32"/>
    <mergeCell ref="D2:D32"/>
    <mergeCell ref="E9:E32"/>
    <mergeCell ref="A33:A63"/>
    <mergeCell ref="B33:B63"/>
    <mergeCell ref="C33:C63"/>
    <mergeCell ref="D33:D63"/>
    <mergeCell ref="E40:E63"/>
    <mergeCell ref="A2:A32"/>
  </mergeCells>
  <conditionalFormatting sqref="G1:L94">
    <cfRule type="colorScale" priority="3">
      <colorScale>
        <cfvo type="min"/>
        <cfvo type="percentile" val="50"/>
        <cfvo type="max"/>
        <color rgb="FF63BE7B"/>
        <color rgb="FFFFEB84"/>
        <color rgb="FFF8696B"/>
      </colorScale>
    </cfRule>
  </conditionalFormatting>
  <conditionalFormatting sqref="M1:R94">
    <cfRule type="colorScale" priority="2">
      <colorScale>
        <cfvo type="min"/>
        <cfvo type="percentile" val="50"/>
        <cfvo type="max"/>
        <color rgb="FF63BE7B"/>
        <color rgb="FFFFEB84"/>
        <color rgb="FFF8696B"/>
      </colorScale>
    </cfRule>
  </conditionalFormatting>
  <conditionalFormatting sqref="S1:X9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D74E-7F7D-4AB3-A311-80802EF4F3E5}">
  <sheetPr>
    <tabColor rgb="FFFFC000"/>
  </sheetPr>
  <dimension ref="A1:X125"/>
  <sheetViews>
    <sheetView topLeftCell="A16" zoomScale="85" zoomScaleNormal="85" workbookViewId="0">
      <selection activeCell="P1" sqref="P1"/>
    </sheetView>
    <sheetView workbookViewId="1"/>
  </sheetViews>
  <sheetFormatPr defaultColWidth="9.109375" defaultRowHeight="14.4"/>
  <cols>
    <col min="1" max="1" width="20.88671875" style="114" customWidth="1"/>
  </cols>
  <sheetData>
    <row r="1" spans="1:24" ht="15" thickBot="1">
      <c r="A1" s="140" t="s">
        <v>336</v>
      </c>
      <c r="B1" s="141" t="s">
        <v>337</v>
      </c>
      <c r="C1" s="141" t="s">
        <v>338</v>
      </c>
      <c r="D1" s="141" t="s">
        <v>339</v>
      </c>
      <c r="E1" s="141" t="s">
        <v>340</v>
      </c>
      <c r="F1" s="142" t="s">
        <v>341</v>
      </c>
      <c r="G1" s="139" t="s">
        <v>342</v>
      </c>
      <c r="H1" s="124" t="s">
        <v>343</v>
      </c>
      <c r="I1" s="124" t="s">
        <v>344</v>
      </c>
      <c r="J1" s="124" t="s">
        <v>345</v>
      </c>
      <c r="K1" s="124" t="s">
        <v>346</v>
      </c>
      <c r="L1" s="125" t="s">
        <v>347</v>
      </c>
      <c r="M1" s="139" t="s">
        <v>348</v>
      </c>
      <c r="N1" s="124" t="s">
        <v>349</v>
      </c>
      <c r="O1" s="124" t="s">
        <v>350</v>
      </c>
      <c r="P1" s="124" t="s">
        <v>351</v>
      </c>
      <c r="Q1" s="124" t="s">
        <v>352</v>
      </c>
      <c r="R1" s="125" t="s">
        <v>353</v>
      </c>
      <c r="S1" s="139" t="s">
        <v>354</v>
      </c>
      <c r="T1" s="124" t="s">
        <v>355</v>
      </c>
      <c r="U1" s="124" t="s">
        <v>356</v>
      </c>
      <c r="V1" s="124" t="s">
        <v>357</v>
      </c>
      <c r="W1" s="124" t="s">
        <v>358</v>
      </c>
      <c r="X1" s="125" t="s">
        <v>359</v>
      </c>
    </row>
    <row r="2" spans="1:24">
      <c r="A2" s="308" t="s">
        <v>386</v>
      </c>
      <c r="B2" s="305" t="s">
        <v>318</v>
      </c>
      <c r="C2" s="305" t="s">
        <v>361</v>
      </c>
      <c r="D2" s="305" t="s">
        <v>387</v>
      </c>
      <c r="E2" s="120" t="s">
        <v>363</v>
      </c>
      <c r="F2" s="144" t="s">
        <v>364</v>
      </c>
      <c r="G2" s="131">
        <v>32.946040000000004</v>
      </c>
      <c r="H2" s="129">
        <v>32.95937</v>
      </c>
      <c r="I2" s="129">
        <v>32.959269999999997</v>
      </c>
      <c r="J2" s="129">
        <v>32.95843</v>
      </c>
      <c r="K2" s="129">
        <v>32.959130000000002</v>
      </c>
      <c r="L2" s="130">
        <v>32.959020000000002</v>
      </c>
      <c r="M2" s="131">
        <v>1.6898575647634081E-2</v>
      </c>
      <c r="N2" s="129">
        <v>1.6907066475819028E-2</v>
      </c>
      <c r="O2" s="129">
        <v>1.6907213353547199E-2</v>
      </c>
      <c r="P2" s="129">
        <v>1.6907237092584529E-2</v>
      </c>
      <c r="Q2" s="129">
        <v>1.6907584214047131E-2</v>
      </c>
      <c r="R2" s="130">
        <v>1.690767054978393E-2</v>
      </c>
      <c r="S2" s="131">
        <v>1.689857564763408</v>
      </c>
      <c r="T2" s="129">
        <v>1.690706647581903</v>
      </c>
      <c r="U2" s="129">
        <v>1.6907213353547199</v>
      </c>
      <c r="V2" s="129">
        <v>1.6907237092584531</v>
      </c>
      <c r="W2" s="129">
        <v>1.6907584214047131</v>
      </c>
      <c r="X2" s="130">
        <v>1.6907670549783931</v>
      </c>
    </row>
    <row r="3" spans="1:24">
      <c r="A3" s="309"/>
      <c r="B3" s="306"/>
      <c r="C3" s="306"/>
      <c r="D3" s="306"/>
      <c r="E3" s="119" t="s">
        <v>365</v>
      </c>
      <c r="F3" s="136" t="s">
        <v>364</v>
      </c>
      <c r="G3" s="127">
        <v>9.8777000000000008</v>
      </c>
      <c r="H3">
        <v>9.8671500000000005</v>
      </c>
      <c r="I3">
        <v>9.8685399999999994</v>
      </c>
      <c r="J3">
        <v>9.8679400000000008</v>
      </c>
      <c r="K3">
        <v>9.8671399999999991</v>
      </c>
      <c r="L3" s="128">
        <v>9.8634699999999995</v>
      </c>
      <c r="M3" s="127">
        <v>5.0664377471354707E-3</v>
      </c>
      <c r="N3">
        <v>5.0615215332355497E-3</v>
      </c>
      <c r="O3">
        <v>5.0622938938882653E-3</v>
      </c>
      <c r="P3">
        <v>5.0621222308040344E-3</v>
      </c>
      <c r="Q3">
        <v>5.0617082581303867E-3</v>
      </c>
      <c r="R3" s="128">
        <v>5.0598683224706686E-3</v>
      </c>
      <c r="S3" s="127">
        <v>0.50664377471354705</v>
      </c>
      <c r="T3">
        <v>0.50615215332355501</v>
      </c>
      <c r="U3">
        <v>0.50622938938882656</v>
      </c>
      <c r="V3">
        <v>0.50621222308040348</v>
      </c>
      <c r="W3">
        <v>0.50617082581303863</v>
      </c>
      <c r="X3" s="128">
        <v>0.50598683224706686</v>
      </c>
    </row>
    <row r="4" spans="1:24">
      <c r="A4" s="309"/>
      <c r="B4" s="306"/>
      <c r="C4" s="306"/>
      <c r="D4" s="306"/>
      <c r="E4" s="119" t="s">
        <v>61</v>
      </c>
      <c r="F4" s="136" t="s">
        <v>364</v>
      </c>
      <c r="G4" s="127">
        <v>1808.0516399999999</v>
      </c>
      <c r="H4">
        <v>1807.9108100000001</v>
      </c>
      <c r="I4">
        <v>1807.8735300000001</v>
      </c>
      <c r="J4">
        <v>1807.8116199999999</v>
      </c>
      <c r="K4">
        <v>1807.8073400000001</v>
      </c>
      <c r="L4" s="128">
        <v>1807.78945</v>
      </c>
      <c r="M4" s="127">
        <v>0.92737996473533224</v>
      </c>
      <c r="N4">
        <v>0.92739843774385955</v>
      </c>
      <c r="O4">
        <v>0.92739018455021982</v>
      </c>
      <c r="P4">
        <v>0.92738336377276853</v>
      </c>
      <c r="Q4">
        <v>0.9273805116768109</v>
      </c>
      <c r="R4" s="128">
        <v>0.92737916491373473</v>
      </c>
      <c r="S4" s="127">
        <v>92.737996473533229</v>
      </c>
      <c r="T4">
        <v>92.73984377438596</v>
      </c>
      <c r="U4">
        <v>92.739018455021977</v>
      </c>
      <c r="V4">
        <v>92.738336377276852</v>
      </c>
      <c r="W4">
        <v>92.738051167681093</v>
      </c>
      <c r="X4" s="128">
        <v>92.737916491373468</v>
      </c>
    </row>
    <row r="5" spans="1:24">
      <c r="A5" s="309"/>
      <c r="B5" s="306"/>
      <c r="C5" s="306"/>
      <c r="D5" s="306"/>
      <c r="E5" s="119" t="s">
        <v>366</v>
      </c>
      <c r="F5" s="136" t="s">
        <v>364</v>
      </c>
      <c r="G5" s="127">
        <v>0.96377999999999997</v>
      </c>
      <c r="H5">
        <v>0.93516999999999995</v>
      </c>
      <c r="I5">
        <v>0.94794</v>
      </c>
      <c r="J5">
        <v>0.95991000000000004</v>
      </c>
      <c r="K5">
        <v>0.96497999999999995</v>
      </c>
      <c r="L5" s="128">
        <v>0.97011000000000003</v>
      </c>
      <c r="M5" s="127">
        <v>4.9433890196444756E-4</v>
      </c>
      <c r="N5">
        <v>4.7971127349192921E-4</v>
      </c>
      <c r="O5">
        <v>4.8626756073060878E-4</v>
      </c>
      <c r="P5">
        <v>4.9242108794450513E-4</v>
      </c>
      <c r="Q5">
        <v>4.9502158020770556E-4</v>
      </c>
      <c r="R5" s="128">
        <v>4.9765740234542421E-4</v>
      </c>
      <c r="S5" s="127">
        <v>4.9433890196444757E-2</v>
      </c>
      <c r="T5">
        <v>4.7971127349192913E-2</v>
      </c>
      <c r="U5">
        <v>4.8626756073060877E-2</v>
      </c>
      <c r="V5">
        <v>4.9242108794450512E-2</v>
      </c>
      <c r="W5">
        <v>4.9502158020770563E-2</v>
      </c>
      <c r="X5" s="128">
        <v>4.9765740234542423E-2</v>
      </c>
    </row>
    <row r="6" spans="1:24">
      <c r="A6" s="309"/>
      <c r="B6" s="306"/>
      <c r="C6" s="306"/>
      <c r="D6" s="306"/>
      <c r="E6" s="119" t="s">
        <v>367</v>
      </c>
      <c r="F6" s="136" t="s">
        <v>364</v>
      </c>
      <c r="G6" s="127">
        <v>0.19744999999999999</v>
      </c>
      <c r="H6">
        <v>0.19696</v>
      </c>
      <c r="I6">
        <v>0.19592000000000001</v>
      </c>
      <c r="J6">
        <v>0.19427</v>
      </c>
      <c r="K6">
        <v>0.19434999999999999</v>
      </c>
      <c r="L6" s="128">
        <v>0.19408</v>
      </c>
      <c r="M6" s="127">
        <v>1.01275411601071E-4</v>
      </c>
      <c r="N6">
        <v>1.010339643347951E-4</v>
      </c>
      <c r="O6">
        <v>1.00501656748677E-4</v>
      </c>
      <c r="P6">
        <v>9.9657931217488115E-5</v>
      </c>
      <c r="Q6">
        <v>9.9698899576537942E-5</v>
      </c>
      <c r="R6" s="128">
        <v>9.9561233929348133E-5</v>
      </c>
      <c r="S6" s="127">
        <v>1.01275411601071E-2</v>
      </c>
      <c r="T6">
        <v>1.010339643347951E-2</v>
      </c>
      <c r="U6">
        <v>1.00501656748677E-2</v>
      </c>
      <c r="V6">
        <v>9.9657931217488113E-3</v>
      </c>
      <c r="W6">
        <v>9.9698899576537939E-3</v>
      </c>
      <c r="X6" s="128">
        <v>9.9561233929348139E-3</v>
      </c>
    </row>
    <row r="7" spans="1:24">
      <c r="A7" s="309"/>
      <c r="B7" s="306"/>
      <c r="C7" s="306"/>
      <c r="D7" s="306"/>
      <c r="E7" s="119" t="s">
        <v>368</v>
      </c>
      <c r="F7" s="136" t="s">
        <v>364</v>
      </c>
      <c r="G7" s="127">
        <v>49.383679999999998</v>
      </c>
      <c r="H7">
        <v>49.383479999999999</v>
      </c>
      <c r="I7">
        <v>49.38364</v>
      </c>
      <c r="J7">
        <v>49.383450000000003</v>
      </c>
      <c r="K7">
        <v>49.383879999999998</v>
      </c>
      <c r="L7" s="128">
        <v>49.383940000000003</v>
      </c>
      <c r="M7" s="127">
        <v>2.532971647695911E-2</v>
      </c>
      <c r="N7">
        <v>2.5332091577214E-2</v>
      </c>
      <c r="O7">
        <v>2.533247058125886E-2</v>
      </c>
      <c r="P7">
        <v>2.533305432327309E-2</v>
      </c>
      <c r="Q7">
        <v>2.533325697360329E-2</v>
      </c>
      <c r="R7" s="128">
        <v>2.5333501662679791E-2</v>
      </c>
      <c r="S7" s="127">
        <v>2.532971647695911</v>
      </c>
      <c r="T7">
        <v>2.5332091577214002</v>
      </c>
      <c r="U7">
        <v>2.5332470581258861</v>
      </c>
      <c r="V7">
        <v>2.533305432327309</v>
      </c>
      <c r="W7">
        <v>2.53332569736033</v>
      </c>
      <c r="X7" s="128">
        <v>2.5333501662679789</v>
      </c>
    </row>
    <row r="8" spans="1:24">
      <c r="A8" s="309"/>
      <c r="B8" s="306"/>
      <c r="C8" s="306"/>
      <c r="D8" s="306"/>
      <c r="E8" s="119" t="s">
        <v>369</v>
      </c>
      <c r="F8" s="136" t="s">
        <v>364</v>
      </c>
      <c r="G8" s="127">
        <v>2.49E-3</v>
      </c>
      <c r="H8">
        <v>2.49E-3</v>
      </c>
      <c r="I8">
        <v>2.49E-3</v>
      </c>
      <c r="J8">
        <v>2.49E-3</v>
      </c>
      <c r="K8">
        <v>2.49E-3</v>
      </c>
      <c r="L8" s="128">
        <v>2.49E-3</v>
      </c>
      <c r="M8" s="127">
        <v>1.2771626988435889E-6</v>
      </c>
      <c r="N8">
        <v>1.2772876279124689E-6</v>
      </c>
      <c r="O8">
        <v>1.2773025995518869E-6</v>
      </c>
      <c r="P8">
        <v>1.277336947194859E-6</v>
      </c>
      <c r="Q8">
        <v>1.27733604294098E-6</v>
      </c>
      <c r="R8" s="128">
        <v>1.277346828545326E-6</v>
      </c>
      <c r="S8" s="127">
        <v>1.2771626988435889E-4</v>
      </c>
      <c r="T8">
        <v>1.2772876279124691E-4</v>
      </c>
      <c r="U8">
        <v>1.2773025995518869E-4</v>
      </c>
      <c r="V8">
        <v>1.27733694719486E-4</v>
      </c>
      <c r="W8">
        <v>1.2773360429409799E-4</v>
      </c>
      <c r="X8" s="128">
        <v>1.2773468285453261E-4</v>
      </c>
    </row>
    <row r="9" spans="1:24">
      <c r="A9" s="309"/>
      <c r="B9" s="306"/>
      <c r="C9" s="306"/>
      <c r="D9" s="306"/>
      <c r="E9" s="306" t="s">
        <v>65</v>
      </c>
      <c r="F9" s="136" t="s">
        <v>211</v>
      </c>
      <c r="G9" s="127">
        <v>0</v>
      </c>
      <c r="H9">
        <v>0</v>
      </c>
      <c r="I9">
        <v>0</v>
      </c>
      <c r="J9">
        <v>0</v>
      </c>
      <c r="K9">
        <v>0</v>
      </c>
      <c r="L9" s="128">
        <v>0</v>
      </c>
      <c r="M9" s="127">
        <v>0</v>
      </c>
      <c r="N9">
        <v>0</v>
      </c>
      <c r="O9">
        <v>0</v>
      </c>
      <c r="P9">
        <v>0</v>
      </c>
      <c r="Q9">
        <v>0</v>
      </c>
      <c r="R9" s="128">
        <v>0</v>
      </c>
      <c r="S9" s="127">
        <v>0</v>
      </c>
      <c r="T9">
        <v>0</v>
      </c>
      <c r="U9">
        <v>0</v>
      </c>
      <c r="V9">
        <v>0</v>
      </c>
      <c r="W9">
        <v>0</v>
      </c>
      <c r="X9" s="128">
        <v>0</v>
      </c>
    </row>
    <row r="10" spans="1:24">
      <c r="A10" s="309"/>
      <c r="B10" s="306"/>
      <c r="C10" s="306"/>
      <c r="D10" s="306"/>
      <c r="E10" s="306"/>
      <c r="F10" s="136" t="s">
        <v>231</v>
      </c>
      <c r="G10" s="127">
        <v>6.275E-2</v>
      </c>
      <c r="H10">
        <v>6.2799999999999995E-2</v>
      </c>
      <c r="I10">
        <v>6.2799999999999995E-2</v>
      </c>
      <c r="J10">
        <v>6.2789999999999999E-2</v>
      </c>
      <c r="K10">
        <v>6.2799999999999995E-2</v>
      </c>
      <c r="L10" s="128">
        <v>6.2799999999999995E-2</v>
      </c>
      <c r="M10" s="127">
        <v>3.2185525844351499E-5</v>
      </c>
      <c r="N10">
        <v>3.2214322503173913E-5</v>
      </c>
      <c r="O10">
        <v>3.2214700101148001E-5</v>
      </c>
      <c r="P10">
        <v>3.2210436511793269E-5</v>
      </c>
      <c r="Q10">
        <v>3.2215543572969299E-5</v>
      </c>
      <c r="R10" s="128">
        <v>3.2215815595440349E-5</v>
      </c>
      <c r="S10" s="127">
        <v>3.21855258443515E-3</v>
      </c>
      <c r="T10">
        <v>3.2214322503173911E-3</v>
      </c>
      <c r="U10">
        <v>3.2214700101148002E-3</v>
      </c>
      <c r="V10">
        <v>3.2210436511793269E-3</v>
      </c>
      <c r="W10">
        <v>3.2215543572969301E-3</v>
      </c>
      <c r="X10" s="128">
        <v>3.2215815595440351E-3</v>
      </c>
    </row>
    <row r="11" spans="1:24">
      <c r="A11" s="309"/>
      <c r="B11" s="306"/>
      <c r="C11" s="306"/>
      <c r="D11" s="306"/>
      <c r="E11" s="306"/>
      <c r="F11" s="136" t="s">
        <v>213</v>
      </c>
      <c r="G11" s="127">
        <v>0.36677999999999999</v>
      </c>
      <c r="H11">
        <v>0.36736999999999997</v>
      </c>
      <c r="I11">
        <v>0.36735000000000001</v>
      </c>
      <c r="J11">
        <v>0.36734</v>
      </c>
      <c r="K11">
        <v>0.36732999999999999</v>
      </c>
      <c r="L11" s="128">
        <v>0.36731999999999998</v>
      </c>
      <c r="M11" s="127">
        <v>1.881276042899003E-4</v>
      </c>
      <c r="N11">
        <v>1.88448656974379E-4</v>
      </c>
      <c r="O11">
        <v>1.8844060640376941E-4</v>
      </c>
      <c r="P11">
        <v>1.8844054384841761E-4</v>
      </c>
      <c r="Q11">
        <v>1.8843528058373911E-4</v>
      </c>
      <c r="R11" s="128">
        <v>1.8843174179167439E-4</v>
      </c>
      <c r="S11" s="127">
        <v>1.8812760428990029E-2</v>
      </c>
      <c r="T11">
        <v>1.8844865697437901E-2</v>
      </c>
      <c r="U11">
        <v>1.8844060640376942E-2</v>
      </c>
      <c r="V11">
        <v>1.8844054384841762E-2</v>
      </c>
      <c r="W11">
        <v>1.8843528058373901E-2</v>
      </c>
      <c r="X11" s="128">
        <v>1.8843174179167439E-2</v>
      </c>
    </row>
    <row r="12" spans="1:24">
      <c r="A12" s="309"/>
      <c r="B12" s="306"/>
      <c r="C12" s="306"/>
      <c r="D12" s="306"/>
      <c r="E12" s="306"/>
      <c r="F12" s="136" t="s">
        <v>235</v>
      </c>
      <c r="G12" s="127">
        <v>0</v>
      </c>
      <c r="H12">
        <v>0</v>
      </c>
      <c r="I12">
        <v>0</v>
      </c>
      <c r="J12">
        <v>0</v>
      </c>
      <c r="K12">
        <v>0</v>
      </c>
      <c r="L12" s="128">
        <v>0</v>
      </c>
      <c r="M12" s="127">
        <v>0</v>
      </c>
      <c r="N12">
        <v>0</v>
      </c>
      <c r="O12">
        <v>0</v>
      </c>
      <c r="P12">
        <v>0</v>
      </c>
      <c r="Q12">
        <v>0</v>
      </c>
      <c r="R12" s="128">
        <v>0</v>
      </c>
      <c r="S12" s="127">
        <v>0</v>
      </c>
      <c r="T12">
        <v>0</v>
      </c>
      <c r="U12">
        <v>0</v>
      </c>
      <c r="V12">
        <v>0</v>
      </c>
      <c r="W12">
        <v>0</v>
      </c>
      <c r="X12" s="128">
        <v>0</v>
      </c>
    </row>
    <row r="13" spans="1:24">
      <c r="A13" s="309"/>
      <c r="B13" s="306"/>
      <c r="C13" s="306"/>
      <c r="D13" s="306"/>
      <c r="E13" s="306"/>
      <c r="F13" s="136" t="s">
        <v>237</v>
      </c>
      <c r="G13" s="127">
        <v>0</v>
      </c>
      <c r="H13">
        <v>0</v>
      </c>
      <c r="I13">
        <v>0</v>
      </c>
      <c r="J13">
        <v>0</v>
      </c>
      <c r="K13">
        <v>0</v>
      </c>
      <c r="L13" s="128">
        <v>0</v>
      </c>
      <c r="M13" s="127">
        <v>0</v>
      </c>
      <c r="N13">
        <v>0</v>
      </c>
      <c r="O13">
        <v>0</v>
      </c>
      <c r="P13">
        <v>0</v>
      </c>
      <c r="Q13">
        <v>0</v>
      </c>
      <c r="R13" s="128">
        <v>0</v>
      </c>
      <c r="S13" s="127">
        <v>0</v>
      </c>
      <c r="T13">
        <v>0</v>
      </c>
      <c r="U13">
        <v>0</v>
      </c>
      <c r="V13">
        <v>0</v>
      </c>
      <c r="W13">
        <v>0</v>
      </c>
      <c r="X13" s="128">
        <v>0</v>
      </c>
    </row>
    <row r="14" spans="1:24">
      <c r="A14" s="309"/>
      <c r="B14" s="306"/>
      <c r="C14" s="306"/>
      <c r="D14" s="306"/>
      <c r="E14" s="306"/>
      <c r="F14" s="136" t="s">
        <v>221</v>
      </c>
      <c r="G14" s="127">
        <v>0</v>
      </c>
      <c r="H14">
        <v>0</v>
      </c>
      <c r="I14">
        <v>0</v>
      </c>
      <c r="J14">
        <v>0</v>
      </c>
      <c r="K14">
        <v>0</v>
      </c>
      <c r="L14" s="128">
        <v>0</v>
      </c>
      <c r="M14" s="127">
        <v>0</v>
      </c>
      <c r="N14">
        <v>0</v>
      </c>
      <c r="O14">
        <v>0</v>
      </c>
      <c r="P14">
        <v>0</v>
      </c>
      <c r="Q14">
        <v>0</v>
      </c>
      <c r="R14" s="128">
        <v>0</v>
      </c>
      <c r="S14" s="127">
        <v>0</v>
      </c>
      <c r="T14">
        <v>0</v>
      </c>
      <c r="U14">
        <v>0</v>
      </c>
      <c r="V14">
        <v>0</v>
      </c>
      <c r="W14">
        <v>0</v>
      </c>
      <c r="X14" s="128">
        <v>0</v>
      </c>
    </row>
    <row r="15" spans="1:24">
      <c r="A15" s="309"/>
      <c r="B15" s="306"/>
      <c r="C15" s="306"/>
      <c r="D15" s="306"/>
      <c r="E15" s="306"/>
      <c r="F15" s="136" t="s">
        <v>187</v>
      </c>
      <c r="G15" s="127">
        <v>5.9139999999999998E-2</v>
      </c>
      <c r="H15">
        <v>5.9139999999999998E-2</v>
      </c>
      <c r="I15">
        <v>5.9139999999999998E-2</v>
      </c>
      <c r="J15">
        <v>5.9139999999999998E-2</v>
      </c>
      <c r="K15">
        <v>5.9139999999999998E-2</v>
      </c>
      <c r="L15" s="128">
        <v>5.9139999999999998E-2</v>
      </c>
      <c r="M15" s="127">
        <v>3.0333896389401561E-5</v>
      </c>
      <c r="N15">
        <v>3.0336863580218229E-5</v>
      </c>
      <c r="O15">
        <v>3.0337219171686189E-5</v>
      </c>
      <c r="P15">
        <v>3.0338034962692368E-5</v>
      </c>
      <c r="Q15">
        <v>3.0338013485754841E-5</v>
      </c>
      <c r="R15" s="128">
        <v>3.033826965468697E-5</v>
      </c>
      <c r="S15" s="127">
        <v>3.033389638940156E-3</v>
      </c>
      <c r="T15">
        <v>3.033686358021823E-3</v>
      </c>
      <c r="U15">
        <v>3.0337219171686189E-3</v>
      </c>
      <c r="V15">
        <v>3.0338034962692369E-3</v>
      </c>
      <c r="W15">
        <v>3.033801348575484E-3</v>
      </c>
      <c r="X15" s="128">
        <v>3.0338269654686971E-3</v>
      </c>
    </row>
    <row r="16" spans="1:24">
      <c r="A16" s="309"/>
      <c r="B16" s="306"/>
      <c r="C16" s="306"/>
      <c r="D16" s="306"/>
      <c r="E16" s="306"/>
      <c r="F16" s="136" t="s">
        <v>189</v>
      </c>
      <c r="G16" s="127">
        <v>0.29419000000000001</v>
      </c>
      <c r="H16">
        <v>0.29419000000000001</v>
      </c>
      <c r="I16">
        <v>0.29419000000000001</v>
      </c>
      <c r="J16">
        <v>0.29419000000000001</v>
      </c>
      <c r="K16">
        <v>0.29419000000000001</v>
      </c>
      <c r="L16" s="128">
        <v>0.29419000000000001</v>
      </c>
      <c r="M16" s="127">
        <v>1.5089497765975721E-4</v>
      </c>
      <c r="N16">
        <v>1.509097378536423E-4</v>
      </c>
      <c r="O16">
        <v>1.5091150673179511E-4</v>
      </c>
      <c r="P16">
        <v>1.5091556485753241E-4</v>
      </c>
      <c r="Q16">
        <v>1.509154580212076E-4</v>
      </c>
      <c r="R16" s="128">
        <v>1.5091673232520061E-4</v>
      </c>
      <c r="S16" s="127">
        <v>1.5089497765975721E-2</v>
      </c>
      <c r="T16">
        <v>1.5090973785364231E-2</v>
      </c>
      <c r="U16">
        <v>1.509115067317951E-2</v>
      </c>
      <c r="V16">
        <v>1.509155648575324E-2</v>
      </c>
      <c r="W16">
        <v>1.509154580212076E-2</v>
      </c>
      <c r="X16" s="128">
        <v>1.509167323252006E-2</v>
      </c>
    </row>
    <row r="17" spans="1:24">
      <c r="A17" s="309"/>
      <c r="B17" s="306"/>
      <c r="C17" s="306"/>
      <c r="D17" s="306"/>
      <c r="E17" s="306"/>
      <c r="F17" s="136" t="s">
        <v>193</v>
      </c>
      <c r="G17" s="127">
        <v>9.6039100000000008</v>
      </c>
      <c r="H17">
        <v>9.5821299999999994</v>
      </c>
      <c r="I17">
        <v>9.5826700000000002</v>
      </c>
      <c r="J17">
        <v>9.5828399999999991</v>
      </c>
      <c r="K17">
        <v>9.5827100000000005</v>
      </c>
      <c r="L17" s="128">
        <v>9.5827000000000009</v>
      </c>
      <c r="M17" s="127">
        <v>4.9260062711047941E-3</v>
      </c>
      <c r="N17">
        <v>4.9153157020276729E-3</v>
      </c>
      <c r="O17">
        <v>4.915650321946941E-3</v>
      </c>
      <c r="P17">
        <v>4.915869715283851E-3</v>
      </c>
      <c r="Q17">
        <v>4.9157995470084179E-3</v>
      </c>
      <c r="R17" s="128">
        <v>4.9158359252615648E-3</v>
      </c>
      <c r="S17" s="127">
        <v>0.49260062711047942</v>
      </c>
      <c r="T17">
        <v>0.49153157020276728</v>
      </c>
      <c r="U17">
        <v>0.49156503219469411</v>
      </c>
      <c r="V17">
        <v>0.4915869715283851</v>
      </c>
      <c r="W17">
        <v>0.49157995470084181</v>
      </c>
      <c r="X17" s="128">
        <v>0.49158359252615652</v>
      </c>
    </row>
    <row r="18" spans="1:24">
      <c r="A18" s="309"/>
      <c r="B18" s="306"/>
      <c r="C18" s="306"/>
      <c r="D18" s="306"/>
      <c r="E18" s="306"/>
      <c r="F18" s="136" t="s">
        <v>191</v>
      </c>
      <c r="G18" s="127">
        <v>31.242460000000001</v>
      </c>
      <c r="H18">
        <v>31.242460000000001</v>
      </c>
      <c r="I18">
        <v>31.242460000000001</v>
      </c>
      <c r="J18">
        <v>31.242450000000002</v>
      </c>
      <c r="K18">
        <v>31.242450000000002</v>
      </c>
      <c r="L18" s="128">
        <v>31.242450000000002</v>
      </c>
      <c r="M18" s="127">
        <v>1.6024780936591519E-2</v>
      </c>
      <c r="N18">
        <v>1.602634844319285E-2</v>
      </c>
      <c r="O18">
        <v>1.6026536294938099E-2</v>
      </c>
      <c r="P18">
        <v>1.602696213087873E-2</v>
      </c>
      <c r="Q18">
        <v>1.6026950785052781E-2</v>
      </c>
      <c r="R18" s="128">
        <v>1.6027086113849769E-2</v>
      </c>
      <c r="S18" s="127">
        <v>1.6024780936591521</v>
      </c>
      <c r="T18">
        <v>1.602634844319285</v>
      </c>
      <c r="U18">
        <v>1.6026536294938101</v>
      </c>
      <c r="V18">
        <v>1.602696213087873</v>
      </c>
      <c r="W18">
        <v>1.602695078505278</v>
      </c>
      <c r="X18" s="128">
        <v>1.6027086113849771</v>
      </c>
    </row>
    <row r="19" spans="1:24">
      <c r="A19" s="309"/>
      <c r="B19" s="306"/>
      <c r="C19" s="306"/>
      <c r="D19" s="306"/>
      <c r="E19" s="306"/>
      <c r="F19" s="136" t="s">
        <v>195</v>
      </c>
      <c r="G19" s="127">
        <v>0.66261000000000003</v>
      </c>
      <c r="H19">
        <v>0.66261000000000003</v>
      </c>
      <c r="I19">
        <v>0.66261999999999999</v>
      </c>
      <c r="J19">
        <v>0.66264000000000001</v>
      </c>
      <c r="K19">
        <v>0.66264999999999996</v>
      </c>
      <c r="L19" s="128">
        <v>0.66266999999999998</v>
      </c>
      <c r="M19" s="127">
        <v>3.398637654139561E-4</v>
      </c>
      <c r="N19">
        <v>3.3989701009280358E-4</v>
      </c>
      <c r="O19">
        <v>3.3990612390163522E-4</v>
      </c>
      <c r="P19">
        <v>3.3992552397156702E-4</v>
      </c>
      <c r="Q19">
        <v>3.3993041319471499E-4</v>
      </c>
      <c r="R19" s="128">
        <v>3.3994354332214102E-4</v>
      </c>
      <c r="S19" s="127">
        <v>3.3986376541395608E-2</v>
      </c>
      <c r="T19">
        <v>3.3989701009280372E-2</v>
      </c>
      <c r="U19">
        <v>3.3990612390163523E-2</v>
      </c>
      <c r="V19">
        <v>3.3992552397156699E-2</v>
      </c>
      <c r="W19">
        <v>3.3993041319471513E-2</v>
      </c>
      <c r="X19" s="128">
        <v>3.3994354332214101E-2</v>
      </c>
    </row>
    <row r="20" spans="1:24">
      <c r="A20" s="309"/>
      <c r="B20" s="306"/>
      <c r="C20" s="306"/>
      <c r="D20" s="306"/>
      <c r="E20" s="306"/>
      <c r="F20" s="136" t="s">
        <v>217</v>
      </c>
      <c r="G20" s="127">
        <v>5.2569999999999999E-2</v>
      </c>
      <c r="H20">
        <v>5.2569999999999999E-2</v>
      </c>
      <c r="I20">
        <v>5.2569999999999999E-2</v>
      </c>
      <c r="J20">
        <v>5.2569999999999999E-2</v>
      </c>
      <c r="K20">
        <v>5.2569999999999999E-2</v>
      </c>
      <c r="L20" s="128">
        <v>5.2569999999999999E-2</v>
      </c>
      <c r="M20" s="127">
        <v>2.696403336474196E-5</v>
      </c>
      <c r="N20">
        <v>2.696667092343714E-5</v>
      </c>
      <c r="O20">
        <v>2.696698701142278E-5</v>
      </c>
      <c r="P20">
        <v>2.696771217431075E-5</v>
      </c>
      <c r="Q20">
        <v>2.6967693083296119E-5</v>
      </c>
      <c r="R20" s="128">
        <v>2.6967920793826421E-5</v>
      </c>
      <c r="S20" s="127">
        <v>2.6964033364741962E-3</v>
      </c>
      <c r="T20">
        <v>2.696667092343715E-3</v>
      </c>
      <c r="U20">
        <v>2.6966987011422779E-3</v>
      </c>
      <c r="V20">
        <v>2.696771217431075E-3</v>
      </c>
      <c r="W20">
        <v>2.6967693083296122E-3</v>
      </c>
      <c r="X20" s="128">
        <v>2.6967920793826419E-3</v>
      </c>
    </row>
    <row r="21" spans="1:24">
      <c r="A21" s="309"/>
      <c r="B21" s="306"/>
      <c r="C21" s="306"/>
      <c r="D21" s="306"/>
      <c r="E21" s="306"/>
      <c r="F21" s="136" t="s">
        <v>215</v>
      </c>
      <c r="G21" s="127">
        <v>1.8000000000000001E-4</v>
      </c>
      <c r="H21">
        <v>1.8000000000000001E-4</v>
      </c>
      <c r="I21">
        <v>1.8000000000000001E-4</v>
      </c>
      <c r="J21">
        <v>1.8000000000000001E-4</v>
      </c>
      <c r="K21">
        <v>1.8000000000000001E-4</v>
      </c>
      <c r="L21" s="128">
        <v>1.8000000000000001E-4</v>
      </c>
      <c r="M21" s="127">
        <v>9.2325014374235355E-8</v>
      </c>
      <c r="N21">
        <v>9.2334045391262825E-8</v>
      </c>
      <c r="O21">
        <v>9.2335127678449684E-8</v>
      </c>
      <c r="P21">
        <v>9.2337610640592255E-8</v>
      </c>
      <c r="Q21">
        <v>9.2337545272841945E-8</v>
      </c>
      <c r="R21" s="128">
        <v>9.2338324955083805E-8</v>
      </c>
      <c r="S21" s="127">
        <v>9.2325014374235361E-6</v>
      </c>
      <c r="T21">
        <v>9.2334045391262825E-6</v>
      </c>
      <c r="U21">
        <v>9.2335127678449688E-6</v>
      </c>
      <c r="V21">
        <v>9.233761064059226E-6</v>
      </c>
      <c r="W21">
        <v>9.2337545272841951E-6</v>
      </c>
      <c r="X21" s="128">
        <v>9.233832495508381E-6</v>
      </c>
    </row>
    <row r="22" spans="1:24">
      <c r="A22" s="309"/>
      <c r="B22" s="306"/>
      <c r="C22" s="306"/>
      <c r="D22" s="306"/>
      <c r="E22" s="306"/>
      <c r="F22" s="136" t="s">
        <v>197</v>
      </c>
      <c r="G22" s="127">
        <v>6.9750000000000006E-2</v>
      </c>
      <c r="H22">
        <v>6.787E-2</v>
      </c>
      <c r="I22">
        <v>6.8669999999999995E-2</v>
      </c>
      <c r="J22">
        <v>6.9419999999999996E-2</v>
      </c>
      <c r="K22">
        <v>6.973E-2</v>
      </c>
      <c r="L22" s="128">
        <v>7.0050000000000001E-2</v>
      </c>
      <c r="M22" s="127">
        <v>3.5775943070016213E-5</v>
      </c>
      <c r="N22">
        <v>3.4815064781694492E-5</v>
      </c>
      <c r="O22">
        <v>3.522585120932855E-5</v>
      </c>
      <c r="P22">
        <v>3.5611538503721752E-5</v>
      </c>
      <c r="Q22">
        <v>3.5770539065973708E-5</v>
      </c>
      <c r="R22" s="128">
        <v>3.5934998128353452E-5</v>
      </c>
      <c r="S22" s="127">
        <v>3.5775943070016211E-3</v>
      </c>
      <c r="T22">
        <v>3.481506478169449E-3</v>
      </c>
      <c r="U22">
        <v>3.5225851209328548E-3</v>
      </c>
      <c r="V22">
        <v>3.5611538503721751E-3</v>
      </c>
      <c r="W22">
        <v>3.577053906597372E-3</v>
      </c>
      <c r="X22" s="128">
        <v>3.593499812835345E-3</v>
      </c>
    </row>
    <row r="23" spans="1:24">
      <c r="A23" s="309"/>
      <c r="B23" s="306"/>
      <c r="C23" s="306"/>
      <c r="D23" s="306"/>
      <c r="E23" s="306"/>
      <c r="F23" s="136" t="s">
        <v>239</v>
      </c>
      <c r="G23" s="127">
        <v>5.3198699999999999</v>
      </c>
      <c r="H23">
        <v>5.3198699999999999</v>
      </c>
      <c r="I23">
        <v>5.3198699999999999</v>
      </c>
      <c r="J23">
        <v>5.3198699999999999</v>
      </c>
      <c r="K23">
        <v>5.3198699999999999</v>
      </c>
      <c r="L23" s="128">
        <v>5.3198699999999999</v>
      </c>
      <c r="M23" s="127">
        <v>2.72865041232813E-3</v>
      </c>
      <c r="N23">
        <v>2.728917322531207E-3</v>
      </c>
      <c r="O23">
        <v>2.728949309348634E-3</v>
      </c>
      <c r="P23">
        <v>2.7290226928809308E-3</v>
      </c>
      <c r="Q23">
        <v>2.7290207609479652E-3</v>
      </c>
      <c r="R23" s="128">
        <v>2.729043804326676E-3</v>
      </c>
      <c r="S23" s="127">
        <v>0.27286504123281302</v>
      </c>
      <c r="T23">
        <v>0.27289173225312069</v>
      </c>
      <c r="U23">
        <v>0.27289493093486339</v>
      </c>
      <c r="V23">
        <v>0.27290226928809308</v>
      </c>
      <c r="W23">
        <v>0.2729020760947965</v>
      </c>
      <c r="X23" s="128">
        <v>0.27290438043266763</v>
      </c>
    </row>
    <row r="24" spans="1:24">
      <c r="A24" s="309"/>
      <c r="B24" s="306"/>
      <c r="C24" s="306"/>
      <c r="D24" s="306"/>
      <c r="E24" s="306"/>
      <c r="F24" s="136" t="s">
        <v>199</v>
      </c>
      <c r="G24" s="127">
        <v>3.8700000000000002E-3</v>
      </c>
      <c r="H24">
        <v>3.7799999999999999E-3</v>
      </c>
      <c r="I24">
        <v>3.7599999999999999E-3</v>
      </c>
      <c r="J24">
        <v>3.7299999999999998E-3</v>
      </c>
      <c r="K24">
        <v>3.7200000000000002E-3</v>
      </c>
      <c r="L24" s="128">
        <v>3.7100000000000002E-3</v>
      </c>
      <c r="M24" s="127">
        <v>1.984987809046061E-6</v>
      </c>
      <c r="N24">
        <v>1.9390149532165189E-6</v>
      </c>
      <c r="O24">
        <v>1.9287782226165049E-6</v>
      </c>
      <c r="P24">
        <v>1.913440487163384E-6</v>
      </c>
      <c r="Q24">
        <v>1.908309268972067E-6</v>
      </c>
      <c r="R24" s="128">
        <v>1.9031954754631159E-6</v>
      </c>
      <c r="S24" s="127">
        <v>1.9849878090460611E-4</v>
      </c>
      <c r="T24">
        <v>1.939014953216519E-4</v>
      </c>
      <c r="U24">
        <v>1.9287782226165039E-4</v>
      </c>
      <c r="V24">
        <v>1.9134404871633839E-4</v>
      </c>
      <c r="W24">
        <v>1.9083092689720671E-4</v>
      </c>
      <c r="X24" s="128">
        <v>1.9031954754631159E-4</v>
      </c>
    </row>
    <row r="25" spans="1:24">
      <c r="A25" s="309"/>
      <c r="B25" s="306"/>
      <c r="C25" s="306"/>
      <c r="D25" s="306"/>
      <c r="E25" s="306"/>
      <c r="F25" s="136" t="s">
        <v>227</v>
      </c>
      <c r="G25" s="127">
        <v>0</v>
      </c>
      <c r="H25">
        <v>0</v>
      </c>
      <c r="I25">
        <v>0</v>
      </c>
      <c r="J25">
        <v>0</v>
      </c>
      <c r="K25">
        <v>0</v>
      </c>
      <c r="L25" s="128">
        <v>0</v>
      </c>
      <c r="M25" s="127">
        <v>0</v>
      </c>
      <c r="N25">
        <v>0</v>
      </c>
      <c r="O25">
        <v>0</v>
      </c>
      <c r="P25">
        <v>0</v>
      </c>
      <c r="Q25">
        <v>0</v>
      </c>
      <c r="R25" s="128">
        <v>0</v>
      </c>
      <c r="S25" s="127">
        <v>0</v>
      </c>
      <c r="T25">
        <v>0</v>
      </c>
      <c r="U25">
        <v>0</v>
      </c>
      <c r="V25">
        <v>0</v>
      </c>
      <c r="W25">
        <v>0</v>
      </c>
      <c r="X25" s="128">
        <v>0</v>
      </c>
    </row>
    <row r="26" spans="1:24">
      <c r="A26" s="309"/>
      <c r="B26" s="306"/>
      <c r="C26" s="306"/>
      <c r="D26" s="306"/>
      <c r="E26" s="306"/>
      <c r="F26" s="136" t="s">
        <v>205</v>
      </c>
      <c r="G26" s="127">
        <v>0</v>
      </c>
      <c r="H26">
        <v>0</v>
      </c>
      <c r="I26">
        <v>0</v>
      </c>
      <c r="J26">
        <v>0</v>
      </c>
      <c r="K26">
        <v>0</v>
      </c>
      <c r="L26" s="128">
        <v>0</v>
      </c>
      <c r="M26" s="127">
        <v>0</v>
      </c>
      <c r="N26">
        <v>0</v>
      </c>
      <c r="O26">
        <v>0</v>
      </c>
      <c r="P26">
        <v>0</v>
      </c>
      <c r="Q26">
        <v>0</v>
      </c>
      <c r="R26" s="128">
        <v>0</v>
      </c>
      <c r="S26" s="127">
        <v>0</v>
      </c>
      <c r="T26">
        <v>0</v>
      </c>
      <c r="U26">
        <v>0</v>
      </c>
      <c r="V26">
        <v>0</v>
      </c>
      <c r="W26">
        <v>0</v>
      </c>
      <c r="X26" s="128">
        <v>0</v>
      </c>
    </row>
    <row r="27" spans="1:24">
      <c r="A27" s="309"/>
      <c r="B27" s="306"/>
      <c r="C27" s="306"/>
      <c r="D27" s="306"/>
      <c r="E27" s="306"/>
      <c r="F27" s="136" t="s">
        <v>201</v>
      </c>
      <c r="G27" s="127">
        <v>0</v>
      </c>
      <c r="H27">
        <v>0</v>
      </c>
      <c r="I27">
        <v>0</v>
      </c>
      <c r="J27">
        <v>0</v>
      </c>
      <c r="K27">
        <v>0</v>
      </c>
      <c r="L27" s="128">
        <v>0</v>
      </c>
      <c r="M27" s="127">
        <v>0</v>
      </c>
      <c r="N27">
        <v>0</v>
      </c>
      <c r="O27">
        <v>0</v>
      </c>
      <c r="P27">
        <v>0</v>
      </c>
      <c r="Q27">
        <v>0</v>
      </c>
      <c r="R27" s="128">
        <v>0</v>
      </c>
      <c r="S27" s="127">
        <v>0</v>
      </c>
      <c r="T27">
        <v>0</v>
      </c>
      <c r="U27">
        <v>0</v>
      </c>
      <c r="V27">
        <v>0</v>
      </c>
      <c r="W27">
        <v>0</v>
      </c>
      <c r="X27" s="128">
        <v>0</v>
      </c>
    </row>
    <row r="28" spans="1:24">
      <c r="A28" s="309"/>
      <c r="B28" s="306"/>
      <c r="C28" s="306"/>
      <c r="D28" s="306"/>
      <c r="E28" s="306"/>
      <c r="F28" s="136" t="s">
        <v>207</v>
      </c>
      <c r="G28" s="127">
        <v>0.46525</v>
      </c>
      <c r="H28">
        <v>0.46515000000000001</v>
      </c>
      <c r="I28">
        <v>0.46512999999999999</v>
      </c>
      <c r="J28">
        <v>0.46511000000000002</v>
      </c>
      <c r="K28">
        <v>0.46511000000000002</v>
      </c>
      <c r="L28" s="128">
        <v>0.46510000000000001</v>
      </c>
      <c r="M28" s="127">
        <v>2.3863451632007219E-4</v>
      </c>
      <c r="N28">
        <v>2.3860656229858829E-4</v>
      </c>
      <c r="O28">
        <v>2.3859909965042941E-4</v>
      </c>
      <c r="P28">
        <v>2.385952560280326E-4</v>
      </c>
      <c r="Q28">
        <v>2.3859508712139731E-4</v>
      </c>
      <c r="R28" s="128">
        <v>2.3859197187005269E-4</v>
      </c>
      <c r="S28" s="127">
        <v>2.3863451632007229E-2</v>
      </c>
      <c r="T28">
        <v>2.3860656229858831E-2</v>
      </c>
      <c r="U28">
        <v>2.385990996504294E-2</v>
      </c>
      <c r="V28">
        <v>2.3859525602803262E-2</v>
      </c>
      <c r="W28">
        <v>2.3859508712139731E-2</v>
      </c>
      <c r="X28" s="128">
        <v>2.3859197187005271E-2</v>
      </c>
    </row>
    <row r="29" spans="1:24">
      <c r="A29" s="309"/>
      <c r="B29" s="306"/>
      <c r="C29" s="306"/>
      <c r="D29" s="306"/>
      <c r="E29" s="306"/>
      <c r="F29" s="136" t="s">
        <v>209</v>
      </c>
      <c r="G29" s="127">
        <v>0</v>
      </c>
      <c r="H29">
        <v>0</v>
      </c>
      <c r="I29">
        <v>0</v>
      </c>
      <c r="J29">
        <v>0</v>
      </c>
      <c r="K29">
        <v>0</v>
      </c>
      <c r="L29" s="128">
        <v>0</v>
      </c>
      <c r="M29" s="127">
        <v>0</v>
      </c>
      <c r="N29">
        <v>0</v>
      </c>
      <c r="O29">
        <v>0</v>
      </c>
      <c r="P29">
        <v>0</v>
      </c>
      <c r="Q29">
        <v>0</v>
      </c>
      <c r="R29" s="128">
        <v>0</v>
      </c>
      <c r="S29" s="127">
        <v>0</v>
      </c>
      <c r="T29">
        <v>0</v>
      </c>
      <c r="U29">
        <v>0</v>
      </c>
      <c r="V29">
        <v>0</v>
      </c>
      <c r="W29">
        <v>0</v>
      </c>
      <c r="X29" s="128">
        <v>0</v>
      </c>
    </row>
    <row r="30" spans="1:24">
      <c r="A30" s="309"/>
      <c r="B30" s="306"/>
      <c r="C30" s="306"/>
      <c r="D30" s="306"/>
      <c r="E30" s="306"/>
      <c r="F30" s="136" t="s">
        <v>219</v>
      </c>
      <c r="G30" s="127">
        <v>0</v>
      </c>
      <c r="H30">
        <v>0</v>
      </c>
      <c r="I30">
        <v>0</v>
      </c>
      <c r="J30">
        <v>0</v>
      </c>
      <c r="K30">
        <v>0</v>
      </c>
      <c r="L30" s="128">
        <v>0</v>
      </c>
      <c r="M30" s="127">
        <v>0</v>
      </c>
      <c r="N30">
        <v>0</v>
      </c>
      <c r="O30">
        <v>0</v>
      </c>
      <c r="P30">
        <v>0</v>
      </c>
      <c r="Q30">
        <v>0</v>
      </c>
      <c r="R30" s="128">
        <v>0</v>
      </c>
      <c r="S30" s="127">
        <v>0</v>
      </c>
      <c r="T30">
        <v>0</v>
      </c>
      <c r="U30">
        <v>0</v>
      </c>
      <c r="V30">
        <v>0</v>
      </c>
      <c r="W30">
        <v>0</v>
      </c>
      <c r="X30" s="128">
        <v>0</v>
      </c>
    </row>
    <row r="31" spans="1:24">
      <c r="A31" s="309"/>
      <c r="B31" s="306"/>
      <c r="C31" s="306"/>
      <c r="D31" s="306"/>
      <c r="E31" s="306"/>
      <c r="F31" s="136" t="s">
        <v>229</v>
      </c>
      <c r="G31" s="127">
        <v>8.0000000000000007E-5</v>
      </c>
      <c r="H31">
        <v>8.0000000000000007E-5</v>
      </c>
      <c r="I31">
        <v>8.0000000000000007E-5</v>
      </c>
      <c r="J31">
        <v>8.0000000000000007E-5</v>
      </c>
      <c r="K31">
        <v>8.0000000000000007E-5</v>
      </c>
      <c r="L31" s="128">
        <v>8.0000000000000007E-5</v>
      </c>
      <c r="M31" s="127">
        <v>4.1033339721882393E-8</v>
      </c>
      <c r="N31">
        <v>4.1037353507227908E-8</v>
      </c>
      <c r="O31">
        <v>4.1037834523755418E-8</v>
      </c>
      <c r="P31">
        <v>4.103893806248545E-8</v>
      </c>
      <c r="Q31">
        <v>4.1038909010151983E-8</v>
      </c>
      <c r="R31" s="128">
        <v>4.1039255535592802E-8</v>
      </c>
      <c r="S31" s="127">
        <v>4.1033339721882388E-6</v>
      </c>
      <c r="T31">
        <v>4.1037353507227917E-6</v>
      </c>
      <c r="U31">
        <v>4.1037834523755406E-6</v>
      </c>
      <c r="V31">
        <v>4.1038938062485453E-6</v>
      </c>
      <c r="W31">
        <v>4.103890901015198E-6</v>
      </c>
      <c r="X31" s="128">
        <v>4.1039255535592802E-6</v>
      </c>
    </row>
    <row r="32" spans="1:24" ht="15" thickBot="1">
      <c r="A32" s="310"/>
      <c r="B32" s="307"/>
      <c r="C32" s="307"/>
      <c r="D32" s="307"/>
      <c r="E32" s="307"/>
      <c r="F32" s="145" t="s">
        <v>223</v>
      </c>
      <c r="G32" s="133">
        <v>7.9500000000000005E-3</v>
      </c>
      <c r="H32" s="134">
        <v>7.8200000000000006E-3</v>
      </c>
      <c r="I32" s="134">
        <v>7.7799999999999996E-3</v>
      </c>
      <c r="J32" s="134">
        <v>7.7200000000000003E-3</v>
      </c>
      <c r="K32" s="134">
        <v>7.7200000000000003E-3</v>
      </c>
      <c r="L32" s="135">
        <v>7.7099999999999998E-3</v>
      </c>
      <c r="M32" s="133">
        <v>4.0776881348620622E-6</v>
      </c>
      <c r="N32" s="134">
        <v>4.0114013053315289E-6</v>
      </c>
      <c r="O32" s="134">
        <v>3.9909294074352138E-6</v>
      </c>
      <c r="P32" s="134">
        <v>3.9602575230298462E-6</v>
      </c>
      <c r="Q32" s="134">
        <v>3.9602547194796652E-6</v>
      </c>
      <c r="R32" s="135">
        <v>3.9551582522427559E-6</v>
      </c>
      <c r="S32" s="133">
        <v>4.0776881348620622E-4</v>
      </c>
      <c r="T32" s="134">
        <v>4.0114013053315289E-4</v>
      </c>
      <c r="U32" s="134">
        <v>3.9909294074352142E-4</v>
      </c>
      <c r="V32" s="134">
        <v>3.960257523029846E-4</v>
      </c>
      <c r="W32" s="134">
        <v>3.9602547194796648E-4</v>
      </c>
      <c r="X32" s="135">
        <v>3.9551582522427562E-4</v>
      </c>
    </row>
    <row r="33" spans="1:24">
      <c r="A33" s="308" t="s">
        <v>388</v>
      </c>
      <c r="B33" s="305" t="s">
        <v>283</v>
      </c>
      <c r="C33" s="305" t="s">
        <v>361</v>
      </c>
      <c r="D33" s="305" t="s">
        <v>389</v>
      </c>
      <c r="E33" s="120" t="s">
        <v>363</v>
      </c>
      <c r="F33" s="144" t="s">
        <v>364</v>
      </c>
      <c r="G33" s="131">
        <v>3052.1617200000001</v>
      </c>
      <c r="H33" s="129">
        <v>3052.4082199999998</v>
      </c>
      <c r="I33" s="129">
        <v>3052.4017699999999</v>
      </c>
      <c r="J33" s="129">
        <v>3052.36409</v>
      </c>
      <c r="K33" s="129">
        <v>3052.3785899999998</v>
      </c>
      <c r="L33" s="130">
        <v>3052.35023</v>
      </c>
      <c r="M33" s="131">
        <v>2.56021187198834E-2</v>
      </c>
      <c r="N33" s="129">
        <v>2.55976093709957E-2</v>
      </c>
      <c r="O33" s="129">
        <v>2.559440774783937E-2</v>
      </c>
      <c r="P33" s="129">
        <v>2.559139036247823E-2</v>
      </c>
      <c r="Q33" s="129">
        <v>2.5590539519034911E-2</v>
      </c>
      <c r="R33" s="130">
        <v>2.558970498188733E-2</v>
      </c>
      <c r="S33" s="131">
        <v>2.56021187198834</v>
      </c>
      <c r="T33" s="129">
        <v>2.5597609370995702</v>
      </c>
      <c r="U33" s="129">
        <v>2.5594407747839369</v>
      </c>
      <c r="V33" s="129">
        <v>2.559139036247823</v>
      </c>
      <c r="W33" s="129">
        <v>2.5590539519034921</v>
      </c>
      <c r="X33" s="130">
        <v>2.5589704981887329</v>
      </c>
    </row>
    <row r="34" spans="1:24">
      <c r="A34" s="309"/>
      <c r="B34" s="306"/>
      <c r="C34" s="306"/>
      <c r="D34" s="306"/>
      <c r="E34" s="119" t="s">
        <v>365</v>
      </c>
      <c r="F34" s="136" t="s">
        <v>364</v>
      </c>
      <c r="G34" s="127">
        <v>1074.19256</v>
      </c>
      <c r="H34">
        <v>1082.2618600000001</v>
      </c>
      <c r="I34">
        <v>1084.4230600000001</v>
      </c>
      <c r="J34">
        <v>1086.4309599999999</v>
      </c>
      <c r="K34">
        <v>1085.7562600000001</v>
      </c>
      <c r="L34" s="128">
        <v>1084.04097</v>
      </c>
      <c r="M34" s="127">
        <v>9.010533507751179E-3</v>
      </c>
      <c r="N34">
        <v>9.075888391300177E-3</v>
      </c>
      <c r="O34">
        <v>9.0928940749499271E-3</v>
      </c>
      <c r="P34">
        <v>9.1087688032792866E-3</v>
      </c>
      <c r="Q34">
        <v>9.1027661413290006E-3</v>
      </c>
      <c r="R34" s="128">
        <v>9.0881735450715206E-3</v>
      </c>
      <c r="S34" s="127">
        <v>0.90105335077511794</v>
      </c>
      <c r="T34">
        <v>0.90758883913001775</v>
      </c>
      <c r="U34">
        <v>0.90928940749499276</v>
      </c>
      <c r="V34">
        <v>0.91087688032792868</v>
      </c>
      <c r="W34">
        <v>0.91027661413290006</v>
      </c>
      <c r="X34" s="128">
        <v>0.90881735450715206</v>
      </c>
    </row>
    <row r="35" spans="1:24">
      <c r="A35" s="309"/>
      <c r="B35" s="306"/>
      <c r="C35" s="306"/>
      <c r="D35" s="306"/>
      <c r="E35" s="119" t="s">
        <v>61</v>
      </c>
      <c r="F35" s="136" t="s">
        <v>364</v>
      </c>
      <c r="G35" s="127">
        <v>101963.13109</v>
      </c>
      <c r="H35">
        <v>101971.43035</v>
      </c>
      <c r="I35">
        <v>101974.97513000001</v>
      </c>
      <c r="J35">
        <v>101977.23037</v>
      </c>
      <c r="K35">
        <v>101978.71442</v>
      </c>
      <c r="L35" s="128">
        <v>101979.40180000001</v>
      </c>
      <c r="M35" s="127">
        <v>0.85528632710104691</v>
      </c>
      <c r="N35">
        <v>0.85513622457123217</v>
      </c>
      <c r="O35">
        <v>0.85506079809179203</v>
      </c>
      <c r="P35">
        <v>0.85498945523338277</v>
      </c>
      <c r="Q35">
        <v>0.85496940976295677</v>
      </c>
      <c r="R35" s="128">
        <v>0.85495523437733079</v>
      </c>
      <c r="S35" s="127">
        <v>85.528632710104688</v>
      </c>
      <c r="T35">
        <v>85.513622457123219</v>
      </c>
      <c r="U35">
        <v>85.506079809179198</v>
      </c>
      <c r="V35">
        <v>85.498945523338278</v>
      </c>
      <c r="W35">
        <v>85.496940976295676</v>
      </c>
      <c r="X35" s="128">
        <v>85.495523437733084</v>
      </c>
    </row>
    <row r="36" spans="1:24">
      <c r="A36" s="309"/>
      <c r="B36" s="306"/>
      <c r="C36" s="306"/>
      <c r="D36" s="306"/>
      <c r="E36" s="119" t="s">
        <v>366</v>
      </c>
      <c r="F36" s="136" t="s">
        <v>364</v>
      </c>
      <c r="G36" s="127">
        <v>60.357309999999998</v>
      </c>
      <c r="H36">
        <v>72.654259999999994</v>
      </c>
      <c r="I36">
        <v>80.031229999999994</v>
      </c>
      <c r="J36">
        <v>86.974720000000005</v>
      </c>
      <c r="K36">
        <v>89.88503</v>
      </c>
      <c r="L36" s="128">
        <v>92.849900000000005</v>
      </c>
      <c r="M36" s="127">
        <v>5.0628870878860423E-4</v>
      </c>
      <c r="N36">
        <v>6.0928133872564317E-4</v>
      </c>
      <c r="O36">
        <v>6.7106235925853031E-4</v>
      </c>
      <c r="P36">
        <v>7.2920659055035681E-4</v>
      </c>
      <c r="Q36">
        <v>7.5357834703742937E-4</v>
      </c>
      <c r="R36" s="128">
        <v>7.7841707850076578E-4</v>
      </c>
      <c r="S36" s="127">
        <v>5.0628870878860421E-2</v>
      </c>
      <c r="T36">
        <v>6.0928133872564308E-2</v>
      </c>
      <c r="U36">
        <v>6.7106235925853033E-2</v>
      </c>
      <c r="V36">
        <v>7.2920659055035683E-2</v>
      </c>
      <c r="W36">
        <v>7.5357834703742937E-2</v>
      </c>
      <c r="X36" s="128">
        <v>7.7841707850076575E-2</v>
      </c>
    </row>
    <row r="37" spans="1:24">
      <c r="A37" s="309"/>
      <c r="B37" s="306"/>
      <c r="C37" s="306"/>
      <c r="D37" s="306"/>
      <c r="E37" s="119" t="s">
        <v>367</v>
      </c>
      <c r="F37" s="136" t="s">
        <v>364</v>
      </c>
      <c r="G37" s="127">
        <v>15.463150000000001</v>
      </c>
      <c r="H37">
        <v>15.1585</v>
      </c>
      <c r="I37">
        <v>15.06101</v>
      </c>
      <c r="J37">
        <v>14.94425</v>
      </c>
      <c r="K37">
        <v>14.935230000000001</v>
      </c>
      <c r="L37" s="128">
        <v>14.91868</v>
      </c>
      <c r="M37" s="127">
        <v>1.2970787212525719E-4</v>
      </c>
      <c r="N37">
        <v>1.2711974732207941E-4</v>
      </c>
      <c r="O37">
        <v>1.2628666213697229E-4</v>
      </c>
      <c r="P37">
        <v>1.2529440268197671E-4</v>
      </c>
      <c r="Q37">
        <v>1.2521401990992081E-4</v>
      </c>
      <c r="R37" s="128">
        <v>1.250723511892614E-4</v>
      </c>
      <c r="S37" s="127">
        <v>1.297078721252572E-2</v>
      </c>
      <c r="T37">
        <v>1.2711974732207939E-2</v>
      </c>
      <c r="U37">
        <v>1.262866621369723E-2</v>
      </c>
      <c r="V37">
        <v>1.252944026819766E-2</v>
      </c>
      <c r="W37">
        <v>1.252140199099208E-2</v>
      </c>
      <c r="X37" s="128">
        <v>1.250723511892614E-2</v>
      </c>
    </row>
    <row r="38" spans="1:24">
      <c r="A38" s="309"/>
      <c r="B38" s="306"/>
      <c r="C38" s="306"/>
      <c r="D38" s="306"/>
      <c r="E38" s="119" t="s">
        <v>368</v>
      </c>
      <c r="F38" s="136" t="s">
        <v>364</v>
      </c>
      <c r="G38" s="127">
        <v>1170.5259599999999</v>
      </c>
      <c r="H38">
        <v>1170.73387</v>
      </c>
      <c r="I38">
        <v>1170.8251</v>
      </c>
      <c r="J38">
        <v>1170.8941400000001</v>
      </c>
      <c r="K38">
        <v>1170.9369200000001</v>
      </c>
      <c r="L38" s="128">
        <v>1170.95958</v>
      </c>
      <c r="M38" s="127">
        <v>9.8185965691966956E-3</v>
      </c>
      <c r="N38">
        <v>9.8178179724775008E-3</v>
      </c>
      <c r="O38">
        <v>9.8173757155188644E-3</v>
      </c>
      <c r="P38">
        <v>9.8169183381652987E-3</v>
      </c>
      <c r="Q38">
        <v>9.8169039789907028E-3</v>
      </c>
      <c r="R38" s="128">
        <v>9.8168650187677488E-3</v>
      </c>
      <c r="S38" s="127">
        <v>0.98185965691966959</v>
      </c>
      <c r="T38">
        <v>0.98178179724775005</v>
      </c>
      <c r="U38">
        <v>0.98173757155188646</v>
      </c>
      <c r="V38">
        <v>0.98169183381652991</v>
      </c>
      <c r="W38">
        <v>0.98169039789907031</v>
      </c>
      <c r="X38" s="128">
        <v>0.98168650187677486</v>
      </c>
    </row>
    <row r="39" spans="1:24">
      <c r="A39" s="309"/>
      <c r="B39" s="306"/>
      <c r="C39" s="306"/>
      <c r="D39" s="306"/>
      <c r="E39" s="119" t="s">
        <v>369</v>
      </c>
      <c r="F39" s="136" t="s">
        <v>364</v>
      </c>
      <c r="G39" s="127">
        <v>7.6660000000000006E-2</v>
      </c>
      <c r="H39">
        <v>7.6670000000000002E-2</v>
      </c>
      <c r="I39">
        <v>7.6670000000000002E-2</v>
      </c>
      <c r="J39">
        <v>7.664E-2</v>
      </c>
      <c r="K39">
        <v>7.6670000000000002E-2</v>
      </c>
      <c r="L39" s="128">
        <v>7.6670000000000002E-2</v>
      </c>
      <c r="M39" s="127">
        <v>6.4303880367985921E-7</v>
      </c>
      <c r="N39">
        <v>6.4295748439382729E-7</v>
      </c>
      <c r="O39">
        <v>6.4287842488927787E-7</v>
      </c>
      <c r="P39">
        <v>6.4255904589033865E-7</v>
      </c>
      <c r="Q39">
        <v>6.42786144337491E-7</v>
      </c>
      <c r="R39" s="128">
        <v>6.4277115439708289E-7</v>
      </c>
      <c r="S39" s="127">
        <v>6.430388036798592E-5</v>
      </c>
      <c r="T39">
        <v>6.4295748439382729E-5</v>
      </c>
      <c r="U39">
        <v>6.4287842488927786E-5</v>
      </c>
      <c r="V39">
        <v>6.4255904589033861E-5</v>
      </c>
      <c r="W39">
        <v>6.4278614433749102E-5</v>
      </c>
      <c r="X39" s="128">
        <v>6.4277115439708284E-5</v>
      </c>
    </row>
    <row r="40" spans="1:24">
      <c r="A40" s="309"/>
      <c r="B40" s="306"/>
      <c r="C40" s="306"/>
      <c r="D40" s="306"/>
      <c r="E40" s="306" t="s">
        <v>65</v>
      </c>
      <c r="F40" s="136" t="s">
        <v>211</v>
      </c>
      <c r="G40" s="127">
        <v>0</v>
      </c>
      <c r="H40">
        <v>0</v>
      </c>
      <c r="I40">
        <v>0</v>
      </c>
      <c r="J40">
        <v>0</v>
      </c>
      <c r="K40">
        <v>0</v>
      </c>
      <c r="L40" s="128">
        <v>0</v>
      </c>
      <c r="M40" s="127">
        <v>0</v>
      </c>
      <c r="N40">
        <v>0</v>
      </c>
      <c r="O40">
        <v>0</v>
      </c>
      <c r="P40">
        <v>0</v>
      </c>
      <c r="Q40">
        <v>0</v>
      </c>
      <c r="R40" s="128">
        <v>0</v>
      </c>
      <c r="S40" s="127">
        <v>0</v>
      </c>
      <c r="T40">
        <v>0</v>
      </c>
      <c r="U40">
        <v>0</v>
      </c>
      <c r="V40">
        <v>0</v>
      </c>
      <c r="W40">
        <v>0</v>
      </c>
      <c r="X40" s="128">
        <v>0</v>
      </c>
    </row>
    <row r="41" spans="1:24">
      <c r="A41" s="309"/>
      <c r="B41" s="306"/>
      <c r="C41" s="306"/>
      <c r="D41" s="306"/>
      <c r="E41" s="306"/>
      <c r="F41" s="136" t="s">
        <v>231</v>
      </c>
      <c r="G41" s="127">
        <v>1.97817</v>
      </c>
      <c r="H41">
        <v>1.97889</v>
      </c>
      <c r="I41">
        <v>1.97888</v>
      </c>
      <c r="J41">
        <v>1.9786600000000001</v>
      </c>
      <c r="K41">
        <v>1.97888</v>
      </c>
      <c r="L41" s="128">
        <v>1.97889</v>
      </c>
      <c r="M41" s="127">
        <v>1.659326989662649E-5</v>
      </c>
      <c r="N41">
        <v>1.6595045471398209E-5</v>
      </c>
      <c r="O41">
        <v>1.659292105706136E-5</v>
      </c>
      <c r="P41">
        <v>1.6589325179297721E-5</v>
      </c>
      <c r="Q41">
        <v>1.6590539263161261E-5</v>
      </c>
      <c r="R41" s="128">
        <v>1.6590236203532589E-5</v>
      </c>
      <c r="S41" s="127">
        <v>1.659326989662649E-3</v>
      </c>
      <c r="T41">
        <v>1.6595045471398211E-3</v>
      </c>
      <c r="U41">
        <v>1.659292105706136E-3</v>
      </c>
      <c r="V41">
        <v>1.6589325179297721E-3</v>
      </c>
      <c r="W41">
        <v>1.659053926316126E-3</v>
      </c>
      <c r="X41" s="128">
        <v>1.6590236203532581E-3</v>
      </c>
    </row>
    <row r="42" spans="1:24">
      <c r="A42" s="309"/>
      <c r="B42" s="306"/>
      <c r="C42" s="306"/>
      <c r="D42" s="306"/>
      <c r="E42" s="306"/>
      <c r="F42" s="136" t="s">
        <v>213</v>
      </c>
      <c r="G42" s="127">
        <v>4410.36996</v>
      </c>
      <c r="H42">
        <v>4410.3720199999998</v>
      </c>
      <c r="I42">
        <v>4410.3689599999998</v>
      </c>
      <c r="J42">
        <v>4410.3659900000002</v>
      </c>
      <c r="K42">
        <v>4410.3653199999999</v>
      </c>
      <c r="L42" s="128">
        <v>4410.3648800000001</v>
      </c>
      <c r="M42" s="127">
        <v>3.6995030300860793E-2</v>
      </c>
      <c r="N42">
        <v>3.6985544531369798E-2</v>
      </c>
      <c r="O42">
        <v>3.6980971047154851E-2</v>
      </c>
      <c r="P42">
        <v>3.6977042830918558E-2</v>
      </c>
      <c r="Q42">
        <v>3.6975632178982462E-2</v>
      </c>
      <c r="R42" s="128">
        <v>3.697476620881638E-2</v>
      </c>
      <c r="S42" s="127">
        <v>3.6995030300860789</v>
      </c>
      <c r="T42">
        <v>3.6985544531369801</v>
      </c>
      <c r="U42">
        <v>3.6980971047154849</v>
      </c>
      <c r="V42">
        <v>3.6977042830918561</v>
      </c>
      <c r="W42">
        <v>3.6975632178982449</v>
      </c>
      <c r="X42" s="128">
        <v>3.6974766208816381</v>
      </c>
    </row>
    <row r="43" spans="1:24">
      <c r="A43" s="309"/>
      <c r="B43" s="306"/>
      <c r="C43" s="306"/>
      <c r="D43" s="306"/>
      <c r="E43" s="306"/>
      <c r="F43" s="136" t="s">
        <v>235</v>
      </c>
      <c r="G43" s="127">
        <v>1.0000000000000001E-5</v>
      </c>
      <c r="H43">
        <v>0</v>
      </c>
      <c r="I43">
        <v>0</v>
      </c>
      <c r="J43">
        <v>0</v>
      </c>
      <c r="K43">
        <v>0</v>
      </c>
      <c r="L43" s="128">
        <v>0</v>
      </c>
      <c r="M43" s="127">
        <v>8.3881920646994421E-11</v>
      </c>
      <c r="N43">
        <v>0</v>
      </c>
      <c r="O43">
        <v>0</v>
      </c>
      <c r="P43">
        <v>0</v>
      </c>
      <c r="Q43">
        <v>0</v>
      </c>
      <c r="R43" s="128">
        <v>0</v>
      </c>
      <c r="S43" s="127">
        <v>8.3881920646994424E-9</v>
      </c>
      <c r="T43">
        <v>0</v>
      </c>
      <c r="U43">
        <v>0</v>
      </c>
      <c r="V43">
        <v>0</v>
      </c>
      <c r="W43">
        <v>0</v>
      </c>
      <c r="X43" s="128">
        <v>0</v>
      </c>
    </row>
    <row r="44" spans="1:24">
      <c r="A44" s="309"/>
      <c r="B44" s="306"/>
      <c r="C44" s="306"/>
      <c r="D44" s="306"/>
      <c r="E44" s="306"/>
      <c r="F44" s="136" t="s">
        <v>237</v>
      </c>
      <c r="G44" s="127">
        <v>0</v>
      </c>
      <c r="H44">
        <v>0</v>
      </c>
      <c r="I44">
        <v>0</v>
      </c>
      <c r="J44">
        <v>0</v>
      </c>
      <c r="K44">
        <v>0</v>
      </c>
      <c r="L44" s="128">
        <v>0</v>
      </c>
      <c r="M44" s="127">
        <v>0</v>
      </c>
      <c r="N44">
        <v>0</v>
      </c>
      <c r="O44">
        <v>0</v>
      </c>
      <c r="P44">
        <v>0</v>
      </c>
      <c r="Q44">
        <v>0</v>
      </c>
      <c r="R44" s="128">
        <v>0</v>
      </c>
      <c r="S44" s="127">
        <v>0</v>
      </c>
      <c r="T44">
        <v>0</v>
      </c>
      <c r="U44">
        <v>0</v>
      </c>
      <c r="V44">
        <v>0</v>
      </c>
      <c r="W44">
        <v>0</v>
      </c>
      <c r="X44" s="128">
        <v>0</v>
      </c>
    </row>
    <row r="45" spans="1:24">
      <c r="A45" s="309"/>
      <c r="B45" s="306"/>
      <c r="C45" s="306"/>
      <c r="D45" s="306"/>
      <c r="E45" s="306"/>
      <c r="F45" s="136" t="s">
        <v>221</v>
      </c>
      <c r="G45" s="127">
        <v>0</v>
      </c>
      <c r="H45">
        <v>0</v>
      </c>
      <c r="I45">
        <v>0</v>
      </c>
      <c r="J45">
        <v>0</v>
      </c>
      <c r="K45">
        <v>0</v>
      </c>
      <c r="L45" s="128">
        <v>0</v>
      </c>
      <c r="M45" s="127">
        <v>0</v>
      </c>
      <c r="N45">
        <v>0</v>
      </c>
      <c r="O45">
        <v>0</v>
      </c>
      <c r="P45">
        <v>0</v>
      </c>
      <c r="Q45">
        <v>0</v>
      </c>
      <c r="R45" s="128">
        <v>0</v>
      </c>
      <c r="S45" s="127">
        <v>0</v>
      </c>
      <c r="T45">
        <v>0</v>
      </c>
      <c r="U45">
        <v>0</v>
      </c>
      <c r="V45">
        <v>0</v>
      </c>
      <c r="W45">
        <v>0</v>
      </c>
      <c r="X45" s="128">
        <v>0</v>
      </c>
    </row>
    <row r="46" spans="1:24">
      <c r="A46" s="309"/>
      <c r="B46" s="306"/>
      <c r="C46" s="306"/>
      <c r="D46" s="306"/>
      <c r="E46" s="306"/>
      <c r="F46" s="136" t="s">
        <v>187</v>
      </c>
      <c r="G46" s="127">
        <v>6601.8702300000004</v>
      </c>
      <c r="H46">
        <v>6601.87021</v>
      </c>
      <c r="I46">
        <v>6601.87021</v>
      </c>
      <c r="J46">
        <v>6601.8702000000003</v>
      </c>
      <c r="K46">
        <v>6601.8702000000003</v>
      </c>
      <c r="L46" s="128">
        <v>6601.8702000000003</v>
      </c>
      <c r="M46" s="127">
        <v>5.537775547546149E-2</v>
      </c>
      <c r="N46">
        <v>5.5363530227157273E-2</v>
      </c>
      <c r="O46">
        <v>5.5356722602429187E-2</v>
      </c>
      <c r="P46">
        <v>5.5350879655582698E-2</v>
      </c>
      <c r="Q46">
        <v>5.534877646112666E-2</v>
      </c>
      <c r="R46" s="128">
        <v>5.5347485713234647E-2</v>
      </c>
      <c r="S46" s="127">
        <v>5.5377755475461488</v>
      </c>
      <c r="T46">
        <v>5.5363530227157272</v>
      </c>
      <c r="U46">
        <v>5.5356722602429196</v>
      </c>
      <c r="V46">
        <v>5.5350879655582714</v>
      </c>
      <c r="W46">
        <v>5.5348776461126663</v>
      </c>
      <c r="X46" s="128">
        <v>5.5347485713234654</v>
      </c>
    </row>
    <row r="47" spans="1:24">
      <c r="A47" s="309"/>
      <c r="B47" s="306"/>
      <c r="C47" s="306"/>
      <c r="D47" s="306"/>
      <c r="E47" s="306"/>
      <c r="F47" s="136" t="s">
        <v>189</v>
      </c>
      <c r="G47" s="127">
        <v>9.2986000000000004</v>
      </c>
      <c r="H47">
        <v>9.2986000000000004</v>
      </c>
      <c r="I47">
        <v>9.2986000000000004</v>
      </c>
      <c r="J47">
        <v>9.2986000000000004</v>
      </c>
      <c r="K47">
        <v>9.2986000000000004</v>
      </c>
      <c r="L47" s="128">
        <v>9.2986000000000004</v>
      </c>
      <c r="M47" s="127">
        <v>7.799844273281423E-5</v>
      </c>
      <c r="N47">
        <v>7.797840699601464E-5</v>
      </c>
      <c r="O47">
        <v>7.7968818594958131E-5</v>
      </c>
      <c r="P47">
        <v>7.7960589041178266E-5</v>
      </c>
      <c r="Q47">
        <v>7.795762673453234E-5</v>
      </c>
      <c r="R47" s="128">
        <v>7.795580874235967E-5</v>
      </c>
      <c r="S47" s="127">
        <v>7.7998442732814229E-3</v>
      </c>
      <c r="T47">
        <v>7.7978406996014639E-3</v>
      </c>
      <c r="U47">
        <v>7.7968818594958134E-3</v>
      </c>
      <c r="V47">
        <v>7.7960589041178264E-3</v>
      </c>
      <c r="W47">
        <v>7.7957626734532336E-3</v>
      </c>
      <c r="X47" s="128">
        <v>7.7955808742359673E-3</v>
      </c>
    </row>
    <row r="48" spans="1:24">
      <c r="A48" s="309"/>
      <c r="B48" s="306"/>
      <c r="C48" s="306"/>
      <c r="D48" s="306"/>
      <c r="E48" s="306"/>
      <c r="F48" s="136" t="s">
        <v>193</v>
      </c>
      <c r="G48" s="127">
        <v>822.77349000000004</v>
      </c>
      <c r="H48">
        <v>823.85573999999997</v>
      </c>
      <c r="I48">
        <v>825.00081999999998</v>
      </c>
      <c r="J48">
        <v>826.04750000000001</v>
      </c>
      <c r="K48">
        <v>826.62911999999994</v>
      </c>
      <c r="L48" s="128">
        <v>827.30760999999995</v>
      </c>
      <c r="M48" s="127">
        <v>6.9015820598630657E-3</v>
      </c>
      <c r="N48">
        <v>6.9088850149186774E-3</v>
      </c>
      <c r="O48">
        <v>6.917636985704482E-3</v>
      </c>
      <c r="P48">
        <v>6.9256823259407543E-3</v>
      </c>
      <c r="Q48">
        <v>6.9302953546614473E-3</v>
      </c>
      <c r="R48" s="128">
        <v>6.9358219319315458E-3</v>
      </c>
      <c r="S48" s="127">
        <v>0.69015820598630662</v>
      </c>
      <c r="T48">
        <v>0.69088850149186776</v>
      </c>
      <c r="U48">
        <v>0.69176369857044817</v>
      </c>
      <c r="V48">
        <v>0.69256823259407541</v>
      </c>
      <c r="W48">
        <v>0.69302953546614476</v>
      </c>
      <c r="X48" s="128">
        <v>0.69358219319315462</v>
      </c>
    </row>
    <row r="49" spans="1:24">
      <c r="A49" s="309"/>
      <c r="B49" s="306"/>
      <c r="C49" s="306"/>
      <c r="D49" s="306"/>
      <c r="E49" s="306"/>
      <c r="F49" s="136" t="s">
        <v>191</v>
      </c>
      <c r="G49" s="127">
        <v>12.856920000000001</v>
      </c>
      <c r="H49">
        <v>12.856859999999999</v>
      </c>
      <c r="I49">
        <v>12.85684</v>
      </c>
      <c r="J49">
        <v>12.856820000000001</v>
      </c>
      <c r="K49">
        <v>12.856820000000001</v>
      </c>
      <c r="L49" s="128">
        <v>12.856809999999999</v>
      </c>
      <c r="M49" s="127">
        <v>1.078463143204756E-4</v>
      </c>
      <c r="N49">
        <v>1.078181082927302E-4</v>
      </c>
      <c r="O49">
        <v>1.078046830344785E-4</v>
      </c>
      <c r="P49">
        <v>1.07793136643839E-4</v>
      </c>
      <c r="Q49">
        <v>1.077890407752855E-4</v>
      </c>
      <c r="R49" s="128">
        <v>1.07786443270692E-4</v>
      </c>
      <c r="S49" s="127">
        <v>1.078463143204756E-2</v>
      </c>
      <c r="T49">
        <v>1.0781810829273019E-2</v>
      </c>
      <c r="U49">
        <v>1.078046830344785E-2</v>
      </c>
      <c r="V49">
        <v>1.0779313664383901E-2</v>
      </c>
      <c r="W49">
        <v>1.077890407752855E-2</v>
      </c>
      <c r="X49" s="128">
        <v>1.07786443270692E-2</v>
      </c>
    </row>
    <row r="50" spans="1:24">
      <c r="A50" s="309"/>
      <c r="B50" s="306"/>
      <c r="C50" s="306"/>
      <c r="D50" s="306"/>
      <c r="E50" s="306"/>
      <c r="F50" s="136" t="s">
        <v>195</v>
      </c>
      <c r="G50" s="127">
        <v>0.22461999999999999</v>
      </c>
      <c r="H50">
        <v>0.22719</v>
      </c>
      <c r="I50">
        <v>0.22867000000000001</v>
      </c>
      <c r="J50">
        <v>0.23022000000000001</v>
      </c>
      <c r="K50">
        <v>0.23104</v>
      </c>
      <c r="L50" s="128">
        <v>0.23191999999999999</v>
      </c>
      <c r="M50" s="127">
        <v>1.8841557015727881E-6</v>
      </c>
      <c r="N50">
        <v>1.9052238278261851E-6</v>
      </c>
      <c r="O50">
        <v>1.9173993663679559E-6</v>
      </c>
      <c r="P50">
        <v>1.9301923740197509E-6</v>
      </c>
      <c r="Q50">
        <v>1.9369937496769779E-6</v>
      </c>
      <c r="R50" s="128">
        <v>1.9443261527034229E-6</v>
      </c>
      <c r="S50" s="127">
        <v>1.8841557015727891E-4</v>
      </c>
      <c r="T50">
        <v>1.905223827826185E-4</v>
      </c>
      <c r="U50">
        <v>1.9173993663679559E-4</v>
      </c>
      <c r="V50">
        <v>1.9301923740197509E-4</v>
      </c>
      <c r="W50">
        <v>1.9369937496769779E-4</v>
      </c>
      <c r="X50" s="128">
        <v>1.944326152703423E-4</v>
      </c>
    </row>
    <row r="51" spans="1:24">
      <c r="A51" s="309"/>
      <c r="B51" s="306"/>
      <c r="C51" s="306"/>
      <c r="D51" s="306"/>
      <c r="E51" s="306"/>
      <c r="F51" s="136" t="s">
        <v>217</v>
      </c>
      <c r="G51" s="127">
        <v>1.67045</v>
      </c>
      <c r="H51">
        <v>1.6701999999999999</v>
      </c>
      <c r="I51">
        <v>1.67015</v>
      </c>
      <c r="J51">
        <v>1.6700900000000001</v>
      </c>
      <c r="K51">
        <v>1.67011</v>
      </c>
      <c r="L51" s="128">
        <v>1.67014</v>
      </c>
      <c r="M51" s="127">
        <v>1.4012055434477179E-5</v>
      </c>
      <c r="N51">
        <v>1.400635959872923E-5</v>
      </c>
      <c r="O51">
        <v>1.400421809480667E-5</v>
      </c>
      <c r="P51">
        <v>1.400223691219984E-5</v>
      </c>
      <c r="Q51">
        <v>1.4001872538404681E-5</v>
      </c>
      <c r="R51" s="128">
        <v>1.4001797519300169E-5</v>
      </c>
      <c r="S51" s="127">
        <v>1.401205543447718E-3</v>
      </c>
      <c r="T51">
        <v>1.400635959872923E-3</v>
      </c>
      <c r="U51">
        <v>1.400421809480667E-3</v>
      </c>
      <c r="V51">
        <v>1.4002236912199839E-3</v>
      </c>
      <c r="W51">
        <v>1.400187253840468E-3</v>
      </c>
      <c r="X51" s="128">
        <v>1.400179751930017E-3</v>
      </c>
    </row>
    <row r="52" spans="1:24">
      <c r="A52" s="309"/>
      <c r="B52" s="306"/>
      <c r="C52" s="306"/>
      <c r="D52" s="306"/>
      <c r="E52" s="306"/>
      <c r="F52" s="136" t="s">
        <v>215</v>
      </c>
      <c r="G52" s="127">
        <v>5.6899999999999997E-3</v>
      </c>
      <c r="H52">
        <v>5.6899999999999997E-3</v>
      </c>
      <c r="I52">
        <v>5.6899999999999997E-3</v>
      </c>
      <c r="J52">
        <v>5.6899999999999997E-3</v>
      </c>
      <c r="K52">
        <v>5.6899999999999997E-3</v>
      </c>
      <c r="L52" s="128">
        <v>5.6899999999999997E-3</v>
      </c>
      <c r="M52" s="127">
        <v>4.7728812848139817E-8</v>
      </c>
      <c r="N52">
        <v>4.7716552578594977E-8</v>
      </c>
      <c r="O52">
        <v>4.7710685243511039E-8</v>
      </c>
      <c r="P52">
        <v>4.770564941435316E-8</v>
      </c>
      <c r="Q52">
        <v>4.7703836719451199E-8</v>
      </c>
      <c r="R52" s="128">
        <v>4.7702724253546387E-8</v>
      </c>
      <c r="S52" s="127">
        <v>4.7728812848139834E-6</v>
      </c>
      <c r="T52">
        <v>4.7716552578594981E-6</v>
      </c>
      <c r="U52">
        <v>4.7710685243511042E-6</v>
      </c>
      <c r="V52">
        <v>4.770564941435316E-6</v>
      </c>
      <c r="W52">
        <v>4.7703836719451201E-6</v>
      </c>
      <c r="X52" s="128">
        <v>4.7702724253546384E-6</v>
      </c>
    </row>
    <row r="53" spans="1:24">
      <c r="A53" s="309"/>
      <c r="B53" s="306"/>
      <c r="C53" s="306"/>
      <c r="D53" s="306"/>
      <c r="E53" s="306"/>
      <c r="F53" s="136" t="s">
        <v>197</v>
      </c>
      <c r="G53" s="127">
        <v>4.1336199999999996</v>
      </c>
      <c r="H53">
        <v>4.90449</v>
      </c>
      <c r="I53">
        <v>5.3689</v>
      </c>
      <c r="J53">
        <v>5.8058899999999998</v>
      </c>
      <c r="K53">
        <v>5.9895699999999996</v>
      </c>
      <c r="L53" s="128">
        <v>6.17699</v>
      </c>
      <c r="M53" s="127">
        <v>3.4673598482482903E-5</v>
      </c>
      <c r="N53">
        <v>4.1129236371914472E-5</v>
      </c>
      <c r="O53">
        <v>4.5018259754637343E-5</v>
      </c>
      <c r="P53">
        <v>4.8677285215869743E-5</v>
      </c>
      <c r="Q53">
        <v>5.021537246040832E-5</v>
      </c>
      <c r="R53" s="128">
        <v>5.1785457062726452E-5</v>
      </c>
      <c r="S53" s="127">
        <v>3.4673598482482899E-3</v>
      </c>
      <c r="T53">
        <v>4.1129236371914464E-3</v>
      </c>
      <c r="U53">
        <v>4.5018259754637333E-3</v>
      </c>
      <c r="V53">
        <v>4.8677285215869741E-3</v>
      </c>
      <c r="W53">
        <v>5.0215372460408322E-3</v>
      </c>
      <c r="X53" s="128">
        <v>5.1785457062726451E-3</v>
      </c>
    </row>
    <row r="54" spans="1:24">
      <c r="A54" s="309"/>
      <c r="B54" s="306"/>
      <c r="C54" s="306"/>
      <c r="D54" s="306"/>
      <c r="E54" s="306"/>
      <c r="F54" s="136" t="s">
        <v>239</v>
      </c>
      <c r="G54" s="127">
        <v>0.62797999999999998</v>
      </c>
      <c r="H54">
        <v>0.62797999999999998</v>
      </c>
      <c r="I54">
        <v>0.62797999999999998</v>
      </c>
      <c r="J54">
        <v>0.62797999999999998</v>
      </c>
      <c r="K54">
        <v>0.62797999999999998</v>
      </c>
      <c r="L54" s="128">
        <v>0.62797999999999998</v>
      </c>
      <c r="M54" s="127">
        <v>5.2676168527899564E-6</v>
      </c>
      <c r="N54">
        <v>5.2662637413543193E-6</v>
      </c>
      <c r="O54">
        <v>5.265616189669606E-6</v>
      </c>
      <c r="P54">
        <v>5.2650604075967473E-6</v>
      </c>
      <c r="Q54">
        <v>5.2648603485203814E-6</v>
      </c>
      <c r="R54" s="128">
        <v>5.2647375706049318E-6</v>
      </c>
      <c r="S54" s="127">
        <v>5.267616852789956E-4</v>
      </c>
      <c r="T54">
        <v>5.2662637413543193E-4</v>
      </c>
      <c r="U54">
        <v>5.2656161896696063E-4</v>
      </c>
      <c r="V54">
        <v>5.2650604075967476E-4</v>
      </c>
      <c r="W54">
        <v>5.2648603485203809E-4</v>
      </c>
      <c r="X54" s="128">
        <v>5.2647375706049314E-4</v>
      </c>
    </row>
    <row r="55" spans="1:24">
      <c r="A55" s="309"/>
      <c r="B55" s="306"/>
      <c r="C55" s="306"/>
      <c r="D55" s="306"/>
      <c r="E55" s="306"/>
      <c r="F55" s="136" t="s">
        <v>199</v>
      </c>
      <c r="G55" s="127">
        <v>0.19383</v>
      </c>
      <c r="H55">
        <v>0.18021000000000001</v>
      </c>
      <c r="I55">
        <v>0.17515</v>
      </c>
      <c r="J55">
        <v>0.17016999999999999</v>
      </c>
      <c r="K55">
        <v>0.16914000000000001</v>
      </c>
      <c r="L55" s="128">
        <v>0.16841999999999999</v>
      </c>
      <c r="M55" s="127">
        <v>1.6258832679006931E-6</v>
      </c>
      <c r="N55">
        <v>1.5112477926517751E-6</v>
      </c>
      <c r="O55">
        <v>1.468633834868358E-6</v>
      </c>
      <c r="P55">
        <v>1.426725898214495E-6</v>
      </c>
      <c r="Q55">
        <v>1.418036369547975E-6</v>
      </c>
      <c r="R55" s="128">
        <v>1.411967103476675E-6</v>
      </c>
      <c r="S55" s="127">
        <v>1.6258832679006931E-4</v>
      </c>
      <c r="T55">
        <v>1.5112477926517749E-4</v>
      </c>
      <c r="U55">
        <v>1.468633834868358E-4</v>
      </c>
      <c r="V55">
        <v>1.4267258982144951E-4</v>
      </c>
      <c r="W55">
        <v>1.418036369547975E-4</v>
      </c>
      <c r="X55" s="128">
        <v>1.411967103476675E-4</v>
      </c>
    </row>
    <row r="56" spans="1:24">
      <c r="A56" s="309"/>
      <c r="B56" s="306"/>
      <c r="C56" s="306"/>
      <c r="D56" s="306"/>
      <c r="E56" s="306"/>
      <c r="F56" s="136" t="s">
        <v>227</v>
      </c>
      <c r="G56" s="127">
        <v>0</v>
      </c>
      <c r="H56">
        <v>0</v>
      </c>
      <c r="I56">
        <v>0</v>
      </c>
      <c r="J56">
        <v>0</v>
      </c>
      <c r="K56">
        <v>0</v>
      </c>
      <c r="L56" s="128">
        <v>0</v>
      </c>
      <c r="M56" s="127">
        <v>0</v>
      </c>
      <c r="N56">
        <v>0</v>
      </c>
      <c r="O56">
        <v>0</v>
      </c>
      <c r="P56">
        <v>0</v>
      </c>
      <c r="Q56">
        <v>0</v>
      </c>
      <c r="R56" s="128">
        <v>0</v>
      </c>
      <c r="S56" s="127">
        <v>0</v>
      </c>
      <c r="T56">
        <v>0</v>
      </c>
      <c r="U56">
        <v>0</v>
      </c>
      <c r="V56">
        <v>0</v>
      </c>
      <c r="W56">
        <v>0</v>
      </c>
      <c r="X56" s="128">
        <v>0</v>
      </c>
    </row>
    <row r="57" spans="1:24">
      <c r="A57" s="309"/>
      <c r="B57" s="306"/>
      <c r="C57" s="306"/>
      <c r="D57" s="306"/>
      <c r="E57" s="306"/>
      <c r="F57" s="136" t="s">
        <v>205</v>
      </c>
      <c r="G57" s="127">
        <v>0</v>
      </c>
      <c r="H57">
        <v>0</v>
      </c>
      <c r="I57">
        <v>0</v>
      </c>
      <c r="J57">
        <v>0</v>
      </c>
      <c r="K57">
        <v>0</v>
      </c>
      <c r="L57" s="128">
        <v>0</v>
      </c>
      <c r="M57" s="127">
        <v>0</v>
      </c>
      <c r="N57">
        <v>0</v>
      </c>
      <c r="O57">
        <v>0</v>
      </c>
      <c r="P57">
        <v>0</v>
      </c>
      <c r="Q57">
        <v>0</v>
      </c>
      <c r="R57" s="128">
        <v>0</v>
      </c>
      <c r="S57" s="127">
        <v>0</v>
      </c>
      <c r="T57">
        <v>0</v>
      </c>
      <c r="U57">
        <v>0</v>
      </c>
      <c r="V57">
        <v>0</v>
      </c>
      <c r="W57">
        <v>0</v>
      </c>
      <c r="X57" s="128">
        <v>0</v>
      </c>
    </row>
    <row r="58" spans="1:24">
      <c r="A58" s="309"/>
      <c r="B58" s="306"/>
      <c r="C58" s="306"/>
      <c r="D58" s="306"/>
      <c r="E58" s="306"/>
      <c r="F58" s="136" t="s">
        <v>201</v>
      </c>
      <c r="G58" s="127">
        <v>1.4999999999999999E-4</v>
      </c>
      <c r="H58">
        <v>1.4999999999999999E-4</v>
      </c>
      <c r="I58">
        <v>1.4999999999999999E-4</v>
      </c>
      <c r="J58">
        <v>1.4999999999999999E-4</v>
      </c>
      <c r="K58">
        <v>1.4999999999999999E-4</v>
      </c>
      <c r="L58" s="128">
        <v>1.4999999999999999E-4</v>
      </c>
      <c r="M58" s="127">
        <v>1.2582288097049159E-9</v>
      </c>
      <c r="N58">
        <v>1.25790560400514E-9</v>
      </c>
      <c r="O58">
        <v>1.2577509290908E-9</v>
      </c>
      <c r="P58">
        <v>1.2576181743678339E-9</v>
      </c>
      <c r="Q58">
        <v>1.257570388034742E-9</v>
      </c>
      <c r="R58" s="128">
        <v>1.257541061165546E-9</v>
      </c>
      <c r="S58" s="127">
        <v>1.2582288097049159E-7</v>
      </c>
      <c r="T58">
        <v>1.2579056040051401E-7</v>
      </c>
      <c r="U58">
        <v>1.2577509290908001E-7</v>
      </c>
      <c r="V58">
        <v>1.257618174367833E-7</v>
      </c>
      <c r="W58">
        <v>1.2575703880347421E-7</v>
      </c>
      <c r="X58" s="128">
        <v>1.2575410611655461E-7</v>
      </c>
    </row>
    <row r="59" spans="1:24">
      <c r="A59" s="309"/>
      <c r="B59" s="306"/>
      <c r="C59" s="306"/>
      <c r="D59" s="306"/>
      <c r="E59" s="306"/>
      <c r="F59" s="136" t="s">
        <v>207</v>
      </c>
      <c r="G59" s="127">
        <v>12.530749999999999</v>
      </c>
      <c r="H59">
        <v>12.51737</v>
      </c>
      <c r="I59">
        <v>12.51262</v>
      </c>
      <c r="J59">
        <v>12.50794</v>
      </c>
      <c r="K59">
        <v>12.506930000000001</v>
      </c>
      <c r="L59" s="128">
        <v>12.506449999999999</v>
      </c>
      <c r="M59" s="127">
        <v>1.051103377147325E-4</v>
      </c>
      <c r="N59">
        <v>1.049711324693722E-4</v>
      </c>
      <c r="O59">
        <v>1.049183962024009E-4</v>
      </c>
      <c r="P59">
        <v>1.0486808445268269E-4</v>
      </c>
      <c r="Q59">
        <v>1.048556320881557E-4</v>
      </c>
      <c r="R59" s="128">
        <v>1.048491626960923E-4</v>
      </c>
      <c r="S59" s="127">
        <v>1.0511033771473249E-2</v>
      </c>
      <c r="T59">
        <v>1.0497113246937209E-2</v>
      </c>
      <c r="U59">
        <v>1.049183962024009E-2</v>
      </c>
      <c r="V59">
        <v>1.048680844526827E-2</v>
      </c>
      <c r="W59">
        <v>1.0485563208815571E-2</v>
      </c>
      <c r="X59" s="128">
        <v>1.0484916269609229E-2</v>
      </c>
    </row>
    <row r="60" spans="1:24">
      <c r="A60" s="309"/>
      <c r="B60" s="306"/>
      <c r="C60" s="306"/>
      <c r="D60" s="306"/>
      <c r="E60" s="306"/>
      <c r="F60" s="136" t="s">
        <v>209</v>
      </c>
      <c r="G60" s="127">
        <v>0</v>
      </c>
      <c r="H60">
        <v>0</v>
      </c>
      <c r="I60">
        <v>0</v>
      </c>
      <c r="J60">
        <v>0</v>
      </c>
      <c r="K60">
        <v>0</v>
      </c>
      <c r="L60" s="128">
        <v>0</v>
      </c>
      <c r="M60" s="127">
        <v>0</v>
      </c>
      <c r="N60">
        <v>0</v>
      </c>
      <c r="O60">
        <v>0</v>
      </c>
      <c r="P60">
        <v>0</v>
      </c>
      <c r="Q60">
        <v>0</v>
      </c>
      <c r="R60" s="128">
        <v>0</v>
      </c>
      <c r="S60" s="127">
        <v>0</v>
      </c>
      <c r="T60">
        <v>0</v>
      </c>
      <c r="U60">
        <v>0</v>
      </c>
      <c r="V60">
        <v>0</v>
      </c>
      <c r="W60">
        <v>0</v>
      </c>
      <c r="X60" s="128">
        <v>0</v>
      </c>
    </row>
    <row r="61" spans="1:24">
      <c r="A61" s="309"/>
      <c r="B61" s="306"/>
      <c r="C61" s="306"/>
      <c r="D61" s="306"/>
      <c r="E61" s="306"/>
      <c r="F61" s="136" t="s">
        <v>219</v>
      </c>
      <c r="G61" s="127">
        <v>0</v>
      </c>
      <c r="H61">
        <v>0</v>
      </c>
      <c r="I61">
        <v>0</v>
      </c>
      <c r="J61">
        <v>0</v>
      </c>
      <c r="K61">
        <v>0</v>
      </c>
      <c r="L61" s="128">
        <v>0</v>
      </c>
      <c r="M61" s="127">
        <v>0</v>
      </c>
      <c r="N61">
        <v>0</v>
      </c>
      <c r="O61">
        <v>0</v>
      </c>
      <c r="P61">
        <v>0</v>
      </c>
      <c r="Q61">
        <v>0</v>
      </c>
      <c r="R61" s="128">
        <v>0</v>
      </c>
      <c r="S61" s="127">
        <v>0</v>
      </c>
      <c r="T61">
        <v>0</v>
      </c>
      <c r="U61">
        <v>0</v>
      </c>
      <c r="V61">
        <v>0</v>
      </c>
      <c r="W61">
        <v>0</v>
      </c>
      <c r="X61" s="128">
        <v>0</v>
      </c>
    </row>
    <row r="62" spans="1:24">
      <c r="A62" s="309"/>
      <c r="B62" s="306"/>
      <c r="C62" s="306"/>
      <c r="D62" s="306"/>
      <c r="E62" s="306"/>
      <c r="F62" s="136" t="s">
        <v>229</v>
      </c>
      <c r="G62" s="127">
        <v>2.6540000000000001E-2</v>
      </c>
      <c r="H62">
        <v>2.657E-2</v>
      </c>
      <c r="I62">
        <v>2.6589999999999999E-2</v>
      </c>
      <c r="J62">
        <v>2.6610000000000002E-2</v>
      </c>
      <c r="K62">
        <v>2.6620000000000001E-2</v>
      </c>
      <c r="L62" s="128">
        <v>2.664E-2</v>
      </c>
      <c r="M62" s="127">
        <v>2.226226173971232E-7</v>
      </c>
      <c r="N62">
        <v>2.228170126561105E-7</v>
      </c>
      <c r="O62">
        <v>2.2295731469682931E-7</v>
      </c>
      <c r="P62">
        <v>2.231014641328537E-7</v>
      </c>
      <c r="Q62">
        <v>2.231768248632322E-7</v>
      </c>
      <c r="R62" s="128">
        <v>2.2333929246300101E-7</v>
      </c>
      <c r="S62" s="127">
        <v>2.226226173971232E-5</v>
      </c>
      <c r="T62">
        <v>2.228170126561105E-5</v>
      </c>
      <c r="U62">
        <v>2.2295731469682929E-5</v>
      </c>
      <c r="V62">
        <v>2.231014641328537E-5</v>
      </c>
      <c r="W62">
        <v>2.231768248632322E-5</v>
      </c>
      <c r="X62" s="128">
        <v>2.2333929246300101E-5</v>
      </c>
    </row>
    <row r="63" spans="1:24" ht="15" thickBot="1">
      <c r="A63" s="310"/>
      <c r="B63" s="307"/>
      <c r="C63" s="307"/>
      <c r="D63" s="307"/>
      <c r="E63" s="307"/>
      <c r="F63" s="145" t="s">
        <v>223</v>
      </c>
      <c r="G63" s="133">
        <v>0.73118000000000005</v>
      </c>
      <c r="H63" s="134">
        <v>0.71584000000000003</v>
      </c>
      <c r="I63" s="134">
        <v>0.71209999999999996</v>
      </c>
      <c r="J63" s="134">
        <v>0.70779000000000003</v>
      </c>
      <c r="K63" s="134">
        <v>0.70843</v>
      </c>
      <c r="L63" s="135">
        <v>0.71016999999999997</v>
      </c>
      <c r="M63" s="133">
        <v>6.1332782738669379E-6</v>
      </c>
      <c r="N63" s="134">
        <v>6.0030609838069299E-6</v>
      </c>
      <c r="O63" s="134">
        <v>5.9709629107037273E-6</v>
      </c>
      <c r="P63" s="134">
        <v>5.9341971175720601E-6</v>
      </c>
      <c r="Q63" s="134">
        <v>5.9393372666363474E-6</v>
      </c>
      <c r="R63" s="135">
        <v>5.9537862360529066E-6</v>
      </c>
      <c r="S63" s="133">
        <v>6.1332782738669376E-4</v>
      </c>
      <c r="T63" s="134">
        <v>6.0030609838069302E-4</v>
      </c>
      <c r="U63" s="134">
        <v>5.9709629107037275E-4</v>
      </c>
      <c r="V63" s="134">
        <v>5.9341971175720599E-4</v>
      </c>
      <c r="W63" s="134">
        <v>5.9393372666363469E-4</v>
      </c>
      <c r="X63" s="135">
        <v>5.953786236052907E-4</v>
      </c>
    </row>
    <row r="64" spans="1:24">
      <c r="A64" s="308" t="s">
        <v>390</v>
      </c>
      <c r="B64" s="305" t="s">
        <v>272</v>
      </c>
      <c r="C64" s="305" t="s">
        <v>361</v>
      </c>
      <c r="D64" s="305" t="s">
        <v>391</v>
      </c>
      <c r="E64" s="120" t="s">
        <v>363</v>
      </c>
      <c r="F64" s="144" t="s">
        <v>364</v>
      </c>
      <c r="G64" s="131">
        <v>2969.30809</v>
      </c>
      <c r="H64" s="129">
        <v>2969.9302899999998</v>
      </c>
      <c r="I64" s="129">
        <v>2969.9110599999999</v>
      </c>
      <c r="J64" s="129">
        <v>2969.8371200000001</v>
      </c>
      <c r="K64" s="129">
        <v>2969.8411099999998</v>
      </c>
      <c r="L64" s="130">
        <v>2969.7558300000001</v>
      </c>
      <c r="M64" s="131">
        <v>1.025112920532611E-2</v>
      </c>
      <c r="N64" s="129">
        <v>1.0250081360386021E-2</v>
      </c>
      <c r="O64" s="129">
        <v>1.024844560902532E-2</v>
      </c>
      <c r="P64" s="129">
        <v>1.0246816707721399E-2</v>
      </c>
      <c r="Q64" s="129">
        <v>1.0246375708609571E-2</v>
      </c>
      <c r="R64" s="130">
        <v>1.024576847242799E-2</v>
      </c>
      <c r="S64" s="131">
        <v>1.025112920532611</v>
      </c>
      <c r="T64" s="129">
        <v>1.0250081360386021</v>
      </c>
      <c r="U64" s="129">
        <v>1.0248445609025321</v>
      </c>
      <c r="V64" s="129">
        <v>1.02468167077214</v>
      </c>
      <c r="W64" s="129">
        <v>1.024637570860957</v>
      </c>
      <c r="X64" s="130">
        <v>1.024576847242799</v>
      </c>
    </row>
    <row r="65" spans="1:24">
      <c r="A65" s="309"/>
      <c r="B65" s="306"/>
      <c r="C65" s="306"/>
      <c r="D65" s="306"/>
      <c r="E65" s="119" t="s">
        <v>365</v>
      </c>
      <c r="F65" s="136" t="s">
        <v>364</v>
      </c>
      <c r="G65" s="127">
        <v>1795.96703</v>
      </c>
      <c r="H65">
        <v>1820.53936</v>
      </c>
      <c r="I65">
        <v>1827.0571199999999</v>
      </c>
      <c r="J65">
        <v>1833.1751099999999</v>
      </c>
      <c r="K65">
        <v>1831.05864</v>
      </c>
      <c r="L65" s="128">
        <v>1825.88914</v>
      </c>
      <c r="M65" s="127">
        <v>6.2003300146047814E-3</v>
      </c>
      <c r="N65">
        <v>6.2832035561969698E-3</v>
      </c>
      <c r="O65">
        <v>6.3047327480919421E-3</v>
      </c>
      <c r="P65">
        <v>6.3249964851025287E-3</v>
      </c>
      <c r="Q65">
        <v>6.3174136511079827E-3</v>
      </c>
      <c r="R65" s="128">
        <v>6.2993856921768074E-3</v>
      </c>
      <c r="S65" s="127">
        <v>0.62003300146047813</v>
      </c>
      <c r="T65">
        <v>0.62832035561969701</v>
      </c>
      <c r="U65">
        <v>0.63047327480919424</v>
      </c>
      <c r="V65">
        <v>0.63249964851025287</v>
      </c>
      <c r="W65">
        <v>0.63174136511079826</v>
      </c>
      <c r="X65" s="128">
        <v>0.62993856921768077</v>
      </c>
    </row>
    <row r="66" spans="1:24">
      <c r="A66" s="309"/>
      <c r="B66" s="306"/>
      <c r="C66" s="306"/>
      <c r="D66" s="306"/>
      <c r="E66" s="119" t="s">
        <v>61</v>
      </c>
      <c r="F66" s="136" t="s">
        <v>364</v>
      </c>
      <c r="G66" s="127">
        <v>256386.56726000001</v>
      </c>
      <c r="H66">
        <v>256409.05914</v>
      </c>
      <c r="I66">
        <v>256419.89459000001</v>
      </c>
      <c r="J66">
        <v>256427.43309000001</v>
      </c>
      <c r="K66">
        <v>256431.27531999999</v>
      </c>
      <c r="L66" s="128">
        <v>256433.80598999999</v>
      </c>
      <c r="M66" s="127">
        <v>0.88513948294678091</v>
      </c>
      <c r="N66">
        <v>0.88494121447040153</v>
      </c>
      <c r="O66">
        <v>0.88484311135486393</v>
      </c>
      <c r="P66">
        <v>0.8847505097197802</v>
      </c>
      <c r="Q66">
        <v>0.88472449974491107</v>
      </c>
      <c r="R66" s="128">
        <v>0.88470620316184645</v>
      </c>
      <c r="S66" s="127">
        <v>88.513948294678087</v>
      </c>
      <c r="T66">
        <v>88.494121447040158</v>
      </c>
      <c r="U66">
        <v>88.484311135486394</v>
      </c>
      <c r="V66">
        <v>88.475050971978021</v>
      </c>
      <c r="W66">
        <v>88.472449974491113</v>
      </c>
      <c r="X66" s="128">
        <v>88.47062031618465</v>
      </c>
    </row>
    <row r="67" spans="1:24">
      <c r="A67" s="309"/>
      <c r="B67" s="306"/>
      <c r="C67" s="306"/>
      <c r="D67" s="306"/>
      <c r="E67" s="119" t="s">
        <v>366</v>
      </c>
      <c r="F67" s="136" t="s">
        <v>364</v>
      </c>
      <c r="G67" s="127">
        <v>152.56272000000001</v>
      </c>
      <c r="H67">
        <v>189.84966</v>
      </c>
      <c r="I67">
        <v>212.09370000000001</v>
      </c>
      <c r="J67">
        <v>233.03164000000001</v>
      </c>
      <c r="K67">
        <v>241.80649</v>
      </c>
      <c r="L67" s="128">
        <v>250.74717999999999</v>
      </c>
      <c r="M67" s="127">
        <v>5.2670188044918911E-4</v>
      </c>
      <c r="N67">
        <v>6.5522563536049333E-4</v>
      </c>
      <c r="O67">
        <v>7.3188412196657988E-4</v>
      </c>
      <c r="P67">
        <v>8.0402810177674635E-4</v>
      </c>
      <c r="Q67">
        <v>8.3426690302638583E-4</v>
      </c>
      <c r="R67" s="128">
        <v>8.650871312185374E-4</v>
      </c>
      <c r="S67" s="127">
        <v>5.2670188044918909E-2</v>
      </c>
      <c r="T67">
        <v>6.5522563536049336E-2</v>
      </c>
      <c r="U67">
        <v>7.318841219665799E-2</v>
      </c>
      <c r="V67">
        <v>8.040281017767463E-2</v>
      </c>
      <c r="W67">
        <v>8.3426690302638579E-2</v>
      </c>
      <c r="X67" s="128">
        <v>8.6508713121853736E-2</v>
      </c>
    </row>
    <row r="68" spans="1:24">
      <c r="A68" s="309"/>
      <c r="B68" s="306"/>
      <c r="C68" s="306"/>
      <c r="D68" s="306"/>
      <c r="E68" s="119" t="s">
        <v>367</v>
      </c>
      <c r="F68" s="136" t="s">
        <v>364</v>
      </c>
      <c r="G68" s="127">
        <v>19.19726</v>
      </c>
      <c r="H68">
        <v>18.33259</v>
      </c>
      <c r="I68">
        <v>18.038900000000002</v>
      </c>
      <c r="J68">
        <v>17.707360000000001</v>
      </c>
      <c r="K68">
        <v>17.652159999999999</v>
      </c>
      <c r="L68" s="128">
        <v>17.602679999999999</v>
      </c>
      <c r="M68" s="127">
        <v>6.6275908960406575E-5</v>
      </c>
      <c r="N68">
        <v>6.327102682487515E-5</v>
      </c>
      <c r="O68">
        <v>6.2247886135905677E-5</v>
      </c>
      <c r="P68">
        <v>6.109563082625813E-5</v>
      </c>
      <c r="Q68">
        <v>6.0902471455279161E-5</v>
      </c>
      <c r="R68" s="128">
        <v>6.0729903095851059E-5</v>
      </c>
      <c r="S68" s="127">
        <v>6.6275908960406584E-3</v>
      </c>
      <c r="T68">
        <v>6.3271026824875147E-3</v>
      </c>
      <c r="U68">
        <v>6.2247886135905666E-3</v>
      </c>
      <c r="V68">
        <v>6.1095630826258126E-3</v>
      </c>
      <c r="W68">
        <v>6.0902471455279161E-3</v>
      </c>
      <c r="X68" s="128">
        <v>6.0729903095851061E-3</v>
      </c>
    </row>
    <row r="69" spans="1:24">
      <c r="A69" s="309"/>
      <c r="B69" s="306"/>
      <c r="C69" s="306"/>
      <c r="D69" s="306"/>
      <c r="E69" s="119" t="s">
        <v>368</v>
      </c>
      <c r="F69" s="136" t="s">
        <v>364</v>
      </c>
      <c r="G69" s="127">
        <v>1285.2635600000001</v>
      </c>
      <c r="H69">
        <v>1285.8926200000001</v>
      </c>
      <c r="I69">
        <v>1286.16769</v>
      </c>
      <c r="J69">
        <v>1286.3946699999999</v>
      </c>
      <c r="K69">
        <v>1286.5046500000001</v>
      </c>
      <c r="L69" s="128">
        <v>1286.5729100000001</v>
      </c>
      <c r="M69" s="127">
        <v>4.4371962817968836E-3</v>
      </c>
      <c r="N69">
        <v>4.4379842921228804E-3</v>
      </c>
      <c r="O69">
        <v>4.4382539910305411E-3</v>
      </c>
      <c r="P69">
        <v>4.4384421989040797E-3</v>
      </c>
      <c r="Q69">
        <v>4.4386246625743768E-3</v>
      </c>
      <c r="R69" s="128">
        <v>4.4387245663755253E-3</v>
      </c>
      <c r="S69" s="127">
        <v>0.44371962817968852</v>
      </c>
      <c r="T69">
        <v>0.44379842921228801</v>
      </c>
      <c r="U69">
        <v>0.44382539910305407</v>
      </c>
      <c r="V69">
        <v>0.44384421989040801</v>
      </c>
      <c r="W69">
        <v>0.44386246625743769</v>
      </c>
      <c r="X69" s="128">
        <v>0.44387245663755248</v>
      </c>
    </row>
    <row r="70" spans="1:24">
      <c r="A70" s="309"/>
      <c r="B70" s="306"/>
      <c r="C70" s="306"/>
      <c r="D70" s="306"/>
      <c r="E70" s="119" t="s">
        <v>369</v>
      </c>
      <c r="F70" s="136" t="s">
        <v>364</v>
      </c>
      <c r="G70" s="127">
        <v>7.7270000000000005E-2</v>
      </c>
      <c r="H70">
        <v>7.7270000000000005E-2</v>
      </c>
      <c r="I70">
        <v>7.7280000000000001E-2</v>
      </c>
      <c r="J70">
        <v>7.7240000000000003E-2</v>
      </c>
      <c r="K70">
        <v>7.7289999999999998E-2</v>
      </c>
      <c r="L70" s="128">
        <v>7.7289999999999998E-2</v>
      </c>
      <c r="M70" s="127">
        <v>2.6676408432091959E-7</v>
      </c>
      <c r="N70">
        <v>2.6668093503198958E-7</v>
      </c>
      <c r="O70">
        <v>2.6667461101191261E-7</v>
      </c>
      <c r="P70">
        <v>2.6650085190678781E-7</v>
      </c>
      <c r="Q70">
        <v>2.6666153143742902E-7</v>
      </c>
      <c r="R70" s="128">
        <v>2.6665338518216139E-7</v>
      </c>
      <c r="S70" s="127">
        <v>2.667640843209196E-5</v>
      </c>
      <c r="T70">
        <v>2.6668093503198961E-5</v>
      </c>
      <c r="U70">
        <v>2.666746110119126E-5</v>
      </c>
      <c r="V70">
        <v>2.6650085190678771E-5</v>
      </c>
      <c r="W70">
        <v>2.6666153143742901E-5</v>
      </c>
      <c r="X70" s="128">
        <v>2.666533851821614E-5</v>
      </c>
    </row>
    <row r="71" spans="1:24">
      <c r="A71" s="309"/>
      <c r="B71" s="306"/>
      <c r="C71" s="306"/>
      <c r="D71" s="306"/>
      <c r="E71" s="306" t="s">
        <v>65</v>
      </c>
      <c r="F71" s="136" t="s">
        <v>211</v>
      </c>
      <c r="G71" s="127">
        <v>0</v>
      </c>
      <c r="H71">
        <v>0</v>
      </c>
      <c r="I71">
        <v>0</v>
      </c>
      <c r="J71">
        <v>0</v>
      </c>
      <c r="K71">
        <v>0</v>
      </c>
      <c r="L71" s="128">
        <v>0</v>
      </c>
      <c r="M71" s="127">
        <v>0</v>
      </c>
      <c r="N71">
        <v>0</v>
      </c>
      <c r="O71">
        <v>0</v>
      </c>
      <c r="P71">
        <v>0</v>
      </c>
      <c r="Q71">
        <v>0</v>
      </c>
      <c r="R71" s="128">
        <v>0</v>
      </c>
      <c r="S71" s="127">
        <v>0</v>
      </c>
      <c r="T71">
        <v>0</v>
      </c>
      <c r="U71">
        <v>0</v>
      </c>
      <c r="V71">
        <v>0</v>
      </c>
      <c r="W71">
        <v>0</v>
      </c>
      <c r="X71" s="128">
        <v>0</v>
      </c>
    </row>
    <row r="72" spans="1:24">
      <c r="A72" s="309"/>
      <c r="B72" s="306"/>
      <c r="C72" s="306"/>
      <c r="D72" s="306"/>
      <c r="E72" s="306"/>
      <c r="F72" s="136" t="s">
        <v>231</v>
      </c>
      <c r="G72" s="127">
        <v>1.9842200000000001</v>
      </c>
      <c r="H72">
        <v>1.986</v>
      </c>
      <c r="I72">
        <v>1.98597</v>
      </c>
      <c r="J72">
        <v>1.9855700000000001</v>
      </c>
      <c r="K72">
        <v>1.98597</v>
      </c>
      <c r="L72" s="128">
        <v>1.9860100000000001</v>
      </c>
      <c r="M72" s="127">
        <v>6.8502475914488813E-6</v>
      </c>
      <c r="N72">
        <v>6.854255687505259E-6</v>
      </c>
      <c r="O72">
        <v>6.8531027074447214E-6</v>
      </c>
      <c r="P72">
        <v>6.8508039425240887E-6</v>
      </c>
      <c r="Q72">
        <v>6.85187995327715E-6</v>
      </c>
      <c r="R72" s="128">
        <v>6.851808636377596E-6</v>
      </c>
      <c r="S72" s="127">
        <v>6.8502475914488813E-4</v>
      </c>
      <c r="T72">
        <v>6.8542556875052587E-4</v>
      </c>
      <c r="U72">
        <v>6.8531027074447215E-4</v>
      </c>
      <c r="V72">
        <v>6.8508039425240884E-4</v>
      </c>
      <c r="W72">
        <v>6.8518799532771497E-4</v>
      </c>
      <c r="X72" s="128">
        <v>6.8518086363775958E-4</v>
      </c>
    </row>
    <row r="73" spans="1:24">
      <c r="A73" s="309"/>
      <c r="B73" s="306"/>
      <c r="C73" s="306"/>
      <c r="D73" s="306"/>
      <c r="E73" s="306"/>
      <c r="F73" s="136" t="s">
        <v>213</v>
      </c>
      <c r="G73" s="127">
        <v>9473.6622499999994</v>
      </c>
      <c r="H73">
        <v>9473.66273</v>
      </c>
      <c r="I73">
        <v>9473.6535600000007</v>
      </c>
      <c r="J73">
        <v>9473.6446500000002</v>
      </c>
      <c r="K73">
        <v>9473.64264</v>
      </c>
      <c r="L73" s="128">
        <v>9473.6413799999991</v>
      </c>
      <c r="M73" s="127">
        <v>3.2706520451493623E-2</v>
      </c>
      <c r="N73">
        <v>3.2696327617627953E-2</v>
      </c>
      <c r="O73">
        <v>3.2691289828864149E-2</v>
      </c>
      <c r="P73">
        <v>3.268687687580505E-2</v>
      </c>
      <c r="Q73">
        <v>3.2685419260878867E-2</v>
      </c>
      <c r="R73" s="128">
        <v>3.2684416405470353E-2</v>
      </c>
      <c r="S73" s="127">
        <v>3.2706520451493621</v>
      </c>
      <c r="T73">
        <v>3.2696327617627952</v>
      </c>
      <c r="U73">
        <v>3.2691289828864152</v>
      </c>
      <c r="V73">
        <v>3.2686876875805049</v>
      </c>
      <c r="W73">
        <v>3.2685419260878872</v>
      </c>
      <c r="X73" s="128">
        <v>3.2684416405470351</v>
      </c>
    </row>
    <row r="74" spans="1:24">
      <c r="A74" s="309"/>
      <c r="B74" s="306"/>
      <c r="C74" s="306"/>
      <c r="D74" s="306"/>
      <c r="E74" s="306"/>
      <c r="F74" s="136" t="s">
        <v>235</v>
      </c>
      <c r="G74" s="127">
        <v>2.0000000000000002E-5</v>
      </c>
      <c r="H74">
        <v>0</v>
      </c>
      <c r="I74">
        <v>0</v>
      </c>
      <c r="J74">
        <v>0</v>
      </c>
      <c r="K74">
        <v>0</v>
      </c>
      <c r="L74" s="128">
        <v>0</v>
      </c>
      <c r="M74" s="127">
        <v>6.9047258786312815E-11</v>
      </c>
      <c r="N74">
        <v>0</v>
      </c>
      <c r="O74">
        <v>0</v>
      </c>
      <c r="P74">
        <v>0</v>
      </c>
      <c r="Q74">
        <v>0</v>
      </c>
      <c r="R74" s="128">
        <v>0</v>
      </c>
      <c r="S74" s="127">
        <v>6.904725878631281E-9</v>
      </c>
      <c r="T74">
        <v>0</v>
      </c>
      <c r="U74">
        <v>0</v>
      </c>
      <c r="V74">
        <v>0</v>
      </c>
      <c r="W74">
        <v>0</v>
      </c>
      <c r="X74" s="128">
        <v>0</v>
      </c>
    </row>
    <row r="75" spans="1:24">
      <c r="A75" s="309"/>
      <c r="B75" s="306"/>
      <c r="C75" s="306"/>
      <c r="D75" s="306"/>
      <c r="E75" s="306"/>
      <c r="F75" s="136" t="s">
        <v>237</v>
      </c>
      <c r="G75" s="127">
        <v>0</v>
      </c>
      <c r="H75">
        <v>0</v>
      </c>
      <c r="I75">
        <v>0</v>
      </c>
      <c r="J75">
        <v>0</v>
      </c>
      <c r="K75">
        <v>0</v>
      </c>
      <c r="L75" s="128">
        <v>0</v>
      </c>
      <c r="M75" s="127">
        <v>0</v>
      </c>
      <c r="N75">
        <v>0</v>
      </c>
      <c r="O75">
        <v>0</v>
      </c>
      <c r="P75">
        <v>0</v>
      </c>
      <c r="Q75">
        <v>0</v>
      </c>
      <c r="R75" s="128">
        <v>0</v>
      </c>
      <c r="S75" s="127">
        <v>0</v>
      </c>
      <c r="T75">
        <v>0</v>
      </c>
      <c r="U75">
        <v>0</v>
      </c>
      <c r="V75">
        <v>0</v>
      </c>
      <c r="W75">
        <v>0</v>
      </c>
      <c r="X75" s="128">
        <v>0</v>
      </c>
    </row>
    <row r="76" spans="1:24">
      <c r="A76" s="309"/>
      <c r="B76" s="306"/>
      <c r="C76" s="306"/>
      <c r="D76" s="306"/>
      <c r="E76" s="306"/>
      <c r="F76" s="136" t="s">
        <v>221</v>
      </c>
      <c r="G76" s="127">
        <v>0</v>
      </c>
      <c r="H76">
        <v>0</v>
      </c>
      <c r="I76">
        <v>0</v>
      </c>
      <c r="J76">
        <v>0</v>
      </c>
      <c r="K76">
        <v>0</v>
      </c>
      <c r="L76" s="128">
        <v>0</v>
      </c>
      <c r="M76" s="127">
        <v>0</v>
      </c>
      <c r="N76">
        <v>0</v>
      </c>
      <c r="O76">
        <v>0</v>
      </c>
      <c r="P76">
        <v>0</v>
      </c>
      <c r="Q76">
        <v>0</v>
      </c>
      <c r="R76" s="128">
        <v>0</v>
      </c>
      <c r="S76" s="127">
        <v>0</v>
      </c>
      <c r="T76">
        <v>0</v>
      </c>
      <c r="U76">
        <v>0</v>
      </c>
      <c r="V76">
        <v>0</v>
      </c>
      <c r="W76">
        <v>0</v>
      </c>
      <c r="X76" s="128">
        <v>0</v>
      </c>
    </row>
    <row r="77" spans="1:24">
      <c r="A77" s="309"/>
      <c r="B77" s="306"/>
      <c r="C77" s="306"/>
      <c r="D77" s="306"/>
      <c r="E77" s="306"/>
      <c r="F77" s="136" t="s">
        <v>187</v>
      </c>
      <c r="G77" s="127">
        <v>14196.490599999999</v>
      </c>
      <c r="H77">
        <v>14196.490540000001</v>
      </c>
      <c r="I77">
        <v>14196.490519999999</v>
      </c>
      <c r="J77">
        <v>14196.4905</v>
      </c>
      <c r="K77">
        <v>14196.4905</v>
      </c>
      <c r="L77" s="128">
        <v>14196.4905</v>
      </c>
      <c r="M77" s="127">
        <v>4.9011438015782859E-2</v>
      </c>
      <c r="N77">
        <v>4.8996161141193158E-2</v>
      </c>
      <c r="O77">
        <v>4.8988659254080032E-2</v>
      </c>
      <c r="P77">
        <v>4.8982092339935522E-2</v>
      </c>
      <c r="Q77">
        <v>4.8979918459916047E-2</v>
      </c>
      <c r="R77" s="128">
        <v>4.8978422170156487E-2</v>
      </c>
      <c r="S77" s="127">
        <v>4.9011438015782858</v>
      </c>
      <c r="T77">
        <v>4.8996161141193157</v>
      </c>
      <c r="U77">
        <v>4.8988659254080034</v>
      </c>
      <c r="V77">
        <v>4.8982092339935512</v>
      </c>
      <c r="W77">
        <v>4.897991845991605</v>
      </c>
      <c r="X77" s="128">
        <v>4.8978422170156497</v>
      </c>
    </row>
    <row r="78" spans="1:24">
      <c r="A78" s="309"/>
      <c r="B78" s="306"/>
      <c r="C78" s="306"/>
      <c r="D78" s="306"/>
      <c r="E78" s="306"/>
      <c r="F78" s="136" t="s">
        <v>189</v>
      </c>
      <c r="G78" s="127">
        <v>9.2986299999999993</v>
      </c>
      <c r="H78">
        <v>9.2986299999999993</v>
      </c>
      <c r="I78">
        <v>9.2986299999999993</v>
      </c>
      <c r="J78">
        <v>9.2986299999999993</v>
      </c>
      <c r="K78">
        <v>9.2986299999999993</v>
      </c>
      <c r="L78" s="128">
        <v>9.2986299999999993</v>
      </c>
      <c r="M78" s="127">
        <v>3.2102245598408593E-5</v>
      </c>
      <c r="N78">
        <v>3.209223945795923E-5</v>
      </c>
      <c r="O78">
        <v>3.2087325804783908E-5</v>
      </c>
      <c r="P78">
        <v>3.2083024554194897E-5</v>
      </c>
      <c r="Q78">
        <v>3.2081600673696729E-5</v>
      </c>
      <c r="R78" s="128">
        <v>3.2080620611416761E-5</v>
      </c>
      <c r="S78" s="127">
        <v>3.2102245598408588E-3</v>
      </c>
      <c r="T78">
        <v>3.2092239457959231E-3</v>
      </c>
      <c r="U78">
        <v>3.2087325804783921E-3</v>
      </c>
      <c r="V78">
        <v>3.20830245541949E-3</v>
      </c>
      <c r="W78">
        <v>3.208160067369673E-3</v>
      </c>
      <c r="X78" s="128">
        <v>3.2080620611416762E-3</v>
      </c>
    </row>
    <row r="79" spans="1:24">
      <c r="A79" s="309"/>
      <c r="B79" s="306"/>
      <c r="C79" s="306"/>
      <c r="D79" s="306"/>
      <c r="E79" s="306"/>
      <c r="F79" s="136" t="s">
        <v>193</v>
      </c>
      <c r="G79" s="127">
        <v>3326.6776500000001</v>
      </c>
      <c r="H79">
        <v>3330.0319599999998</v>
      </c>
      <c r="I79">
        <v>3333.4879299999998</v>
      </c>
      <c r="J79">
        <v>3336.6517699999999</v>
      </c>
      <c r="K79">
        <v>3338.4061099999999</v>
      </c>
      <c r="L79" s="128">
        <v>3340.4570899999999</v>
      </c>
      <c r="M79" s="127">
        <v>1.1484898629909651E-2</v>
      </c>
      <c r="N79">
        <v>1.14928955193375E-2</v>
      </c>
      <c r="O79">
        <v>1.1503061555973811E-2</v>
      </c>
      <c r="P79">
        <v>1.15124357744859E-2</v>
      </c>
      <c r="Q79">
        <v>1.151797756310868E-2</v>
      </c>
      <c r="R79" s="128">
        <v>1.1524701657449239E-2</v>
      </c>
      <c r="S79" s="127">
        <v>1.148489862990965</v>
      </c>
      <c r="T79">
        <v>1.14928955193375</v>
      </c>
      <c r="U79">
        <v>1.150306155597381</v>
      </c>
      <c r="V79">
        <v>1.1512435774485901</v>
      </c>
      <c r="W79">
        <v>1.1517977563108679</v>
      </c>
      <c r="X79" s="128">
        <v>1.1524701657449239</v>
      </c>
    </row>
    <row r="80" spans="1:24">
      <c r="A80" s="309"/>
      <c r="B80" s="306"/>
      <c r="C80" s="306"/>
      <c r="D80" s="306"/>
      <c r="E80" s="306"/>
      <c r="F80" s="136" t="s">
        <v>191</v>
      </c>
      <c r="G80" s="127">
        <v>12.85782</v>
      </c>
      <c r="H80">
        <v>12.85764</v>
      </c>
      <c r="I80">
        <v>12.857570000000001</v>
      </c>
      <c r="J80">
        <v>12.85751</v>
      </c>
      <c r="K80">
        <v>12.8575</v>
      </c>
      <c r="L80" s="128">
        <v>12.85749</v>
      </c>
      <c r="M80" s="127">
        <v>4.4389861248391429E-5</v>
      </c>
      <c r="N80">
        <v>4.4375403876080123E-5</v>
      </c>
      <c r="O80">
        <v>4.4368367990533613E-5</v>
      </c>
      <c r="P80">
        <v>4.4362213469705372E-5</v>
      </c>
      <c r="Q80">
        <v>4.436021012364786E-5</v>
      </c>
      <c r="R80" s="128">
        <v>4.435882046119536E-5</v>
      </c>
      <c r="S80" s="127">
        <v>4.4389861248391432E-3</v>
      </c>
      <c r="T80">
        <v>4.4375403876080119E-3</v>
      </c>
      <c r="U80">
        <v>4.4368367990533612E-3</v>
      </c>
      <c r="V80">
        <v>4.4362213469705362E-3</v>
      </c>
      <c r="W80">
        <v>4.4360210123647863E-3</v>
      </c>
      <c r="X80" s="128">
        <v>4.4358820461195356E-3</v>
      </c>
    </row>
    <row r="81" spans="1:24">
      <c r="A81" s="309"/>
      <c r="B81" s="306"/>
      <c r="C81" s="306"/>
      <c r="D81" s="306"/>
      <c r="E81" s="306"/>
      <c r="F81" s="136" t="s">
        <v>195</v>
      </c>
      <c r="G81" s="127">
        <v>0.25194</v>
      </c>
      <c r="H81">
        <v>0.2596</v>
      </c>
      <c r="I81">
        <v>0.26405000000000001</v>
      </c>
      <c r="J81">
        <v>0.26861000000000002</v>
      </c>
      <c r="K81">
        <v>0.27096999999999999</v>
      </c>
      <c r="L81" s="128">
        <v>0.27345000000000003</v>
      </c>
      <c r="M81" s="127">
        <v>8.697883189311826E-7</v>
      </c>
      <c r="N81">
        <v>8.9595406670511851E-7</v>
      </c>
      <c r="O81">
        <v>9.1117276187494208E-7</v>
      </c>
      <c r="P81">
        <v>9.2678396984311578E-7</v>
      </c>
      <c r="Q81">
        <v>9.3488517497218423E-7</v>
      </c>
      <c r="R81" s="128">
        <v>9.4341270769908199E-7</v>
      </c>
      <c r="S81" s="127">
        <v>8.6978831893118254E-5</v>
      </c>
      <c r="T81">
        <v>8.9595406670511853E-5</v>
      </c>
      <c r="U81">
        <v>9.1117276187494209E-5</v>
      </c>
      <c r="V81">
        <v>9.2678396984311576E-5</v>
      </c>
      <c r="W81">
        <v>9.3488517497218427E-5</v>
      </c>
      <c r="X81" s="128">
        <v>9.4341270769908201E-5</v>
      </c>
    </row>
    <row r="82" spans="1:24">
      <c r="A82" s="309"/>
      <c r="B82" s="306"/>
      <c r="C82" s="306"/>
      <c r="D82" s="306"/>
      <c r="E82" s="306"/>
      <c r="F82" s="136" t="s">
        <v>217</v>
      </c>
      <c r="G82" s="127">
        <v>1.67814</v>
      </c>
      <c r="H82">
        <v>1.6773899999999999</v>
      </c>
      <c r="I82">
        <v>1.6772400000000001</v>
      </c>
      <c r="J82">
        <v>1.67706</v>
      </c>
      <c r="K82">
        <v>1.6771100000000001</v>
      </c>
      <c r="L82" s="128">
        <v>1.67723</v>
      </c>
      <c r="M82" s="127">
        <v>5.7935483429831494E-6</v>
      </c>
      <c r="N82">
        <v>5.7891540521976053E-6</v>
      </c>
      <c r="O82">
        <v>5.7877500591824569E-6</v>
      </c>
      <c r="P82">
        <v>5.786353168032076E-6</v>
      </c>
      <c r="Q82">
        <v>5.786268870345796E-6</v>
      </c>
      <c r="R82" s="128">
        <v>5.7865061098340873E-6</v>
      </c>
      <c r="S82" s="127">
        <v>5.7935483429831492E-4</v>
      </c>
      <c r="T82">
        <v>5.7891540521976057E-4</v>
      </c>
      <c r="U82">
        <v>5.7877500591824573E-4</v>
      </c>
      <c r="V82">
        <v>5.7863531680320756E-4</v>
      </c>
      <c r="W82">
        <v>5.7862688703457963E-4</v>
      </c>
      <c r="X82" s="128">
        <v>5.7865061098340872E-4</v>
      </c>
    </row>
    <row r="83" spans="1:24">
      <c r="A83" s="309"/>
      <c r="B83" s="306"/>
      <c r="C83" s="306"/>
      <c r="D83" s="306"/>
      <c r="E83" s="306"/>
      <c r="F83" s="136" t="s">
        <v>215</v>
      </c>
      <c r="G83" s="127">
        <v>5.6899999999999997E-3</v>
      </c>
      <c r="H83">
        <v>5.6899999999999997E-3</v>
      </c>
      <c r="I83">
        <v>5.6899999999999997E-3</v>
      </c>
      <c r="J83">
        <v>5.6899999999999997E-3</v>
      </c>
      <c r="K83">
        <v>5.6899999999999997E-3</v>
      </c>
      <c r="L83" s="128">
        <v>5.6899999999999997E-3</v>
      </c>
      <c r="M83" s="127">
        <v>1.964394512470599E-8</v>
      </c>
      <c r="N83">
        <v>1.9637822186256252E-8</v>
      </c>
      <c r="O83">
        <v>1.963481543294232E-8</v>
      </c>
      <c r="P83">
        <v>1.9632183419855292E-8</v>
      </c>
      <c r="Q83">
        <v>1.9631312121606561E-8</v>
      </c>
      <c r="R83" s="128">
        <v>1.963071240375855E-8</v>
      </c>
      <c r="S83" s="127">
        <v>1.964394512470599E-6</v>
      </c>
      <c r="T83">
        <v>1.963782218625626E-6</v>
      </c>
      <c r="U83">
        <v>1.9634815432942321E-6</v>
      </c>
      <c r="V83">
        <v>1.963218341985528E-6</v>
      </c>
      <c r="W83">
        <v>1.9631312121606559E-6</v>
      </c>
      <c r="X83" s="128">
        <v>1.9630712403758549E-6</v>
      </c>
    </row>
    <row r="84" spans="1:24">
      <c r="A84" s="309"/>
      <c r="B84" s="306"/>
      <c r="C84" s="306"/>
      <c r="D84" s="306"/>
      <c r="E84" s="306"/>
      <c r="F84" s="136" t="s">
        <v>197</v>
      </c>
      <c r="G84" s="127">
        <v>10.019299999999999</v>
      </c>
      <c r="H84">
        <v>12.35718</v>
      </c>
      <c r="I84">
        <v>13.757529999999999</v>
      </c>
      <c r="J84">
        <v>15.07531</v>
      </c>
      <c r="K84">
        <v>15.629099999999999</v>
      </c>
      <c r="L84" s="128">
        <v>16.194279999999999</v>
      </c>
      <c r="M84" s="127">
        <v>3.45902599978852E-5</v>
      </c>
      <c r="N84">
        <v>4.2648172858271007E-5</v>
      </c>
      <c r="O84">
        <v>4.747391254185712E-5</v>
      </c>
      <c r="P84">
        <v>5.2014279618836319E-5</v>
      </c>
      <c r="Q84">
        <v>5.3922625708225138E-5</v>
      </c>
      <c r="R84" s="128">
        <v>5.5870870521254662E-5</v>
      </c>
      <c r="S84" s="127">
        <v>3.4590259997885199E-3</v>
      </c>
      <c r="T84">
        <v>4.2648172858271013E-3</v>
      </c>
      <c r="U84">
        <v>4.7473912541857117E-3</v>
      </c>
      <c r="V84">
        <v>5.2014279618836324E-3</v>
      </c>
      <c r="W84">
        <v>5.3922625708225144E-3</v>
      </c>
      <c r="X84" s="128">
        <v>5.5870870521254664E-3</v>
      </c>
    </row>
    <row r="85" spans="1:24">
      <c r="A85" s="309"/>
      <c r="B85" s="306"/>
      <c r="C85" s="306"/>
      <c r="D85" s="306"/>
      <c r="E85" s="306"/>
      <c r="F85" s="136" t="s">
        <v>239</v>
      </c>
      <c r="G85" s="127">
        <v>0.62797999999999998</v>
      </c>
      <c r="H85">
        <v>0.62797999999999998</v>
      </c>
      <c r="I85">
        <v>0.62797999999999998</v>
      </c>
      <c r="J85">
        <v>0.62797999999999998</v>
      </c>
      <c r="K85">
        <v>0.62797999999999998</v>
      </c>
      <c r="L85" s="128">
        <v>0.62797999999999998</v>
      </c>
      <c r="M85" s="127">
        <v>2.1680148786314362E-6</v>
      </c>
      <c r="N85">
        <v>2.167339117139754E-6</v>
      </c>
      <c r="O85">
        <v>2.1670072751457151E-6</v>
      </c>
      <c r="P85">
        <v>2.1667167915642751E-6</v>
      </c>
      <c r="Q85">
        <v>2.1666206302507008E-6</v>
      </c>
      <c r="R85" s="128">
        <v>2.1665544420583998E-6</v>
      </c>
      <c r="S85" s="127">
        <v>2.168014878631436E-4</v>
      </c>
      <c r="T85">
        <v>2.1673391171397541E-4</v>
      </c>
      <c r="U85">
        <v>2.1670072751457149E-4</v>
      </c>
      <c r="V85">
        <v>2.1667167915642751E-4</v>
      </c>
      <c r="W85">
        <v>2.1666206302507009E-4</v>
      </c>
      <c r="X85" s="128">
        <v>2.1665544420584E-4</v>
      </c>
    </row>
    <row r="86" spans="1:24">
      <c r="A86" s="309"/>
      <c r="B86" s="306"/>
      <c r="C86" s="306"/>
      <c r="D86" s="306"/>
      <c r="E86" s="306"/>
      <c r="F86" s="136" t="s">
        <v>199</v>
      </c>
      <c r="G86" s="127">
        <v>0.39357999999999999</v>
      </c>
      <c r="H86">
        <v>0.35298000000000002</v>
      </c>
      <c r="I86">
        <v>0.33774999999999999</v>
      </c>
      <c r="J86">
        <v>0.32292999999999999</v>
      </c>
      <c r="K86">
        <v>0.31969999999999998</v>
      </c>
      <c r="L86" s="128">
        <v>0.31755</v>
      </c>
      <c r="M86" s="127">
        <v>1.35878100565585E-6</v>
      </c>
      <c r="N86">
        <v>1.2182352329182311E-6</v>
      </c>
      <c r="O86">
        <v>1.165493657728694E-6</v>
      </c>
      <c r="P86">
        <v>1.114204040733544E-6</v>
      </c>
      <c r="Q86">
        <v>1.103010630101514E-6</v>
      </c>
      <c r="R86" s="128">
        <v>1.0955593539215339E-6</v>
      </c>
      <c r="S86" s="127">
        <v>1.35878100565585E-4</v>
      </c>
      <c r="T86">
        <v>1.218235232918231E-4</v>
      </c>
      <c r="U86">
        <v>1.165493657728694E-4</v>
      </c>
      <c r="V86">
        <v>1.1142040407335439E-4</v>
      </c>
      <c r="W86">
        <v>1.103010630101514E-4</v>
      </c>
      <c r="X86" s="128">
        <v>1.095559353921534E-4</v>
      </c>
    </row>
    <row r="87" spans="1:24">
      <c r="A87" s="309"/>
      <c r="B87" s="306"/>
      <c r="C87" s="306"/>
      <c r="D87" s="306"/>
      <c r="E87" s="306"/>
      <c r="F87" s="136" t="s">
        <v>227</v>
      </c>
      <c r="G87" s="127">
        <v>0</v>
      </c>
      <c r="H87">
        <v>0</v>
      </c>
      <c r="I87">
        <v>0</v>
      </c>
      <c r="J87">
        <v>0</v>
      </c>
      <c r="K87">
        <v>0</v>
      </c>
      <c r="L87" s="128">
        <v>0</v>
      </c>
      <c r="M87" s="127">
        <v>0</v>
      </c>
      <c r="N87">
        <v>0</v>
      </c>
      <c r="O87">
        <v>0</v>
      </c>
      <c r="P87">
        <v>0</v>
      </c>
      <c r="Q87">
        <v>0</v>
      </c>
      <c r="R87" s="128">
        <v>0</v>
      </c>
      <c r="S87" s="127">
        <v>0</v>
      </c>
      <c r="T87">
        <v>0</v>
      </c>
      <c r="U87">
        <v>0</v>
      </c>
      <c r="V87">
        <v>0</v>
      </c>
      <c r="W87">
        <v>0</v>
      </c>
      <c r="X87" s="128">
        <v>0</v>
      </c>
    </row>
    <row r="88" spans="1:24">
      <c r="A88" s="309"/>
      <c r="B88" s="306"/>
      <c r="C88" s="306"/>
      <c r="D88" s="306"/>
      <c r="E88" s="306"/>
      <c r="F88" s="136" t="s">
        <v>205</v>
      </c>
      <c r="G88" s="127">
        <v>0</v>
      </c>
      <c r="H88">
        <v>0</v>
      </c>
      <c r="I88">
        <v>0</v>
      </c>
      <c r="J88">
        <v>0</v>
      </c>
      <c r="K88">
        <v>0</v>
      </c>
      <c r="L88" s="128">
        <v>0</v>
      </c>
      <c r="M88" s="127">
        <v>0</v>
      </c>
      <c r="N88">
        <v>0</v>
      </c>
      <c r="O88">
        <v>0</v>
      </c>
      <c r="P88">
        <v>0</v>
      </c>
      <c r="Q88">
        <v>0</v>
      </c>
      <c r="R88" s="128">
        <v>0</v>
      </c>
      <c r="S88" s="127">
        <v>0</v>
      </c>
      <c r="T88">
        <v>0</v>
      </c>
      <c r="U88">
        <v>0</v>
      </c>
      <c r="V88">
        <v>0</v>
      </c>
      <c r="W88">
        <v>0</v>
      </c>
      <c r="X88" s="128">
        <v>0</v>
      </c>
    </row>
    <row r="89" spans="1:24">
      <c r="A89" s="309"/>
      <c r="B89" s="306"/>
      <c r="C89" s="306"/>
      <c r="D89" s="306"/>
      <c r="E89" s="306"/>
      <c r="F89" s="136" t="s">
        <v>201</v>
      </c>
      <c r="G89" s="127">
        <v>2.5000000000000001E-4</v>
      </c>
      <c r="H89">
        <v>2.5000000000000001E-4</v>
      </c>
      <c r="I89">
        <v>2.5000000000000001E-4</v>
      </c>
      <c r="J89">
        <v>2.5999999999999998E-4</v>
      </c>
      <c r="K89">
        <v>2.5999999999999998E-4</v>
      </c>
      <c r="L89" s="128">
        <v>2.5999999999999998E-4</v>
      </c>
      <c r="M89" s="127">
        <v>8.6309073482891013E-10</v>
      </c>
      <c r="N89">
        <v>8.6282171292865797E-10</v>
      </c>
      <c r="O89">
        <v>8.6268960601679817E-10</v>
      </c>
      <c r="P89">
        <v>8.9707692252414298E-10</v>
      </c>
      <c r="Q89">
        <v>8.9703710924739984E-10</v>
      </c>
      <c r="R89" s="128">
        <v>8.9700970561989858E-10</v>
      </c>
      <c r="S89" s="127">
        <v>8.6309073482891017E-8</v>
      </c>
      <c r="T89">
        <v>8.62821712928658E-8</v>
      </c>
      <c r="U89">
        <v>8.6268960601679812E-8</v>
      </c>
      <c r="V89">
        <v>8.9707692252414302E-8</v>
      </c>
      <c r="W89">
        <v>8.9703710924739989E-8</v>
      </c>
      <c r="X89" s="128">
        <v>8.9700970561989857E-8</v>
      </c>
    </row>
    <row r="90" spans="1:24">
      <c r="A90" s="309"/>
      <c r="B90" s="306"/>
      <c r="C90" s="306"/>
      <c r="D90" s="306"/>
      <c r="E90" s="306"/>
      <c r="F90" s="136" t="s">
        <v>207</v>
      </c>
      <c r="G90" s="127">
        <v>12.617800000000001</v>
      </c>
      <c r="H90">
        <v>12.57771</v>
      </c>
      <c r="I90">
        <v>12.563409999999999</v>
      </c>
      <c r="J90">
        <v>12.54936</v>
      </c>
      <c r="K90">
        <v>12.546290000000001</v>
      </c>
      <c r="L90" s="128">
        <v>12.5449</v>
      </c>
      <c r="M90" s="127">
        <v>4.3561225095696902E-5</v>
      </c>
      <c r="N90">
        <v>4.3409285147679642E-5</v>
      </c>
      <c r="O90">
        <v>4.3353292892509999E-5</v>
      </c>
      <c r="P90">
        <v>4.3299004801721459E-5</v>
      </c>
      <c r="Q90">
        <v>4.3286491205306009E-5</v>
      </c>
      <c r="R90" s="128">
        <v>4.3280373292427181E-5</v>
      </c>
      <c r="S90" s="127">
        <v>4.3561225095696899E-3</v>
      </c>
      <c r="T90">
        <v>4.3409285147679643E-3</v>
      </c>
      <c r="U90">
        <v>4.3353292892509996E-3</v>
      </c>
      <c r="V90">
        <v>4.3299004801721462E-3</v>
      </c>
      <c r="W90">
        <v>4.3286491205306006E-3</v>
      </c>
      <c r="X90" s="128">
        <v>4.328037329242718E-3</v>
      </c>
    </row>
    <row r="91" spans="1:24">
      <c r="A91" s="309"/>
      <c r="B91" s="306"/>
      <c r="C91" s="306"/>
      <c r="D91" s="306"/>
      <c r="E91" s="306"/>
      <c r="F91" s="136" t="s">
        <v>209</v>
      </c>
      <c r="G91" s="127">
        <v>0</v>
      </c>
      <c r="H91">
        <v>0</v>
      </c>
      <c r="I91">
        <v>0</v>
      </c>
      <c r="J91">
        <v>0</v>
      </c>
      <c r="K91">
        <v>0</v>
      </c>
      <c r="L91" s="128">
        <v>0</v>
      </c>
      <c r="M91" s="127">
        <v>0</v>
      </c>
      <c r="N91">
        <v>0</v>
      </c>
      <c r="O91">
        <v>0</v>
      </c>
      <c r="P91">
        <v>0</v>
      </c>
      <c r="Q91">
        <v>0</v>
      </c>
      <c r="R91" s="128">
        <v>0</v>
      </c>
      <c r="S91" s="127">
        <v>0</v>
      </c>
      <c r="T91">
        <v>0</v>
      </c>
      <c r="U91">
        <v>0</v>
      </c>
      <c r="V91">
        <v>0</v>
      </c>
      <c r="W91">
        <v>0</v>
      </c>
      <c r="X91" s="128">
        <v>0</v>
      </c>
    </row>
    <row r="92" spans="1:24">
      <c r="A92" s="309"/>
      <c r="B92" s="306"/>
      <c r="C92" s="306"/>
      <c r="D92" s="306"/>
      <c r="E92" s="306"/>
      <c r="F92" s="136" t="s">
        <v>219</v>
      </c>
      <c r="G92" s="127">
        <v>0</v>
      </c>
      <c r="H92">
        <v>0</v>
      </c>
      <c r="I92">
        <v>0</v>
      </c>
      <c r="J92">
        <v>0</v>
      </c>
      <c r="K92">
        <v>0</v>
      </c>
      <c r="L92" s="128">
        <v>0</v>
      </c>
      <c r="M92" s="127">
        <v>0</v>
      </c>
      <c r="N92">
        <v>0</v>
      </c>
      <c r="O92">
        <v>0</v>
      </c>
      <c r="P92">
        <v>0</v>
      </c>
      <c r="Q92">
        <v>0</v>
      </c>
      <c r="R92" s="128">
        <v>0</v>
      </c>
      <c r="S92" s="127">
        <v>0</v>
      </c>
      <c r="T92">
        <v>0</v>
      </c>
      <c r="U92">
        <v>0</v>
      </c>
      <c r="V92">
        <v>0</v>
      </c>
      <c r="W92">
        <v>0</v>
      </c>
      <c r="X92" s="128">
        <v>0</v>
      </c>
    </row>
    <row r="93" spans="1:24">
      <c r="A93" s="309"/>
      <c r="B93" s="306"/>
      <c r="C93" s="306"/>
      <c r="D93" s="306"/>
      <c r="E93" s="306"/>
      <c r="F93" s="136" t="s">
        <v>229</v>
      </c>
      <c r="G93" s="127">
        <v>5.8270000000000002E-2</v>
      </c>
      <c r="H93">
        <v>5.8380000000000001E-2</v>
      </c>
      <c r="I93">
        <v>5.8439999999999999E-2</v>
      </c>
      <c r="J93">
        <v>5.851E-2</v>
      </c>
      <c r="K93">
        <v>5.8540000000000002E-2</v>
      </c>
      <c r="L93" s="128">
        <v>5.858E-2</v>
      </c>
      <c r="M93" s="127">
        <v>2.0116918847392241E-7</v>
      </c>
      <c r="N93">
        <v>2.0148612640310019E-7</v>
      </c>
      <c r="O93">
        <v>2.0166232230248669E-7</v>
      </c>
      <c r="P93">
        <v>2.018768105264908E-7</v>
      </c>
      <c r="Q93">
        <v>2.0197135528978E-7</v>
      </c>
      <c r="R93" s="128">
        <v>2.0210318675082179E-7</v>
      </c>
      <c r="S93" s="127">
        <v>2.0116918847392241E-5</v>
      </c>
      <c r="T93">
        <v>2.0148612640310021E-5</v>
      </c>
      <c r="U93">
        <v>2.0166232230248669E-5</v>
      </c>
      <c r="V93">
        <v>2.0187681052649079E-5</v>
      </c>
      <c r="W93">
        <v>2.0197135528978001E-5</v>
      </c>
      <c r="X93" s="128">
        <v>2.021031867508218E-5</v>
      </c>
    </row>
    <row r="94" spans="1:24" ht="15" thickBot="1">
      <c r="A94" s="310"/>
      <c r="B94" s="307"/>
      <c r="C94" s="307"/>
      <c r="D94" s="307"/>
      <c r="E94" s="307"/>
      <c r="F94" s="145" t="s">
        <v>223</v>
      </c>
      <c r="G94" s="133">
        <v>1.11639</v>
      </c>
      <c r="H94" s="134">
        <v>1.0710999999999999</v>
      </c>
      <c r="I94" s="134">
        <v>1.0598799999999999</v>
      </c>
      <c r="J94" s="134">
        <v>1.04741</v>
      </c>
      <c r="K94" s="134">
        <v>1.0488900000000001</v>
      </c>
      <c r="L94" s="135">
        <v>1.0542</v>
      </c>
      <c r="M94" s="133">
        <v>3.8541834618225879E-6</v>
      </c>
      <c r="N94" s="134">
        <v>3.696673346871542E-6</v>
      </c>
      <c r="O94" s="134">
        <v>3.6573898385003348E-6</v>
      </c>
      <c r="P94" s="134">
        <v>3.613874382388511E-6</v>
      </c>
      <c r="Q94" s="134">
        <v>3.6188202058404061E-6</v>
      </c>
      <c r="R94" s="135">
        <v>3.637029352555758E-6</v>
      </c>
      <c r="S94" s="133">
        <v>3.8541834618225881E-4</v>
      </c>
      <c r="T94" s="134">
        <v>3.6966733468715419E-4</v>
      </c>
      <c r="U94" s="134">
        <v>3.6573898385003351E-4</v>
      </c>
      <c r="V94" s="134">
        <v>3.6138743823885098E-4</v>
      </c>
      <c r="W94" s="134">
        <v>3.618820205840406E-4</v>
      </c>
      <c r="X94" s="135">
        <v>3.6370293525557582E-4</v>
      </c>
    </row>
    <row r="95" spans="1:24">
      <c r="A95" s="308" t="s">
        <v>392</v>
      </c>
      <c r="B95" s="305" t="s">
        <v>272</v>
      </c>
      <c r="C95" s="305" t="s">
        <v>361</v>
      </c>
      <c r="D95" s="305" t="s">
        <v>391</v>
      </c>
      <c r="E95" s="120" t="s">
        <v>363</v>
      </c>
      <c r="F95" s="144" t="s">
        <v>364</v>
      </c>
      <c r="G95" s="131">
        <v>46080.686249999999</v>
      </c>
      <c r="H95" s="129">
        <v>46085.371529999997</v>
      </c>
      <c r="I95" s="129">
        <v>46085.313240000003</v>
      </c>
      <c r="J95" s="129">
        <v>46085.07634</v>
      </c>
      <c r="K95" s="129">
        <v>46085.171490000001</v>
      </c>
      <c r="L95" s="130">
        <v>46085.024460000001</v>
      </c>
      <c r="M95" s="131">
        <v>5.422118228816223E-2</v>
      </c>
      <c r="N95" s="129">
        <v>5.4222431387896473E-2</v>
      </c>
      <c r="O95" s="129">
        <v>5.4219154741323633E-2</v>
      </c>
      <c r="P95" s="129">
        <v>5.4216537019715648E-2</v>
      </c>
      <c r="Q95" s="129">
        <v>5.4215946098033707E-2</v>
      </c>
      <c r="R95" s="130">
        <v>5.4215406041623858E-2</v>
      </c>
      <c r="S95" s="131">
        <v>5.4221182288162231</v>
      </c>
      <c r="T95" s="129">
        <v>5.4222431387896464</v>
      </c>
      <c r="U95" s="129">
        <v>5.421915474132363</v>
      </c>
      <c r="V95" s="129">
        <v>5.4216537019715654</v>
      </c>
      <c r="W95" s="129">
        <v>5.4215946098033712</v>
      </c>
      <c r="X95" s="130">
        <v>5.4215406041623861</v>
      </c>
    </row>
    <row r="96" spans="1:24">
      <c r="A96" s="309"/>
      <c r="B96" s="306"/>
      <c r="C96" s="306"/>
      <c r="D96" s="306"/>
      <c r="E96" s="119" t="s">
        <v>365</v>
      </c>
      <c r="F96" s="136" t="s">
        <v>364</v>
      </c>
      <c r="G96" s="127">
        <v>1608.13471</v>
      </c>
      <c r="H96">
        <v>1631.1479300000001</v>
      </c>
      <c r="I96">
        <v>1639.9532999999999</v>
      </c>
      <c r="J96">
        <v>1647.86113</v>
      </c>
      <c r="K96">
        <v>1644.6152300000001</v>
      </c>
      <c r="L96" s="128">
        <v>1636.94957</v>
      </c>
      <c r="M96" s="127">
        <v>1.892223670059404E-3</v>
      </c>
      <c r="N96">
        <v>1.919151430955912E-3</v>
      </c>
      <c r="O96">
        <v>1.9293973608943259E-3</v>
      </c>
      <c r="P96">
        <v>1.938617249950192E-3</v>
      </c>
      <c r="Q96">
        <v>1.9347735459991299E-3</v>
      </c>
      <c r="R96" s="128">
        <v>1.925742399990289E-3</v>
      </c>
      <c r="S96" s="127">
        <v>0.18922236700594039</v>
      </c>
      <c r="T96">
        <v>0.19191514309559121</v>
      </c>
      <c r="U96">
        <v>0.19293973608943249</v>
      </c>
      <c r="V96">
        <v>0.19386172499501919</v>
      </c>
      <c r="W96">
        <v>0.193477354599913</v>
      </c>
      <c r="X96" s="128">
        <v>0.1925742399990289</v>
      </c>
    </row>
    <row r="97" spans="1:24">
      <c r="A97" s="309"/>
      <c r="B97" s="306"/>
      <c r="C97" s="306"/>
      <c r="D97" s="306"/>
      <c r="E97" s="119" t="s">
        <v>61</v>
      </c>
      <c r="F97" s="136" t="s">
        <v>364</v>
      </c>
      <c r="G97" s="127">
        <v>730421.76728000003</v>
      </c>
      <c r="H97">
        <v>730431.32531999995</v>
      </c>
      <c r="I97">
        <v>730435.10097999999</v>
      </c>
      <c r="J97">
        <v>730429.06889999995</v>
      </c>
      <c r="K97">
        <v>730427.93076000002</v>
      </c>
      <c r="L97" s="128">
        <v>730425.63239000004</v>
      </c>
      <c r="M97" s="127">
        <v>0.85945620636086972</v>
      </c>
      <c r="N97">
        <v>0.85939987258108541</v>
      </c>
      <c r="O97">
        <v>0.85935346825753656</v>
      </c>
      <c r="P97">
        <v>0.8593092992214687</v>
      </c>
      <c r="Q97">
        <v>0.85929682026192356</v>
      </c>
      <c r="R97" s="128">
        <v>0.85928829825413833</v>
      </c>
      <c r="S97" s="127">
        <v>85.945620636086971</v>
      </c>
      <c r="T97">
        <v>85.939987258108545</v>
      </c>
      <c r="U97">
        <v>85.935346825753655</v>
      </c>
      <c r="V97">
        <v>85.930929922146873</v>
      </c>
      <c r="W97">
        <v>85.929682026192353</v>
      </c>
      <c r="X97" s="128">
        <v>85.928829825413828</v>
      </c>
    </row>
    <row r="98" spans="1:24">
      <c r="A98" s="309"/>
      <c r="B98" s="306"/>
      <c r="C98" s="306"/>
      <c r="D98" s="306"/>
      <c r="E98" s="119" t="s">
        <v>366</v>
      </c>
      <c r="F98" s="136" t="s">
        <v>364</v>
      </c>
      <c r="G98" s="127">
        <v>1024.87238</v>
      </c>
      <c r="H98">
        <v>1057.94928</v>
      </c>
      <c r="I98">
        <v>1089.5875900000001</v>
      </c>
      <c r="J98">
        <v>1119.3598199999999</v>
      </c>
      <c r="K98">
        <v>1131.8503499999999</v>
      </c>
      <c r="L98" s="128">
        <v>1144.5756100000001</v>
      </c>
      <c r="M98" s="127">
        <v>1.205923710350183E-3</v>
      </c>
      <c r="N98">
        <v>1.2447460081629609E-3</v>
      </c>
      <c r="O98">
        <v>1.281894686031126E-3</v>
      </c>
      <c r="P98">
        <v>1.31686476272011E-3</v>
      </c>
      <c r="Q98">
        <v>1.331541916469943E-3</v>
      </c>
      <c r="R98" s="128">
        <v>1.3465031681896889E-3</v>
      </c>
      <c r="S98" s="127">
        <v>0.1205923710350183</v>
      </c>
      <c r="T98">
        <v>0.1244746008162961</v>
      </c>
      <c r="U98">
        <v>0.12818946860311259</v>
      </c>
      <c r="V98">
        <v>0.13168647627201099</v>
      </c>
      <c r="W98">
        <v>0.1331541916469943</v>
      </c>
      <c r="X98" s="128">
        <v>0.13465031681896891</v>
      </c>
    </row>
    <row r="99" spans="1:24">
      <c r="A99" s="309"/>
      <c r="B99" s="306"/>
      <c r="C99" s="306"/>
      <c r="D99" s="306"/>
      <c r="E99" s="119" t="s">
        <v>367</v>
      </c>
      <c r="F99" s="136" t="s">
        <v>364</v>
      </c>
      <c r="G99" s="127">
        <v>202.42765</v>
      </c>
      <c r="H99">
        <v>200.45535000000001</v>
      </c>
      <c r="I99">
        <v>199.87233000000001</v>
      </c>
      <c r="J99">
        <v>199.12197</v>
      </c>
      <c r="K99">
        <v>198.95249000000001</v>
      </c>
      <c r="L99" s="128">
        <v>198.76955000000001</v>
      </c>
      <c r="M99" s="127">
        <v>2.3818800031031009E-4</v>
      </c>
      <c r="N99">
        <v>2.358487324906627E-4</v>
      </c>
      <c r="O99">
        <v>2.351488582130965E-4</v>
      </c>
      <c r="P99">
        <v>2.3425595692403079E-4</v>
      </c>
      <c r="Q99">
        <v>2.3405353881020331E-4</v>
      </c>
      <c r="R99" s="128">
        <v>2.338367395533082E-4</v>
      </c>
      <c r="S99" s="127">
        <v>2.3818800031031009E-2</v>
      </c>
      <c r="T99">
        <v>2.358487324906627E-2</v>
      </c>
      <c r="U99">
        <v>2.3514885821309651E-2</v>
      </c>
      <c r="V99">
        <v>2.342559569240308E-2</v>
      </c>
      <c r="W99">
        <v>2.340535388102033E-2</v>
      </c>
      <c r="X99" s="128">
        <v>2.3383673955330819E-2</v>
      </c>
    </row>
    <row r="100" spans="1:24">
      <c r="A100" s="309"/>
      <c r="B100" s="306"/>
      <c r="C100" s="306"/>
      <c r="D100" s="306"/>
      <c r="E100" s="119" t="s">
        <v>368</v>
      </c>
      <c r="F100" s="136" t="s">
        <v>364</v>
      </c>
      <c r="G100" s="127">
        <v>52.921210000000002</v>
      </c>
      <c r="H100">
        <v>53.581780000000002</v>
      </c>
      <c r="I100">
        <v>53.974159999999998</v>
      </c>
      <c r="J100">
        <v>54.251440000000002</v>
      </c>
      <c r="K100">
        <v>54.464840000000002</v>
      </c>
      <c r="L100" s="128">
        <v>54.568739999999998</v>
      </c>
      <c r="M100" s="127">
        <v>6.2270135447909343E-5</v>
      </c>
      <c r="N100">
        <v>6.3042442606762761E-5</v>
      </c>
      <c r="O100">
        <v>6.3500345930879901E-5</v>
      </c>
      <c r="P100">
        <v>6.382381106266999E-5</v>
      </c>
      <c r="Q100">
        <v>6.4074033668699065E-5</v>
      </c>
      <c r="R100" s="128">
        <v>6.4195830010845161E-5</v>
      </c>
      <c r="S100" s="127">
        <v>6.2270135447909346E-3</v>
      </c>
      <c r="T100">
        <v>6.3042442606762762E-3</v>
      </c>
      <c r="U100">
        <v>6.3500345930879902E-3</v>
      </c>
      <c r="V100">
        <v>6.382381106266999E-3</v>
      </c>
      <c r="W100">
        <v>6.4074033668699067E-3</v>
      </c>
      <c r="X100" s="128">
        <v>6.4195830010845157E-3</v>
      </c>
    </row>
    <row r="101" spans="1:24">
      <c r="A101" s="309"/>
      <c r="B101" s="306"/>
      <c r="C101" s="306"/>
      <c r="D101" s="306"/>
      <c r="E101" s="119" t="s">
        <v>369</v>
      </c>
      <c r="F101" s="136" t="s">
        <v>364</v>
      </c>
      <c r="G101" s="127">
        <v>9.3649999999999997E-2</v>
      </c>
      <c r="H101">
        <v>9.3659999999999993E-2</v>
      </c>
      <c r="I101">
        <v>9.3659999999999993E-2</v>
      </c>
      <c r="J101">
        <v>9.3520000000000006E-2</v>
      </c>
      <c r="K101">
        <v>9.3670000000000003E-2</v>
      </c>
      <c r="L101" s="128">
        <v>9.3679999999999999E-2</v>
      </c>
      <c r="M101" s="127">
        <v>1.1019396919867691E-7</v>
      </c>
      <c r="N101">
        <v>1.101970702456954E-7</v>
      </c>
      <c r="O101">
        <v>1.101905504390659E-7</v>
      </c>
      <c r="P101">
        <v>1.1002109456598569E-7</v>
      </c>
      <c r="Q101">
        <v>1.10196132656353E-7</v>
      </c>
      <c r="R101" s="128">
        <v>1.102071507499711E-7</v>
      </c>
      <c r="S101" s="127">
        <v>1.101939691986769E-5</v>
      </c>
      <c r="T101">
        <v>1.101970702456954E-5</v>
      </c>
      <c r="U101">
        <v>1.1019055043906589E-5</v>
      </c>
      <c r="V101">
        <v>1.1002109456598571E-5</v>
      </c>
      <c r="W101">
        <v>1.10196132656353E-5</v>
      </c>
      <c r="X101" s="128">
        <v>1.1020715074997111E-5</v>
      </c>
    </row>
    <row r="102" spans="1:24">
      <c r="A102" s="309"/>
      <c r="B102" s="306"/>
      <c r="C102" s="306"/>
      <c r="D102" s="306"/>
      <c r="E102" s="306" t="s">
        <v>65</v>
      </c>
      <c r="F102" s="136" t="s">
        <v>211</v>
      </c>
      <c r="G102" s="127">
        <v>0</v>
      </c>
      <c r="H102">
        <v>0</v>
      </c>
      <c r="I102">
        <v>0</v>
      </c>
      <c r="J102">
        <v>0</v>
      </c>
      <c r="K102">
        <v>0</v>
      </c>
      <c r="L102" s="128">
        <v>0</v>
      </c>
      <c r="M102" s="127">
        <v>0</v>
      </c>
      <c r="N102">
        <v>0</v>
      </c>
      <c r="O102">
        <v>0</v>
      </c>
      <c r="P102">
        <v>0</v>
      </c>
      <c r="Q102">
        <v>0</v>
      </c>
      <c r="R102" s="128">
        <v>0</v>
      </c>
      <c r="S102" s="127">
        <v>0</v>
      </c>
      <c r="T102">
        <v>0</v>
      </c>
      <c r="U102">
        <v>0</v>
      </c>
      <c r="V102">
        <v>0</v>
      </c>
      <c r="W102">
        <v>0</v>
      </c>
      <c r="X102" s="128">
        <v>0</v>
      </c>
    </row>
    <row r="103" spans="1:24">
      <c r="A103" s="309"/>
      <c r="B103" s="306"/>
      <c r="C103" s="306"/>
      <c r="D103" s="306"/>
      <c r="E103" s="306"/>
      <c r="F103" s="136" t="s">
        <v>231</v>
      </c>
      <c r="G103" s="127">
        <v>2.65198</v>
      </c>
      <c r="H103">
        <v>2.66717</v>
      </c>
      <c r="I103">
        <v>2.6670500000000001</v>
      </c>
      <c r="J103">
        <v>2.6657899999999999</v>
      </c>
      <c r="K103">
        <v>2.6670099999999999</v>
      </c>
      <c r="L103" s="128">
        <v>2.6670199999999999</v>
      </c>
      <c r="M103" s="127">
        <v>3.1204719961079239E-6</v>
      </c>
      <c r="N103">
        <v>3.138098653077211E-6</v>
      </c>
      <c r="O103">
        <v>3.137771808119909E-6</v>
      </c>
      <c r="P103">
        <v>3.136154124070348E-6</v>
      </c>
      <c r="Q103">
        <v>3.137548710962101E-6</v>
      </c>
      <c r="R103" s="128">
        <v>3.1375392313534132E-6</v>
      </c>
      <c r="S103" s="127">
        <v>3.1204719961079239E-4</v>
      </c>
      <c r="T103">
        <v>3.1380986530772111E-4</v>
      </c>
      <c r="U103">
        <v>3.1377718081199092E-4</v>
      </c>
      <c r="V103">
        <v>3.1361541240703468E-4</v>
      </c>
      <c r="W103">
        <v>3.137548710962101E-4</v>
      </c>
      <c r="X103" s="128">
        <v>3.1375392313534128E-4</v>
      </c>
    </row>
    <row r="104" spans="1:24">
      <c r="A104" s="309"/>
      <c r="B104" s="306"/>
      <c r="C104" s="306"/>
      <c r="D104" s="306"/>
      <c r="E104" s="306"/>
      <c r="F104" s="136" t="s">
        <v>213</v>
      </c>
      <c r="G104" s="127">
        <v>16909.340639999999</v>
      </c>
      <c r="H104">
        <v>16909.510429999998</v>
      </c>
      <c r="I104">
        <v>16909.49411</v>
      </c>
      <c r="J104">
        <v>16909.477709999999</v>
      </c>
      <c r="K104">
        <v>16909.471109999999</v>
      </c>
      <c r="L104" s="128">
        <v>16909.46542</v>
      </c>
      <c r="M104" s="127">
        <v>1.9896501459200161E-2</v>
      </c>
      <c r="N104">
        <v>1.9895136757153851E-2</v>
      </c>
      <c r="O104">
        <v>1.989394046153152E-2</v>
      </c>
      <c r="P104">
        <v>1.9893062940476221E-2</v>
      </c>
      <c r="Q104">
        <v>1.9892797283936461E-2</v>
      </c>
      <c r="R104" s="128">
        <v>1.9892655899267319E-2</v>
      </c>
      <c r="S104" s="127">
        <v>1.989650145920016</v>
      </c>
      <c r="T104">
        <v>1.9895136757153851</v>
      </c>
      <c r="U104">
        <v>1.9893940461531521</v>
      </c>
      <c r="V104">
        <v>1.989306294047622</v>
      </c>
      <c r="W104">
        <v>1.9892797283936461</v>
      </c>
      <c r="X104" s="128">
        <v>1.989265589926732</v>
      </c>
    </row>
    <row r="105" spans="1:24">
      <c r="A105" s="309"/>
      <c r="B105" s="306"/>
      <c r="C105" s="306"/>
      <c r="D105" s="306"/>
      <c r="E105" s="306"/>
      <c r="F105" s="136" t="s">
        <v>235</v>
      </c>
      <c r="G105" s="127">
        <v>1.6000000000000001E-4</v>
      </c>
      <c r="H105">
        <v>2.0000000000000002E-5</v>
      </c>
      <c r="I105">
        <v>2.0000000000000002E-5</v>
      </c>
      <c r="J105">
        <v>2.0000000000000002E-5</v>
      </c>
      <c r="K105">
        <v>2.0000000000000002E-5</v>
      </c>
      <c r="L105" s="128">
        <v>2.0000000000000002E-5</v>
      </c>
      <c r="M105" s="127">
        <v>1.8826519030206399E-10</v>
      </c>
      <c r="N105">
        <v>2.353129836551259E-11</v>
      </c>
      <c r="O105">
        <v>2.3529906136892141E-11</v>
      </c>
      <c r="P105">
        <v>2.3528891053461431E-11</v>
      </c>
      <c r="Q105">
        <v>2.3528586026764811E-11</v>
      </c>
      <c r="R105" s="128">
        <v>2.3528426718610389E-11</v>
      </c>
      <c r="S105" s="127">
        <v>1.8826519030206409E-8</v>
      </c>
      <c r="T105">
        <v>2.3531298365512589E-9</v>
      </c>
      <c r="U105">
        <v>2.3529906136892141E-9</v>
      </c>
      <c r="V105">
        <v>2.352889105346143E-9</v>
      </c>
      <c r="W105">
        <v>2.3528586026764811E-9</v>
      </c>
      <c r="X105" s="128">
        <v>2.3528426718610389E-9</v>
      </c>
    </row>
    <row r="106" spans="1:24">
      <c r="A106" s="309"/>
      <c r="B106" s="306"/>
      <c r="C106" s="306"/>
      <c r="D106" s="306"/>
      <c r="E106" s="306"/>
      <c r="F106" s="136" t="s">
        <v>237</v>
      </c>
      <c r="G106" s="127">
        <v>0</v>
      </c>
      <c r="H106">
        <v>0</v>
      </c>
      <c r="I106">
        <v>0</v>
      </c>
      <c r="J106">
        <v>0</v>
      </c>
      <c r="K106">
        <v>0</v>
      </c>
      <c r="L106" s="128">
        <v>0</v>
      </c>
      <c r="M106" s="127">
        <v>0</v>
      </c>
      <c r="N106">
        <v>0</v>
      </c>
      <c r="O106">
        <v>0</v>
      </c>
      <c r="P106">
        <v>0</v>
      </c>
      <c r="Q106">
        <v>0</v>
      </c>
      <c r="R106" s="128">
        <v>0</v>
      </c>
      <c r="S106" s="127">
        <v>0</v>
      </c>
      <c r="T106">
        <v>0</v>
      </c>
      <c r="U106">
        <v>0</v>
      </c>
      <c r="V106">
        <v>0</v>
      </c>
      <c r="W106">
        <v>0</v>
      </c>
      <c r="X106" s="128">
        <v>0</v>
      </c>
    </row>
    <row r="107" spans="1:24">
      <c r="A107" s="309"/>
      <c r="B107" s="306"/>
      <c r="C107" s="306"/>
      <c r="D107" s="306"/>
      <c r="E107" s="306"/>
      <c r="F107" s="136" t="s">
        <v>221</v>
      </c>
      <c r="G107" s="127">
        <v>0</v>
      </c>
      <c r="H107">
        <v>0</v>
      </c>
      <c r="I107">
        <v>0</v>
      </c>
      <c r="J107">
        <v>0</v>
      </c>
      <c r="K107">
        <v>0</v>
      </c>
      <c r="L107" s="128">
        <v>0</v>
      </c>
      <c r="M107" s="127">
        <v>0</v>
      </c>
      <c r="N107">
        <v>0</v>
      </c>
      <c r="O107">
        <v>0</v>
      </c>
      <c r="P107">
        <v>0</v>
      </c>
      <c r="Q107">
        <v>0</v>
      </c>
      <c r="R107" s="128">
        <v>0</v>
      </c>
      <c r="S107" s="127">
        <v>0</v>
      </c>
      <c r="T107">
        <v>0</v>
      </c>
      <c r="U107">
        <v>0</v>
      </c>
      <c r="V107">
        <v>0</v>
      </c>
      <c r="W107">
        <v>0</v>
      </c>
      <c r="X107" s="128">
        <v>0</v>
      </c>
    </row>
    <row r="108" spans="1:24">
      <c r="A108" s="309"/>
      <c r="B108" s="306"/>
      <c r="C108" s="306"/>
      <c r="D108" s="306"/>
      <c r="E108" s="306"/>
      <c r="F108" s="136" t="s">
        <v>187</v>
      </c>
      <c r="G108" s="127">
        <v>45783.312760000001</v>
      </c>
      <c r="H108">
        <v>45783.312639999996</v>
      </c>
      <c r="I108">
        <v>45783.312599999997</v>
      </c>
      <c r="J108">
        <v>45783.312570000002</v>
      </c>
      <c r="K108">
        <v>45783.312559999998</v>
      </c>
      <c r="L108" s="128">
        <v>45783.312550000002</v>
      </c>
      <c r="M108" s="127">
        <v>5.3871275558876983E-2</v>
      </c>
      <c r="N108">
        <v>5.3867039494669179E-2</v>
      </c>
      <c r="O108">
        <v>5.3863852405699547E-2</v>
      </c>
      <c r="P108">
        <v>5.3861528676305073E-2</v>
      </c>
      <c r="Q108">
        <v>5.3860830407911092E-2</v>
      </c>
      <c r="R108" s="128">
        <v>5.3860465713395513E-2</v>
      </c>
      <c r="S108" s="127">
        <v>5.3871275558876981</v>
      </c>
      <c r="T108">
        <v>5.3867039494669182</v>
      </c>
      <c r="U108">
        <v>5.3863852405699557</v>
      </c>
      <c r="V108">
        <v>5.386152867630507</v>
      </c>
      <c r="W108">
        <v>5.3860830407911093</v>
      </c>
      <c r="X108" s="128">
        <v>5.3860465713395511</v>
      </c>
    </row>
    <row r="109" spans="1:24">
      <c r="A109" s="309"/>
      <c r="B109" s="306"/>
      <c r="C109" s="306"/>
      <c r="D109" s="306"/>
      <c r="E109" s="306"/>
      <c r="F109" s="136" t="s">
        <v>189</v>
      </c>
      <c r="G109" s="127">
        <v>12.091710000000001</v>
      </c>
      <c r="H109">
        <v>12.09168</v>
      </c>
      <c r="I109">
        <v>12.09169</v>
      </c>
      <c r="J109">
        <v>12.09169</v>
      </c>
      <c r="K109">
        <v>12.09169</v>
      </c>
      <c r="L109" s="128">
        <v>12.09169</v>
      </c>
      <c r="M109" s="127">
        <v>1.4227800526421069E-5</v>
      </c>
      <c r="N109">
        <v>1.422664649101506E-5</v>
      </c>
      <c r="O109">
        <v>1.422581653681987E-5</v>
      </c>
      <c r="P109">
        <v>1.422520283311145E-5</v>
      </c>
      <c r="Q109">
        <v>1.422501841869859E-5</v>
      </c>
      <c r="R109" s="128">
        <v>1.42249221034577E-5</v>
      </c>
      <c r="S109" s="127">
        <v>1.422780052642107E-3</v>
      </c>
      <c r="T109">
        <v>1.422664649101506E-3</v>
      </c>
      <c r="U109">
        <v>1.422581653681987E-3</v>
      </c>
      <c r="V109">
        <v>1.422520283311145E-3</v>
      </c>
      <c r="W109">
        <v>1.422501841869859E-3</v>
      </c>
      <c r="X109" s="128">
        <v>1.4224922103457699E-3</v>
      </c>
    </row>
    <row r="110" spans="1:24">
      <c r="A110" s="309"/>
      <c r="B110" s="306"/>
      <c r="C110" s="306"/>
      <c r="D110" s="306"/>
      <c r="E110" s="306"/>
      <c r="F110" s="136" t="s">
        <v>193</v>
      </c>
      <c r="G110" s="127">
        <v>3088.9082100000001</v>
      </c>
      <c r="H110">
        <v>3084.7669700000001</v>
      </c>
      <c r="I110">
        <v>3089.1804999999999</v>
      </c>
      <c r="J110">
        <v>3093.1289400000001</v>
      </c>
      <c r="K110">
        <v>3095.1341400000001</v>
      </c>
      <c r="L110" s="128">
        <v>3097.5595199999998</v>
      </c>
      <c r="M110" s="127">
        <v>3.634586824882863E-3</v>
      </c>
      <c r="N110">
        <v>3.6294285979574111E-3</v>
      </c>
      <c r="O110">
        <v>3.6344063602458758E-3</v>
      </c>
      <c r="P110">
        <v>3.6388946921784319E-3</v>
      </c>
      <c r="Q110">
        <v>3.641206493868337E-3</v>
      </c>
      <c r="R110" s="128">
        <v>3.644035108642698E-3</v>
      </c>
      <c r="S110" s="127">
        <v>0.36345868248828628</v>
      </c>
      <c r="T110">
        <v>0.36294285979574109</v>
      </c>
      <c r="U110">
        <v>0.36344063602458759</v>
      </c>
      <c r="V110">
        <v>0.36388946921784321</v>
      </c>
      <c r="W110">
        <v>0.36412064938683358</v>
      </c>
      <c r="X110" s="128">
        <v>0.36440351086426981</v>
      </c>
    </row>
    <row r="111" spans="1:24">
      <c r="A111" s="309"/>
      <c r="B111" s="306"/>
      <c r="C111" s="306"/>
      <c r="D111" s="306"/>
      <c r="E111" s="306"/>
      <c r="F111" s="136" t="s">
        <v>191</v>
      </c>
      <c r="G111" s="127">
        <v>16.72409</v>
      </c>
      <c r="H111">
        <v>16.723659999999999</v>
      </c>
      <c r="I111">
        <v>16.723549999999999</v>
      </c>
      <c r="J111">
        <v>16.72344</v>
      </c>
      <c r="K111">
        <v>16.723400000000002</v>
      </c>
      <c r="L111" s="128">
        <v>16.723379999999999</v>
      </c>
      <c r="M111" s="127">
        <v>1.967852491549279E-5</v>
      </c>
      <c r="N111">
        <v>1.967647166116941E-5</v>
      </c>
      <c r="O111">
        <v>1.9675178088781129E-5</v>
      </c>
      <c r="P111">
        <v>1.9674199889954949E-5</v>
      </c>
      <c r="Q111">
        <v>1.9673897777999931E-5</v>
      </c>
      <c r="R111" s="128">
        <v>1.9673741040873731E-5</v>
      </c>
      <c r="S111" s="127">
        <v>1.9678524915492791E-3</v>
      </c>
      <c r="T111">
        <v>1.9676471661169408E-3</v>
      </c>
      <c r="U111">
        <v>1.9675178088781132E-3</v>
      </c>
      <c r="V111">
        <v>1.9674199889954951E-3</v>
      </c>
      <c r="W111">
        <v>1.9673897777999941E-3</v>
      </c>
      <c r="X111" s="128">
        <v>1.9673741040873729E-3</v>
      </c>
    </row>
    <row r="112" spans="1:24">
      <c r="A112" s="309"/>
      <c r="B112" s="306"/>
      <c r="C112" s="306"/>
      <c r="D112" s="306"/>
      <c r="E112" s="306"/>
      <c r="F112" s="136" t="s">
        <v>195</v>
      </c>
      <c r="G112" s="127">
        <v>0.58567000000000002</v>
      </c>
      <c r="H112">
        <v>0.59557000000000004</v>
      </c>
      <c r="I112">
        <v>0.60275000000000001</v>
      </c>
      <c r="J112">
        <v>0.61265000000000003</v>
      </c>
      <c r="K112">
        <v>0.62034</v>
      </c>
      <c r="L112" s="128">
        <v>0.62873999999999997</v>
      </c>
      <c r="M112" s="127">
        <v>6.8913296252631179E-7</v>
      </c>
      <c r="N112">
        <v>7.0072676837741663E-7</v>
      </c>
      <c r="O112">
        <v>7.0913254620058685E-7</v>
      </c>
      <c r="P112">
        <v>7.2074875519515732E-7</v>
      </c>
      <c r="Q112">
        <v>7.2978615279216421E-7</v>
      </c>
      <c r="R112" s="128">
        <v>7.3966315075295462E-7</v>
      </c>
      <c r="S112" s="127">
        <v>6.8913296252631173E-5</v>
      </c>
      <c r="T112">
        <v>7.0072676837741658E-5</v>
      </c>
      <c r="U112">
        <v>7.0913254620058683E-5</v>
      </c>
      <c r="V112">
        <v>7.2074875519515734E-5</v>
      </c>
      <c r="W112">
        <v>7.2978615279216416E-5</v>
      </c>
      <c r="X112" s="128">
        <v>7.396631507529546E-5</v>
      </c>
    </row>
    <row r="113" spans="1:24">
      <c r="A113" s="309"/>
      <c r="B113" s="306"/>
      <c r="C113" s="306"/>
      <c r="D113" s="306"/>
      <c r="E113" s="306"/>
      <c r="F113" s="136" t="s">
        <v>217</v>
      </c>
      <c r="G113" s="127">
        <v>2.2439100000000001</v>
      </c>
      <c r="H113">
        <v>2.24186</v>
      </c>
      <c r="I113">
        <v>2.2414800000000001</v>
      </c>
      <c r="J113">
        <v>2.2410199999999998</v>
      </c>
      <c r="K113">
        <v>2.24098</v>
      </c>
      <c r="L113" s="128">
        <v>2.24105</v>
      </c>
      <c r="M113" s="127">
        <v>2.6403133948169032E-6</v>
      </c>
      <c r="N113">
        <v>2.637693827685402E-6</v>
      </c>
      <c r="O113">
        <v>2.6370907003860499E-6</v>
      </c>
      <c r="P113">
        <v>2.6364357714314071E-6</v>
      </c>
      <c r="Q113">
        <v>2.6363545357129699E-6</v>
      </c>
      <c r="R113" s="128">
        <v>2.6364190348870901E-6</v>
      </c>
      <c r="S113" s="127">
        <v>2.6403133948169028E-4</v>
      </c>
      <c r="T113">
        <v>2.6376938276854019E-4</v>
      </c>
      <c r="U113">
        <v>2.6370907003860501E-4</v>
      </c>
      <c r="V113">
        <v>2.6364357714314072E-4</v>
      </c>
      <c r="W113">
        <v>2.6363545357129702E-4</v>
      </c>
      <c r="X113" s="128">
        <v>2.6364190348870898E-4</v>
      </c>
    </row>
    <row r="114" spans="1:24">
      <c r="A114" s="309"/>
      <c r="B114" s="306"/>
      <c r="C114" s="306"/>
      <c r="D114" s="306"/>
      <c r="E114" s="306"/>
      <c r="F114" s="136" t="s">
        <v>215</v>
      </c>
      <c r="G114" s="127">
        <v>7.4099999999999999E-3</v>
      </c>
      <c r="H114">
        <v>7.4099999999999999E-3</v>
      </c>
      <c r="I114">
        <v>7.4099999999999999E-3</v>
      </c>
      <c r="J114">
        <v>7.4099999999999999E-3</v>
      </c>
      <c r="K114">
        <v>7.4099999999999999E-3</v>
      </c>
      <c r="L114" s="128">
        <v>7.4099999999999999E-3</v>
      </c>
      <c r="M114" s="127">
        <v>8.7190316258643416E-9</v>
      </c>
      <c r="N114">
        <v>8.7183460444224131E-9</v>
      </c>
      <c r="O114">
        <v>8.7178302237185367E-9</v>
      </c>
      <c r="P114">
        <v>8.7174541353074604E-9</v>
      </c>
      <c r="Q114">
        <v>8.717341122916363E-9</v>
      </c>
      <c r="R114" s="128">
        <v>8.7172820992451482E-9</v>
      </c>
      <c r="S114" s="127">
        <v>8.7190316258643416E-7</v>
      </c>
      <c r="T114">
        <v>8.7183460444224132E-7</v>
      </c>
      <c r="U114">
        <v>8.717830223718537E-7</v>
      </c>
      <c r="V114">
        <v>8.7174541353074602E-7</v>
      </c>
      <c r="W114">
        <v>8.7173411229163633E-7</v>
      </c>
      <c r="X114" s="128">
        <v>8.7172820992451486E-7</v>
      </c>
    </row>
    <row r="115" spans="1:24">
      <c r="A115" s="309"/>
      <c r="B115" s="306"/>
      <c r="C115" s="306"/>
      <c r="D115" s="306"/>
      <c r="E115" s="306"/>
      <c r="F115" s="136" t="s">
        <v>197</v>
      </c>
      <c r="G115" s="127">
        <v>65.474540000000005</v>
      </c>
      <c r="H115">
        <v>67.516580000000005</v>
      </c>
      <c r="I115">
        <v>69.506460000000004</v>
      </c>
      <c r="J115">
        <v>71.378110000000007</v>
      </c>
      <c r="K115">
        <v>72.164630000000002</v>
      </c>
      <c r="L115" s="128">
        <v>72.967269999999999</v>
      </c>
      <c r="M115" s="127">
        <v>7.7041104581500669E-5</v>
      </c>
      <c r="N115">
        <v>7.9437639429949994E-5</v>
      </c>
      <c r="O115">
        <v>8.1774023985382386E-5</v>
      </c>
      <c r="P115">
        <v>8.3972388689599307E-5</v>
      </c>
      <c r="Q115">
        <v>8.4896585252232644E-5</v>
      </c>
      <c r="R115" s="128">
        <v>8.5840253252602908E-5</v>
      </c>
      <c r="S115" s="127">
        <v>7.7041104581500666E-3</v>
      </c>
      <c r="T115">
        <v>7.9437639429949993E-3</v>
      </c>
      <c r="U115">
        <v>8.1774023985382392E-3</v>
      </c>
      <c r="V115">
        <v>8.3972388689599314E-3</v>
      </c>
      <c r="W115">
        <v>8.4896585252232648E-3</v>
      </c>
      <c r="X115" s="128">
        <v>8.5840253252602913E-3</v>
      </c>
    </row>
    <row r="116" spans="1:24">
      <c r="A116" s="309"/>
      <c r="B116" s="306"/>
      <c r="C116" s="306"/>
      <c r="D116" s="306"/>
      <c r="E116" s="306"/>
      <c r="F116" s="136" t="s">
        <v>239</v>
      </c>
      <c r="G116" s="127">
        <v>0.81660999999999995</v>
      </c>
      <c r="H116">
        <v>0.81660999999999995</v>
      </c>
      <c r="I116">
        <v>0.81660999999999995</v>
      </c>
      <c r="J116">
        <v>0.81660999999999995</v>
      </c>
      <c r="K116">
        <v>0.81660999999999995</v>
      </c>
      <c r="L116" s="128">
        <v>0.81660999999999995</v>
      </c>
      <c r="M116" s="127">
        <v>9.6087023157855325E-7</v>
      </c>
      <c r="N116">
        <v>9.6079467791306154E-7</v>
      </c>
      <c r="O116">
        <v>9.6073783252237431E-7</v>
      </c>
      <c r="P116">
        <v>9.6069638615835703E-7</v>
      </c>
      <c r="Q116">
        <v>9.606839317658205E-7</v>
      </c>
      <c r="R116" s="128">
        <v>9.606774271342214E-7</v>
      </c>
      <c r="S116" s="127">
        <v>9.608702315785533E-5</v>
      </c>
      <c r="T116">
        <v>9.6079467791306152E-5</v>
      </c>
      <c r="U116">
        <v>9.6073783252237428E-5</v>
      </c>
      <c r="V116">
        <v>9.6069638615835701E-5</v>
      </c>
      <c r="W116">
        <v>9.6068393176582047E-5</v>
      </c>
      <c r="X116" s="128">
        <v>9.6067742713422136E-5</v>
      </c>
    </row>
    <row r="117" spans="1:24">
      <c r="A117" s="309"/>
      <c r="B117" s="306"/>
      <c r="C117" s="306"/>
      <c r="D117" s="306"/>
      <c r="E117" s="306"/>
      <c r="F117" s="136" t="s">
        <v>199</v>
      </c>
      <c r="G117" s="127">
        <v>1.4797100000000001</v>
      </c>
      <c r="H117">
        <v>1.39175</v>
      </c>
      <c r="I117">
        <v>1.3650899999999999</v>
      </c>
      <c r="J117">
        <v>1.3381700000000001</v>
      </c>
      <c r="K117">
        <v>1.32948</v>
      </c>
      <c r="L117" s="128">
        <v>1.3223199999999999</v>
      </c>
      <c r="M117" s="127">
        <v>1.74111177963667E-6</v>
      </c>
      <c r="N117">
        <v>1.6374842250101071E-6</v>
      </c>
      <c r="O117">
        <v>1.6060219784205041E-6</v>
      </c>
      <c r="P117">
        <v>1.574282807050525E-6</v>
      </c>
      <c r="Q117">
        <v>1.564039227543164E-6</v>
      </c>
      <c r="R117" s="128">
        <v>1.5556054609276439E-6</v>
      </c>
      <c r="S117" s="127">
        <v>1.7411117796366701E-4</v>
      </c>
      <c r="T117">
        <v>1.637484225010107E-4</v>
      </c>
      <c r="U117">
        <v>1.6060219784205039E-4</v>
      </c>
      <c r="V117">
        <v>1.5742828070505239E-4</v>
      </c>
      <c r="W117">
        <v>1.564039227543164E-4</v>
      </c>
      <c r="X117" s="128">
        <v>1.5556054609276439E-4</v>
      </c>
    </row>
    <row r="118" spans="1:24">
      <c r="A118" s="309"/>
      <c r="B118" s="306"/>
      <c r="C118" s="306"/>
      <c r="D118" s="306"/>
      <c r="E118" s="306"/>
      <c r="F118" s="136" t="s">
        <v>227</v>
      </c>
      <c r="G118" s="127">
        <v>0</v>
      </c>
      <c r="H118">
        <v>0</v>
      </c>
      <c r="I118">
        <v>0</v>
      </c>
      <c r="J118">
        <v>0</v>
      </c>
      <c r="K118">
        <v>0</v>
      </c>
      <c r="L118" s="128">
        <v>0</v>
      </c>
      <c r="M118" s="127">
        <v>0</v>
      </c>
      <c r="N118">
        <v>0</v>
      </c>
      <c r="O118">
        <v>0</v>
      </c>
      <c r="P118">
        <v>0</v>
      </c>
      <c r="Q118">
        <v>0</v>
      </c>
      <c r="R118" s="128">
        <v>0</v>
      </c>
      <c r="S118" s="127">
        <v>0</v>
      </c>
      <c r="T118">
        <v>0</v>
      </c>
      <c r="U118">
        <v>0</v>
      </c>
      <c r="V118">
        <v>0</v>
      </c>
      <c r="W118">
        <v>0</v>
      </c>
      <c r="X118" s="128">
        <v>0</v>
      </c>
    </row>
    <row r="119" spans="1:24">
      <c r="A119" s="309"/>
      <c r="B119" s="306"/>
      <c r="C119" s="306"/>
      <c r="D119" s="306"/>
      <c r="E119" s="306"/>
      <c r="F119" s="136" t="s">
        <v>205</v>
      </c>
      <c r="G119" s="127">
        <v>0</v>
      </c>
      <c r="H119">
        <v>0</v>
      </c>
      <c r="I119">
        <v>0</v>
      </c>
      <c r="J119">
        <v>0</v>
      </c>
      <c r="K119">
        <v>0</v>
      </c>
      <c r="L119" s="128">
        <v>0</v>
      </c>
      <c r="M119" s="127">
        <v>0</v>
      </c>
      <c r="N119">
        <v>0</v>
      </c>
      <c r="O119">
        <v>0</v>
      </c>
      <c r="P119">
        <v>0</v>
      </c>
      <c r="Q119">
        <v>0</v>
      </c>
      <c r="R119" s="128">
        <v>0</v>
      </c>
      <c r="S119" s="127">
        <v>0</v>
      </c>
      <c r="T119">
        <v>0</v>
      </c>
      <c r="U119">
        <v>0</v>
      </c>
      <c r="V119">
        <v>0</v>
      </c>
      <c r="W119">
        <v>0</v>
      </c>
      <c r="X119" s="128">
        <v>0</v>
      </c>
    </row>
    <row r="120" spans="1:24">
      <c r="A120" s="309"/>
      <c r="B120" s="306"/>
      <c r="C120" s="306"/>
      <c r="D120" s="306"/>
      <c r="E120" s="306"/>
      <c r="F120" s="136" t="s">
        <v>201</v>
      </c>
      <c r="G120" s="127">
        <v>1.0300000000000001E-3</v>
      </c>
      <c r="H120">
        <v>1.0200000000000001E-3</v>
      </c>
      <c r="I120">
        <v>1.0200000000000001E-3</v>
      </c>
      <c r="J120">
        <v>1.0300000000000001E-3</v>
      </c>
      <c r="K120">
        <v>1.0300000000000001E-3</v>
      </c>
      <c r="L120" s="128">
        <v>1.0300000000000001E-3</v>
      </c>
      <c r="M120" s="127">
        <v>1.2119571625695379E-9</v>
      </c>
      <c r="N120">
        <v>1.2000962166411421E-9</v>
      </c>
      <c r="O120">
        <v>1.2000252129814989E-9</v>
      </c>
      <c r="P120">
        <v>1.2117378892532641E-9</v>
      </c>
      <c r="Q120">
        <v>1.211722180378388E-9</v>
      </c>
      <c r="R120" s="128">
        <v>1.2117139760084351E-9</v>
      </c>
      <c r="S120" s="127">
        <v>1.2119571625695369E-7</v>
      </c>
      <c r="T120">
        <v>1.200096216641142E-7</v>
      </c>
      <c r="U120">
        <v>1.2000252129814991E-7</v>
      </c>
      <c r="V120">
        <v>1.211737889253264E-7</v>
      </c>
      <c r="W120">
        <v>1.2117221803783881E-7</v>
      </c>
      <c r="X120" s="128">
        <v>1.2117139760084349E-7</v>
      </c>
    </row>
    <row r="121" spans="1:24">
      <c r="A121" s="309"/>
      <c r="B121" s="306"/>
      <c r="C121" s="306"/>
      <c r="D121" s="306"/>
      <c r="E121" s="306"/>
      <c r="F121" s="136" t="s">
        <v>207</v>
      </c>
      <c r="G121" s="127">
        <v>4585.6994699999996</v>
      </c>
      <c r="H121">
        <v>4585.6168200000002</v>
      </c>
      <c r="I121">
        <v>4585.5931499999997</v>
      </c>
      <c r="J121">
        <v>4585.5694999999996</v>
      </c>
      <c r="K121">
        <v>4585.56185</v>
      </c>
      <c r="L121" s="128">
        <v>4585.5565699999997</v>
      </c>
      <c r="M121" s="127">
        <v>5.395797396172651E-3</v>
      </c>
      <c r="N121">
        <v>5.3952758790666534E-3</v>
      </c>
      <c r="O121">
        <v>5.3949288200737773E-3</v>
      </c>
      <c r="P121">
        <v>5.39466825917878E-3</v>
      </c>
      <c r="Q121">
        <v>5.3945893234387896E-3</v>
      </c>
      <c r="R121" s="128">
        <v>5.394546586064369E-3</v>
      </c>
      <c r="S121" s="127">
        <v>0.53957973961726513</v>
      </c>
      <c r="T121">
        <v>0.53952758790666522</v>
      </c>
      <c r="U121">
        <v>0.53949288200737777</v>
      </c>
      <c r="V121">
        <v>0.53946682591787798</v>
      </c>
      <c r="W121">
        <v>0.53945893234387898</v>
      </c>
      <c r="X121" s="128">
        <v>0.53945465860643693</v>
      </c>
    </row>
    <row r="122" spans="1:24">
      <c r="A122" s="309"/>
      <c r="B122" s="306"/>
      <c r="C122" s="306"/>
      <c r="D122" s="306"/>
      <c r="E122" s="306"/>
      <c r="F122" s="136" t="s">
        <v>209</v>
      </c>
      <c r="G122" s="127">
        <v>0</v>
      </c>
      <c r="H122">
        <v>0</v>
      </c>
      <c r="I122">
        <v>0</v>
      </c>
      <c r="J122">
        <v>0</v>
      </c>
      <c r="K122">
        <v>0</v>
      </c>
      <c r="L122" s="128">
        <v>0</v>
      </c>
      <c r="M122" s="127">
        <v>0</v>
      </c>
      <c r="N122">
        <v>0</v>
      </c>
      <c r="O122">
        <v>0</v>
      </c>
      <c r="P122">
        <v>0</v>
      </c>
      <c r="Q122">
        <v>0</v>
      </c>
      <c r="R122" s="128">
        <v>0</v>
      </c>
      <c r="S122" s="127">
        <v>0</v>
      </c>
      <c r="T122">
        <v>0</v>
      </c>
      <c r="U122">
        <v>0</v>
      </c>
      <c r="V122">
        <v>0</v>
      </c>
      <c r="W122">
        <v>0</v>
      </c>
      <c r="X122" s="128">
        <v>0</v>
      </c>
    </row>
    <row r="123" spans="1:24">
      <c r="A123" s="309"/>
      <c r="B123" s="306"/>
      <c r="C123" s="306"/>
      <c r="D123" s="306"/>
      <c r="E123" s="306"/>
      <c r="F123" s="136" t="s">
        <v>219</v>
      </c>
      <c r="G123" s="127">
        <v>3.0000000000000001E-5</v>
      </c>
      <c r="H123">
        <v>0</v>
      </c>
      <c r="I123">
        <v>0</v>
      </c>
      <c r="J123">
        <v>0</v>
      </c>
      <c r="K123">
        <v>0</v>
      </c>
      <c r="L123" s="128">
        <v>0</v>
      </c>
      <c r="M123" s="127">
        <v>3.5299723181637009E-11</v>
      </c>
      <c r="N123">
        <v>0</v>
      </c>
      <c r="O123">
        <v>0</v>
      </c>
      <c r="P123">
        <v>0</v>
      </c>
      <c r="Q123">
        <v>0</v>
      </c>
      <c r="R123" s="128">
        <v>0</v>
      </c>
      <c r="S123" s="127">
        <v>3.5299723181637012E-9</v>
      </c>
      <c r="T123">
        <v>0</v>
      </c>
      <c r="U123">
        <v>0</v>
      </c>
      <c r="V123">
        <v>0</v>
      </c>
      <c r="W123">
        <v>0</v>
      </c>
      <c r="X123" s="128">
        <v>0</v>
      </c>
    </row>
    <row r="124" spans="1:24">
      <c r="A124" s="309"/>
      <c r="B124" s="306"/>
      <c r="C124" s="306"/>
      <c r="D124" s="306"/>
      <c r="E124" s="306"/>
      <c r="F124" s="136" t="s">
        <v>229</v>
      </c>
      <c r="G124" s="127">
        <v>0.11039</v>
      </c>
      <c r="H124">
        <v>0.11042</v>
      </c>
      <c r="I124">
        <v>0.11051</v>
      </c>
      <c r="J124">
        <v>0.11058</v>
      </c>
      <c r="K124">
        <v>0.11063000000000001</v>
      </c>
      <c r="L124" s="128">
        <v>0.11067</v>
      </c>
      <c r="M124" s="127">
        <v>1.298912147340303E-7</v>
      </c>
      <c r="N124">
        <v>1.29916298275995E-7</v>
      </c>
      <c r="O124">
        <v>1.300144963593975E-7</v>
      </c>
      <c r="P124">
        <v>1.3009123863458831E-7</v>
      </c>
      <c r="Q124">
        <v>1.301483736070496E-7</v>
      </c>
      <c r="R124" s="128">
        <v>1.3019454924743059E-7</v>
      </c>
      <c r="S124" s="127">
        <v>1.2989121473403029E-5</v>
      </c>
      <c r="T124">
        <v>1.29916298275995E-5</v>
      </c>
      <c r="U124">
        <v>1.3001449635939749E-5</v>
      </c>
      <c r="V124">
        <v>1.300912386345883E-5</v>
      </c>
      <c r="W124">
        <v>1.301483736070496E-5</v>
      </c>
      <c r="X124" s="128">
        <v>1.301945492474306E-5</v>
      </c>
    </row>
    <row r="125" spans="1:24" ht="15" thickBot="1">
      <c r="A125" s="310"/>
      <c r="B125" s="307"/>
      <c r="C125" s="307"/>
      <c r="D125" s="307"/>
      <c r="E125" s="307"/>
      <c r="F125" s="145" t="s">
        <v>223</v>
      </c>
      <c r="G125" s="133">
        <v>4.6700299999999997</v>
      </c>
      <c r="H125" s="134">
        <v>4.5565499999999997</v>
      </c>
      <c r="I125" s="134">
        <v>4.5319200000000004</v>
      </c>
      <c r="J125" s="134">
        <v>4.5027499999999998</v>
      </c>
      <c r="K125" s="134">
        <v>4.4991099999999999</v>
      </c>
      <c r="L125" s="135">
        <v>4.50101</v>
      </c>
      <c r="M125" s="133">
        <v>5.4950255416646762E-6</v>
      </c>
      <c r="N125" s="134">
        <v>5.3610768783688189E-6</v>
      </c>
      <c r="O125" s="134">
        <v>5.3317826109952118E-6</v>
      </c>
      <c r="P125" s="134">
        <v>5.2972357095486729E-6</v>
      </c>
      <c r="Q125" s="134">
        <v>5.2928848339438913E-6</v>
      </c>
      <c r="R125" s="135">
        <v>5.2950841972366268E-6</v>
      </c>
      <c r="S125" s="133">
        <v>5.495025541664676E-4</v>
      </c>
      <c r="T125" s="134">
        <v>5.3610768783688193E-4</v>
      </c>
      <c r="U125" s="134">
        <v>5.3317826109952116E-4</v>
      </c>
      <c r="V125" s="134">
        <v>5.2972357095486733E-4</v>
      </c>
      <c r="W125" s="134">
        <v>5.2928848339438912E-4</v>
      </c>
      <c r="X125" s="135">
        <v>5.2950841972366266E-4</v>
      </c>
    </row>
  </sheetData>
  <mergeCells count="20">
    <mergeCell ref="B33:B63"/>
    <mergeCell ref="C33:C63"/>
    <mergeCell ref="D33:D63"/>
    <mergeCell ref="E40:E63"/>
    <mergeCell ref="A64:A94"/>
    <mergeCell ref="B64:B94"/>
    <mergeCell ref="C64:C94"/>
    <mergeCell ref="D64:D94"/>
    <mergeCell ref="E71:E94"/>
    <mergeCell ref="A33:A63"/>
    <mergeCell ref="A2:A32"/>
    <mergeCell ref="B2:B32"/>
    <mergeCell ref="C2:C32"/>
    <mergeCell ref="D2:D32"/>
    <mergeCell ref="E9:E32"/>
    <mergeCell ref="A95:A125"/>
    <mergeCell ref="B95:B125"/>
    <mergeCell ref="C95:C125"/>
    <mergeCell ref="D95:D125"/>
    <mergeCell ref="E102:E125"/>
  </mergeCells>
  <conditionalFormatting sqref="G1:L125">
    <cfRule type="colorScale" priority="3">
      <colorScale>
        <cfvo type="min"/>
        <cfvo type="percentile" val="50"/>
        <cfvo type="max"/>
        <color rgb="FF63BE7B"/>
        <color rgb="FFFFEB84"/>
        <color rgb="FFF8696B"/>
      </colorScale>
    </cfRule>
  </conditionalFormatting>
  <conditionalFormatting sqref="M1:R125">
    <cfRule type="colorScale" priority="2">
      <colorScale>
        <cfvo type="min"/>
        <cfvo type="percentile" val="50"/>
        <cfvo type="max"/>
        <color rgb="FF63BE7B"/>
        <color rgb="FFFFEB84"/>
        <color rgb="FFF8696B"/>
      </colorScale>
    </cfRule>
  </conditionalFormatting>
  <conditionalFormatting sqref="S1:X12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0FBF-08BE-4869-BC66-688295AFC7C1}">
  <sheetPr>
    <tabColor rgb="FFFFC000"/>
  </sheetPr>
  <dimension ref="A1:X265"/>
  <sheetViews>
    <sheetView topLeftCell="A207" zoomScale="85" zoomScaleNormal="85" workbookViewId="0"/>
    <sheetView workbookViewId="1"/>
  </sheetViews>
  <sheetFormatPr defaultColWidth="8.5546875" defaultRowHeight="14.4"/>
  <cols>
    <col min="1" max="1" width="20.5546875" style="114" customWidth="1"/>
    <col min="4" max="4" width="8.88671875" style="114"/>
  </cols>
  <sheetData>
    <row r="1" spans="1:24" ht="15" thickBot="1">
      <c r="A1" s="140" t="s">
        <v>336</v>
      </c>
      <c r="B1" s="141" t="s">
        <v>337</v>
      </c>
      <c r="C1" s="141" t="s">
        <v>338</v>
      </c>
      <c r="D1" s="141" t="s">
        <v>339</v>
      </c>
      <c r="E1" s="141" t="s">
        <v>340</v>
      </c>
      <c r="F1" s="142" t="s">
        <v>341</v>
      </c>
      <c r="G1" s="139" t="s">
        <v>342</v>
      </c>
      <c r="H1" s="124" t="s">
        <v>343</v>
      </c>
      <c r="I1" s="124" t="s">
        <v>344</v>
      </c>
      <c r="J1" s="124" t="s">
        <v>345</v>
      </c>
      <c r="K1" s="124" t="s">
        <v>346</v>
      </c>
      <c r="L1" s="125" t="s">
        <v>347</v>
      </c>
      <c r="M1" s="139" t="s">
        <v>348</v>
      </c>
      <c r="N1" s="124" t="s">
        <v>349</v>
      </c>
      <c r="O1" s="124" t="s">
        <v>350</v>
      </c>
      <c r="P1" s="124" t="s">
        <v>351</v>
      </c>
      <c r="Q1" s="124" t="s">
        <v>352</v>
      </c>
      <c r="R1" s="125" t="s">
        <v>353</v>
      </c>
      <c r="S1" s="139" t="s">
        <v>354</v>
      </c>
      <c r="T1" s="124" t="s">
        <v>355</v>
      </c>
      <c r="U1" s="124" t="s">
        <v>356</v>
      </c>
      <c r="V1" s="124" t="s">
        <v>357</v>
      </c>
      <c r="W1" s="124" t="s">
        <v>358</v>
      </c>
      <c r="X1" s="125" t="s">
        <v>359</v>
      </c>
    </row>
    <row r="2" spans="1:24">
      <c r="A2" s="308" t="s">
        <v>393</v>
      </c>
      <c r="B2" s="305" t="s">
        <v>272</v>
      </c>
      <c r="C2" s="305" t="s">
        <v>394</v>
      </c>
      <c r="D2" s="305" t="s">
        <v>395</v>
      </c>
      <c r="E2" s="120" t="s">
        <v>363</v>
      </c>
      <c r="F2" s="144" t="s">
        <v>364</v>
      </c>
      <c r="G2" s="131">
        <v>0.14155000000000001</v>
      </c>
      <c r="H2" s="129">
        <v>0.14155000000000001</v>
      </c>
      <c r="I2" s="129">
        <v>0.14155000000000001</v>
      </c>
      <c r="J2" s="129">
        <v>0.14152999999999999</v>
      </c>
      <c r="K2" s="129">
        <v>0.14155000000000001</v>
      </c>
      <c r="L2" s="130">
        <v>0.14155000000000001</v>
      </c>
      <c r="M2" s="131">
        <v>0.25877063165958641</v>
      </c>
      <c r="N2" s="129">
        <v>0.25877663896369207</v>
      </c>
      <c r="O2" s="129">
        <v>0.25877814083329947</v>
      </c>
      <c r="P2" s="129">
        <v>0.25881067242550371</v>
      </c>
      <c r="Q2" s="129">
        <v>0.25879316048823808</v>
      </c>
      <c r="R2" s="130">
        <v>0.25882020026121028</v>
      </c>
      <c r="S2" s="131">
        <v>8.2149406876059157</v>
      </c>
      <c r="T2" s="129">
        <v>8.2151313956727652</v>
      </c>
      <c r="U2" s="129">
        <v>8.2151790740729993</v>
      </c>
      <c r="V2" s="129">
        <v>8.2162118230318644</v>
      </c>
      <c r="W2" s="129">
        <v>8.2156558885154958</v>
      </c>
      <c r="X2" s="130">
        <v>8.2165142940066751</v>
      </c>
    </row>
    <row r="3" spans="1:24">
      <c r="A3" s="309"/>
      <c r="B3" s="306"/>
      <c r="C3" s="306"/>
      <c r="D3" s="306"/>
      <c r="E3" s="119" t="s">
        <v>365</v>
      </c>
      <c r="F3" s="136" t="s">
        <v>364</v>
      </c>
      <c r="G3" s="127">
        <v>0.51246000000000003</v>
      </c>
      <c r="H3">
        <v>0.51246000000000003</v>
      </c>
      <c r="I3">
        <v>0.51246000000000003</v>
      </c>
      <c r="J3">
        <v>0.51243000000000005</v>
      </c>
      <c r="K3">
        <v>0.51246000000000003</v>
      </c>
      <c r="L3" s="128">
        <v>0.51246000000000003</v>
      </c>
      <c r="M3" s="127">
        <v>0.9368392645727418</v>
      </c>
      <c r="N3">
        <v>0.93686101309313774</v>
      </c>
      <c r="O3">
        <v>0.9368664503810149</v>
      </c>
      <c r="P3">
        <v>0.93706177397725499</v>
      </c>
      <c r="Q3">
        <v>0.93692082673120791</v>
      </c>
      <c r="R3" s="128">
        <v>0.93701872006965603</v>
      </c>
      <c r="S3" s="127">
        <v>29.740929034055299</v>
      </c>
      <c r="T3">
        <v>29.741619463274208</v>
      </c>
      <c r="U3">
        <v>29.741792075587771</v>
      </c>
      <c r="V3">
        <v>29.74799282467476</v>
      </c>
      <c r="W3">
        <v>29.743518308927239</v>
      </c>
      <c r="X3" s="128">
        <v>29.74662603395733</v>
      </c>
    </row>
    <row r="4" spans="1:24">
      <c r="A4" s="309"/>
      <c r="B4" s="306"/>
      <c r="C4" s="306"/>
      <c r="D4" s="306"/>
      <c r="E4" s="119" t="s">
        <v>61</v>
      </c>
      <c r="F4" s="136" t="s">
        <v>364</v>
      </c>
      <c r="G4" s="127">
        <v>0.23860000000000001</v>
      </c>
      <c r="H4">
        <v>0.23855999999999999</v>
      </c>
      <c r="I4">
        <v>0.23855000000000001</v>
      </c>
      <c r="J4">
        <v>0.23816000000000001</v>
      </c>
      <c r="K4">
        <v>0.23845</v>
      </c>
      <c r="L4" s="128">
        <v>0.23827000000000001</v>
      </c>
      <c r="M4" s="127">
        <v>0.43618984608956057</v>
      </c>
      <c r="N4">
        <v>0.43612684557526232</v>
      </c>
      <c r="O4">
        <v>0.43611109498964029</v>
      </c>
      <c r="P4">
        <v>0.43551437677423849</v>
      </c>
      <c r="Q4">
        <v>0.43595357907750171</v>
      </c>
      <c r="R4" s="128">
        <v>0.43567000435350461</v>
      </c>
      <c r="S4" s="127">
        <v>13.847296701255891</v>
      </c>
      <c r="T4">
        <v>13.845296684928959</v>
      </c>
      <c r="U4">
        <v>13.844796666337791</v>
      </c>
      <c r="V4">
        <v>13.82585323092821</v>
      </c>
      <c r="W4">
        <v>13.839796161190529</v>
      </c>
      <c r="X4" s="128">
        <v>13.83079378900015</v>
      </c>
    </row>
    <row r="5" spans="1:24">
      <c r="A5" s="309"/>
      <c r="B5" s="306"/>
      <c r="C5" s="306"/>
      <c r="D5" s="306"/>
      <c r="E5" s="119" t="s">
        <v>366</v>
      </c>
      <c r="F5" s="136" t="s">
        <v>364</v>
      </c>
      <c r="G5" s="127">
        <v>3.62E-3</v>
      </c>
      <c r="H5">
        <v>3.62E-3</v>
      </c>
      <c r="I5">
        <v>3.62E-3</v>
      </c>
      <c r="J5">
        <v>3.62E-3</v>
      </c>
      <c r="K5">
        <v>3.62E-3</v>
      </c>
      <c r="L5" s="128">
        <v>3.62E-3</v>
      </c>
      <c r="M5" s="127">
        <v>6.6178006824987824E-3</v>
      </c>
      <c r="N5">
        <v>6.6179543133067127E-3</v>
      </c>
      <c r="O5">
        <v>6.6179927221232358E-3</v>
      </c>
      <c r="P5">
        <v>6.6197600097528701E-3</v>
      </c>
      <c r="Q5">
        <v>6.6183768348104686E-3</v>
      </c>
      <c r="R5" s="128">
        <v>6.6190683500217682E-3</v>
      </c>
      <c r="S5" s="127">
        <v>0.2100889105555169</v>
      </c>
      <c r="T5">
        <v>0.21009378772402271</v>
      </c>
      <c r="U5">
        <v>0.21009500705153131</v>
      </c>
      <c r="V5">
        <v>0.21015111142072601</v>
      </c>
      <c r="W5">
        <v>0.21010720110509429</v>
      </c>
      <c r="X5" s="128">
        <v>0.21012915396894499</v>
      </c>
    </row>
    <row r="6" spans="1:24">
      <c r="A6" s="309"/>
      <c r="B6" s="306"/>
      <c r="C6" s="306"/>
      <c r="D6" s="306"/>
      <c r="E6" s="119" t="s">
        <v>367</v>
      </c>
      <c r="F6" s="136" t="s">
        <v>364</v>
      </c>
      <c r="G6" s="127">
        <v>2.664E-2</v>
      </c>
      <c r="H6">
        <v>2.664E-2</v>
      </c>
      <c r="I6">
        <v>2.664E-2</v>
      </c>
      <c r="J6">
        <v>2.6630000000000001E-2</v>
      </c>
      <c r="K6">
        <v>2.664E-2</v>
      </c>
      <c r="L6" s="128">
        <v>2.664E-2</v>
      </c>
      <c r="M6" s="127">
        <v>4.8701163033637453E-2</v>
      </c>
      <c r="N6">
        <v>4.8702293620577583E-2</v>
      </c>
      <c r="O6">
        <v>4.8702576275514643E-2</v>
      </c>
      <c r="P6">
        <v>4.8697295320364341E-2</v>
      </c>
      <c r="Q6">
        <v>4.8705403005345538E-2</v>
      </c>
      <c r="R6" s="128">
        <v>4.8710491946016538E-2</v>
      </c>
      <c r="S6" s="127">
        <v>1.5460686677345219</v>
      </c>
      <c r="T6">
        <v>1.5461045593834151</v>
      </c>
      <c r="U6">
        <v>1.54611353255602</v>
      </c>
      <c r="V6">
        <v>1.5459458831861701</v>
      </c>
      <c r="W6">
        <v>1.54620327001097</v>
      </c>
      <c r="X6" s="128">
        <v>1.5463648236830649</v>
      </c>
    </row>
    <row r="7" spans="1:24">
      <c r="A7" s="309"/>
      <c r="B7" s="306"/>
      <c r="C7" s="306"/>
      <c r="D7" s="306"/>
      <c r="E7" s="119" t="s">
        <v>368</v>
      </c>
      <c r="F7" s="136" t="s">
        <v>364</v>
      </c>
      <c r="G7" s="127">
        <v>1.435E-2</v>
      </c>
      <c r="H7">
        <v>1.435E-2</v>
      </c>
      <c r="I7">
        <v>1.435E-2</v>
      </c>
      <c r="J7">
        <v>1.434E-2</v>
      </c>
      <c r="K7">
        <v>1.435E-2</v>
      </c>
      <c r="L7" s="128">
        <v>1.435E-2</v>
      </c>
      <c r="M7" s="127">
        <v>2.6233546904380529E-2</v>
      </c>
      <c r="N7">
        <v>2.6234155910483791E-2</v>
      </c>
      <c r="O7">
        <v>2.6234308166427741E-2</v>
      </c>
      <c r="P7">
        <v>2.622302722095474E-2</v>
      </c>
      <c r="Q7">
        <v>2.6235830823074648E-2</v>
      </c>
      <c r="R7" s="128">
        <v>2.623857205050065E-2</v>
      </c>
      <c r="S7" s="127">
        <v>0.83281101283747705</v>
      </c>
      <c r="T7">
        <v>0.83283034636456488</v>
      </c>
      <c r="U7">
        <v>0.83283517988659506</v>
      </c>
      <c r="V7">
        <v>0.83247705463348376</v>
      </c>
      <c r="W7">
        <v>0.83288351819284601</v>
      </c>
      <c r="X7" s="128">
        <v>0.832970541285735</v>
      </c>
    </row>
    <row r="8" spans="1:24">
      <c r="A8" s="309"/>
      <c r="B8" s="306"/>
      <c r="C8" s="306"/>
      <c r="D8" s="306"/>
      <c r="E8" s="119" t="s">
        <v>369</v>
      </c>
      <c r="F8" s="136" t="s">
        <v>364</v>
      </c>
      <c r="G8" s="127">
        <v>0.10224</v>
      </c>
      <c r="H8">
        <v>0.10224</v>
      </c>
      <c r="I8">
        <v>0.10224</v>
      </c>
      <c r="J8">
        <v>0.10224</v>
      </c>
      <c r="K8">
        <v>0.10224</v>
      </c>
      <c r="L8" s="128">
        <v>0.10224</v>
      </c>
      <c r="M8" s="127">
        <v>0.1869071662372031</v>
      </c>
      <c r="N8">
        <v>0.18691150524654099</v>
      </c>
      <c r="O8">
        <v>0.18691259003035349</v>
      </c>
      <c r="P8">
        <v>0.18696250370086559</v>
      </c>
      <c r="Q8">
        <v>0.18692343856105589</v>
      </c>
      <c r="R8" s="128">
        <v>0.18694296909011751</v>
      </c>
      <c r="S8" s="127">
        <v>5.9335608329270837</v>
      </c>
      <c r="T8">
        <v>5.9336985792552692</v>
      </c>
      <c r="U8">
        <v>5.9337330168366194</v>
      </c>
      <c r="V8">
        <v>5.9353175778052556</v>
      </c>
      <c r="W8">
        <v>5.9340774146366941</v>
      </c>
      <c r="X8" s="128">
        <v>5.9346974314323031</v>
      </c>
    </row>
    <row r="9" spans="1:24">
      <c r="A9" s="309"/>
      <c r="B9" s="306"/>
      <c r="C9" s="306"/>
      <c r="D9" s="306"/>
      <c r="E9" s="306" t="s">
        <v>65</v>
      </c>
      <c r="F9" s="136" t="s">
        <v>211</v>
      </c>
      <c r="G9" s="127">
        <v>0.30009999999999998</v>
      </c>
      <c r="H9">
        <v>0.30009999999999998</v>
      </c>
      <c r="I9">
        <v>0.30009999999999998</v>
      </c>
      <c r="J9">
        <v>0.30009999999999998</v>
      </c>
      <c r="K9">
        <v>0.30009999999999998</v>
      </c>
      <c r="L9" s="128">
        <v>0.30009999999999998</v>
      </c>
      <c r="M9" s="127">
        <v>0.54861933282261999</v>
      </c>
      <c r="N9">
        <v>0.54863206890147642</v>
      </c>
      <c r="O9">
        <v>0.54863525301358651</v>
      </c>
      <c r="P9">
        <v>0.54878176213448504</v>
      </c>
      <c r="Q9">
        <v>0.54866709616757492</v>
      </c>
      <c r="R9" s="128">
        <v>0.54872442316064429</v>
      </c>
      <c r="S9" s="127">
        <v>17.416486756273649</v>
      </c>
      <c r="T9">
        <v>17.416891076237349</v>
      </c>
      <c r="U9">
        <v>17.416992159161481</v>
      </c>
      <c r="V9">
        <v>17.42164324236461</v>
      </c>
      <c r="W9">
        <v>17.418003052938889</v>
      </c>
      <c r="X9" s="128">
        <v>17.419822957480768</v>
      </c>
    </row>
    <row r="10" spans="1:24">
      <c r="A10" s="309"/>
      <c r="B10" s="306"/>
      <c r="C10" s="306"/>
      <c r="D10" s="306"/>
      <c r="E10" s="306"/>
      <c r="F10" s="136" t="s">
        <v>231</v>
      </c>
      <c r="G10" s="127">
        <v>2.23E-2</v>
      </c>
      <c r="H10">
        <v>2.23E-2</v>
      </c>
      <c r="I10">
        <v>2.23E-2</v>
      </c>
      <c r="J10">
        <v>2.23E-2</v>
      </c>
      <c r="K10">
        <v>2.23E-2</v>
      </c>
      <c r="L10" s="128">
        <v>2.23E-2</v>
      </c>
      <c r="M10" s="127">
        <v>4.0767114701580891E-2</v>
      </c>
      <c r="N10">
        <v>4.0768061101309323E-2</v>
      </c>
      <c r="O10">
        <v>4.0768297708107228E-2</v>
      </c>
      <c r="P10">
        <v>4.0779184590466568E-2</v>
      </c>
      <c r="Q10">
        <v>4.0770663927147358E-2</v>
      </c>
      <c r="R10" s="128">
        <v>4.0774923813669997E-2</v>
      </c>
      <c r="S10" s="127">
        <v>1.2941941175105049</v>
      </c>
      <c r="T10">
        <v>1.2942241619463279</v>
      </c>
      <c r="U10">
        <v>1.2942316732732451</v>
      </c>
      <c r="V10">
        <v>1.2945772885862401</v>
      </c>
      <c r="W10">
        <v>1.294306791338012</v>
      </c>
      <c r="X10" s="128">
        <v>1.294442025830794</v>
      </c>
    </row>
    <row r="11" spans="1:24">
      <c r="A11" s="309"/>
      <c r="B11" s="306"/>
      <c r="C11" s="306"/>
      <c r="D11" s="306"/>
      <c r="E11" s="306"/>
      <c r="F11" s="136" t="s">
        <v>213</v>
      </c>
      <c r="G11" s="127">
        <v>5.586E-2</v>
      </c>
      <c r="H11">
        <v>5.586E-2</v>
      </c>
      <c r="I11">
        <v>5.586E-2</v>
      </c>
      <c r="J11">
        <v>5.586E-2</v>
      </c>
      <c r="K11">
        <v>5.586E-2</v>
      </c>
      <c r="L11" s="128">
        <v>5.586E-2</v>
      </c>
      <c r="M11" s="127">
        <v>0.1021188801448569</v>
      </c>
      <c r="N11">
        <v>0.1021212508125174</v>
      </c>
      <c r="O11">
        <v>0.10212184349663091</v>
      </c>
      <c r="P11">
        <v>0.1021491144046396</v>
      </c>
      <c r="Q11">
        <v>0.1021277707161638</v>
      </c>
      <c r="R11" s="128">
        <v>0.10213844144536351</v>
      </c>
      <c r="S11" s="127">
        <v>3.2418692109478382</v>
      </c>
      <c r="T11">
        <v>3.2419444702386468</v>
      </c>
      <c r="U11">
        <v>3.2419632856073308</v>
      </c>
      <c r="V11">
        <v>3.2428290287187171</v>
      </c>
      <c r="W11">
        <v>3.2421514513067859</v>
      </c>
      <c r="X11" s="128">
        <v>3.242490204614715</v>
      </c>
    </row>
    <row r="12" spans="1:24">
      <c r="A12" s="309"/>
      <c r="B12" s="306"/>
      <c r="C12" s="306"/>
      <c r="D12" s="306"/>
      <c r="E12" s="306"/>
      <c r="F12" s="136" t="s">
        <v>235</v>
      </c>
      <c r="G12" s="127">
        <v>0</v>
      </c>
      <c r="H12">
        <v>0</v>
      </c>
      <c r="I12">
        <v>0</v>
      </c>
      <c r="J12">
        <v>0</v>
      </c>
      <c r="K12">
        <v>0</v>
      </c>
      <c r="L12" s="128">
        <v>0</v>
      </c>
      <c r="M12" s="127">
        <v>0</v>
      </c>
      <c r="N12">
        <v>0</v>
      </c>
      <c r="O12">
        <v>0</v>
      </c>
      <c r="P12">
        <v>0</v>
      </c>
      <c r="Q12">
        <v>0</v>
      </c>
      <c r="R12" s="128">
        <v>0</v>
      </c>
      <c r="S12" s="127">
        <v>0</v>
      </c>
      <c r="T12">
        <v>0</v>
      </c>
      <c r="U12">
        <v>0</v>
      </c>
      <c r="V12">
        <v>0</v>
      </c>
      <c r="W12">
        <v>0</v>
      </c>
      <c r="X12" s="128">
        <v>0</v>
      </c>
    </row>
    <row r="13" spans="1:24">
      <c r="A13" s="309"/>
      <c r="B13" s="306"/>
      <c r="C13" s="306"/>
      <c r="D13" s="306"/>
      <c r="E13" s="306"/>
      <c r="F13" s="136" t="s">
        <v>237</v>
      </c>
      <c r="G13" s="127">
        <v>0</v>
      </c>
      <c r="H13">
        <v>0</v>
      </c>
      <c r="I13">
        <v>0</v>
      </c>
      <c r="J13">
        <v>0</v>
      </c>
      <c r="K13">
        <v>0</v>
      </c>
      <c r="L13" s="128">
        <v>0</v>
      </c>
      <c r="M13" s="127">
        <v>0</v>
      </c>
      <c r="N13">
        <v>0</v>
      </c>
      <c r="O13">
        <v>0</v>
      </c>
      <c r="P13">
        <v>0</v>
      </c>
      <c r="Q13">
        <v>0</v>
      </c>
      <c r="R13" s="128">
        <v>0</v>
      </c>
      <c r="S13" s="127">
        <v>0</v>
      </c>
      <c r="T13">
        <v>0</v>
      </c>
      <c r="U13">
        <v>0</v>
      </c>
      <c r="V13">
        <v>0</v>
      </c>
      <c r="W13">
        <v>0</v>
      </c>
      <c r="X13" s="128">
        <v>0</v>
      </c>
    </row>
    <row r="14" spans="1:24">
      <c r="A14" s="309"/>
      <c r="B14" s="306"/>
      <c r="C14" s="306"/>
      <c r="D14" s="306"/>
      <c r="E14" s="306"/>
      <c r="F14" s="136" t="s">
        <v>221</v>
      </c>
      <c r="G14" s="127">
        <v>0</v>
      </c>
      <c r="H14">
        <v>0</v>
      </c>
      <c r="I14">
        <v>0</v>
      </c>
      <c r="J14">
        <v>0</v>
      </c>
      <c r="K14">
        <v>0</v>
      </c>
      <c r="L14" s="128">
        <v>0</v>
      </c>
      <c r="M14" s="127">
        <v>0</v>
      </c>
      <c r="N14">
        <v>0</v>
      </c>
      <c r="O14">
        <v>0</v>
      </c>
      <c r="P14">
        <v>0</v>
      </c>
      <c r="Q14">
        <v>0</v>
      </c>
      <c r="R14" s="128">
        <v>0</v>
      </c>
      <c r="S14" s="127">
        <v>0</v>
      </c>
      <c r="T14">
        <v>0</v>
      </c>
      <c r="U14">
        <v>0</v>
      </c>
      <c r="V14">
        <v>0</v>
      </c>
      <c r="W14">
        <v>0</v>
      </c>
      <c r="X14" s="128">
        <v>0</v>
      </c>
    </row>
    <row r="15" spans="1:24">
      <c r="A15" s="309"/>
      <c r="B15" s="306"/>
      <c r="C15" s="306"/>
      <c r="D15" s="306"/>
      <c r="E15" s="306"/>
      <c r="F15" s="136" t="s">
        <v>187</v>
      </c>
      <c r="G15" s="127">
        <v>1.1520000000000001E-2</v>
      </c>
      <c r="H15">
        <v>1.1520000000000001E-2</v>
      </c>
      <c r="I15">
        <v>1.1520000000000001E-2</v>
      </c>
      <c r="J15">
        <v>1.1520000000000001E-2</v>
      </c>
      <c r="K15">
        <v>1.1520000000000001E-2</v>
      </c>
      <c r="L15" s="128">
        <v>1.1520000000000001E-2</v>
      </c>
      <c r="M15" s="127">
        <v>2.1059962392924299E-2</v>
      </c>
      <c r="N15">
        <v>2.1060451295384901E-2</v>
      </c>
      <c r="O15">
        <v>2.106057352454687E-2</v>
      </c>
      <c r="P15">
        <v>2.1066197600097529E-2</v>
      </c>
      <c r="Q15">
        <v>2.106179589420348E-2</v>
      </c>
      <c r="R15" s="128">
        <v>2.1063996517196339E-2</v>
      </c>
      <c r="S15" s="127">
        <v>0.66857023469600951</v>
      </c>
      <c r="T15">
        <v>0.66858575540904441</v>
      </c>
      <c r="U15">
        <v>0.66858963569990082</v>
      </c>
      <c r="V15">
        <v>0.66876817778087405</v>
      </c>
      <c r="W15">
        <v>0.66862844108582487</v>
      </c>
      <c r="X15" s="128">
        <v>0.66869830213321724</v>
      </c>
    </row>
    <row r="16" spans="1:24">
      <c r="A16" s="309"/>
      <c r="B16" s="306"/>
      <c r="C16" s="306"/>
      <c r="D16" s="306"/>
      <c r="E16" s="306"/>
      <c r="F16" s="136" t="s">
        <v>189</v>
      </c>
      <c r="G16" s="127">
        <v>0.17166000000000001</v>
      </c>
      <c r="H16">
        <v>0.17166000000000001</v>
      </c>
      <c r="I16">
        <v>0.17166000000000001</v>
      </c>
      <c r="J16">
        <v>0.17166000000000001</v>
      </c>
      <c r="K16">
        <v>0.17166000000000001</v>
      </c>
      <c r="L16" s="128">
        <v>0.17166000000000001</v>
      </c>
      <c r="M16" s="127">
        <v>0.31381537711539809</v>
      </c>
      <c r="N16">
        <v>0.31382266227133437</v>
      </c>
      <c r="O16">
        <v>0.31382448361316978</v>
      </c>
      <c r="P16">
        <v>0.31390828819728672</v>
      </c>
      <c r="Q16">
        <v>0.31384269819435501</v>
      </c>
      <c r="R16" s="128">
        <v>0.31387548976926433</v>
      </c>
      <c r="S16" s="127">
        <v>9.9623929242983511</v>
      </c>
      <c r="T16">
        <v>9.96262419908998</v>
      </c>
      <c r="U16">
        <v>9.9626820194657082</v>
      </c>
      <c r="V16">
        <v>9.9653424824535453</v>
      </c>
      <c r="W16">
        <v>9.9632602601382541</v>
      </c>
      <c r="X16" s="128">
        <v>9.9643012625163259</v>
      </c>
    </row>
    <row r="17" spans="1:24">
      <c r="A17" s="309"/>
      <c r="B17" s="306"/>
      <c r="C17" s="306"/>
      <c r="D17" s="306"/>
      <c r="E17" s="306"/>
      <c r="F17" s="136" t="s">
        <v>193</v>
      </c>
      <c r="G17" s="127">
        <v>3.1699999999999999E-2</v>
      </c>
      <c r="H17">
        <v>3.1699999999999999E-2</v>
      </c>
      <c r="I17">
        <v>3.1699999999999999E-2</v>
      </c>
      <c r="J17">
        <v>3.1699999999999999E-2</v>
      </c>
      <c r="K17">
        <v>3.1699999999999999E-2</v>
      </c>
      <c r="L17" s="128">
        <v>3.1699999999999999E-2</v>
      </c>
      <c r="M17" s="127">
        <v>5.7951459015251762E-2</v>
      </c>
      <c r="N17">
        <v>5.79528043458074E-2</v>
      </c>
      <c r="O17">
        <v>5.7953140688206242E-2</v>
      </c>
      <c r="P17">
        <v>5.7968616659990597E-2</v>
      </c>
      <c r="Q17">
        <v>5.7956504326931453E-2</v>
      </c>
      <c r="R17" s="128">
        <v>5.7962559860687851E-2</v>
      </c>
      <c r="S17" s="127">
        <v>1.8397288576270401</v>
      </c>
      <c r="T17">
        <v>1.8397715665335681</v>
      </c>
      <c r="U17">
        <v>1.8397822440700391</v>
      </c>
      <c r="V17">
        <v>1.8402735447616061</v>
      </c>
      <c r="W17">
        <v>1.839889026251792</v>
      </c>
      <c r="X17" s="128">
        <v>1.840081265418662</v>
      </c>
    </row>
    <row r="18" spans="1:24">
      <c r="A18" s="309"/>
      <c r="B18" s="306"/>
      <c r="C18" s="306"/>
      <c r="D18" s="306"/>
      <c r="E18" s="306"/>
      <c r="F18" s="136" t="s">
        <v>191</v>
      </c>
      <c r="G18" s="127">
        <v>2.5350000000000001E-2</v>
      </c>
      <c r="H18">
        <v>2.5350000000000001E-2</v>
      </c>
      <c r="I18">
        <v>2.5350000000000001E-2</v>
      </c>
      <c r="J18">
        <v>2.5350000000000001E-2</v>
      </c>
      <c r="K18">
        <v>2.5350000000000001E-2</v>
      </c>
      <c r="L18" s="128">
        <v>2.5350000000000001E-2</v>
      </c>
      <c r="M18" s="127">
        <v>4.6342885994846442E-2</v>
      </c>
      <c r="N18">
        <v>4.634396183489646E-2</v>
      </c>
      <c r="O18">
        <v>4.6344230802713833E-2</v>
      </c>
      <c r="P18">
        <v>4.6356606698131277E-2</v>
      </c>
      <c r="Q18">
        <v>4.6346920652609223E-2</v>
      </c>
      <c r="R18" s="128">
        <v>4.6351763169351329E-2</v>
      </c>
      <c r="S18" s="127">
        <v>1.4712027299951249</v>
      </c>
      <c r="T18">
        <v>1.4712368836475069</v>
      </c>
      <c r="U18">
        <v>1.471245422308376</v>
      </c>
      <c r="V18">
        <v>1.471638307877184</v>
      </c>
      <c r="W18">
        <v>1.4713308143685471</v>
      </c>
      <c r="X18" s="128">
        <v>1.4714845450587719</v>
      </c>
    </row>
    <row r="19" spans="1:24">
      <c r="A19" s="309"/>
      <c r="B19" s="306"/>
      <c r="C19" s="306"/>
      <c r="D19" s="306"/>
      <c r="E19" s="306"/>
      <c r="F19" s="136" t="s">
        <v>195</v>
      </c>
      <c r="G19" s="127">
        <v>8.4799999999999997E-3</v>
      </c>
      <c r="H19">
        <v>8.4799999999999997E-3</v>
      </c>
      <c r="I19">
        <v>8.4799999999999997E-3</v>
      </c>
      <c r="J19">
        <v>8.4799999999999997E-3</v>
      </c>
      <c r="K19">
        <v>8.4799999999999997E-3</v>
      </c>
      <c r="L19" s="128">
        <v>8.4799999999999997E-3</v>
      </c>
      <c r="M19" s="127">
        <v>1.5502472317013721E-2</v>
      </c>
      <c r="N19">
        <v>1.550283220354721E-2</v>
      </c>
      <c r="O19">
        <v>1.5502922177791451E-2</v>
      </c>
      <c r="P19">
        <v>1.550706212229401E-2</v>
      </c>
      <c r="Q19">
        <v>1.550382197767756E-2</v>
      </c>
      <c r="R19" s="128">
        <v>1.5505441880713971E-2</v>
      </c>
      <c r="S19" s="127">
        <v>0.49214197831789591</v>
      </c>
      <c r="T19">
        <v>0.49215340328721319</v>
      </c>
      <c r="U19">
        <v>0.49215625961242693</v>
      </c>
      <c r="V19">
        <v>0.49228768642203219</v>
      </c>
      <c r="W19">
        <v>0.49218482468817648</v>
      </c>
      <c r="X19" s="128">
        <v>0.492236250181396</v>
      </c>
    </row>
    <row r="20" spans="1:24">
      <c r="A20" s="309"/>
      <c r="B20" s="306"/>
      <c r="C20" s="306"/>
      <c r="D20" s="306"/>
      <c r="E20" s="306"/>
      <c r="F20" s="136" t="s">
        <v>217</v>
      </c>
      <c r="G20" s="127">
        <v>7.1300000000000001E-3</v>
      </c>
      <c r="H20">
        <v>7.1300000000000001E-3</v>
      </c>
      <c r="I20">
        <v>7.1300000000000001E-3</v>
      </c>
      <c r="J20">
        <v>7.1300000000000001E-3</v>
      </c>
      <c r="K20">
        <v>7.1300000000000001E-3</v>
      </c>
      <c r="L20" s="128">
        <v>7.1300000000000001E-3</v>
      </c>
      <c r="M20" s="127">
        <v>1.3034507974092901E-2</v>
      </c>
      <c r="N20">
        <v>1.30348105673693E-2</v>
      </c>
      <c r="O20">
        <v>1.3034886217883609E-2</v>
      </c>
      <c r="P20">
        <v>1.303836709103259E-2</v>
      </c>
      <c r="Q20">
        <v>1.303564277132559E-2</v>
      </c>
      <c r="R20" s="128">
        <v>1.303700478885503E-2</v>
      </c>
      <c r="S20" s="127">
        <v>0.41379390393945731</v>
      </c>
      <c r="T20">
        <v>0.41380351007521582</v>
      </c>
      <c r="U20">
        <v>0.41380591167884478</v>
      </c>
      <c r="V20">
        <v>0.41391641558833608</v>
      </c>
      <c r="W20">
        <v>0.41382992924843148</v>
      </c>
      <c r="X20" s="128">
        <v>0.4138731679001596</v>
      </c>
    </row>
    <row r="21" spans="1:24">
      <c r="A21" s="309"/>
      <c r="B21" s="306"/>
      <c r="C21" s="306"/>
      <c r="D21" s="306"/>
      <c r="E21" s="306"/>
      <c r="F21" s="136" t="s">
        <v>215</v>
      </c>
      <c r="G21" s="127">
        <v>3.0000000000000001E-5</v>
      </c>
      <c r="H21">
        <v>3.0000000000000001E-5</v>
      </c>
      <c r="I21">
        <v>3.0000000000000001E-5</v>
      </c>
      <c r="J21">
        <v>3.0000000000000001E-5</v>
      </c>
      <c r="K21">
        <v>3.0000000000000001E-5</v>
      </c>
      <c r="L21" s="128">
        <v>3.0000000000000001E-5</v>
      </c>
      <c r="M21" s="127">
        <v>5.484365206490703E-5</v>
      </c>
      <c r="N21">
        <v>5.4844925248398181E-5</v>
      </c>
      <c r="O21">
        <v>5.4845243553507468E-5</v>
      </c>
      <c r="P21">
        <v>5.4859889583587313E-5</v>
      </c>
      <c r="Q21">
        <v>5.4848426807821562E-5</v>
      </c>
      <c r="R21" s="128">
        <v>5.4854157596865483E-5</v>
      </c>
      <c r="S21" s="127">
        <v>1.741068319520858E-3</v>
      </c>
      <c r="T21">
        <v>1.741108738044387E-3</v>
      </c>
      <c r="U21">
        <v>1.7411188429684911E-3</v>
      </c>
      <c r="V21">
        <v>1.7415837963043589E-3</v>
      </c>
      <c r="W21">
        <v>1.741219898661002E-3</v>
      </c>
      <c r="X21" s="128">
        <v>1.74140182847192E-3</v>
      </c>
    </row>
    <row r="22" spans="1:24">
      <c r="A22" s="309"/>
      <c r="B22" s="306"/>
      <c r="C22" s="306"/>
      <c r="D22" s="306"/>
      <c r="E22" s="306"/>
      <c r="F22" s="136" t="s">
        <v>197</v>
      </c>
      <c r="G22" s="127">
        <v>8.4999999999999995E-4</v>
      </c>
      <c r="H22">
        <v>8.4999999999999995E-4</v>
      </c>
      <c r="I22">
        <v>8.4999999999999995E-4</v>
      </c>
      <c r="J22">
        <v>8.4999999999999995E-4</v>
      </c>
      <c r="K22">
        <v>8.4999999999999995E-4</v>
      </c>
      <c r="L22" s="128">
        <v>8.4999999999999995E-4</v>
      </c>
      <c r="M22" s="127">
        <v>1.553903475172366E-3</v>
      </c>
      <c r="N22">
        <v>1.553939548704615E-3</v>
      </c>
      <c r="O22">
        <v>1.5539485673493781E-3</v>
      </c>
      <c r="P22">
        <v>1.554363538201641E-3</v>
      </c>
      <c r="Q22">
        <v>1.5540387595549441E-3</v>
      </c>
      <c r="R22" s="128">
        <v>1.5542011319111891E-3</v>
      </c>
      <c r="S22" s="127">
        <v>4.9330269053090972E-2</v>
      </c>
      <c r="T22">
        <v>4.9331414244590949E-2</v>
      </c>
      <c r="U22">
        <v>4.9331700550773919E-2</v>
      </c>
      <c r="V22">
        <v>4.9344874228623513E-2</v>
      </c>
      <c r="W22">
        <v>4.933456379539506E-2</v>
      </c>
      <c r="X22" s="128">
        <v>4.9339718473371069E-2</v>
      </c>
    </row>
    <row r="23" spans="1:24">
      <c r="A23" s="309"/>
      <c r="B23" s="306"/>
      <c r="C23" s="306"/>
      <c r="D23" s="306"/>
      <c r="E23" s="306"/>
      <c r="F23" s="136" t="s">
        <v>239</v>
      </c>
      <c r="G23" s="127">
        <v>2.5000000000000001E-4</v>
      </c>
      <c r="H23">
        <v>2.5000000000000001E-4</v>
      </c>
      <c r="I23">
        <v>2.5000000000000001E-4</v>
      </c>
      <c r="J23">
        <v>2.5000000000000001E-4</v>
      </c>
      <c r="K23">
        <v>2.5000000000000001E-4</v>
      </c>
      <c r="L23" s="128">
        <v>2.5000000000000001E-4</v>
      </c>
      <c r="M23" s="127">
        <v>4.5703043387422532E-4</v>
      </c>
      <c r="N23">
        <v>4.570410437366515E-4</v>
      </c>
      <c r="O23">
        <v>4.5704369627922901E-4</v>
      </c>
      <c r="P23">
        <v>4.5716574652989421E-4</v>
      </c>
      <c r="Q23">
        <v>4.5707022339851308E-4</v>
      </c>
      <c r="R23" s="128">
        <v>4.57117979973879E-4</v>
      </c>
      <c r="S23" s="127">
        <v>1.4508902662673819E-2</v>
      </c>
      <c r="T23">
        <v>1.450923948370322E-2</v>
      </c>
      <c r="U23">
        <v>1.45093236914041E-2</v>
      </c>
      <c r="V23">
        <v>1.4513198302536331E-2</v>
      </c>
      <c r="W23">
        <v>1.4510165822175019E-2</v>
      </c>
      <c r="X23" s="128">
        <v>1.451168190393267E-2</v>
      </c>
    </row>
    <row r="24" spans="1:24">
      <c r="A24" s="309"/>
      <c r="B24" s="306"/>
      <c r="C24" s="306"/>
      <c r="D24" s="306"/>
      <c r="E24" s="306"/>
      <c r="F24" s="136" t="s">
        <v>199</v>
      </c>
      <c r="G24" s="127">
        <v>4.8000000000000001E-4</v>
      </c>
      <c r="H24">
        <v>4.8000000000000001E-4</v>
      </c>
      <c r="I24">
        <v>4.8000000000000001E-4</v>
      </c>
      <c r="J24">
        <v>4.8000000000000001E-4</v>
      </c>
      <c r="K24">
        <v>4.8000000000000001E-4</v>
      </c>
      <c r="L24" s="128">
        <v>4.8000000000000001E-4</v>
      </c>
      <c r="M24" s="127">
        <v>8.7749843303851249E-4</v>
      </c>
      <c r="N24">
        <v>8.7751880397437089E-4</v>
      </c>
      <c r="O24">
        <v>8.775238968561196E-4</v>
      </c>
      <c r="P24">
        <v>8.7775823333739701E-4</v>
      </c>
      <c r="Q24">
        <v>8.7757482892514499E-4</v>
      </c>
      <c r="R24" s="128">
        <v>8.7766652154984762E-4</v>
      </c>
      <c r="S24" s="127">
        <v>2.7857093112333729E-2</v>
      </c>
      <c r="T24">
        <v>2.7857739808710189E-2</v>
      </c>
      <c r="U24">
        <v>2.7857901487495861E-2</v>
      </c>
      <c r="V24">
        <v>2.786534074086975E-2</v>
      </c>
      <c r="W24">
        <v>2.7859518378576031E-2</v>
      </c>
      <c r="X24" s="128">
        <v>2.7862429255550721E-2</v>
      </c>
    </row>
    <row r="25" spans="1:24">
      <c r="A25" s="309"/>
      <c r="B25" s="306"/>
      <c r="C25" s="306"/>
      <c r="D25" s="306"/>
      <c r="E25" s="306"/>
      <c r="F25" s="136" t="s">
        <v>227</v>
      </c>
      <c r="G25" s="127">
        <v>0</v>
      </c>
      <c r="H25">
        <v>0</v>
      </c>
      <c r="I25">
        <v>0</v>
      </c>
      <c r="J25">
        <v>0</v>
      </c>
      <c r="K25">
        <v>0</v>
      </c>
      <c r="L25" s="128">
        <v>0</v>
      </c>
      <c r="M25" s="127">
        <v>0</v>
      </c>
      <c r="N25">
        <v>0</v>
      </c>
      <c r="O25">
        <v>0</v>
      </c>
      <c r="P25">
        <v>0</v>
      </c>
      <c r="Q25">
        <v>0</v>
      </c>
      <c r="R25" s="128">
        <v>0</v>
      </c>
      <c r="S25" s="127">
        <v>0</v>
      </c>
      <c r="T25">
        <v>0</v>
      </c>
      <c r="U25">
        <v>0</v>
      </c>
      <c r="V25">
        <v>0</v>
      </c>
      <c r="W25">
        <v>0</v>
      </c>
      <c r="X25" s="128">
        <v>0</v>
      </c>
    </row>
    <row r="26" spans="1:24">
      <c r="A26" s="309"/>
      <c r="B26" s="306"/>
      <c r="C26" s="306"/>
      <c r="D26" s="306"/>
      <c r="E26" s="306"/>
      <c r="F26" s="136" t="s">
        <v>205</v>
      </c>
      <c r="G26" s="127">
        <v>0</v>
      </c>
      <c r="H26">
        <v>0</v>
      </c>
      <c r="I26">
        <v>0</v>
      </c>
      <c r="J26">
        <v>0</v>
      </c>
      <c r="K26">
        <v>0</v>
      </c>
      <c r="L26" s="128">
        <v>0</v>
      </c>
      <c r="M26" s="127">
        <v>0</v>
      </c>
      <c r="N26">
        <v>0</v>
      </c>
      <c r="O26">
        <v>0</v>
      </c>
      <c r="P26">
        <v>0</v>
      </c>
      <c r="Q26">
        <v>0</v>
      </c>
      <c r="R26" s="128">
        <v>0</v>
      </c>
      <c r="S26" s="127">
        <v>0</v>
      </c>
      <c r="T26">
        <v>0</v>
      </c>
      <c r="U26">
        <v>0</v>
      </c>
      <c r="V26">
        <v>0</v>
      </c>
      <c r="W26">
        <v>0</v>
      </c>
      <c r="X26" s="128">
        <v>0</v>
      </c>
    </row>
    <row r="27" spans="1:24">
      <c r="A27" s="309"/>
      <c r="B27" s="306"/>
      <c r="C27" s="306"/>
      <c r="D27" s="306"/>
      <c r="E27" s="306"/>
      <c r="F27" s="136" t="s">
        <v>201</v>
      </c>
      <c r="G27" s="127">
        <v>0</v>
      </c>
      <c r="H27">
        <v>0</v>
      </c>
      <c r="I27">
        <v>0</v>
      </c>
      <c r="J27">
        <v>0</v>
      </c>
      <c r="K27">
        <v>0</v>
      </c>
      <c r="L27" s="128">
        <v>0</v>
      </c>
      <c r="M27" s="127">
        <v>0</v>
      </c>
      <c r="N27">
        <v>0</v>
      </c>
      <c r="O27">
        <v>0</v>
      </c>
      <c r="P27">
        <v>0</v>
      </c>
      <c r="Q27">
        <v>0</v>
      </c>
      <c r="R27" s="128">
        <v>0</v>
      </c>
      <c r="S27" s="127">
        <v>0</v>
      </c>
      <c r="T27">
        <v>0</v>
      </c>
      <c r="U27">
        <v>0</v>
      </c>
      <c r="V27">
        <v>0</v>
      </c>
      <c r="W27">
        <v>0</v>
      </c>
      <c r="X27" s="128">
        <v>0</v>
      </c>
    </row>
    <row r="28" spans="1:24">
      <c r="A28" s="309"/>
      <c r="B28" s="306"/>
      <c r="C28" s="306"/>
      <c r="D28" s="306"/>
      <c r="E28" s="306"/>
      <c r="F28" s="136" t="s">
        <v>207</v>
      </c>
      <c r="G28" s="127">
        <v>4.5249999999999999E-2</v>
      </c>
      <c r="H28">
        <v>4.5249999999999999E-2</v>
      </c>
      <c r="I28">
        <v>4.5249999999999999E-2</v>
      </c>
      <c r="J28">
        <v>4.5249999999999999E-2</v>
      </c>
      <c r="K28">
        <v>4.5249999999999999E-2</v>
      </c>
      <c r="L28" s="128">
        <v>4.5249999999999999E-2</v>
      </c>
      <c r="M28" s="127">
        <v>8.2722508531234751E-2</v>
      </c>
      <c r="N28">
        <v>8.2724428916333914E-2</v>
      </c>
      <c r="O28">
        <v>8.272490902654045E-2</v>
      </c>
      <c r="P28">
        <v>8.2747000121910871E-2</v>
      </c>
      <c r="Q28">
        <v>8.272971043513086E-2</v>
      </c>
      <c r="R28" s="128">
        <v>8.2738354375272091E-2</v>
      </c>
      <c r="S28" s="127">
        <v>2.6261113819439612</v>
      </c>
      <c r="T28">
        <v>2.6261723465502831</v>
      </c>
      <c r="U28">
        <v>2.6261875881441412</v>
      </c>
      <c r="V28">
        <v>2.6268888927590748</v>
      </c>
      <c r="W28">
        <v>2.6263400138136781</v>
      </c>
      <c r="X28" s="128">
        <v>2.6266144246118119</v>
      </c>
    </row>
    <row r="29" spans="1:24">
      <c r="A29" s="309"/>
      <c r="B29" s="306"/>
      <c r="C29" s="306"/>
      <c r="D29" s="306"/>
      <c r="E29" s="306"/>
      <c r="F29" s="136" t="s">
        <v>209</v>
      </c>
      <c r="G29" s="127">
        <v>0</v>
      </c>
      <c r="H29">
        <v>0</v>
      </c>
      <c r="I29">
        <v>0</v>
      </c>
      <c r="J29">
        <v>0</v>
      </c>
      <c r="K29">
        <v>0</v>
      </c>
      <c r="L29" s="128">
        <v>0</v>
      </c>
      <c r="M29" s="127">
        <v>0</v>
      </c>
      <c r="N29">
        <v>0</v>
      </c>
      <c r="O29">
        <v>0</v>
      </c>
      <c r="P29">
        <v>0</v>
      </c>
      <c r="Q29">
        <v>0</v>
      </c>
      <c r="R29" s="128">
        <v>0</v>
      </c>
      <c r="S29" s="127">
        <v>0</v>
      </c>
      <c r="T29">
        <v>0</v>
      </c>
      <c r="U29">
        <v>0</v>
      </c>
      <c r="V29">
        <v>0</v>
      </c>
      <c r="W29">
        <v>0</v>
      </c>
      <c r="X29" s="128">
        <v>0</v>
      </c>
    </row>
    <row r="30" spans="1:24">
      <c r="A30" s="309"/>
      <c r="B30" s="306"/>
      <c r="C30" s="306"/>
      <c r="D30" s="306"/>
      <c r="E30" s="306"/>
      <c r="F30" s="136" t="s">
        <v>219</v>
      </c>
      <c r="G30" s="127">
        <v>2.2000000000000001E-3</v>
      </c>
      <c r="H30">
        <v>2.2000000000000001E-3</v>
      </c>
      <c r="I30">
        <v>2.2000000000000001E-3</v>
      </c>
      <c r="J30">
        <v>2.2000000000000001E-3</v>
      </c>
      <c r="K30">
        <v>2.2000000000000001E-3</v>
      </c>
      <c r="L30" s="128">
        <v>2.2000000000000001E-3</v>
      </c>
      <c r="M30" s="127">
        <v>4.0218678180931828E-3</v>
      </c>
      <c r="N30">
        <v>4.021961184882533E-3</v>
      </c>
      <c r="O30">
        <v>4.0219845272572146E-3</v>
      </c>
      <c r="P30">
        <v>4.0230585694630699E-3</v>
      </c>
      <c r="Q30">
        <v>4.022217965906915E-3</v>
      </c>
      <c r="R30" s="128">
        <v>4.0226382237701346E-3</v>
      </c>
      <c r="S30" s="127">
        <v>0.12767834343152959</v>
      </c>
      <c r="T30">
        <v>0.12768130745658829</v>
      </c>
      <c r="U30">
        <v>0.12768204848435599</v>
      </c>
      <c r="V30">
        <v>0.12771614506231971</v>
      </c>
      <c r="W30">
        <v>0.12768945923514019</v>
      </c>
      <c r="X30" s="128">
        <v>0.12770280075460749</v>
      </c>
    </row>
    <row r="31" spans="1:24">
      <c r="A31" s="309"/>
      <c r="B31" s="306"/>
      <c r="C31" s="306"/>
      <c r="D31" s="306"/>
      <c r="E31" s="306"/>
      <c r="F31" s="136" t="s">
        <v>229</v>
      </c>
      <c r="G31" s="127">
        <v>0</v>
      </c>
      <c r="H31">
        <v>0</v>
      </c>
      <c r="I31">
        <v>0</v>
      </c>
      <c r="J31">
        <v>0</v>
      </c>
      <c r="K31">
        <v>0</v>
      </c>
      <c r="L31" s="128">
        <v>0</v>
      </c>
      <c r="M31" s="127">
        <v>0</v>
      </c>
      <c r="N31">
        <v>0</v>
      </c>
      <c r="O31">
        <v>0</v>
      </c>
      <c r="P31">
        <v>0</v>
      </c>
      <c r="Q31">
        <v>0</v>
      </c>
      <c r="R31" s="128">
        <v>0</v>
      </c>
      <c r="S31" s="127">
        <v>0</v>
      </c>
      <c r="T31">
        <v>0</v>
      </c>
      <c r="U31">
        <v>0</v>
      </c>
      <c r="V31">
        <v>0</v>
      </c>
      <c r="W31">
        <v>0</v>
      </c>
      <c r="X31" s="128">
        <v>0</v>
      </c>
    </row>
    <row r="32" spans="1:24" ht="15" thickBot="1">
      <c r="A32" s="310"/>
      <c r="B32" s="307"/>
      <c r="C32" s="307"/>
      <c r="D32" s="307"/>
      <c r="E32" s="307"/>
      <c r="F32" s="145" t="s">
        <v>223</v>
      </c>
      <c r="G32" s="133">
        <v>4.6000000000000001E-4</v>
      </c>
      <c r="H32" s="134">
        <v>4.6000000000000001E-4</v>
      </c>
      <c r="I32" s="134">
        <v>4.6000000000000001E-4</v>
      </c>
      <c r="J32" s="134">
        <v>4.6000000000000001E-4</v>
      </c>
      <c r="K32" s="134">
        <v>4.6000000000000001E-4</v>
      </c>
      <c r="L32" s="135">
        <v>4.6000000000000001E-4</v>
      </c>
      <c r="M32" s="133">
        <v>8.4093599832857444E-4</v>
      </c>
      <c r="N32" s="134">
        <v>8.4095552047543879E-4</v>
      </c>
      <c r="O32" s="134">
        <v>8.409604011537815E-4</v>
      </c>
      <c r="P32" s="134">
        <v>8.411849736150057E-4</v>
      </c>
      <c r="Q32" s="134">
        <v>8.4100921105326393E-4</v>
      </c>
      <c r="R32" s="135">
        <v>8.4109708315193723E-4</v>
      </c>
      <c r="S32" s="133">
        <v>2.6696380899319819E-2</v>
      </c>
      <c r="T32" s="134">
        <v>2.669700065001393E-2</v>
      </c>
      <c r="U32" s="134">
        <v>2.6697155592183539E-2</v>
      </c>
      <c r="V32" s="134">
        <v>2.6704284876666848E-2</v>
      </c>
      <c r="W32" s="134">
        <v>2.6698705112802031E-2</v>
      </c>
      <c r="X32" s="135">
        <v>2.6701494703236101E-2</v>
      </c>
    </row>
    <row r="33" spans="1:24">
      <c r="A33" s="308" t="s">
        <v>396</v>
      </c>
      <c r="B33" s="305" t="s">
        <v>272</v>
      </c>
      <c r="C33" s="305" t="s">
        <v>397</v>
      </c>
      <c r="D33" s="305" t="s">
        <v>398</v>
      </c>
      <c r="E33" s="120" t="s">
        <v>363</v>
      </c>
      <c r="F33" s="144" t="s">
        <v>364</v>
      </c>
      <c r="G33" s="131">
        <v>0.52807999999999999</v>
      </c>
      <c r="H33" s="129">
        <v>0.52807000000000004</v>
      </c>
      <c r="I33" s="129">
        <v>0.52807000000000004</v>
      </c>
      <c r="J33" s="129">
        <v>0.52805000000000002</v>
      </c>
      <c r="K33" s="129">
        <v>0.52807000000000004</v>
      </c>
      <c r="L33" s="130">
        <v>0.52807000000000004</v>
      </c>
      <c r="M33" s="131">
        <v>0.48505596514472898</v>
      </c>
      <c r="N33" s="129">
        <v>0.48502115346319402</v>
      </c>
      <c r="O33" s="129">
        <v>0.48497306197817502</v>
      </c>
      <c r="P33" s="129">
        <v>0.4849314411658579</v>
      </c>
      <c r="Q33" s="129">
        <v>0.48492576818088379</v>
      </c>
      <c r="R33" s="130">
        <v>0.48493128531526841</v>
      </c>
      <c r="S33" s="131">
        <v>4.2925306649976021</v>
      </c>
      <c r="T33" s="129">
        <v>4.2922225970194159</v>
      </c>
      <c r="U33" s="129">
        <v>4.2917970086564159</v>
      </c>
      <c r="V33" s="129">
        <v>4.2914286828836978</v>
      </c>
      <c r="W33" s="129">
        <v>4.2913784794768466</v>
      </c>
      <c r="X33" s="130">
        <v>4.2914273036749417</v>
      </c>
    </row>
    <row r="34" spans="1:24">
      <c r="A34" s="309"/>
      <c r="B34" s="306"/>
      <c r="C34" s="306"/>
      <c r="D34" s="306"/>
      <c r="E34" s="119" t="s">
        <v>365</v>
      </c>
      <c r="F34" s="136" t="s">
        <v>364</v>
      </c>
      <c r="G34" s="127">
        <v>1.05237</v>
      </c>
      <c r="H34">
        <v>1.0527899999999999</v>
      </c>
      <c r="I34">
        <v>1.05297</v>
      </c>
      <c r="J34">
        <v>1.0530999999999999</v>
      </c>
      <c r="K34">
        <v>1.05307</v>
      </c>
      <c r="L34" s="128">
        <v>1.05291</v>
      </c>
      <c r="M34" s="127">
        <v>0.96663071133040179</v>
      </c>
      <c r="N34">
        <v>0.96696540260669195</v>
      </c>
      <c r="O34">
        <v>0.96703483453170791</v>
      </c>
      <c r="P34">
        <v>0.96710785094548779</v>
      </c>
      <c r="Q34">
        <v>0.96703236066855414</v>
      </c>
      <c r="R34" s="128">
        <v>0.9668964334677207</v>
      </c>
      <c r="S34" s="127">
        <v>8.5542540825699263</v>
      </c>
      <c r="T34">
        <v>8.5572159522716102</v>
      </c>
      <c r="U34">
        <v>8.5578303940859097</v>
      </c>
      <c r="V34">
        <v>8.5584765570397145</v>
      </c>
      <c r="W34">
        <v>8.5578085014916283</v>
      </c>
      <c r="X34" s="128">
        <v>8.5566056059090325</v>
      </c>
    </row>
    <row r="35" spans="1:24">
      <c r="A35" s="309"/>
      <c r="B35" s="306"/>
      <c r="C35" s="306"/>
      <c r="D35" s="306"/>
      <c r="E35" s="119" t="s">
        <v>61</v>
      </c>
      <c r="F35" s="136" t="s">
        <v>364</v>
      </c>
      <c r="G35" s="127">
        <v>8.5906400000000005</v>
      </c>
      <c r="H35">
        <v>8.5904100000000003</v>
      </c>
      <c r="I35">
        <v>8.5906699999999994</v>
      </c>
      <c r="J35">
        <v>8.5904600000000002</v>
      </c>
      <c r="K35">
        <v>8.5907599999999995</v>
      </c>
      <c r="L35" s="128">
        <v>8.5904500000000006</v>
      </c>
      <c r="M35" s="127">
        <v>7.8907384797964619</v>
      </c>
      <c r="N35">
        <v>7.8901103393901488</v>
      </c>
      <c r="O35">
        <v>7.8895667891454693</v>
      </c>
      <c r="P35">
        <v>7.888995640711399</v>
      </c>
      <c r="Q35">
        <v>7.8888800580559568</v>
      </c>
      <c r="R35" s="128">
        <v>7.8886851363200856</v>
      </c>
      <c r="S35" s="127">
        <v>69.829544068995233</v>
      </c>
      <c r="T35">
        <v>69.823985304337597</v>
      </c>
      <c r="U35">
        <v>69.819175125181147</v>
      </c>
      <c r="V35">
        <v>69.81412071426017</v>
      </c>
      <c r="W35">
        <v>69.813097858902267</v>
      </c>
      <c r="X35" s="128">
        <v>69.811372887788366</v>
      </c>
    </row>
    <row r="36" spans="1:24">
      <c r="A36" s="309"/>
      <c r="B36" s="306"/>
      <c r="C36" s="306"/>
      <c r="D36" s="306"/>
      <c r="E36" s="119" t="s">
        <v>366</v>
      </c>
      <c r="F36" s="136" t="s">
        <v>364</v>
      </c>
      <c r="G36" s="127">
        <v>4.564E-2</v>
      </c>
      <c r="H36">
        <v>4.6219999999999997E-2</v>
      </c>
      <c r="I36">
        <v>4.6870000000000002E-2</v>
      </c>
      <c r="J36">
        <v>4.7469999999999998E-2</v>
      </c>
      <c r="K36">
        <v>4.7730000000000002E-2</v>
      </c>
      <c r="L36" s="128">
        <v>4.7989999999999998E-2</v>
      </c>
      <c r="M36" s="127">
        <v>4.1921591897450067E-2</v>
      </c>
      <c r="N36">
        <v>4.2452094822786411E-2</v>
      </c>
      <c r="O36">
        <v>4.3044837644473387E-2</v>
      </c>
      <c r="P36">
        <v>4.3593779968077402E-2</v>
      </c>
      <c r="Q36">
        <v>4.3830376494164762E-2</v>
      </c>
      <c r="R36" s="128">
        <v>4.4069635431438499E-2</v>
      </c>
      <c r="S36" s="127">
        <v>0.37098753891548741</v>
      </c>
      <c r="T36">
        <v>0.37568225506890629</v>
      </c>
      <c r="U36">
        <v>0.3809277667652512</v>
      </c>
      <c r="V36">
        <v>0.3857856634343132</v>
      </c>
      <c r="W36">
        <v>0.38787943800145802</v>
      </c>
      <c r="X36" s="128">
        <v>0.38999677372954422</v>
      </c>
    </row>
    <row r="37" spans="1:24">
      <c r="A37" s="309"/>
      <c r="B37" s="306"/>
      <c r="C37" s="306"/>
      <c r="D37" s="306"/>
      <c r="E37" s="119" t="s">
        <v>367</v>
      </c>
      <c r="F37" s="136" t="s">
        <v>364</v>
      </c>
      <c r="G37" s="127">
        <v>8.9899999999999997E-3</v>
      </c>
      <c r="H37">
        <v>8.9499999999999996E-3</v>
      </c>
      <c r="I37">
        <v>8.94E-3</v>
      </c>
      <c r="J37">
        <v>8.9200000000000008E-3</v>
      </c>
      <c r="K37">
        <v>8.9200000000000008E-3</v>
      </c>
      <c r="L37" s="128">
        <v>8.9200000000000008E-3</v>
      </c>
      <c r="M37" s="127">
        <v>8.2575615941734484E-3</v>
      </c>
      <c r="N37">
        <v>8.220386167545184E-3</v>
      </c>
      <c r="O37">
        <v>8.2103872101897176E-3</v>
      </c>
      <c r="P37">
        <v>8.1916266550505663E-3</v>
      </c>
      <c r="Q37">
        <v>8.1912205809333682E-3</v>
      </c>
      <c r="R37" s="128">
        <v>8.1913137747120553E-3</v>
      </c>
      <c r="S37" s="127">
        <v>7.3075766320119001E-2</v>
      </c>
      <c r="T37">
        <v>7.2746780243762688E-2</v>
      </c>
      <c r="U37">
        <v>7.2658293895484227E-2</v>
      </c>
      <c r="V37">
        <v>7.2492271283633322E-2</v>
      </c>
      <c r="W37">
        <v>7.2488677707374938E-2</v>
      </c>
      <c r="X37" s="128">
        <v>7.2489502431080127E-2</v>
      </c>
    </row>
    <row r="38" spans="1:24">
      <c r="A38" s="309"/>
      <c r="B38" s="306"/>
      <c r="C38" s="306"/>
      <c r="D38" s="306"/>
      <c r="E38" s="119" t="s">
        <v>368</v>
      </c>
      <c r="F38" s="136" t="s">
        <v>364</v>
      </c>
      <c r="G38" s="127">
        <v>0.30448999999999998</v>
      </c>
      <c r="H38">
        <v>0.30449999999999999</v>
      </c>
      <c r="I38">
        <v>0.30451</v>
      </c>
      <c r="J38">
        <v>0.30449999999999999</v>
      </c>
      <c r="K38">
        <v>0.30451</v>
      </c>
      <c r="L38" s="128">
        <v>0.30452000000000001</v>
      </c>
      <c r="M38" s="127">
        <v>0.27968241710899588</v>
      </c>
      <c r="N38">
        <v>0.2796768254768166</v>
      </c>
      <c r="O38">
        <v>0.27965827845356489</v>
      </c>
      <c r="P38">
        <v>0.27963568570211861</v>
      </c>
      <c r="Q38">
        <v>0.27963100662556267</v>
      </c>
      <c r="R38" s="128">
        <v>0.2796433711519411</v>
      </c>
      <c r="S38" s="127">
        <v>2.475065638132707</v>
      </c>
      <c r="T38">
        <v>2.475016154662093</v>
      </c>
      <c r="U38">
        <v>2.4748520217129641</v>
      </c>
      <c r="V38">
        <v>2.4746520858594558</v>
      </c>
      <c r="W38">
        <v>2.4746106781023252</v>
      </c>
      <c r="X38" s="128">
        <v>2.474720098689744</v>
      </c>
    </row>
    <row r="39" spans="1:24">
      <c r="A39" s="309"/>
      <c r="B39" s="306"/>
      <c r="C39" s="306"/>
      <c r="D39" s="306"/>
      <c r="E39" s="119" t="s">
        <v>369</v>
      </c>
      <c r="F39" s="136" t="s">
        <v>364</v>
      </c>
      <c r="G39" s="127">
        <v>4.1900000000000001E-3</v>
      </c>
      <c r="H39">
        <v>4.1900000000000001E-3</v>
      </c>
      <c r="I39">
        <v>4.1900000000000001E-3</v>
      </c>
      <c r="J39">
        <v>4.1900000000000001E-3</v>
      </c>
      <c r="K39">
        <v>4.1900000000000001E-3</v>
      </c>
      <c r="L39" s="128">
        <v>4.1900000000000001E-3</v>
      </c>
      <c r="M39" s="127">
        <v>3.8486299309885138E-3</v>
      </c>
      <c r="N39">
        <v>3.8484265968731089E-3</v>
      </c>
      <c r="O39">
        <v>3.8480450123819831E-3</v>
      </c>
      <c r="P39">
        <v>3.8478605027647841E-3</v>
      </c>
      <c r="Q39">
        <v>3.84766975718731E-3</v>
      </c>
      <c r="R39" s="128">
        <v>3.8477135331887341E-3</v>
      </c>
      <c r="S39" s="127">
        <v>3.4058671955650557E-2</v>
      </c>
      <c r="T39">
        <v>3.4056872538700073E-2</v>
      </c>
      <c r="U39">
        <v>3.4053495684796313E-2</v>
      </c>
      <c r="V39">
        <v>3.405186285632552E-2</v>
      </c>
      <c r="W39">
        <v>3.4050174842365583E-2</v>
      </c>
      <c r="X39" s="128">
        <v>3.4050562240608262E-2</v>
      </c>
    </row>
    <row r="40" spans="1:24">
      <c r="A40" s="309"/>
      <c r="B40" s="306"/>
      <c r="C40" s="306"/>
      <c r="D40" s="306"/>
      <c r="E40" s="306" t="s">
        <v>65</v>
      </c>
      <c r="F40" s="136" t="s">
        <v>211</v>
      </c>
      <c r="G40" s="127">
        <v>9.4899999999999998E-2</v>
      </c>
      <c r="H40">
        <v>9.4899999999999998E-2</v>
      </c>
      <c r="I40">
        <v>9.4899999999999998E-2</v>
      </c>
      <c r="J40">
        <v>9.4899999999999998E-2</v>
      </c>
      <c r="K40">
        <v>9.4899999999999998E-2</v>
      </c>
      <c r="L40" s="128">
        <v>9.4899999999999998E-2</v>
      </c>
      <c r="M40" s="127">
        <v>8.7168253090885439E-2</v>
      </c>
      <c r="N40">
        <v>8.7163647743021003E-2</v>
      </c>
      <c r="O40">
        <v>8.7155005173042976E-2</v>
      </c>
      <c r="P40">
        <v>8.715082618433842E-2</v>
      </c>
      <c r="Q40">
        <v>8.7146505956342657E-2</v>
      </c>
      <c r="R40" s="128">
        <v>8.7147497446207839E-2</v>
      </c>
      <c r="S40" s="127">
        <v>0.77140046983084454</v>
      </c>
      <c r="T40">
        <v>0.77135971454000885</v>
      </c>
      <c r="U40">
        <v>0.77128323161984935</v>
      </c>
      <c r="V40">
        <v>0.77124624941892406</v>
      </c>
      <c r="W40">
        <v>0.77120801731276689</v>
      </c>
      <c r="X40" s="128">
        <v>0.7712167915593614</v>
      </c>
    </row>
    <row r="41" spans="1:24">
      <c r="A41" s="309"/>
      <c r="B41" s="306"/>
      <c r="C41" s="306"/>
      <c r="D41" s="306"/>
      <c r="E41" s="306"/>
      <c r="F41" s="136" t="s">
        <v>231</v>
      </c>
      <c r="G41" s="127">
        <v>2.6620000000000001E-2</v>
      </c>
      <c r="H41">
        <v>2.6620000000000001E-2</v>
      </c>
      <c r="I41">
        <v>2.6620000000000001E-2</v>
      </c>
      <c r="J41">
        <v>2.6620000000000001E-2</v>
      </c>
      <c r="K41">
        <v>2.6620000000000001E-2</v>
      </c>
      <c r="L41" s="128">
        <v>2.6620000000000001E-2</v>
      </c>
      <c r="M41" s="127">
        <v>2.4451200182079771E-2</v>
      </c>
      <c r="N41">
        <v>2.444990835531316E-2</v>
      </c>
      <c r="O41">
        <v>2.444748406434567E-2</v>
      </c>
      <c r="P41">
        <v>2.44463118337944E-2</v>
      </c>
      <c r="Q41">
        <v>2.444509998480339E-2</v>
      </c>
      <c r="R41" s="128">
        <v>2.444537810345683E-2</v>
      </c>
      <c r="S41" s="127">
        <v>0.21638230249628121</v>
      </c>
      <c r="T41">
        <v>0.21637087040100139</v>
      </c>
      <c r="U41">
        <v>0.21634941649863429</v>
      </c>
      <c r="V41">
        <v>0.2163390427769416</v>
      </c>
      <c r="W41">
        <v>0.21632831844958761</v>
      </c>
      <c r="X41" s="128">
        <v>0.2163307796766091</v>
      </c>
    </row>
    <row r="42" spans="1:24">
      <c r="A42" s="309"/>
      <c r="B42" s="306"/>
      <c r="C42" s="306"/>
      <c r="D42" s="306"/>
      <c r="E42" s="306"/>
      <c r="F42" s="136" t="s">
        <v>213</v>
      </c>
      <c r="G42" s="127">
        <v>0.26544000000000001</v>
      </c>
      <c r="H42">
        <v>0.26544000000000001</v>
      </c>
      <c r="I42">
        <v>0.26544000000000001</v>
      </c>
      <c r="J42">
        <v>0.26544000000000001</v>
      </c>
      <c r="K42">
        <v>0.26544000000000001</v>
      </c>
      <c r="L42" s="128">
        <v>0.26544000000000001</v>
      </c>
      <c r="M42" s="127">
        <v>0.2438139209741268</v>
      </c>
      <c r="N42">
        <v>0.2438010395880664</v>
      </c>
      <c r="O42">
        <v>0.2437768658918075</v>
      </c>
      <c r="P42">
        <v>0.24376517705343301</v>
      </c>
      <c r="Q42">
        <v>0.24375309316176599</v>
      </c>
      <c r="R42" s="128">
        <v>0.24375586640802319</v>
      </c>
      <c r="S42" s="127">
        <v>2.1576453183551041</v>
      </c>
      <c r="T42">
        <v>2.1575313237881981</v>
      </c>
      <c r="U42">
        <v>2.1573173972726321</v>
      </c>
      <c r="V42">
        <v>2.1572139562250712</v>
      </c>
      <c r="W42">
        <v>2.1571070191306729</v>
      </c>
      <c r="X42" s="128">
        <v>2.1571315611329491</v>
      </c>
    </row>
    <row r="43" spans="1:24">
      <c r="A43" s="309"/>
      <c r="B43" s="306"/>
      <c r="C43" s="306"/>
      <c r="D43" s="306"/>
      <c r="E43" s="306"/>
      <c r="F43" s="136" t="s">
        <v>235</v>
      </c>
      <c r="G43" s="127">
        <v>0</v>
      </c>
      <c r="H43">
        <v>0</v>
      </c>
      <c r="I43">
        <v>0</v>
      </c>
      <c r="J43">
        <v>0</v>
      </c>
      <c r="K43">
        <v>0</v>
      </c>
      <c r="L43" s="128">
        <v>0</v>
      </c>
      <c r="M43" s="127">
        <v>0</v>
      </c>
      <c r="N43">
        <v>0</v>
      </c>
      <c r="O43">
        <v>0</v>
      </c>
      <c r="P43">
        <v>0</v>
      </c>
      <c r="Q43">
        <v>0</v>
      </c>
      <c r="R43" s="128">
        <v>0</v>
      </c>
      <c r="S43" s="127">
        <v>0</v>
      </c>
      <c r="T43">
        <v>0</v>
      </c>
      <c r="U43">
        <v>0</v>
      </c>
      <c r="V43">
        <v>0</v>
      </c>
      <c r="W43">
        <v>0</v>
      </c>
      <c r="X43" s="128">
        <v>0</v>
      </c>
    </row>
    <row r="44" spans="1:24">
      <c r="A44" s="309"/>
      <c r="B44" s="306"/>
      <c r="C44" s="306"/>
      <c r="D44" s="306"/>
      <c r="E44" s="306"/>
      <c r="F44" s="136" t="s">
        <v>237</v>
      </c>
      <c r="G44" s="127">
        <v>0</v>
      </c>
      <c r="H44">
        <v>0</v>
      </c>
      <c r="I44">
        <v>0</v>
      </c>
      <c r="J44">
        <v>0</v>
      </c>
      <c r="K44">
        <v>0</v>
      </c>
      <c r="L44" s="128">
        <v>0</v>
      </c>
      <c r="M44" s="127">
        <v>0</v>
      </c>
      <c r="N44">
        <v>0</v>
      </c>
      <c r="O44">
        <v>0</v>
      </c>
      <c r="P44">
        <v>0</v>
      </c>
      <c r="Q44">
        <v>0</v>
      </c>
      <c r="R44" s="128">
        <v>0</v>
      </c>
      <c r="S44" s="127">
        <v>0</v>
      </c>
      <c r="T44">
        <v>0</v>
      </c>
      <c r="U44">
        <v>0</v>
      </c>
      <c r="V44">
        <v>0</v>
      </c>
      <c r="W44">
        <v>0</v>
      </c>
      <c r="X44" s="128">
        <v>0</v>
      </c>
    </row>
    <row r="45" spans="1:24">
      <c r="A45" s="309"/>
      <c r="B45" s="306"/>
      <c r="C45" s="306"/>
      <c r="D45" s="306"/>
      <c r="E45" s="306"/>
      <c r="F45" s="136" t="s">
        <v>221</v>
      </c>
      <c r="G45" s="127">
        <v>0</v>
      </c>
      <c r="H45">
        <v>0</v>
      </c>
      <c r="I45">
        <v>0</v>
      </c>
      <c r="J45">
        <v>0</v>
      </c>
      <c r="K45">
        <v>0</v>
      </c>
      <c r="L45" s="128">
        <v>0</v>
      </c>
      <c r="M45" s="127">
        <v>0</v>
      </c>
      <c r="N45">
        <v>0</v>
      </c>
      <c r="O45">
        <v>0</v>
      </c>
      <c r="P45">
        <v>0</v>
      </c>
      <c r="Q45">
        <v>0</v>
      </c>
      <c r="R45" s="128">
        <v>0</v>
      </c>
      <c r="S45" s="127">
        <v>0</v>
      </c>
      <c r="T45">
        <v>0</v>
      </c>
      <c r="U45">
        <v>0</v>
      </c>
      <c r="V45">
        <v>0</v>
      </c>
      <c r="W45">
        <v>0</v>
      </c>
      <c r="X45" s="128">
        <v>0</v>
      </c>
    </row>
    <row r="46" spans="1:24">
      <c r="A46" s="309"/>
      <c r="B46" s="306"/>
      <c r="C46" s="306"/>
      <c r="D46" s="306"/>
      <c r="E46" s="306"/>
      <c r="F46" s="136" t="s">
        <v>187</v>
      </c>
      <c r="G46" s="127">
        <v>1.968E-2</v>
      </c>
      <c r="H46">
        <v>1.968E-2</v>
      </c>
      <c r="I46">
        <v>1.968E-2</v>
      </c>
      <c r="J46">
        <v>1.968E-2</v>
      </c>
      <c r="K46">
        <v>1.968E-2</v>
      </c>
      <c r="L46" s="128">
        <v>1.968E-2</v>
      </c>
      <c r="M46" s="127">
        <v>1.807661981905823E-2</v>
      </c>
      <c r="N46">
        <v>1.8075664779585391E-2</v>
      </c>
      <c r="O46">
        <v>1.8073872516390789E-2</v>
      </c>
      <c r="P46">
        <v>1.8073005893654161E-2</v>
      </c>
      <c r="Q46">
        <v>1.8072109981252089E-2</v>
      </c>
      <c r="R46" s="128">
        <v>1.8072315592638249E-2</v>
      </c>
      <c r="S46" s="127">
        <v>0.1599700868943206</v>
      </c>
      <c r="T46">
        <v>0.15996163521756979</v>
      </c>
      <c r="U46">
        <v>0.1599457744813344</v>
      </c>
      <c r="V46">
        <v>0.15993810525357671</v>
      </c>
      <c r="W46">
        <v>0.15993017682523969</v>
      </c>
      <c r="X46" s="128">
        <v>0.15993199639502881</v>
      </c>
    </row>
    <row r="47" spans="1:24">
      <c r="A47" s="309"/>
      <c r="B47" s="306"/>
      <c r="C47" s="306"/>
      <c r="D47" s="306"/>
      <c r="E47" s="306"/>
      <c r="F47" s="136" t="s">
        <v>189</v>
      </c>
      <c r="G47" s="127">
        <v>0.21326000000000001</v>
      </c>
      <c r="H47">
        <v>0.21326000000000001</v>
      </c>
      <c r="I47">
        <v>0.21326000000000001</v>
      </c>
      <c r="J47">
        <v>0.21326000000000001</v>
      </c>
      <c r="K47">
        <v>0.21326000000000001</v>
      </c>
      <c r="L47" s="128">
        <v>0.21326000000000001</v>
      </c>
      <c r="M47" s="127">
        <v>0.1958851596855872</v>
      </c>
      <c r="N47">
        <v>0.1958748105129258</v>
      </c>
      <c r="O47">
        <v>0.19585538886410059</v>
      </c>
      <c r="P47">
        <v>0.19584599780897799</v>
      </c>
      <c r="Q47">
        <v>0.19583628935984859</v>
      </c>
      <c r="R47" s="128">
        <v>0.195838517443396</v>
      </c>
      <c r="S47" s="127">
        <v>1.7334969883680289</v>
      </c>
      <c r="T47">
        <v>1.7334054027692549</v>
      </c>
      <c r="U47">
        <v>1.733233529770801</v>
      </c>
      <c r="V47">
        <v>1.733150423088301</v>
      </c>
      <c r="W47">
        <v>1.7330645076092801</v>
      </c>
      <c r="X47" s="128">
        <v>1.7330842251627969</v>
      </c>
    </row>
    <row r="48" spans="1:24">
      <c r="A48" s="309"/>
      <c r="B48" s="306"/>
      <c r="C48" s="306"/>
      <c r="D48" s="306"/>
      <c r="E48" s="306"/>
      <c r="F48" s="136" t="s">
        <v>193</v>
      </c>
      <c r="G48" s="127">
        <v>0.41776000000000002</v>
      </c>
      <c r="H48">
        <v>0.41764000000000001</v>
      </c>
      <c r="I48">
        <v>0.41772999999999999</v>
      </c>
      <c r="J48">
        <v>0.41781000000000001</v>
      </c>
      <c r="K48">
        <v>0.41785</v>
      </c>
      <c r="L48" s="128">
        <v>0.41788999999999998</v>
      </c>
      <c r="M48" s="127">
        <v>0.38372401908586212</v>
      </c>
      <c r="N48">
        <v>0.38359352838140448</v>
      </c>
      <c r="O48">
        <v>0.38363814869267898</v>
      </c>
      <c r="P48">
        <v>0.38369322115994142</v>
      </c>
      <c r="Q48">
        <v>0.38371093270661522</v>
      </c>
      <c r="R48" s="128">
        <v>0.38375203064063013</v>
      </c>
      <c r="S48" s="127">
        <v>3.3957877795209028</v>
      </c>
      <c r="T48">
        <v>3.3946329945257041</v>
      </c>
      <c r="U48">
        <v>3.3950278645369831</v>
      </c>
      <c r="V48">
        <v>3.3955152315039059</v>
      </c>
      <c r="W48">
        <v>3.3956719708550009</v>
      </c>
      <c r="X48" s="128">
        <v>3.396035669386106</v>
      </c>
    </row>
    <row r="49" spans="1:24">
      <c r="A49" s="309"/>
      <c r="B49" s="306"/>
      <c r="C49" s="306"/>
      <c r="D49" s="306"/>
      <c r="E49" s="306"/>
      <c r="F49" s="136" t="s">
        <v>191</v>
      </c>
      <c r="G49" s="127">
        <v>0.22034000000000001</v>
      </c>
      <c r="H49">
        <v>0.22034000000000001</v>
      </c>
      <c r="I49">
        <v>0.22034000000000001</v>
      </c>
      <c r="J49">
        <v>0.22034000000000001</v>
      </c>
      <c r="K49">
        <v>0.22034000000000001</v>
      </c>
      <c r="L49" s="128">
        <v>0.22034000000000001</v>
      </c>
      <c r="M49" s="127">
        <v>0.20238833388878499</v>
      </c>
      <c r="N49">
        <v>0.2023776411348498</v>
      </c>
      <c r="O49">
        <v>0.2023575747084119</v>
      </c>
      <c r="P49">
        <v>0.20234787188047551</v>
      </c>
      <c r="Q49">
        <v>0.20233784112139669</v>
      </c>
      <c r="R49" s="128">
        <v>0.20234014317489399</v>
      </c>
      <c r="S49" s="127">
        <v>1.7910472025556201</v>
      </c>
      <c r="T49">
        <v>1.7909525764145999</v>
      </c>
      <c r="U49">
        <v>1.790774997419575</v>
      </c>
      <c r="V49">
        <v>1.7906891316856239</v>
      </c>
      <c r="W49">
        <v>1.7906003639061649</v>
      </c>
      <c r="X49" s="128">
        <v>1.790620736061008</v>
      </c>
    </row>
    <row r="50" spans="1:24">
      <c r="A50" s="309"/>
      <c r="B50" s="306"/>
      <c r="C50" s="306"/>
      <c r="D50" s="306"/>
      <c r="E50" s="306"/>
      <c r="F50" s="136" t="s">
        <v>195</v>
      </c>
      <c r="G50" s="127">
        <v>6.7999999999999996E-3</v>
      </c>
      <c r="H50">
        <v>6.7999999999999996E-3</v>
      </c>
      <c r="I50">
        <v>6.7999999999999996E-3</v>
      </c>
      <c r="J50">
        <v>6.7999999999999996E-3</v>
      </c>
      <c r="K50">
        <v>6.7999999999999996E-3</v>
      </c>
      <c r="L50" s="128">
        <v>6.7999999999999996E-3</v>
      </c>
      <c r="M50" s="127">
        <v>6.2459865228453211E-3</v>
      </c>
      <c r="N50">
        <v>6.2456565295315354E-3</v>
      </c>
      <c r="O50">
        <v>6.2450372515984436E-3</v>
      </c>
      <c r="P50">
        <v>6.2447378087829427E-3</v>
      </c>
      <c r="Q50">
        <v>6.2444282455545843E-3</v>
      </c>
      <c r="R50" s="128">
        <v>6.2444992901392344E-3</v>
      </c>
      <c r="S50" s="127">
        <v>5.5274217016330278E-2</v>
      </c>
      <c r="T50">
        <v>5.5271296721518023E-2</v>
      </c>
      <c r="U50">
        <v>5.5265816385826942E-2</v>
      </c>
      <c r="V50">
        <v>5.526316644940657E-2</v>
      </c>
      <c r="W50">
        <v>5.5260426951810479E-2</v>
      </c>
      <c r="X50" s="128">
        <v>5.5261055664948967E-2</v>
      </c>
    </row>
    <row r="51" spans="1:24">
      <c r="A51" s="309"/>
      <c r="B51" s="306"/>
      <c r="C51" s="306"/>
      <c r="D51" s="306"/>
      <c r="E51" s="306"/>
      <c r="F51" s="136" t="s">
        <v>217</v>
      </c>
      <c r="G51" s="127">
        <v>2.1129999999999999E-2</v>
      </c>
      <c r="H51">
        <v>2.1129999999999999E-2</v>
      </c>
      <c r="I51">
        <v>2.1129999999999999E-2</v>
      </c>
      <c r="J51">
        <v>2.1129999999999999E-2</v>
      </c>
      <c r="K51">
        <v>2.1129999999999999E-2</v>
      </c>
      <c r="L51" s="128">
        <v>2.1129999999999999E-2</v>
      </c>
      <c r="M51" s="127">
        <v>1.9408484592312009E-2</v>
      </c>
      <c r="N51">
        <v>1.9407459186617852E-2</v>
      </c>
      <c r="O51">
        <v>1.9405534871511049E-2</v>
      </c>
      <c r="P51">
        <v>1.940460439699758E-2</v>
      </c>
      <c r="Q51">
        <v>1.940364247478947E-2</v>
      </c>
      <c r="R51" s="128">
        <v>1.9403863235388528E-2</v>
      </c>
      <c r="S51" s="127">
        <v>0.1717565008169204</v>
      </c>
      <c r="T51">
        <v>0.1717474264302464</v>
      </c>
      <c r="U51">
        <v>0.1717303970930181</v>
      </c>
      <c r="V51">
        <v>0.17172216280528829</v>
      </c>
      <c r="W51">
        <v>0.17171365021937579</v>
      </c>
      <c r="X51" s="128">
        <v>0.17171560385299581</v>
      </c>
    </row>
    <row r="52" spans="1:24">
      <c r="A52" s="309"/>
      <c r="B52" s="306"/>
      <c r="C52" s="306"/>
      <c r="D52" s="306"/>
      <c r="E52" s="306"/>
      <c r="F52" s="136" t="s">
        <v>215</v>
      </c>
      <c r="G52" s="127">
        <v>6.0000000000000002E-5</v>
      </c>
      <c r="H52">
        <v>6.0000000000000002E-5</v>
      </c>
      <c r="I52">
        <v>6.0000000000000002E-5</v>
      </c>
      <c r="J52">
        <v>6.0000000000000002E-5</v>
      </c>
      <c r="K52">
        <v>6.0000000000000002E-5</v>
      </c>
      <c r="L52" s="128">
        <v>6.0000000000000002E-5</v>
      </c>
      <c r="M52" s="127">
        <v>5.5111645789811669E-5</v>
      </c>
      <c r="N52">
        <v>5.5108734084101802E-5</v>
      </c>
      <c r="O52">
        <v>5.5103269867045083E-5</v>
      </c>
      <c r="P52">
        <v>5.5100627724555377E-5</v>
      </c>
      <c r="Q52">
        <v>5.5097896284305168E-5</v>
      </c>
      <c r="R52" s="128">
        <v>5.5098523148287358E-5</v>
      </c>
      <c r="S52" s="127">
        <v>4.8771367955585541E-4</v>
      </c>
      <c r="T52">
        <v>4.8768791224868842E-4</v>
      </c>
      <c r="U52">
        <v>4.8763955634553171E-4</v>
      </c>
      <c r="V52">
        <v>4.8761617455358742E-4</v>
      </c>
      <c r="W52">
        <v>4.8759200251597491E-4</v>
      </c>
      <c r="X52" s="128">
        <v>4.875975499848439E-4</v>
      </c>
    </row>
    <row r="53" spans="1:24">
      <c r="A53" s="309"/>
      <c r="B53" s="306"/>
      <c r="C53" s="306"/>
      <c r="D53" s="306"/>
      <c r="E53" s="306"/>
      <c r="F53" s="136" t="s">
        <v>197</v>
      </c>
      <c r="G53" s="127">
        <v>0.20921999999999999</v>
      </c>
      <c r="H53">
        <v>0.20926</v>
      </c>
      <c r="I53">
        <v>0.20930000000000001</v>
      </c>
      <c r="J53">
        <v>0.20934</v>
      </c>
      <c r="K53">
        <v>0.20935000000000001</v>
      </c>
      <c r="L53" s="128">
        <v>0.20937</v>
      </c>
      <c r="M53" s="127">
        <v>0.19217430886907319</v>
      </c>
      <c r="N53">
        <v>0.19220089490731901</v>
      </c>
      <c r="O53">
        <v>0.19221857305287571</v>
      </c>
      <c r="P53">
        <v>0.19224609013097371</v>
      </c>
      <c r="Q53">
        <v>0.1922457431186548</v>
      </c>
      <c r="R53" s="128">
        <v>0.1922662965259487</v>
      </c>
      <c r="S53" s="127">
        <v>1.700657600611267</v>
      </c>
      <c r="T53">
        <v>1.7008928752860091</v>
      </c>
      <c r="U53">
        <v>1.7010493190519971</v>
      </c>
      <c r="V53">
        <v>1.701292833017467</v>
      </c>
      <c r="W53">
        <v>1.7012897621119889</v>
      </c>
      <c r="X53" s="128">
        <v>1.701471650672113</v>
      </c>
    </row>
    <row r="54" spans="1:24">
      <c r="A54" s="309"/>
      <c r="B54" s="306"/>
      <c r="C54" s="306"/>
      <c r="D54" s="306"/>
      <c r="E54" s="306"/>
      <c r="F54" s="136" t="s">
        <v>239</v>
      </c>
      <c r="G54" s="127">
        <v>6.3899999999999998E-3</v>
      </c>
      <c r="H54">
        <v>6.3899999999999998E-3</v>
      </c>
      <c r="I54">
        <v>6.3899999999999998E-3</v>
      </c>
      <c r="J54">
        <v>6.3899999999999998E-3</v>
      </c>
      <c r="K54">
        <v>6.3899999999999998E-3</v>
      </c>
      <c r="L54" s="128">
        <v>6.3899999999999998E-3</v>
      </c>
      <c r="M54" s="127">
        <v>5.8693902766149423E-3</v>
      </c>
      <c r="N54">
        <v>5.8690801799568416E-3</v>
      </c>
      <c r="O54">
        <v>5.8684982408403023E-3</v>
      </c>
      <c r="P54">
        <v>5.8682168526651476E-3</v>
      </c>
      <c r="Q54">
        <v>5.8679259542784986E-3</v>
      </c>
      <c r="R54" s="128">
        <v>5.8679927152926036E-3</v>
      </c>
      <c r="S54" s="127">
        <v>5.1941506872698599E-2</v>
      </c>
      <c r="T54">
        <v>5.193876265448532E-2</v>
      </c>
      <c r="U54">
        <v>5.1933612750799128E-2</v>
      </c>
      <c r="V54">
        <v>5.1931122589957059E-2</v>
      </c>
      <c r="W54">
        <v>5.1928548267951319E-2</v>
      </c>
      <c r="X54" s="128">
        <v>5.1929139073385873E-2</v>
      </c>
    </row>
    <row r="55" spans="1:24">
      <c r="A55" s="309"/>
      <c r="B55" s="306"/>
      <c r="C55" s="306"/>
      <c r="D55" s="306"/>
      <c r="E55" s="306"/>
      <c r="F55" s="136" t="s">
        <v>199</v>
      </c>
      <c r="G55" s="127">
        <v>2.7299999999999998E-3</v>
      </c>
      <c r="H55">
        <v>2.7299999999999998E-3</v>
      </c>
      <c r="I55">
        <v>2.7299999999999998E-3</v>
      </c>
      <c r="J55">
        <v>2.7299999999999998E-3</v>
      </c>
      <c r="K55">
        <v>2.7299999999999998E-3</v>
      </c>
      <c r="L55" s="128">
        <v>2.7299999999999998E-3</v>
      </c>
      <c r="M55" s="127">
        <v>2.507579883436431E-3</v>
      </c>
      <c r="N55">
        <v>2.5074474008266322E-3</v>
      </c>
      <c r="O55">
        <v>2.5071987789505512E-3</v>
      </c>
      <c r="P55">
        <v>2.5070785614672692E-3</v>
      </c>
      <c r="Q55">
        <v>2.5069542809358848E-3</v>
      </c>
      <c r="R55" s="128">
        <v>2.5069828032470739E-3</v>
      </c>
      <c r="S55" s="127">
        <v>2.219097241979142E-2</v>
      </c>
      <c r="T55">
        <v>2.2189800007315321E-2</v>
      </c>
      <c r="U55">
        <v>2.218759981372169E-2</v>
      </c>
      <c r="V55">
        <v>2.218653594218822E-2</v>
      </c>
      <c r="W55">
        <v>2.2185436114476851E-2</v>
      </c>
      <c r="X55" s="128">
        <v>2.2185688524310389E-2</v>
      </c>
    </row>
    <row r="56" spans="1:24">
      <c r="A56" s="309"/>
      <c r="B56" s="306"/>
      <c r="C56" s="306"/>
      <c r="D56" s="306"/>
      <c r="E56" s="306"/>
      <c r="F56" s="136" t="s">
        <v>227</v>
      </c>
      <c r="G56" s="127">
        <v>0</v>
      </c>
      <c r="H56">
        <v>0</v>
      </c>
      <c r="I56">
        <v>0</v>
      </c>
      <c r="J56">
        <v>0</v>
      </c>
      <c r="K56">
        <v>0</v>
      </c>
      <c r="L56" s="128">
        <v>0</v>
      </c>
      <c r="M56" s="127">
        <v>0</v>
      </c>
      <c r="N56">
        <v>0</v>
      </c>
      <c r="O56">
        <v>0</v>
      </c>
      <c r="P56">
        <v>0</v>
      </c>
      <c r="Q56">
        <v>0</v>
      </c>
      <c r="R56" s="128">
        <v>0</v>
      </c>
      <c r="S56" s="127">
        <v>0</v>
      </c>
      <c r="T56">
        <v>0</v>
      </c>
      <c r="U56">
        <v>0</v>
      </c>
      <c r="V56">
        <v>0</v>
      </c>
      <c r="W56">
        <v>0</v>
      </c>
      <c r="X56" s="128">
        <v>0</v>
      </c>
    </row>
    <row r="57" spans="1:24">
      <c r="A57" s="309"/>
      <c r="B57" s="306"/>
      <c r="C57" s="306"/>
      <c r="D57" s="306"/>
      <c r="E57" s="306"/>
      <c r="F57" s="136" t="s">
        <v>205</v>
      </c>
      <c r="G57" s="127">
        <v>0</v>
      </c>
      <c r="H57">
        <v>0</v>
      </c>
      <c r="I57">
        <v>0</v>
      </c>
      <c r="J57">
        <v>0</v>
      </c>
      <c r="K57">
        <v>0</v>
      </c>
      <c r="L57" s="128">
        <v>0</v>
      </c>
      <c r="M57" s="127">
        <v>0</v>
      </c>
      <c r="N57">
        <v>0</v>
      </c>
      <c r="O57">
        <v>0</v>
      </c>
      <c r="P57">
        <v>0</v>
      </c>
      <c r="Q57">
        <v>0</v>
      </c>
      <c r="R57" s="128">
        <v>0</v>
      </c>
      <c r="S57" s="127">
        <v>0</v>
      </c>
      <c r="T57">
        <v>0</v>
      </c>
      <c r="U57">
        <v>0</v>
      </c>
      <c r="V57">
        <v>0</v>
      </c>
      <c r="W57">
        <v>0</v>
      </c>
      <c r="X57" s="128">
        <v>0</v>
      </c>
    </row>
    <row r="58" spans="1:24">
      <c r="A58" s="309"/>
      <c r="B58" s="306"/>
      <c r="C58" s="306"/>
      <c r="D58" s="306"/>
      <c r="E58" s="306"/>
      <c r="F58" s="136" t="s">
        <v>201</v>
      </c>
      <c r="G58" s="127">
        <v>0</v>
      </c>
      <c r="H58">
        <v>0</v>
      </c>
      <c r="I58">
        <v>0</v>
      </c>
      <c r="J58">
        <v>0</v>
      </c>
      <c r="K58">
        <v>0</v>
      </c>
      <c r="L58" s="128">
        <v>0</v>
      </c>
      <c r="M58" s="127">
        <v>0</v>
      </c>
      <c r="N58">
        <v>0</v>
      </c>
      <c r="O58">
        <v>0</v>
      </c>
      <c r="P58">
        <v>0</v>
      </c>
      <c r="Q58">
        <v>0</v>
      </c>
      <c r="R58" s="128">
        <v>0</v>
      </c>
      <c r="S58" s="127">
        <v>0</v>
      </c>
      <c r="T58">
        <v>0</v>
      </c>
      <c r="U58">
        <v>0</v>
      </c>
      <c r="V58">
        <v>0</v>
      </c>
      <c r="W58">
        <v>0</v>
      </c>
      <c r="X58" s="128">
        <v>0</v>
      </c>
    </row>
    <row r="59" spans="1:24">
      <c r="A59" s="309"/>
      <c r="B59" s="306"/>
      <c r="C59" s="306"/>
      <c r="D59" s="306"/>
      <c r="E59" s="306"/>
      <c r="F59" s="136" t="s">
        <v>207</v>
      </c>
      <c r="G59" s="127">
        <v>0.2631</v>
      </c>
      <c r="H59">
        <v>0.2631</v>
      </c>
      <c r="I59">
        <v>0.2631</v>
      </c>
      <c r="J59">
        <v>0.2631</v>
      </c>
      <c r="K59">
        <v>0.2631</v>
      </c>
      <c r="L59" s="128">
        <v>0.2631</v>
      </c>
      <c r="M59" s="127">
        <v>0.24166456678832421</v>
      </c>
      <c r="N59">
        <v>0.24165179895878641</v>
      </c>
      <c r="O59">
        <v>0.2416278383669927</v>
      </c>
      <c r="P59">
        <v>0.24161625257217531</v>
      </c>
      <c r="Q59">
        <v>0.2416042752066781</v>
      </c>
      <c r="R59" s="128">
        <v>0.24160702400524009</v>
      </c>
      <c r="S59" s="127">
        <v>2.1386244848524258</v>
      </c>
      <c r="T59">
        <v>2.1385114952104991</v>
      </c>
      <c r="U59">
        <v>2.138299454575157</v>
      </c>
      <c r="V59">
        <v>2.1381969254174811</v>
      </c>
      <c r="W59">
        <v>2.1380909310325502</v>
      </c>
      <c r="X59" s="128">
        <v>2.1381152566835402</v>
      </c>
    </row>
    <row r="60" spans="1:24">
      <c r="A60" s="309"/>
      <c r="B60" s="306"/>
      <c r="C60" s="306"/>
      <c r="D60" s="306"/>
      <c r="E60" s="306"/>
      <c r="F60" s="136" t="s">
        <v>209</v>
      </c>
      <c r="G60" s="127">
        <v>0</v>
      </c>
      <c r="H60">
        <v>0</v>
      </c>
      <c r="I60">
        <v>0</v>
      </c>
      <c r="J60">
        <v>0</v>
      </c>
      <c r="K60">
        <v>0</v>
      </c>
      <c r="L60" s="128">
        <v>0</v>
      </c>
      <c r="M60" s="127">
        <v>0</v>
      </c>
      <c r="N60">
        <v>0</v>
      </c>
      <c r="O60">
        <v>0</v>
      </c>
      <c r="P60">
        <v>0</v>
      </c>
      <c r="Q60">
        <v>0</v>
      </c>
      <c r="R60" s="128">
        <v>0</v>
      </c>
      <c r="S60" s="127">
        <v>0</v>
      </c>
      <c r="T60">
        <v>0</v>
      </c>
      <c r="U60">
        <v>0</v>
      </c>
      <c r="V60">
        <v>0</v>
      </c>
      <c r="W60">
        <v>0</v>
      </c>
      <c r="X60" s="128">
        <v>0</v>
      </c>
    </row>
    <row r="61" spans="1:24">
      <c r="A61" s="309"/>
      <c r="B61" s="306"/>
      <c r="C61" s="306"/>
      <c r="D61" s="306"/>
      <c r="E61" s="306"/>
      <c r="F61" s="136" t="s">
        <v>219</v>
      </c>
      <c r="G61" s="127">
        <v>0</v>
      </c>
      <c r="H61">
        <v>0</v>
      </c>
      <c r="I61">
        <v>0</v>
      </c>
      <c r="J61">
        <v>0</v>
      </c>
      <c r="K61">
        <v>0</v>
      </c>
      <c r="L61" s="128">
        <v>0</v>
      </c>
      <c r="M61" s="127">
        <v>0</v>
      </c>
      <c r="N61">
        <v>0</v>
      </c>
      <c r="O61">
        <v>0</v>
      </c>
      <c r="P61">
        <v>0</v>
      </c>
      <c r="Q61">
        <v>0</v>
      </c>
      <c r="R61" s="128">
        <v>0</v>
      </c>
      <c r="S61" s="127">
        <v>0</v>
      </c>
      <c r="T61">
        <v>0</v>
      </c>
      <c r="U61">
        <v>0</v>
      </c>
      <c r="V61">
        <v>0</v>
      </c>
      <c r="W61">
        <v>0</v>
      </c>
      <c r="X61" s="128">
        <v>0</v>
      </c>
    </row>
    <row r="62" spans="1:24">
      <c r="A62" s="309"/>
      <c r="B62" s="306"/>
      <c r="C62" s="306"/>
      <c r="D62" s="306"/>
      <c r="E62" s="306"/>
      <c r="F62" s="136" t="s">
        <v>229</v>
      </c>
      <c r="G62" s="127">
        <v>1.0000000000000001E-5</v>
      </c>
      <c r="H62">
        <v>1.0000000000000001E-5</v>
      </c>
      <c r="I62">
        <v>1.0000000000000001E-5</v>
      </c>
      <c r="J62">
        <v>1.0000000000000001E-5</v>
      </c>
      <c r="K62">
        <v>1.0000000000000001E-5</v>
      </c>
      <c r="L62" s="128">
        <v>1.0000000000000001E-5</v>
      </c>
      <c r="M62" s="127">
        <v>9.1852742983019449E-6</v>
      </c>
      <c r="N62">
        <v>9.1847890140169676E-6</v>
      </c>
      <c r="O62">
        <v>9.1838783111741822E-6</v>
      </c>
      <c r="P62">
        <v>9.183437954092564E-6</v>
      </c>
      <c r="Q62">
        <v>9.1829827140508607E-6</v>
      </c>
      <c r="R62" s="128">
        <v>9.1830871913812275E-6</v>
      </c>
      <c r="S62" s="127">
        <v>8.1285613259309239E-5</v>
      </c>
      <c r="T62">
        <v>8.1281318708114746E-5</v>
      </c>
      <c r="U62">
        <v>8.1273259390921956E-5</v>
      </c>
      <c r="V62">
        <v>8.1269362425597912E-5</v>
      </c>
      <c r="W62">
        <v>8.1265333752662485E-5</v>
      </c>
      <c r="X62" s="128">
        <v>8.1266258330807311E-5</v>
      </c>
    </row>
    <row r="63" spans="1:24" ht="15" thickBot="1">
      <c r="A63" s="310"/>
      <c r="B63" s="307"/>
      <c r="C63" s="307"/>
      <c r="D63" s="307"/>
      <c r="E63" s="307"/>
      <c r="F63" s="145" t="s">
        <v>223</v>
      </c>
      <c r="G63" s="133">
        <v>4.6000000000000001E-4</v>
      </c>
      <c r="H63" s="134">
        <v>4.6000000000000001E-4</v>
      </c>
      <c r="I63" s="134">
        <v>4.6000000000000001E-4</v>
      </c>
      <c r="J63" s="134">
        <v>4.6000000000000001E-4</v>
      </c>
      <c r="K63" s="134">
        <v>4.6000000000000001E-4</v>
      </c>
      <c r="L63" s="135">
        <v>4.6000000000000001E-4</v>
      </c>
      <c r="M63" s="133">
        <v>4.2252261772188942E-4</v>
      </c>
      <c r="N63" s="134">
        <v>4.2250029464478039E-4</v>
      </c>
      <c r="O63" s="134">
        <v>4.2245840231401241E-4</v>
      </c>
      <c r="P63" s="134">
        <v>4.2243814588825788E-4</v>
      </c>
      <c r="Q63" s="134">
        <v>4.2241720484633962E-4</v>
      </c>
      <c r="R63" s="135">
        <v>4.2242201080353639E-4</v>
      </c>
      <c r="S63" s="133">
        <v>3.7391382099282249E-3</v>
      </c>
      <c r="T63" s="134">
        <v>3.738940660573278E-3</v>
      </c>
      <c r="U63" s="134">
        <v>3.7385699319824098E-3</v>
      </c>
      <c r="V63" s="134">
        <v>3.738390671577504E-3</v>
      </c>
      <c r="W63" s="134">
        <v>3.7382053526224738E-3</v>
      </c>
      <c r="X63" s="135">
        <v>3.7382478832171358E-3</v>
      </c>
    </row>
    <row r="64" spans="1:24">
      <c r="A64" s="308" t="s">
        <v>399</v>
      </c>
      <c r="B64" s="305" t="s">
        <v>272</v>
      </c>
      <c r="C64" s="305" t="s">
        <v>400</v>
      </c>
      <c r="D64" s="305" t="s">
        <v>401</v>
      </c>
      <c r="E64" s="120" t="s">
        <v>363</v>
      </c>
      <c r="F64" s="144" t="s">
        <v>364</v>
      </c>
      <c r="G64" s="131">
        <v>1.813E-2</v>
      </c>
      <c r="H64" s="129">
        <v>1.813E-2</v>
      </c>
      <c r="I64" s="129">
        <v>1.813E-2</v>
      </c>
      <c r="J64" s="129">
        <v>1.813E-2</v>
      </c>
      <c r="K64" s="129">
        <v>1.813E-2</v>
      </c>
      <c r="L64" s="130">
        <v>1.813E-2</v>
      </c>
      <c r="M64" s="131">
        <v>2.0186297683923701E-2</v>
      </c>
      <c r="N64" s="129">
        <v>2.0186297683923701E-2</v>
      </c>
      <c r="O64" s="129">
        <v>2.0186297683923701E-2</v>
      </c>
      <c r="P64" s="129">
        <v>2.0205567298513569E-2</v>
      </c>
      <c r="Q64" s="129">
        <v>2.0187672865999051E-2</v>
      </c>
      <c r="R64" s="130">
        <v>2.0187672865999051E-2</v>
      </c>
      <c r="S64" s="131">
        <v>12.350136239782019</v>
      </c>
      <c r="T64" s="129">
        <v>12.350136239782019</v>
      </c>
      <c r="U64" s="129">
        <v>12.350136239782019</v>
      </c>
      <c r="V64" s="129">
        <v>12.36192554207009</v>
      </c>
      <c r="W64" s="129">
        <v>12.350977587029091</v>
      </c>
      <c r="X64" s="130">
        <v>12.350977587029091</v>
      </c>
    </row>
    <row r="65" spans="1:24">
      <c r="A65" s="309"/>
      <c r="B65" s="306"/>
      <c r="C65" s="306"/>
      <c r="D65" s="306"/>
      <c r="E65" s="119" t="s">
        <v>365</v>
      </c>
      <c r="F65" s="136" t="s">
        <v>364</v>
      </c>
      <c r="G65" s="127">
        <v>8.1899999999999994E-3</v>
      </c>
      <c r="H65">
        <v>8.1899999999999994E-3</v>
      </c>
      <c r="I65">
        <v>8.1899999999999994E-3</v>
      </c>
      <c r="J65">
        <v>8.1799999999999998E-3</v>
      </c>
      <c r="K65">
        <v>8.1899999999999994E-3</v>
      </c>
      <c r="L65" s="128">
        <v>8.1899999999999994E-3</v>
      </c>
      <c r="M65" s="127">
        <v>9.1189066757493189E-3</v>
      </c>
      <c r="N65">
        <v>9.1189066757493189E-3</v>
      </c>
      <c r="O65">
        <v>9.1189066757493189E-3</v>
      </c>
      <c r="P65">
        <v>9.116466657575345E-3</v>
      </c>
      <c r="Q65">
        <v>9.1195278969957091E-3</v>
      </c>
      <c r="R65" s="128">
        <v>9.1195278969957091E-3</v>
      </c>
      <c r="S65" s="127">
        <v>5.5790190735694818</v>
      </c>
      <c r="T65">
        <v>5.5790190735694818</v>
      </c>
      <c r="U65">
        <v>5.5790190735694818</v>
      </c>
      <c r="V65">
        <v>5.5775262511932358</v>
      </c>
      <c r="W65">
        <v>5.5793991416309012</v>
      </c>
      <c r="X65" s="128">
        <v>5.5793991416309012</v>
      </c>
    </row>
    <row r="66" spans="1:24">
      <c r="A66" s="309"/>
      <c r="B66" s="306"/>
      <c r="C66" s="306"/>
      <c r="D66" s="306"/>
      <c r="E66" s="119" t="s">
        <v>61</v>
      </c>
      <c r="F66" s="136" t="s">
        <v>364</v>
      </c>
      <c r="G66" s="127">
        <v>6.7799999999999999E-2</v>
      </c>
      <c r="H66">
        <v>6.7799999999999999E-2</v>
      </c>
      <c r="I66">
        <v>6.7799999999999999E-2</v>
      </c>
      <c r="J66">
        <v>6.7680000000000004E-2</v>
      </c>
      <c r="K66">
        <v>6.7790000000000003E-2</v>
      </c>
      <c r="L66" s="128">
        <v>6.7790000000000003E-2</v>
      </c>
      <c r="M66" s="127">
        <v>7.5489850136239781E-2</v>
      </c>
      <c r="N66">
        <v>7.5489850136239781E-2</v>
      </c>
      <c r="O66">
        <v>7.5489850136239781E-2</v>
      </c>
      <c r="P66">
        <v>7.5428174007909465E-2</v>
      </c>
      <c r="Q66">
        <v>7.5483857892226988E-2</v>
      </c>
      <c r="R66" s="128">
        <v>7.5483857892226988E-2</v>
      </c>
      <c r="S66" s="127">
        <v>46.185286103542232</v>
      </c>
      <c r="T66">
        <v>46.185286103542232</v>
      </c>
      <c r="U66">
        <v>46.185286103542232</v>
      </c>
      <c r="V66">
        <v>46.147552161461888</v>
      </c>
      <c r="W66">
        <v>46.181620001362489</v>
      </c>
      <c r="X66" s="128">
        <v>46.181620001362489</v>
      </c>
    </row>
    <row r="67" spans="1:24">
      <c r="A67" s="309"/>
      <c r="B67" s="306"/>
      <c r="C67" s="306"/>
      <c r="D67" s="306"/>
      <c r="E67" s="119" t="s">
        <v>366</v>
      </c>
      <c r="F67" s="136" t="s">
        <v>364</v>
      </c>
      <c r="G67" s="127">
        <v>2E-3</v>
      </c>
      <c r="H67">
        <v>2E-3</v>
      </c>
      <c r="I67">
        <v>2E-3</v>
      </c>
      <c r="J67">
        <v>2E-3</v>
      </c>
      <c r="K67">
        <v>2E-3</v>
      </c>
      <c r="L67" s="128">
        <v>2E-3</v>
      </c>
      <c r="M67" s="127">
        <v>2.2268392370572211E-3</v>
      </c>
      <c r="N67">
        <v>2.2268392370572211E-3</v>
      </c>
      <c r="O67">
        <v>2.2268392370572211E-3</v>
      </c>
      <c r="P67">
        <v>2.228964952952407E-3</v>
      </c>
      <c r="Q67">
        <v>2.2269909394372922E-3</v>
      </c>
      <c r="R67" s="128">
        <v>2.2269909394372922E-3</v>
      </c>
      <c r="S67" s="127">
        <v>1.3623978201634881</v>
      </c>
      <c r="T67">
        <v>1.3623978201634881</v>
      </c>
      <c r="U67">
        <v>1.3623978201634881</v>
      </c>
      <c r="V67">
        <v>1.3636983499249959</v>
      </c>
      <c r="W67">
        <v>1.3624906328768991</v>
      </c>
      <c r="X67" s="128">
        <v>1.3624906328768991</v>
      </c>
    </row>
    <row r="68" spans="1:24">
      <c r="A68" s="309"/>
      <c r="B68" s="306"/>
      <c r="C68" s="306"/>
      <c r="D68" s="306"/>
      <c r="E68" s="119" t="s">
        <v>367</v>
      </c>
      <c r="F68" s="136" t="s">
        <v>364</v>
      </c>
      <c r="G68" s="127">
        <v>1.9000000000000001E-4</v>
      </c>
      <c r="H68">
        <v>1.9000000000000001E-4</v>
      </c>
      <c r="I68">
        <v>1.9000000000000001E-4</v>
      </c>
      <c r="J68">
        <v>1.9000000000000001E-4</v>
      </c>
      <c r="K68">
        <v>1.9000000000000001E-4</v>
      </c>
      <c r="L68" s="128">
        <v>1.9000000000000001E-4</v>
      </c>
      <c r="M68" s="127">
        <v>2.1154972752043599E-4</v>
      </c>
      <c r="N68">
        <v>2.1154972752043599E-4</v>
      </c>
      <c r="O68">
        <v>2.1154972752043599E-4</v>
      </c>
      <c r="P68">
        <v>2.117516705304787E-4</v>
      </c>
      <c r="Q68">
        <v>2.115641392465427E-4</v>
      </c>
      <c r="R68" s="128">
        <v>2.115641392465427E-4</v>
      </c>
      <c r="S68" s="127">
        <v>0.1294277929155313</v>
      </c>
      <c r="T68">
        <v>0.1294277929155313</v>
      </c>
      <c r="U68">
        <v>0.1294277929155313</v>
      </c>
      <c r="V68">
        <v>0.12955134324287471</v>
      </c>
      <c r="W68">
        <v>0.1294366101233054</v>
      </c>
      <c r="X68" s="128">
        <v>0.1294366101233054</v>
      </c>
    </row>
    <row r="69" spans="1:24">
      <c r="A69" s="309"/>
      <c r="B69" s="306"/>
      <c r="C69" s="306"/>
      <c r="D69" s="306"/>
      <c r="E69" s="119" t="s">
        <v>368</v>
      </c>
      <c r="F69" s="136" t="s">
        <v>364</v>
      </c>
      <c r="G69" s="127">
        <v>8.7000000000000001E-4</v>
      </c>
      <c r="H69">
        <v>8.7000000000000001E-4</v>
      </c>
      <c r="I69">
        <v>8.7000000000000001E-4</v>
      </c>
      <c r="J69">
        <v>8.5999999999999998E-4</v>
      </c>
      <c r="K69">
        <v>8.7000000000000001E-4</v>
      </c>
      <c r="L69" s="128">
        <v>8.7000000000000001E-4</v>
      </c>
      <c r="M69" s="127">
        <v>9.6867506811989103E-4</v>
      </c>
      <c r="N69">
        <v>9.6867506811989103E-4</v>
      </c>
      <c r="O69">
        <v>9.6867506811989103E-4</v>
      </c>
      <c r="P69">
        <v>9.5845492976953499E-4</v>
      </c>
      <c r="Q69">
        <v>9.687410586552217E-4</v>
      </c>
      <c r="R69" s="128">
        <v>9.687410586552217E-4</v>
      </c>
      <c r="S69" s="127">
        <v>0.5926430517711172</v>
      </c>
      <c r="T69">
        <v>0.5926430517711172</v>
      </c>
      <c r="U69">
        <v>0.5926430517711172</v>
      </c>
      <c r="V69">
        <v>0.58639029046774849</v>
      </c>
      <c r="W69">
        <v>0.59268342530145102</v>
      </c>
      <c r="X69" s="128">
        <v>0.59268342530145102</v>
      </c>
    </row>
    <row r="70" spans="1:24">
      <c r="A70" s="309"/>
      <c r="B70" s="306"/>
      <c r="C70" s="306"/>
      <c r="D70" s="306"/>
      <c r="E70" s="119" t="s">
        <v>369</v>
      </c>
      <c r="F70" s="136" t="s">
        <v>364</v>
      </c>
      <c r="G70" s="127">
        <v>3.0000000000000001E-5</v>
      </c>
      <c r="H70">
        <v>3.0000000000000001E-5</v>
      </c>
      <c r="I70">
        <v>3.0000000000000001E-5</v>
      </c>
      <c r="J70">
        <v>3.0000000000000001E-5</v>
      </c>
      <c r="K70">
        <v>3.0000000000000001E-5</v>
      </c>
      <c r="L70" s="128">
        <v>3.0000000000000001E-5</v>
      </c>
      <c r="M70" s="127">
        <v>3.3402588555858302E-5</v>
      </c>
      <c r="N70">
        <v>3.3402588555858302E-5</v>
      </c>
      <c r="O70">
        <v>3.3402588555858302E-5</v>
      </c>
      <c r="P70">
        <v>3.3434474294286102E-5</v>
      </c>
      <c r="Q70">
        <v>3.3404864091559373E-5</v>
      </c>
      <c r="R70" s="128">
        <v>3.3404864091559373E-5</v>
      </c>
      <c r="S70" s="127">
        <v>2.0435967302452309E-2</v>
      </c>
      <c r="T70">
        <v>2.0435967302452309E-2</v>
      </c>
      <c r="U70">
        <v>2.0435967302452309E-2</v>
      </c>
      <c r="V70">
        <v>2.0455475248874949E-2</v>
      </c>
      <c r="W70">
        <v>2.0437359493153489E-2</v>
      </c>
      <c r="X70" s="128">
        <v>2.0437359493153489E-2</v>
      </c>
    </row>
    <row r="71" spans="1:24">
      <c r="A71" s="309"/>
      <c r="B71" s="306"/>
      <c r="C71" s="306"/>
      <c r="D71" s="306"/>
      <c r="E71" s="306" t="s">
        <v>65</v>
      </c>
      <c r="F71" s="136" t="s">
        <v>211</v>
      </c>
      <c r="G71" s="127">
        <v>0</v>
      </c>
      <c r="H71">
        <v>0</v>
      </c>
      <c r="I71">
        <v>0</v>
      </c>
      <c r="J71">
        <v>0</v>
      </c>
      <c r="K71">
        <v>0</v>
      </c>
      <c r="L71" s="128">
        <v>0</v>
      </c>
      <c r="M71" s="127">
        <v>0</v>
      </c>
      <c r="N71">
        <v>0</v>
      </c>
      <c r="O71">
        <v>0</v>
      </c>
      <c r="P71">
        <v>0</v>
      </c>
      <c r="Q71">
        <v>0</v>
      </c>
      <c r="R71" s="128">
        <v>0</v>
      </c>
      <c r="S71" s="127">
        <v>0</v>
      </c>
      <c r="T71">
        <v>0</v>
      </c>
      <c r="U71">
        <v>0</v>
      </c>
      <c r="V71">
        <v>0</v>
      </c>
      <c r="W71">
        <v>0</v>
      </c>
      <c r="X71" s="128">
        <v>0</v>
      </c>
    </row>
    <row r="72" spans="1:24">
      <c r="A72" s="309"/>
      <c r="B72" s="306"/>
      <c r="C72" s="306"/>
      <c r="D72" s="306"/>
      <c r="E72" s="306"/>
      <c r="F72" s="136" t="s">
        <v>231</v>
      </c>
      <c r="G72" s="127">
        <v>1.7319999999999999E-2</v>
      </c>
      <c r="H72">
        <v>1.7319999999999999E-2</v>
      </c>
      <c r="I72">
        <v>1.7319999999999999E-2</v>
      </c>
      <c r="J72">
        <v>1.7319999999999999E-2</v>
      </c>
      <c r="K72">
        <v>1.7319999999999999E-2</v>
      </c>
      <c r="L72" s="128">
        <v>1.7319999999999999E-2</v>
      </c>
      <c r="M72" s="127">
        <v>1.9284427792915532E-2</v>
      </c>
      <c r="N72">
        <v>1.9284427792915532E-2</v>
      </c>
      <c r="O72">
        <v>1.9284427792915532E-2</v>
      </c>
      <c r="P72">
        <v>1.9302836492567841E-2</v>
      </c>
      <c r="Q72">
        <v>1.9285741535526941E-2</v>
      </c>
      <c r="R72" s="128">
        <v>1.9285741535526941E-2</v>
      </c>
      <c r="S72" s="127">
        <v>11.798365122615801</v>
      </c>
      <c r="T72">
        <v>11.798365122615801</v>
      </c>
      <c r="U72">
        <v>11.798365122615801</v>
      </c>
      <c r="V72">
        <v>11.809627710350471</v>
      </c>
      <c r="W72">
        <v>11.799168880713941</v>
      </c>
      <c r="X72" s="128">
        <v>11.799168880713941</v>
      </c>
    </row>
    <row r="73" spans="1:24">
      <c r="A73" s="309"/>
      <c r="B73" s="306"/>
      <c r="C73" s="306"/>
      <c r="D73" s="306"/>
      <c r="E73" s="306"/>
      <c r="F73" s="136" t="s">
        <v>213</v>
      </c>
      <c r="G73" s="127">
        <v>1.74E-3</v>
      </c>
      <c r="H73">
        <v>1.74E-3</v>
      </c>
      <c r="I73">
        <v>1.74E-3</v>
      </c>
      <c r="J73">
        <v>1.74E-3</v>
      </c>
      <c r="K73">
        <v>1.74E-3</v>
      </c>
      <c r="L73" s="128">
        <v>1.74E-3</v>
      </c>
      <c r="M73" s="127">
        <v>1.9373501362397821E-3</v>
      </c>
      <c r="N73">
        <v>1.9373501362397821E-3</v>
      </c>
      <c r="O73">
        <v>1.9373501362397821E-3</v>
      </c>
      <c r="P73">
        <v>1.9391995090685941E-3</v>
      </c>
      <c r="Q73">
        <v>1.937482117310443E-3</v>
      </c>
      <c r="R73" s="128">
        <v>1.937482117310443E-3</v>
      </c>
      <c r="S73" s="127">
        <v>1.185286103542234</v>
      </c>
      <c r="T73">
        <v>1.185286103542234</v>
      </c>
      <c r="U73">
        <v>1.185286103542234</v>
      </c>
      <c r="V73">
        <v>1.186417564434747</v>
      </c>
      <c r="W73">
        <v>1.185366850602902</v>
      </c>
      <c r="X73" s="128">
        <v>1.185366850602902</v>
      </c>
    </row>
    <row r="74" spans="1:24">
      <c r="A74" s="309"/>
      <c r="B74" s="306"/>
      <c r="C74" s="306"/>
      <c r="D74" s="306"/>
      <c r="E74" s="306"/>
      <c r="F74" s="136" t="s">
        <v>235</v>
      </c>
      <c r="G74" s="127">
        <v>0</v>
      </c>
      <c r="H74">
        <v>0</v>
      </c>
      <c r="I74">
        <v>0</v>
      </c>
      <c r="J74">
        <v>0</v>
      </c>
      <c r="K74">
        <v>0</v>
      </c>
      <c r="L74" s="128">
        <v>0</v>
      </c>
      <c r="M74" s="127">
        <v>0</v>
      </c>
      <c r="N74">
        <v>0</v>
      </c>
      <c r="O74">
        <v>0</v>
      </c>
      <c r="P74">
        <v>0</v>
      </c>
      <c r="Q74">
        <v>0</v>
      </c>
      <c r="R74" s="128">
        <v>0</v>
      </c>
      <c r="S74" s="127">
        <v>0</v>
      </c>
      <c r="T74">
        <v>0</v>
      </c>
      <c r="U74">
        <v>0</v>
      </c>
      <c r="V74">
        <v>0</v>
      </c>
      <c r="W74">
        <v>0</v>
      </c>
      <c r="X74" s="128">
        <v>0</v>
      </c>
    </row>
    <row r="75" spans="1:24">
      <c r="A75" s="309"/>
      <c r="B75" s="306"/>
      <c r="C75" s="306"/>
      <c r="D75" s="306"/>
      <c r="E75" s="306"/>
      <c r="F75" s="136" t="s">
        <v>237</v>
      </c>
      <c r="G75" s="127">
        <v>0</v>
      </c>
      <c r="H75">
        <v>0</v>
      </c>
      <c r="I75">
        <v>0</v>
      </c>
      <c r="J75">
        <v>0</v>
      </c>
      <c r="K75">
        <v>0</v>
      </c>
      <c r="L75" s="128">
        <v>0</v>
      </c>
      <c r="M75" s="127">
        <v>0</v>
      </c>
      <c r="N75">
        <v>0</v>
      </c>
      <c r="O75">
        <v>0</v>
      </c>
      <c r="P75">
        <v>0</v>
      </c>
      <c r="Q75">
        <v>0</v>
      </c>
      <c r="R75" s="128">
        <v>0</v>
      </c>
      <c r="S75" s="127">
        <v>0</v>
      </c>
      <c r="T75">
        <v>0</v>
      </c>
      <c r="U75">
        <v>0</v>
      </c>
      <c r="V75">
        <v>0</v>
      </c>
      <c r="W75">
        <v>0</v>
      </c>
      <c r="X75" s="128">
        <v>0</v>
      </c>
    </row>
    <row r="76" spans="1:24">
      <c r="A76" s="309"/>
      <c r="B76" s="306"/>
      <c r="C76" s="306"/>
      <c r="D76" s="306"/>
      <c r="E76" s="306"/>
      <c r="F76" s="136" t="s">
        <v>221</v>
      </c>
      <c r="G76" s="127">
        <v>0</v>
      </c>
      <c r="H76">
        <v>0</v>
      </c>
      <c r="I76">
        <v>0</v>
      </c>
      <c r="J76">
        <v>0</v>
      </c>
      <c r="K76">
        <v>0</v>
      </c>
      <c r="L76" s="128">
        <v>0</v>
      </c>
      <c r="M76" s="127">
        <v>0</v>
      </c>
      <c r="N76">
        <v>0</v>
      </c>
      <c r="O76">
        <v>0</v>
      </c>
      <c r="P76">
        <v>0</v>
      </c>
      <c r="Q76">
        <v>0</v>
      </c>
      <c r="R76" s="128">
        <v>0</v>
      </c>
      <c r="S76" s="127">
        <v>0</v>
      </c>
      <c r="T76">
        <v>0</v>
      </c>
      <c r="U76">
        <v>0</v>
      </c>
      <c r="V76">
        <v>0</v>
      </c>
      <c r="W76">
        <v>0</v>
      </c>
      <c r="X76" s="128">
        <v>0</v>
      </c>
    </row>
    <row r="77" spans="1:24">
      <c r="A77" s="309"/>
      <c r="B77" s="306"/>
      <c r="C77" s="306"/>
      <c r="D77" s="306"/>
      <c r="E77" s="306"/>
      <c r="F77" s="136" t="s">
        <v>187</v>
      </c>
      <c r="G77" s="127">
        <v>2.3000000000000001E-4</v>
      </c>
      <c r="H77">
        <v>2.3000000000000001E-4</v>
      </c>
      <c r="I77">
        <v>2.3000000000000001E-4</v>
      </c>
      <c r="J77">
        <v>2.3000000000000001E-4</v>
      </c>
      <c r="K77">
        <v>2.3000000000000001E-4</v>
      </c>
      <c r="L77" s="128">
        <v>2.3000000000000001E-4</v>
      </c>
      <c r="M77" s="127">
        <v>2.5608651226158042E-4</v>
      </c>
      <c r="N77">
        <v>2.5608651226158042E-4</v>
      </c>
      <c r="O77">
        <v>2.5608651226158042E-4</v>
      </c>
      <c r="P77">
        <v>2.5633096958952681E-4</v>
      </c>
      <c r="Q77">
        <v>2.5610395803528851E-4</v>
      </c>
      <c r="R77" s="128">
        <v>2.5610395803528851E-4</v>
      </c>
      <c r="S77" s="127">
        <v>0.1566757493188011</v>
      </c>
      <c r="T77">
        <v>0.1566757493188011</v>
      </c>
      <c r="U77">
        <v>0.1566757493188011</v>
      </c>
      <c r="V77">
        <v>0.15682531024137461</v>
      </c>
      <c r="W77">
        <v>0.15668642278084341</v>
      </c>
      <c r="X77" s="128">
        <v>0.15668642278084341</v>
      </c>
    </row>
    <row r="78" spans="1:24">
      <c r="A78" s="309"/>
      <c r="B78" s="306"/>
      <c r="C78" s="306"/>
      <c r="D78" s="306"/>
      <c r="E78" s="306"/>
      <c r="F78" s="136" t="s">
        <v>189</v>
      </c>
      <c r="G78" s="127">
        <v>1.423E-2</v>
      </c>
      <c r="H78">
        <v>1.423E-2</v>
      </c>
      <c r="I78">
        <v>1.423E-2</v>
      </c>
      <c r="J78">
        <v>1.423E-2</v>
      </c>
      <c r="K78">
        <v>1.423E-2</v>
      </c>
      <c r="L78" s="128">
        <v>1.423E-2</v>
      </c>
      <c r="M78" s="127">
        <v>1.5843961171662129E-2</v>
      </c>
      <c r="N78">
        <v>1.5843961171662129E-2</v>
      </c>
      <c r="O78">
        <v>1.5843961171662129E-2</v>
      </c>
      <c r="P78">
        <v>1.5859085640256371E-2</v>
      </c>
      <c r="Q78">
        <v>1.5845040534096331E-2</v>
      </c>
      <c r="R78" s="128">
        <v>1.5845040534096331E-2</v>
      </c>
      <c r="S78" s="127">
        <v>9.6934604904632149</v>
      </c>
      <c r="T78">
        <v>9.6934604904632149</v>
      </c>
      <c r="U78">
        <v>9.6934604904632149</v>
      </c>
      <c r="V78">
        <v>9.7027137597163495</v>
      </c>
      <c r="W78">
        <v>9.6941208529191361</v>
      </c>
      <c r="X78" s="128">
        <v>9.6941208529191361</v>
      </c>
    </row>
    <row r="79" spans="1:24">
      <c r="A79" s="309"/>
      <c r="B79" s="306"/>
      <c r="C79" s="306"/>
      <c r="D79" s="306"/>
      <c r="E79" s="306"/>
      <c r="F79" s="136" t="s">
        <v>193</v>
      </c>
      <c r="G79" s="127">
        <v>2.2399999999999998E-3</v>
      </c>
      <c r="H79">
        <v>2.2399999999999998E-3</v>
      </c>
      <c r="I79">
        <v>2.2399999999999998E-3</v>
      </c>
      <c r="J79">
        <v>2.2399999999999998E-3</v>
      </c>
      <c r="K79">
        <v>2.2399999999999998E-3</v>
      </c>
      <c r="L79" s="128">
        <v>2.2399999999999998E-3</v>
      </c>
      <c r="M79" s="127">
        <v>2.4940599455040872E-3</v>
      </c>
      <c r="N79">
        <v>2.4940599455040872E-3</v>
      </c>
      <c r="O79">
        <v>2.4940599455040872E-3</v>
      </c>
      <c r="P79">
        <v>2.4964407473066952E-3</v>
      </c>
      <c r="Q79">
        <v>2.4942298521697659E-3</v>
      </c>
      <c r="R79" s="128">
        <v>2.4942298521697659E-3</v>
      </c>
      <c r="S79" s="127">
        <v>1.5258855585831059</v>
      </c>
      <c r="T79">
        <v>1.5258855585831059</v>
      </c>
      <c r="U79">
        <v>1.5258855585831059</v>
      </c>
      <c r="V79">
        <v>1.527342151915996</v>
      </c>
      <c r="W79">
        <v>1.5259895088221269</v>
      </c>
      <c r="X79" s="128">
        <v>1.5259895088221269</v>
      </c>
    </row>
    <row r="80" spans="1:24">
      <c r="A80" s="309"/>
      <c r="B80" s="306"/>
      <c r="C80" s="306"/>
      <c r="D80" s="306"/>
      <c r="E80" s="306"/>
      <c r="F80" s="136" t="s">
        <v>191</v>
      </c>
      <c r="G80" s="127">
        <v>3.3500000000000001E-3</v>
      </c>
      <c r="H80">
        <v>3.3500000000000001E-3</v>
      </c>
      <c r="I80">
        <v>3.3500000000000001E-3</v>
      </c>
      <c r="J80">
        <v>3.3500000000000001E-3</v>
      </c>
      <c r="K80">
        <v>3.3500000000000001E-3</v>
      </c>
      <c r="L80" s="128">
        <v>3.3500000000000001E-3</v>
      </c>
      <c r="M80" s="127">
        <v>3.729955722070845E-3</v>
      </c>
      <c r="N80">
        <v>3.729955722070845E-3</v>
      </c>
      <c r="O80">
        <v>3.729955722070845E-3</v>
      </c>
      <c r="P80">
        <v>3.7335162961952819E-3</v>
      </c>
      <c r="Q80">
        <v>3.7302098235574631E-3</v>
      </c>
      <c r="R80" s="128">
        <v>3.7302098235574631E-3</v>
      </c>
      <c r="S80" s="127">
        <v>2.2820163487738419</v>
      </c>
      <c r="T80">
        <v>2.2820163487738419</v>
      </c>
      <c r="U80">
        <v>2.2820163487738419</v>
      </c>
      <c r="V80">
        <v>2.2841947361243689</v>
      </c>
      <c r="W80">
        <v>2.2821718100688062</v>
      </c>
      <c r="X80" s="128">
        <v>2.2821718100688062</v>
      </c>
    </row>
    <row r="81" spans="1:24">
      <c r="A81" s="309"/>
      <c r="B81" s="306"/>
      <c r="C81" s="306"/>
      <c r="D81" s="306"/>
      <c r="E81" s="306"/>
      <c r="F81" s="136" t="s">
        <v>195</v>
      </c>
      <c r="G81" s="127">
        <v>1.49E-3</v>
      </c>
      <c r="H81">
        <v>1.49E-3</v>
      </c>
      <c r="I81">
        <v>1.49E-3</v>
      </c>
      <c r="J81">
        <v>1.49E-3</v>
      </c>
      <c r="K81">
        <v>1.49E-3</v>
      </c>
      <c r="L81" s="128">
        <v>1.49E-3</v>
      </c>
      <c r="M81" s="127">
        <v>1.658995231607629E-3</v>
      </c>
      <c r="N81">
        <v>1.658995231607629E-3</v>
      </c>
      <c r="O81">
        <v>1.658995231607629E-3</v>
      </c>
      <c r="P81">
        <v>1.6605788899495431E-3</v>
      </c>
      <c r="Q81">
        <v>1.6591082498807819E-3</v>
      </c>
      <c r="R81" s="128">
        <v>1.6591082498807819E-3</v>
      </c>
      <c r="S81" s="127">
        <v>1.0149863760217981</v>
      </c>
      <c r="T81">
        <v>1.0149863760217981</v>
      </c>
      <c r="U81">
        <v>1.0149863760217981</v>
      </c>
      <c r="V81">
        <v>1.0159552706941219</v>
      </c>
      <c r="W81">
        <v>1.0150555214932899</v>
      </c>
      <c r="X81" s="128">
        <v>1.0150555214932899</v>
      </c>
    </row>
    <row r="82" spans="1:24">
      <c r="A82" s="309"/>
      <c r="B82" s="306"/>
      <c r="C82" s="306"/>
      <c r="D82" s="306"/>
      <c r="E82" s="306"/>
      <c r="F82" s="136" t="s">
        <v>217</v>
      </c>
      <c r="G82" s="127">
        <v>6.4999999999999997E-4</v>
      </c>
      <c r="H82">
        <v>6.4999999999999997E-4</v>
      </c>
      <c r="I82">
        <v>6.4999999999999997E-4</v>
      </c>
      <c r="J82">
        <v>6.4999999999999997E-4</v>
      </c>
      <c r="K82">
        <v>6.4999999999999997E-4</v>
      </c>
      <c r="L82" s="128">
        <v>6.4999999999999997E-4</v>
      </c>
      <c r="M82" s="127">
        <v>7.2372275204359666E-4</v>
      </c>
      <c r="N82">
        <v>7.2372275204359666E-4</v>
      </c>
      <c r="O82">
        <v>7.2372275204359666E-4</v>
      </c>
      <c r="P82">
        <v>7.2441360970953213E-4</v>
      </c>
      <c r="Q82">
        <v>7.2377205531711983E-4</v>
      </c>
      <c r="R82" s="128">
        <v>7.2377205531711983E-4</v>
      </c>
      <c r="S82" s="127">
        <v>0.44277929155313339</v>
      </c>
      <c r="T82">
        <v>0.44277929155313339</v>
      </c>
      <c r="U82">
        <v>0.44277929155313339</v>
      </c>
      <c r="V82">
        <v>0.44320196372562382</v>
      </c>
      <c r="W82">
        <v>0.44280945568499219</v>
      </c>
      <c r="X82" s="128">
        <v>0.44280945568499219</v>
      </c>
    </row>
    <row r="83" spans="1:24">
      <c r="A83" s="309"/>
      <c r="B83" s="306"/>
      <c r="C83" s="306"/>
      <c r="D83" s="306"/>
      <c r="E83" s="306"/>
      <c r="F83" s="136" t="s">
        <v>215</v>
      </c>
      <c r="G83" s="127">
        <v>0</v>
      </c>
      <c r="H83">
        <v>0</v>
      </c>
      <c r="I83">
        <v>0</v>
      </c>
      <c r="J83">
        <v>0</v>
      </c>
      <c r="K83">
        <v>0</v>
      </c>
      <c r="L83" s="128">
        <v>0</v>
      </c>
      <c r="M83" s="127">
        <v>0</v>
      </c>
      <c r="N83">
        <v>0</v>
      </c>
      <c r="O83">
        <v>0</v>
      </c>
      <c r="P83">
        <v>0</v>
      </c>
      <c r="Q83">
        <v>0</v>
      </c>
      <c r="R83" s="128">
        <v>0</v>
      </c>
      <c r="S83" s="127">
        <v>0</v>
      </c>
      <c r="T83">
        <v>0</v>
      </c>
      <c r="U83">
        <v>0</v>
      </c>
      <c r="V83">
        <v>0</v>
      </c>
      <c r="W83">
        <v>0</v>
      </c>
      <c r="X83" s="128">
        <v>0</v>
      </c>
    </row>
    <row r="84" spans="1:24">
      <c r="A84" s="309"/>
      <c r="B84" s="306"/>
      <c r="C84" s="306"/>
      <c r="D84" s="306"/>
      <c r="E84" s="306"/>
      <c r="F84" s="136" t="s">
        <v>197</v>
      </c>
      <c r="G84" s="127">
        <v>2.0000000000000001E-4</v>
      </c>
      <c r="H84">
        <v>2.0000000000000001E-4</v>
      </c>
      <c r="I84">
        <v>2.0000000000000001E-4</v>
      </c>
      <c r="J84">
        <v>2.0000000000000001E-4</v>
      </c>
      <c r="K84">
        <v>2.0000000000000001E-4</v>
      </c>
      <c r="L84" s="128">
        <v>2.0000000000000001E-4</v>
      </c>
      <c r="M84" s="127">
        <v>2.226839237057221E-4</v>
      </c>
      <c r="N84">
        <v>2.226839237057221E-4</v>
      </c>
      <c r="O84">
        <v>2.226839237057221E-4</v>
      </c>
      <c r="P84">
        <v>2.2289649529524071E-4</v>
      </c>
      <c r="Q84">
        <v>2.2269909394372921E-4</v>
      </c>
      <c r="R84" s="128">
        <v>2.2269909394372921E-4</v>
      </c>
      <c r="S84" s="127">
        <v>0.13623978201634879</v>
      </c>
      <c r="T84">
        <v>0.13623978201634879</v>
      </c>
      <c r="U84">
        <v>0.13623978201634879</v>
      </c>
      <c r="V84">
        <v>0.13636983499249969</v>
      </c>
      <c r="W84">
        <v>0.1362490632876899</v>
      </c>
      <c r="X84" s="128">
        <v>0.1362490632876899</v>
      </c>
    </row>
    <row r="85" spans="1:24">
      <c r="A85" s="309"/>
      <c r="B85" s="306"/>
      <c r="C85" s="306"/>
      <c r="D85" s="306"/>
      <c r="E85" s="306"/>
      <c r="F85" s="136" t="s">
        <v>239</v>
      </c>
      <c r="G85" s="127">
        <v>1.2E-4</v>
      </c>
      <c r="H85">
        <v>1.2E-4</v>
      </c>
      <c r="I85">
        <v>1.2E-4</v>
      </c>
      <c r="J85">
        <v>1.2E-4</v>
      </c>
      <c r="K85">
        <v>1.2E-4</v>
      </c>
      <c r="L85" s="128">
        <v>1.2E-4</v>
      </c>
      <c r="M85" s="127">
        <v>1.3361035422343321E-4</v>
      </c>
      <c r="N85">
        <v>1.3361035422343321E-4</v>
      </c>
      <c r="O85">
        <v>1.3361035422343321E-4</v>
      </c>
      <c r="P85">
        <v>1.3373789717714441E-4</v>
      </c>
      <c r="Q85">
        <v>1.3361945636623749E-4</v>
      </c>
      <c r="R85" s="128">
        <v>1.3361945636623749E-4</v>
      </c>
      <c r="S85" s="127">
        <v>8.174386920980925E-2</v>
      </c>
      <c r="T85">
        <v>8.174386920980925E-2</v>
      </c>
      <c r="U85">
        <v>8.174386920980925E-2</v>
      </c>
      <c r="V85">
        <v>8.1821900995499783E-2</v>
      </c>
      <c r="W85">
        <v>8.1749437972613942E-2</v>
      </c>
      <c r="X85" s="128">
        <v>8.1749437972613942E-2</v>
      </c>
    </row>
    <row r="86" spans="1:24">
      <c r="A86" s="309"/>
      <c r="B86" s="306"/>
      <c r="C86" s="306"/>
      <c r="D86" s="306"/>
      <c r="E86" s="306"/>
      <c r="F86" s="136" t="s">
        <v>199</v>
      </c>
      <c r="G86" s="127">
        <v>3.5E-4</v>
      </c>
      <c r="H86">
        <v>3.5E-4</v>
      </c>
      <c r="I86">
        <v>3.5E-4</v>
      </c>
      <c r="J86">
        <v>3.5E-4</v>
      </c>
      <c r="K86">
        <v>3.5E-4</v>
      </c>
      <c r="L86" s="128">
        <v>3.5E-4</v>
      </c>
      <c r="M86" s="127">
        <v>3.896968664850136E-4</v>
      </c>
      <c r="N86">
        <v>3.896968664850136E-4</v>
      </c>
      <c r="O86">
        <v>3.896968664850136E-4</v>
      </c>
      <c r="P86">
        <v>3.9006886676667122E-4</v>
      </c>
      <c r="Q86">
        <v>3.8972341440152598E-4</v>
      </c>
      <c r="R86" s="128">
        <v>3.8972341440152598E-4</v>
      </c>
      <c r="S86" s="127">
        <v>0.23841961852861029</v>
      </c>
      <c r="T86">
        <v>0.23841961852861029</v>
      </c>
      <c r="U86">
        <v>0.23841961852861029</v>
      </c>
      <c r="V86">
        <v>0.23864721123687441</v>
      </c>
      <c r="W86">
        <v>0.2384358607534573</v>
      </c>
      <c r="X86" s="128">
        <v>0.2384358607534573</v>
      </c>
    </row>
    <row r="87" spans="1:24">
      <c r="A87" s="309"/>
      <c r="B87" s="306"/>
      <c r="C87" s="306"/>
      <c r="D87" s="306"/>
      <c r="E87" s="306"/>
      <c r="F87" s="136" t="s">
        <v>227</v>
      </c>
      <c r="G87" s="127">
        <v>0</v>
      </c>
      <c r="H87">
        <v>0</v>
      </c>
      <c r="I87">
        <v>0</v>
      </c>
      <c r="J87">
        <v>0</v>
      </c>
      <c r="K87">
        <v>0</v>
      </c>
      <c r="L87" s="128">
        <v>0</v>
      </c>
      <c r="M87" s="127">
        <v>0</v>
      </c>
      <c r="N87">
        <v>0</v>
      </c>
      <c r="O87">
        <v>0</v>
      </c>
      <c r="P87">
        <v>0</v>
      </c>
      <c r="Q87">
        <v>0</v>
      </c>
      <c r="R87" s="128">
        <v>0</v>
      </c>
      <c r="S87" s="127">
        <v>0</v>
      </c>
      <c r="T87">
        <v>0</v>
      </c>
      <c r="U87">
        <v>0</v>
      </c>
      <c r="V87">
        <v>0</v>
      </c>
      <c r="W87">
        <v>0</v>
      </c>
      <c r="X87" s="128">
        <v>0</v>
      </c>
    </row>
    <row r="88" spans="1:24">
      <c r="A88" s="309"/>
      <c r="B88" s="306"/>
      <c r="C88" s="306"/>
      <c r="D88" s="306"/>
      <c r="E88" s="306"/>
      <c r="F88" s="136" t="s">
        <v>205</v>
      </c>
      <c r="G88" s="127">
        <v>0</v>
      </c>
      <c r="H88">
        <v>0</v>
      </c>
      <c r="I88">
        <v>0</v>
      </c>
      <c r="J88">
        <v>0</v>
      </c>
      <c r="K88">
        <v>0</v>
      </c>
      <c r="L88" s="128">
        <v>0</v>
      </c>
      <c r="M88" s="127">
        <v>0</v>
      </c>
      <c r="N88">
        <v>0</v>
      </c>
      <c r="O88">
        <v>0</v>
      </c>
      <c r="P88">
        <v>0</v>
      </c>
      <c r="Q88">
        <v>0</v>
      </c>
      <c r="R88" s="128">
        <v>0</v>
      </c>
      <c r="S88" s="127">
        <v>0</v>
      </c>
      <c r="T88">
        <v>0</v>
      </c>
      <c r="U88">
        <v>0</v>
      </c>
      <c r="V88">
        <v>0</v>
      </c>
      <c r="W88">
        <v>0</v>
      </c>
      <c r="X88" s="128">
        <v>0</v>
      </c>
    </row>
    <row r="89" spans="1:24">
      <c r="A89" s="309"/>
      <c r="B89" s="306"/>
      <c r="C89" s="306"/>
      <c r="D89" s="306"/>
      <c r="E89" s="306"/>
      <c r="F89" s="136" t="s">
        <v>201</v>
      </c>
      <c r="G89" s="127">
        <v>0</v>
      </c>
      <c r="H89">
        <v>0</v>
      </c>
      <c r="I89">
        <v>0</v>
      </c>
      <c r="J89">
        <v>0</v>
      </c>
      <c r="K89">
        <v>0</v>
      </c>
      <c r="L89" s="128">
        <v>0</v>
      </c>
      <c r="M89" s="127">
        <v>0</v>
      </c>
      <c r="N89">
        <v>0</v>
      </c>
      <c r="O89">
        <v>0</v>
      </c>
      <c r="P89">
        <v>0</v>
      </c>
      <c r="Q89">
        <v>0</v>
      </c>
      <c r="R89" s="128">
        <v>0</v>
      </c>
      <c r="S89" s="127">
        <v>0</v>
      </c>
      <c r="T89">
        <v>0</v>
      </c>
      <c r="U89">
        <v>0</v>
      </c>
      <c r="V89">
        <v>0</v>
      </c>
      <c r="W89">
        <v>0</v>
      </c>
      <c r="X89" s="128">
        <v>0</v>
      </c>
    </row>
    <row r="90" spans="1:24">
      <c r="A90" s="309"/>
      <c r="B90" s="306"/>
      <c r="C90" s="306"/>
      <c r="D90" s="306"/>
      <c r="E90" s="306"/>
      <c r="F90" s="136" t="s">
        <v>207</v>
      </c>
      <c r="G90" s="127">
        <v>7.4000000000000003E-3</v>
      </c>
      <c r="H90">
        <v>7.4000000000000003E-3</v>
      </c>
      <c r="I90">
        <v>7.4000000000000003E-3</v>
      </c>
      <c r="J90">
        <v>7.4000000000000003E-3</v>
      </c>
      <c r="K90">
        <v>7.4000000000000003E-3</v>
      </c>
      <c r="L90" s="128">
        <v>7.4000000000000003E-3</v>
      </c>
      <c r="M90" s="127">
        <v>8.2393051771117148E-3</v>
      </c>
      <c r="N90">
        <v>8.2393051771117148E-3</v>
      </c>
      <c r="O90">
        <v>8.2393051771117148E-3</v>
      </c>
      <c r="P90">
        <v>8.2471703259239075E-3</v>
      </c>
      <c r="Q90">
        <v>8.2398664759179788E-3</v>
      </c>
      <c r="R90" s="128">
        <v>8.2398664759179788E-3</v>
      </c>
      <c r="S90" s="127">
        <v>5.0408719346049038</v>
      </c>
      <c r="T90">
        <v>5.0408719346049038</v>
      </c>
      <c r="U90">
        <v>5.0408719346049038</v>
      </c>
      <c r="V90">
        <v>5.0456838947224876</v>
      </c>
      <c r="W90">
        <v>5.0412153416445262</v>
      </c>
      <c r="X90" s="128">
        <v>5.0412153416445262</v>
      </c>
    </row>
    <row r="91" spans="1:24">
      <c r="A91" s="309"/>
      <c r="B91" s="306"/>
      <c r="C91" s="306"/>
      <c r="D91" s="306"/>
      <c r="E91" s="306"/>
      <c r="F91" s="136" t="s">
        <v>209</v>
      </c>
      <c r="G91" s="127">
        <v>0</v>
      </c>
      <c r="H91">
        <v>0</v>
      </c>
      <c r="I91">
        <v>0</v>
      </c>
      <c r="J91">
        <v>0</v>
      </c>
      <c r="K91">
        <v>0</v>
      </c>
      <c r="L91" s="128">
        <v>0</v>
      </c>
      <c r="M91" s="127">
        <v>0</v>
      </c>
      <c r="N91">
        <v>0</v>
      </c>
      <c r="O91">
        <v>0</v>
      </c>
      <c r="P91">
        <v>0</v>
      </c>
      <c r="Q91">
        <v>0</v>
      </c>
      <c r="R91" s="128">
        <v>0</v>
      </c>
      <c r="S91" s="127">
        <v>0</v>
      </c>
      <c r="T91">
        <v>0</v>
      </c>
      <c r="U91">
        <v>0</v>
      </c>
      <c r="V91">
        <v>0</v>
      </c>
      <c r="W91">
        <v>0</v>
      </c>
      <c r="X91" s="128">
        <v>0</v>
      </c>
    </row>
    <row r="92" spans="1:24">
      <c r="A92" s="309"/>
      <c r="B92" s="306"/>
      <c r="C92" s="306"/>
      <c r="D92" s="306"/>
      <c r="E92" s="306"/>
      <c r="F92" s="136" t="s">
        <v>219</v>
      </c>
      <c r="G92" s="127">
        <v>2.5999999999999998E-4</v>
      </c>
      <c r="H92">
        <v>2.5999999999999998E-4</v>
      </c>
      <c r="I92">
        <v>2.5999999999999998E-4</v>
      </c>
      <c r="J92">
        <v>2.5999999999999998E-4</v>
      </c>
      <c r="K92">
        <v>2.5999999999999998E-4</v>
      </c>
      <c r="L92" s="128">
        <v>2.5999999999999998E-4</v>
      </c>
      <c r="M92" s="127">
        <v>2.8948910081743869E-4</v>
      </c>
      <c r="N92">
        <v>2.8948910081743869E-4</v>
      </c>
      <c r="O92">
        <v>2.8948910081743869E-4</v>
      </c>
      <c r="P92">
        <v>2.8976544388381289E-4</v>
      </c>
      <c r="Q92">
        <v>2.8950882212684789E-4</v>
      </c>
      <c r="R92" s="128">
        <v>2.8950882212684789E-4</v>
      </c>
      <c r="S92" s="127">
        <v>0.17711171662125341</v>
      </c>
      <c r="T92">
        <v>0.17711171662125341</v>
      </c>
      <c r="U92">
        <v>0.17711171662125341</v>
      </c>
      <c r="V92">
        <v>0.1772807854902495</v>
      </c>
      <c r="W92">
        <v>0.17712378227399689</v>
      </c>
      <c r="X92" s="128">
        <v>0.17712378227399689</v>
      </c>
    </row>
    <row r="93" spans="1:24">
      <c r="A93" s="309"/>
      <c r="B93" s="306"/>
      <c r="C93" s="306"/>
      <c r="D93" s="306"/>
      <c r="E93" s="306"/>
      <c r="F93" s="136" t="s">
        <v>229</v>
      </c>
      <c r="G93" s="127">
        <v>0</v>
      </c>
      <c r="H93">
        <v>0</v>
      </c>
      <c r="I93">
        <v>0</v>
      </c>
      <c r="J93">
        <v>0</v>
      </c>
      <c r="K93">
        <v>0</v>
      </c>
      <c r="L93" s="128">
        <v>0</v>
      </c>
      <c r="M93" s="127">
        <v>0</v>
      </c>
      <c r="N93">
        <v>0</v>
      </c>
      <c r="O93">
        <v>0</v>
      </c>
      <c r="P93">
        <v>0</v>
      </c>
      <c r="Q93">
        <v>0</v>
      </c>
      <c r="R93" s="128">
        <v>0</v>
      </c>
      <c r="S93" s="127">
        <v>0</v>
      </c>
      <c r="T93">
        <v>0</v>
      </c>
      <c r="U93">
        <v>0</v>
      </c>
      <c r="V93">
        <v>0</v>
      </c>
      <c r="W93">
        <v>0</v>
      </c>
      <c r="X93" s="128">
        <v>0</v>
      </c>
    </row>
    <row r="94" spans="1:24" ht="15" thickBot="1">
      <c r="A94" s="310"/>
      <c r="B94" s="307"/>
      <c r="C94" s="307"/>
      <c r="D94" s="307"/>
      <c r="E94" s="307"/>
      <c r="F94" s="145" t="s">
        <v>223</v>
      </c>
      <c r="G94" s="133">
        <v>1.0000000000000001E-5</v>
      </c>
      <c r="H94" s="134">
        <v>1.0000000000000001E-5</v>
      </c>
      <c r="I94" s="134">
        <v>1.0000000000000001E-5</v>
      </c>
      <c r="J94" s="134">
        <v>1.0000000000000001E-5</v>
      </c>
      <c r="K94" s="134">
        <v>1.0000000000000001E-5</v>
      </c>
      <c r="L94" s="135">
        <v>1.0000000000000001E-5</v>
      </c>
      <c r="M94" s="133">
        <v>1.1134196185286109E-5</v>
      </c>
      <c r="N94" s="134">
        <v>1.1134196185286109E-5</v>
      </c>
      <c r="O94" s="134">
        <v>1.1134196185286109E-5</v>
      </c>
      <c r="P94" s="134">
        <v>1.1144824764762039E-5</v>
      </c>
      <c r="Q94" s="134">
        <v>1.1134954697186459E-5</v>
      </c>
      <c r="R94" s="135">
        <v>1.1134954697186459E-5</v>
      </c>
      <c r="S94" s="133">
        <v>6.8119891008174387E-3</v>
      </c>
      <c r="T94" s="134">
        <v>6.8119891008174387E-3</v>
      </c>
      <c r="U94" s="134">
        <v>6.8119891008174387E-3</v>
      </c>
      <c r="V94" s="134">
        <v>6.8184917496249831E-3</v>
      </c>
      <c r="W94" s="134">
        <v>6.8124531643844952E-3</v>
      </c>
      <c r="X94" s="135">
        <v>6.8124531643844952E-3</v>
      </c>
    </row>
    <row r="95" spans="1:24">
      <c r="A95" s="308" t="s">
        <v>402</v>
      </c>
      <c r="B95" s="305" t="s">
        <v>272</v>
      </c>
      <c r="C95" s="305" t="s">
        <v>403</v>
      </c>
      <c r="D95" s="305" t="s">
        <v>404</v>
      </c>
      <c r="E95" s="120" t="s">
        <v>363</v>
      </c>
      <c r="F95" s="144" t="s">
        <v>364</v>
      </c>
      <c r="G95" s="131">
        <v>2.9822600000000001</v>
      </c>
      <c r="H95" s="129">
        <v>2.9822700000000002</v>
      </c>
      <c r="I95" s="129">
        <v>2.9822700000000002</v>
      </c>
      <c r="J95" s="129">
        <v>2.9822099999999998</v>
      </c>
      <c r="K95" s="129">
        <v>2.9822600000000001</v>
      </c>
      <c r="L95" s="130">
        <v>2.9822600000000001</v>
      </c>
      <c r="M95" s="131">
        <v>3.02074428215465</v>
      </c>
      <c r="N95" s="129">
        <v>3.0206075510377719</v>
      </c>
      <c r="O95" s="129">
        <v>3.020526987987521</v>
      </c>
      <c r="P95" s="129">
        <v>3.020529443361633</v>
      </c>
      <c r="Q95" s="129">
        <v>3.0204832081716768</v>
      </c>
      <c r="R95" s="130">
        <v>3.020596402677314</v>
      </c>
      <c r="S95" s="131">
        <v>10.06914760718217</v>
      </c>
      <c r="T95" s="129">
        <v>10.068691836792571</v>
      </c>
      <c r="U95" s="129">
        <v>10.06842329329174</v>
      </c>
      <c r="V95" s="129">
        <v>10.06843147787211</v>
      </c>
      <c r="W95" s="129">
        <v>10.06827736057226</v>
      </c>
      <c r="X95" s="130">
        <v>10.06865467559104</v>
      </c>
    </row>
    <row r="96" spans="1:24">
      <c r="A96" s="309"/>
      <c r="B96" s="306"/>
      <c r="C96" s="306"/>
      <c r="D96" s="306"/>
      <c r="E96" s="119" t="s">
        <v>365</v>
      </c>
      <c r="F96" s="136" t="s">
        <v>364</v>
      </c>
      <c r="G96" s="127">
        <v>1.1998599999999999</v>
      </c>
      <c r="H96">
        <v>1.2003299999999999</v>
      </c>
      <c r="I96">
        <v>1.2004600000000001</v>
      </c>
      <c r="J96">
        <v>1.2004699999999999</v>
      </c>
      <c r="K96">
        <v>1.2005300000000001</v>
      </c>
      <c r="L96" s="128">
        <v>1.2004300000000001</v>
      </c>
      <c r="M96" s="127">
        <v>1.2153434758827459</v>
      </c>
      <c r="N96">
        <v>1.215760431395269</v>
      </c>
      <c r="O96">
        <v>1.215859673335915</v>
      </c>
      <c r="P96">
        <v>1.2158952524712681</v>
      </c>
      <c r="Q96">
        <v>1.215917024641159</v>
      </c>
      <c r="R96" s="128">
        <v>1.215861306413903</v>
      </c>
      <c r="S96" s="127">
        <v>4.051144919609154</v>
      </c>
      <c r="T96">
        <v>4.0525347713175623</v>
      </c>
      <c r="U96">
        <v>4.0528655777863829</v>
      </c>
      <c r="V96">
        <v>4.0529841749042266</v>
      </c>
      <c r="W96">
        <v>4.053056748803864</v>
      </c>
      <c r="X96" s="128">
        <v>4.0528710213796773</v>
      </c>
    </row>
    <row r="97" spans="1:24">
      <c r="A97" s="309"/>
      <c r="B97" s="306"/>
      <c r="C97" s="306"/>
      <c r="D97" s="306"/>
      <c r="E97" s="119" t="s">
        <v>61</v>
      </c>
      <c r="F97" s="136" t="s">
        <v>364</v>
      </c>
      <c r="G97" s="127">
        <v>4.4074600000000004</v>
      </c>
      <c r="H97">
        <v>4.4076000000000004</v>
      </c>
      <c r="I97">
        <v>4.4077400000000004</v>
      </c>
      <c r="J97">
        <v>4.4067499999999997</v>
      </c>
      <c r="K97">
        <v>4.4073099999999998</v>
      </c>
      <c r="L97" s="128">
        <v>4.4060800000000002</v>
      </c>
      <c r="M97" s="127">
        <v>4.4643356360026747</v>
      </c>
      <c r="N97">
        <v>4.4642603929067732</v>
      </c>
      <c r="O97">
        <v>4.4642831219279664</v>
      </c>
      <c r="P97">
        <v>4.4633738484324974</v>
      </c>
      <c r="Q97">
        <v>4.4637978741649329</v>
      </c>
      <c r="R97" s="128">
        <v>4.4627193463710269</v>
      </c>
      <c r="S97" s="127">
        <v>14.881118786675581</v>
      </c>
      <c r="T97">
        <v>14.88086797635591</v>
      </c>
      <c r="U97">
        <v>14.880943739759889</v>
      </c>
      <c r="V97">
        <v>14.87791282810832</v>
      </c>
      <c r="W97">
        <v>14.87932624721644</v>
      </c>
      <c r="X97" s="128">
        <v>14.87573115457009</v>
      </c>
    </row>
    <row r="98" spans="1:24">
      <c r="A98" s="309"/>
      <c r="B98" s="306"/>
      <c r="C98" s="306"/>
      <c r="D98" s="306"/>
      <c r="E98" s="119" t="s">
        <v>366</v>
      </c>
      <c r="F98" s="136" t="s">
        <v>364</v>
      </c>
      <c r="G98" s="127">
        <v>6.2880000000000005E-2</v>
      </c>
      <c r="H98">
        <v>6.3600000000000004E-2</v>
      </c>
      <c r="I98">
        <v>6.4030000000000004E-2</v>
      </c>
      <c r="J98">
        <v>6.4430000000000001E-2</v>
      </c>
      <c r="K98">
        <v>6.4600000000000005E-2</v>
      </c>
      <c r="L98" s="128">
        <v>6.4769999999999994E-2</v>
      </c>
      <c r="M98" s="127">
        <v>6.369142880294959E-2</v>
      </c>
      <c r="N98">
        <v>6.4417588027241748E-2</v>
      </c>
      <c r="O98">
        <v>6.4851386038434142E-2</v>
      </c>
      <c r="P98">
        <v>6.5257883259659796E-2</v>
      </c>
      <c r="Q98">
        <v>6.5427969140145509E-2</v>
      </c>
      <c r="R98" s="128">
        <v>6.5602606413059081E-2</v>
      </c>
      <c r="S98" s="127">
        <v>0.21230476267649859</v>
      </c>
      <c r="T98">
        <v>0.21472529342413921</v>
      </c>
      <c r="U98">
        <v>0.21617128679478051</v>
      </c>
      <c r="V98">
        <v>0.2175262775321993</v>
      </c>
      <c r="W98">
        <v>0.21809323046715171</v>
      </c>
      <c r="X98" s="128">
        <v>0.21867535471019689</v>
      </c>
    </row>
    <row r="99" spans="1:24">
      <c r="A99" s="309"/>
      <c r="B99" s="306"/>
      <c r="C99" s="306"/>
      <c r="D99" s="306"/>
      <c r="E99" s="119" t="s">
        <v>367</v>
      </c>
      <c r="F99" s="136" t="s">
        <v>364</v>
      </c>
      <c r="G99" s="127">
        <v>15.33418</v>
      </c>
      <c r="H99">
        <v>15.334160000000001</v>
      </c>
      <c r="I99">
        <v>15.334160000000001</v>
      </c>
      <c r="J99">
        <v>15.33412</v>
      </c>
      <c r="K99">
        <v>15.334149999999999</v>
      </c>
      <c r="L99" s="128">
        <v>15.334149999999999</v>
      </c>
      <c r="M99" s="127">
        <v>15.532058424325911</v>
      </c>
      <c r="N99">
        <v>15.531283044399521</v>
      </c>
      <c r="O99">
        <v>15.530868807357731</v>
      </c>
      <c r="P99">
        <v>15.53115338894326</v>
      </c>
      <c r="Q99">
        <v>15.5306856500056</v>
      </c>
      <c r="R99" s="128">
        <v>15.53126767220642</v>
      </c>
      <c r="S99" s="127">
        <v>51.773528081086383</v>
      </c>
      <c r="T99">
        <v>51.770943481331727</v>
      </c>
      <c r="U99">
        <v>51.769562691192419</v>
      </c>
      <c r="V99">
        <v>51.770511296477537</v>
      </c>
      <c r="W99">
        <v>51.768952166685352</v>
      </c>
      <c r="X99" s="128">
        <v>51.77089224068807</v>
      </c>
    </row>
    <row r="100" spans="1:24">
      <c r="A100" s="309"/>
      <c r="B100" s="306"/>
      <c r="C100" s="306"/>
      <c r="D100" s="306"/>
      <c r="E100" s="119" t="s">
        <v>368</v>
      </c>
      <c r="F100" s="136" t="s">
        <v>364</v>
      </c>
      <c r="G100" s="127">
        <v>0.15331</v>
      </c>
      <c r="H100">
        <v>0.15332000000000001</v>
      </c>
      <c r="I100">
        <v>0.15332000000000001</v>
      </c>
      <c r="J100">
        <v>0.15329999999999999</v>
      </c>
      <c r="K100">
        <v>0.15332999999999999</v>
      </c>
      <c r="L100" s="128">
        <v>0.15332999999999999</v>
      </c>
      <c r="M100" s="127">
        <v>0.15528837388327291</v>
      </c>
      <c r="N100">
        <v>0.1552909527725897</v>
      </c>
      <c r="O100">
        <v>0.15528681098567421</v>
      </c>
      <c r="P100">
        <v>0.15526980449644329</v>
      </c>
      <c r="Q100">
        <v>0.1552952091061689</v>
      </c>
      <c r="R100" s="128">
        <v>0.1553010288916836</v>
      </c>
      <c r="S100" s="127">
        <v>0.51762791294424304</v>
      </c>
      <c r="T100">
        <v>0.51763650924196569</v>
      </c>
      <c r="U100">
        <v>0.5176227032855808</v>
      </c>
      <c r="V100">
        <v>0.51756601498814447</v>
      </c>
      <c r="W100">
        <v>0.51765069702056299</v>
      </c>
      <c r="X100" s="128">
        <v>0.51767009630561212</v>
      </c>
    </row>
    <row r="101" spans="1:24">
      <c r="A101" s="309"/>
      <c r="B101" s="306"/>
      <c r="C101" s="306"/>
      <c r="D101" s="306"/>
      <c r="E101" s="119" t="s">
        <v>369</v>
      </c>
      <c r="F101" s="136" t="s">
        <v>364</v>
      </c>
      <c r="G101" s="127">
        <v>3.1449999999999999E-2</v>
      </c>
      <c r="H101">
        <v>3.1449999999999999E-2</v>
      </c>
      <c r="I101">
        <v>3.1449999999999999E-2</v>
      </c>
      <c r="J101">
        <v>3.1449999999999999E-2</v>
      </c>
      <c r="K101">
        <v>3.1449999999999999E-2</v>
      </c>
      <c r="L101" s="128">
        <v>3.1449999999999999E-2</v>
      </c>
      <c r="M101" s="127">
        <v>3.1855843445495607E-2</v>
      </c>
      <c r="N101">
        <v>3.1854294708439521E-2</v>
      </c>
      <c r="O101">
        <v>3.1853445118050182E-2</v>
      </c>
      <c r="P101">
        <v>3.1854111881364278E-2</v>
      </c>
      <c r="Q101">
        <v>3.1853090239281373E-2</v>
      </c>
      <c r="R101" s="128">
        <v>3.1854283953847588E-2</v>
      </c>
      <c r="S101" s="127">
        <v>0.1061861448183187</v>
      </c>
      <c r="T101">
        <v>0.1061809823614651</v>
      </c>
      <c r="U101">
        <v>0.10617815039350061</v>
      </c>
      <c r="V101">
        <v>0.10618037293788091</v>
      </c>
      <c r="W101">
        <v>0.1061769674642712</v>
      </c>
      <c r="X101" s="128">
        <v>0.10618094651282529</v>
      </c>
    </row>
    <row r="102" spans="1:24">
      <c r="A102" s="309"/>
      <c r="B102" s="306"/>
      <c r="C102" s="306"/>
      <c r="D102" s="306"/>
      <c r="E102" s="306" t="s">
        <v>65</v>
      </c>
      <c r="F102" s="136" t="s">
        <v>211</v>
      </c>
      <c r="G102" s="127">
        <v>0</v>
      </c>
      <c r="H102">
        <v>0</v>
      </c>
      <c r="I102">
        <v>0</v>
      </c>
      <c r="J102">
        <v>0</v>
      </c>
      <c r="K102">
        <v>0</v>
      </c>
      <c r="L102" s="128">
        <v>0</v>
      </c>
      <c r="M102" s="127">
        <v>0</v>
      </c>
      <c r="N102">
        <v>0</v>
      </c>
      <c r="O102">
        <v>0</v>
      </c>
      <c r="P102">
        <v>0</v>
      </c>
      <c r="Q102">
        <v>0</v>
      </c>
      <c r="R102" s="128">
        <v>0</v>
      </c>
      <c r="S102" s="127">
        <v>0</v>
      </c>
      <c r="T102">
        <v>0</v>
      </c>
      <c r="U102">
        <v>0</v>
      </c>
      <c r="V102">
        <v>0</v>
      </c>
      <c r="W102">
        <v>0</v>
      </c>
      <c r="X102" s="128">
        <v>0</v>
      </c>
    </row>
    <row r="103" spans="1:24">
      <c r="A103" s="309"/>
      <c r="B103" s="306"/>
      <c r="C103" s="306"/>
      <c r="D103" s="306"/>
      <c r="E103" s="306"/>
      <c r="F103" s="136" t="s">
        <v>231</v>
      </c>
      <c r="G103" s="127">
        <v>5.0000000000000002E-5</v>
      </c>
      <c r="H103">
        <v>5.0000000000000002E-5</v>
      </c>
      <c r="I103">
        <v>5.0000000000000002E-5</v>
      </c>
      <c r="J103">
        <v>5.0000000000000002E-5</v>
      </c>
      <c r="K103">
        <v>5.0000000000000002E-5</v>
      </c>
      <c r="L103" s="128">
        <v>5.0000000000000002E-5</v>
      </c>
      <c r="M103" s="127">
        <v>5.0645220104126582E-5</v>
      </c>
      <c r="N103">
        <v>5.06427578830517E-5</v>
      </c>
      <c r="O103">
        <v>5.0641407182909682E-5</v>
      </c>
      <c r="P103">
        <v>5.0642467219975017E-5</v>
      </c>
      <c r="Q103">
        <v>5.0640842987728718E-5</v>
      </c>
      <c r="R103" s="128">
        <v>5.0642740785131303E-5</v>
      </c>
      <c r="S103" s="127">
        <v>1.688174003470886E-4</v>
      </c>
      <c r="T103">
        <v>1.688091929435057E-4</v>
      </c>
      <c r="U103">
        <v>1.688046906096989E-4</v>
      </c>
      <c r="V103">
        <v>1.688082240665834E-4</v>
      </c>
      <c r="W103">
        <v>1.6880280995909571E-4</v>
      </c>
      <c r="X103" s="128">
        <v>1.6880913595043769E-4</v>
      </c>
    </row>
    <row r="104" spans="1:24">
      <c r="A104" s="309"/>
      <c r="B104" s="306"/>
      <c r="C104" s="306"/>
      <c r="D104" s="306"/>
      <c r="E104" s="306"/>
      <c r="F104" s="136" t="s">
        <v>213</v>
      </c>
      <c r="G104" s="127">
        <v>0.38666</v>
      </c>
      <c r="H104">
        <v>0.38666</v>
      </c>
      <c r="I104">
        <v>0.38666</v>
      </c>
      <c r="J104">
        <v>0.38666</v>
      </c>
      <c r="K104">
        <v>0.38666</v>
      </c>
      <c r="L104" s="128">
        <v>0.38666</v>
      </c>
      <c r="M104" s="127">
        <v>0.39164961610923171</v>
      </c>
      <c r="N104">
        <v>0.39163057526121542</v>
      </c>
      <c r="O104">
        <v>0.39162013002687701</v>
      </c>
      <c r="P104">
        <v>0.39162832750551069</v>
      </c>
      <c r="Q104">
        <v>0.39161576699270367</v>
      </c>
      <c r="R104" s="128">
        <v>0.39163044303957728</v>
      </c>
      <c r="S104" s="127">
        <v>1.305498720364106</v>
      </c>
      <c r="T104">
        <v>1.3054352508707181</v>
      </c>
      <c r="U104">
        <v>1.305400433422923</v>
      </c>
      <c r="V104">
        <v>1.305427758351702</v>
      </c>
      <c r="W104">
        <v>1.3053858899756789</v>
      </c>
      <c r="X104" s="128">
        <v>1.305434810131924</v>
      </c>
    </row>
    <row r="105" spans="1:24">
      <c r="A105" s="309"/>
      <c r="B105" s="306"/>
      <c r="C105" s="306"/>
      <c r="D105" s="306"/>
      <c r="E105" s="306"/>
      <c r="F105" s="136" t="s">
        <v>235</v>
      </c>
      <c r="G105" s="127">
        <v>0</v>
      </c>
      <c r="H105">
        <v>0</v>
      </c>
      <c r="I105">
        <v>0</v>
      </c>
      <c r="J105">
        <v>0</v>
      </c>
      <c r="K105">
        <v>0</v>
      </c>
      <c r="L105" s="128">
        <v>0</v>
      </c>
      <c r="M105" s="127">
        <v>0</v>
      </c>
      <c r="N105">
        <v>0</v>
      </c>
      <c r="O105">
        <v>0</v>
      </c>
      <c r="P105">
        <v>0</v>
      </c>
      <c r="Q105">
        <v>0</v>
      </c>
      <c r="R105" s="128">
        <v>0</v>
      </c>
      <c r="S105" s="127">
        <v>0</v>
      </c>
      <c r="T105">
        <v>0</v>
      </c>
      <c r="U105">
        <v>0</v>
      </c>
      <c r="V105">
        <v>0</v>
      </c>
      <c r="W105">
        <v>0</v>
      </c>
      <c r="X105" s="128">
        <v>0</v>
      </c>
    </row>
    <row r="106" spans="1:24">
      <c r="A106" s="309"/>
      <c r="B106" s="306"/>
      <c r="C106" s="306"/>
      <c r="D106" s="306"/>
      <c r="E106" s="306"/>
      <c r="F106" s="136" t="s">
        <v>237</v>
      </c>
      <c r="G106" s="127">
        <v>0</v>
      </c>
      <c r="H106">
        <v>0</v>
      </c>
      <c r="I106">
        <v>0</v>
      </c>
      <c r="J106">
        <v>0</v>
      </c>
      <c r="K106">
        <v>0</v>
      </c>
      <c r="L106" s="128">
        <v>0</v>
      </c>
      <c r="M106" s="127">
        <v>0</v>
      </c>
      <c r="N106">
        <v>0</v>
      </c>
      <c r="O106">
        <v>0</v>
      </c>
      <c r="P106">
        <v>0</v>
      </c>
      <c r="Q106">
        <v>0</v>
      </c>
      <c r="R106" s="128">
        <v>0</v>
      </c>
      <c r="S106" s="127">
        <v>0</v>
      </c>
      <c r="T106">
        <v>0</v>
      </c>
      <c r="U106">
        <v>0</v>
      </c>
      <c r="V106">
        <v>0</v>
      </c>
      <c r="W106">
        <v>0</v>
      </c>
      <c r="X106" s="128">
        <v>0</v>
      </c>
    </row>
    <row r="107" spans="1:24">
      <c r="A107" s="309"/>
      <c r="B107" s="306"/>
      <c r="C107" s="306"/>
      <c r="D107" s="306"/>
      <c r="E107" s="306"/>
      <c r="F107" s="136" t="s">
        <v>221</v>
      </c>
      <c r="G107" s="127">
        <v>0</v>
      </c>
      <c r="H107">
        <v>0</v>
      </c>
      <c r="I107">
        <v>0</v>
      </c>
      <c r="J107">
        <v>0</v>
      </c>
      <c r="K107">
        <v>0</v>
      </c>
      <c r="L107" s="128">
        <v>0</v>
      </c>
      <c r="M107" s="127">
        <v>0</v>
      </c>
      <c r="N107">
        <v>0</v>
      </c>
      <c r="O107">
        <v>0</v>
      </c>
      <c r="P107">
        <v>0</v>
      </c>
      <c r="Q107">
        <v>0</v>
      </c>
      <c r="R107" s="128">
        <v>0</v>
      </c>
      <c r="S107" s="127">
        <v>0</v>
      </c>
      <c r="T107">
        <v>0</v>
      </c>
      <c r="U107">
        <v>0</v>
      </c>
      <c r="V107">
        <v>0</v>
      </c>
      <c r="W107">
        <v>0</v>
      </c>
      <c r="X107" s="128">
        <v>0</v>
      </c>
    </row>
    <row r="108" spans="1:24">
      <c r="A108" s="309"/>
      <c r="B108" s="306"/>
      <c r="C108" s="306"/>
      <c r="D108" s="306"/>
      <c r="E108" s="306"/>
      <c r="F108" s="136" t="s">
        <v>187</v>
      </c>
      <c r="G108" s="127">
        <v>2.0000000000000002E-5</v>
      </c>
      <c r="H108">
        <v>2.0000000000000002E-5</v>
      </c>
      <c r="I108">
        <v>2.0000000000000002E-5</v>
      </c>
      <c r="J108">
        <v>2.0000000000000002E-5</v>
      </c>
      <c r="K108">
        <v>2.0000000000000002E-5</v>
      </c>
      <c r="L108" s="128">
        <v>2.0000000000000002E-5</v>
      </c>
      <c r="M108" s="127">
        <v>2.0258088041650632E-5</v>
      </c>
      <c r="N108">
        <v>2.0257103153220679E-5</v>
      </c>
      <c r="O108">
        <v>2.0256562873163871E-5</v>
      </c>
      <c r="P108">
        <v>2.025698688799E-5</v>
      </c>
      <c r="Q108">
        <v>2.025633719509149E-5</v>
      </c>
      <c r="R108" s="128">
        <v>2.0257096314052521E-5</v>
      </c>
      <c r="S108" s="127">
        <v>6.7526960138835439E-5</v>
      </c>
      <c r="T108">
        <v>6.7523677177402258E-5</v>
      </c>
      <c r="U108">
        <v>6.7521876243879572E-5</v>
      </c>
      <c r="V108">
        <v>6.7523289626633342E-5</v>
      </c>
      <c r="W108">
        <v>6.752112398363829E-5</v>
      </c>
      <c r="X108" s="128">
        <v>6.7523654380175071E-5</v>
      </c>
    </row>
    <row r="109" spans="1:24">
      <c r="A109" s="309"/>
      <c r="B109" s="306"/>
      <c r="C109" s="306"/>
      <c r="D109" s="306"/>
      <c r="E109" s="306"/>
      <c r="F109" s="136" t="s">
        <v>189</v>
      </c>
      <c r="G109" s="127">
        <v>1.4904299999999999</v>
      </c>
      <c r="H109">
        <v>1.4904299999999999</v>
      </c>
      <c r="I109">
        <v>1.4904299999999999</v>
      </c>
      <c r="J109">
        <v>1.4904299999999999</v>
      </c>
      <c r="K109">
        <v>1.4904299999999999</v>
      </c>
      <c r="L109" s="128">
        <v>1.4904299999999999</v>
      </c>
      <c r="M109" s="127">
        <v>1.5096631079958669</v>
      </c>
      <c r="N109">
        <v>1.5095897126327349</v>
      </c>
      <c r="O109">
        <v>1.5095494501524811</v>
      </c>
      <c r="P109">
        <v>1.5095810483733469</v>
      </c>
      <c r="Q109">
        <v>1.5095326322840099</v>
      </c>
      <c r="R109" s="128">
        <v>1.509589202967665</v>
      </c>
      <c r="S109" s="127">
        <v>5.032210359986224</v>
      </c>
      <c r="T109">
        <v>5.0319657087757834</v>
      </c>
      <c r="U109">
        <v>5.0318315005082708</v>
      </c>
      <c r="V109">
        <v>5.0319368279111556</v>
      </c>
      <c r="W109">
        <v>5.0317754409467002</v>
      </c>
      <c r="X109" s="128">
        <v>5.0319640098922154</v>
      </c>
    </row>
    <row r="110" spans="1:24">
      <c r="A110" s="309"/>
      <c r="B110" s="306"/>
      <c r="C110" s="306"/>
      <c r="D110" s="306"/>
      <c r="E110" s="306"/>
      <c r="F110" s="136" t="s">
        <v>193</v>
      </c>
      <c r="G110" s="127">
        <v>0.41242000000000001</v>
      </c>
      <c r="H110">
        <v>0.41248000000000001</v>
      </c>
      <c r="I110">
        <v>0.41254999999999997</v>
      </c>
      <c r="J110">
        <v>0.41260000000000002</v>
      </c>
      <c r="K110">
        <v>0.41264000000000001</v>
      </c>
      <c r="L110" s="128">
        <v>0.41267999999999999</v>
      </c>
      <c r="M110" s="127">
        <v>0.41774203350687761</v>
      </c>
      <c r="N110">
        <v>0.41778249543202328</v>
      </c>
      <c r="O110">
        <v>0.41784225066618769</v>
      </c>
      <c r="P110">
        <v>0.41790163949923381</v>
      </c>
      <c r="Q110">
        <v>0.41792874900912758</v>
      </c>
      <c r="R110" s="128">
        <v>0.41798492534415971</v>
      </c>
      <c r="S110" s="127">
        <v>1.392473445022925</v>
      </c>
      <c r="T110">
        <v>1.3926083181067439</v>
      </c>
      <c r="U110">
        <v>1.3928075022206261</v>
      </c>
      <c r="V110">
        <v>1.3930054649974459</v>
      </c>
      <c r="W110">
        <v>1.393095830030425</v>
      </c>
      <c r="X110" s="128">
        <v>1.393283084480532</v>
      </c>
    </row>
    <row r="111" spans="1:24">
      <c r="A111" s="309"/>
      <c r="B111" s="306"/>
      <c r="C111" s="306"/>
      <c r="D111" s="306"/>
      <c r="E111" s="306"/>
      <c r="F111" s="136" t="s">
        <v>191</v>
      </c>
      <c r="G111" s="127">
        <v>0</v>
      </c>
      <c r="H111">
        <v>0</v>
      </c>
      <c r="I111">
        <v>0</v>
      </c>
      <c r="J111">
        <v>0</v>
      </c>
      <c r="K111">
        <v>0</v>
      </c>
      <c r="L111" s="128">
        <v>0</v>
      </c>
      <c r="M111" s="127">
        <v>0</v>
      </c>
      <c r="N111">
        <v>0</v>
      </c>
      <c r="O111">
        <v>0</v>
      </c>
      <c r="P111">
        <v>0</v>
      </c>
      <c r="Q111">
        <v>0</v>
      </c>
      <c r="R111" s="128">
        <v>0</v>
      </c>
      <c r="S111" s="127">
        <v>0</v>
      </c>
      <c r="T111">
        <v>0</v>
      </c>
      <c r="U111">
        <v>0</v>
      </c>
      <c r="V111">
        <v>0</v>
      </c>
      <c r="W111">
        <v>0</v>
      </c>
      <c r="X111" s="128">
        <v>0</v>
      </c>
    </row>
    <row r="112" spans="1:24">
      <c r="A112" s="309"/>
      <c r="B112" s="306"/>
      <c r="C112" s="306"/>
      <c r="D112" s="306"/>
      <c r="E112" s="306"/>
      <c r="F112" s="136" t="s">
        <v>195</v>
      </c>
      <c r="G112" s="127">
        <v>6.0760000000000002E-2</v>
      </c>
      <c r="H112">
        <v>6.0760000000000002E-2</v>
      </c>
      <c r="I112">
        <v>6.0760000000000002E-2</v>
      </c>
      <c r="J112">
        <v>6.0760000000000002E-2</v>
      </c>
      <c r="K112">
        <v>6.0760000000000002E-2</v>
      </c>
      <c r="L112" s="128">
        <v>6.0760000000000002E-2</v>
      </c>
      <c r="M112" s="127">
        <v>6.154407147053461E-2</v>
      </c>
      <c r="N112">
        <v>6.1541079379484422E-2</v>
      </c>
      <c r="O112">
        <v>6.1539438008671843E-2</v>
      </c>
      <c r="P112">
        <v>6.1540726165713627E-2</v>
      </c>
      <c r="Q112">
        <v>6.1538752398687953E-2</v>
      </c>
      <c r="R112" s="128">
        <v>6.1541058602091539E-2</v>
      </c>
      <c r="S112" s="127">
        <v>0.205146904901782</v>
      </c>
      <c r="T112">
        <v>0.20513693126494811</v>
      </c>
      <c r="U112">
        <v>0.20513146002890609</v>
      </c>
      <c r="V112">
        <v>0.20513575388571209</v>
      </c>
      <c r="W112">
        <v>0.20512917466229311</v>
      </c>
      <c r="X112" s="128">
        <v>0.20513686200697179</v>
      </c>
    </row>
    <row r="113" spans="1:24">
      <c r="A113" s="309"/>
      <c r="B113" s="306"/>
      <c r="C113" s="306"/>
      <c r="D113" s="306"/>
      <c r="E113" s="306"/>
      <c r="F113" s="136" t="s">
        <v>217</v>
      </c>
      <c r="G113" s="127">
        <v>1.8699999999999999E-3</v>
      </c>
      <c r="H113">
        <v>1.8699999999999999E-3</v>
      </c>
      <c r="I113">
        <v>1.8699999999999999E-3</v>
      </c>
      <c r="J113">
        <v>1.8699999999999999E-3</v>
      </c>
      <c r="K113">
        <v>1.8699999999999999E-3</v>
      </c>
      <c r="L113" s="128">
        <v>1.8699999999999999E-3</v>
      </c>
      <c r="M113" s="127">
        <v>1.8941312318943341E-3</v>
      </c>
      <c r="N113">
        <v>1.894039144826133E-3</v>
      </c>
      <c r="O113">
        <v>1.893988628640822E-3</v>
      </c>
      <c r="P113">
        <v>1.894028274027065E-3</v>
      </c>
      <c r="Q113">
        <v>1.8939675277410541E-3</v>
      </c>
      <c r="R113" s="128">
        <v>1.89403850536391E-3</v>
      </c>
      <c r="S113" s="127">
        <v>6.3137707729811129E-3</v>
      </c>
      <c r="T113">
        <v>6.3134638160871111E-3</v>
      </c>
      <c r="U113">
        <v>6.313295428802739E-3</v>
      </c>
      <c r="V113">
        <v>6.3134275800902171E-3</v>
      </c>
      <c r="W113">
        <v>6.3132250924701804E-3</v>
      </c>
      <c r="X113" s="128">
        <v>6.3134616845463678E-3</v>
      </c>
    </row>
    <row r="114" spans="1:24">
      <c r="A114" s="309"/>
      <c r="B114" s="306"/>
      <c r="C114" s="306"/>
      <c r="D114" s="306"/>
      <c r="E114" s="306"/>
      <c r="F114" s="136" t="s">
        <v>215</v>
      </c>
      <c r="G114" s="127">
        <v>5.5000000000000003E-4</v>
      </c>
      <c r="H114">
        <v>5.5000000000000003E-4</v>
      </c>
      <c r="I114">
        <v>5.5000000000000003E-4</v>
      </c>
      <c r="J114">
        <v>5.5000000000000003E-4</v>
      </c>
      <c r="K114">
        <v>5.5000000000000003E-4</v>
      </c>
      <c r="L114" s="128">
        <v>5.5000000000000003E-4</v>
      </c>
      <c r="M114" s="127">
        <v>5.5709742114539232E-4</v>
      </c>
      <c r="N114">
        <v>5.570703367135686E-4</v>
      </c>
      <c r="O114">
        <v>5.5705547901200648E-4</v>
      </c>
      <c r="P114">
        <v>5.5706713941972507E-4</v>
      </c>
      <c r="Q114">
        <v>5.5704927286501585E-4</v>
      </c>
      <c r="R114" s="128">
        <v>5.570701486364443E-4</v>
      </c>
      <c r="S114" s="127">
        <v>1.856991403817974E-3</v>
      </c>
      <c r="T114">
        <v>1.8569011223785619E-3</v>
      </c>
      <c r="U114">
        <v>1.856851596706688E-3</v>
      </c>
      <c r="V114">
        <v>1.856890464732417E-3</v>
      </c>
      <c r="W114">
        <v>1.856830909550053E-3</v>
      </c>
      <c r="X114" s="128">
        <v>1.856900495454814E-3</v>
      </c>
    </row>
    <row r="115" spans="1:24">
      <c r="A115" s="309"/>
      <c r="B115" s="306"/>
      <c r="C115" s="306"/>
      <c r="D115" s="306"/>
      <c r="E115" s="306"/>
      <c r="F115" s="136" t="s">
        <v>197</v>
      </c>
      <c r="G115" s="127">
        <v>4.2840000000000003E-2</v>
      </c>
      <c r="H115">
        <v>4.2889999999999998E-2</v>
      </c>
      <c r="I115">
        <v>4.2909999999999997E-2</v>
      </c>
      <c r="J115">
        <v>4.2939999999999999E-2</v>
      </c>
      <c r="K115">
        <v>4.2950000000000002E-2</v>
      </c>
      <c r="L115" s="128">
        <v>4.2959999999999998E-2</v>
      </c>
      <c r="M115" s="127">
        <v>4.3392824585215643E-2</v>
      </c>
      <c r="N115">
        <v>4.3441357712081741E-2</v>
      </c>
      <c r="O115">
        <v>4.3460455644373078E-2</v>
      </c>
      <c r="P115">
        <v>4.3491750848514539E-2</v>
      </c>
      <c r="Q115">
        <v>4.3500484126458967E-2</v>
      </c>
      <c r="R115" s="128">
        <v>4.351224288258481E-2</v>
      </c>
      <c r="S115" s="127">
        <v>0.14464274861738549</v>
      </c>
      <c r="T115">
        <v>0.14480452570693911</v>
      </c>
      <c r="U115">
        <v>0.14486818548124361</v>
      </c>
      <c r="V115">
        <v>0.14497250282838181</v>
      </c>
      <c r="W115">
        <v>0.1450016137548632</v>
      </c>
      <c r="X115" s="128">
        <v>0.14504080960861601</v>
      </c>
    </row>
    <row r="116" spans="1:24">
      <c r="A116" s="309"/>
      <c r="B116" s="306"/>
      <c r="C116" s="306"/>
      <c r="D116" s="306"/>
      <c r="E116" s="306"/>
      <c r="F116" s="136" t="s">
        <v>239</v>
      </c>
      <c r="G116" s="127">
        <v>0.15151000000000001</v>
      </c>
      <c r="H116">
        <v>0.15151000000000001</v>
      </c>
      <c r="I116">
        <v>0.15151000000000001</v>
      </c>
      <c r="J116">
        <v>0.15151000000000001</v>
      </c>
      <c r="K116">
        <v>0.15151000000000001</v>
      </c>
      <c r="L116" s="128">
        <v>0.15151000000000001</v>
      </c>
      <c r="M116" s="127">
        <v>0.15346514595952429</v>
      </c>
      <c r="N116">
        <v>0.1534576849372232</v>
      </c>
      <c r="O116">
        <v>0.1534535920456529</v>
      </c>
      <c r="P116">
        <v>0.15345680416996829</v>
      </c>
      <c r="Q116">
        <v>0.15345188242141561</v>
      </c>
      <c r="R116" s="128">
        <v>0.15345763312710489</v>
      </c>
      <c r="S116" s="127">
        <v>0.51155048653174784</v>
      </c>
      <c r="T116">
        <v>0.51152561645741079</v>
      </c>
      <c r="U116">
        <v>0.5115119734855097</v>
      </c>
      <c r="V116">
        <v>0.51152268056656092</v>
      </c>
      <c r="W116">
        <v>0.51150627473805188</v>
      </c>
      <c r="X116" s="128">
        <v>0.51152544375701625</v>
      </c>
    </row>
    <row r="117" spans="1:24">
      <c r="A117" s="309"/>
      <c r="B117" s="306"/>
      <c r="C117" s="306"/>
      <c r="D117" s="306"/>
      <c r="E117" s="306"/>
      <c r="F117" s="136" t="s">
        <v>199</v>
      </c>
      <c r="G117" s="127">
        <v>1.80006</v>
      </c>
      <c r="H117">
        <v>1.80006</v>
      </c>
      <c r="I117">
        <v>1.80006</v>
      </c>
      <c r="J117">
        <v>1.80006</v>
      </c>
      <c r="K117">
        <v>1.80006</v>
      </c>
      <c r="L117" s="128">
        <v>1.80006</v>
      </c>
      <c r="M117" s="127">
        <v>1.823288698012681</v>
      </c>
      <c r="N117">
        <v>1.823200055099321</v>
      </c>
      <c r="O117">
        <v>1.8231514282733681</v>
      </c>
      <c r="P117">
        <v>1.823189590879764</v>
      </c>
      <c r="Q117">
        <v>1.823131116569819</v>
      </c>
      <c r="R117" s="128">
        <v>1.823199439553669</v>
      </c>
      <c r="S117" s="127">
        <v>6.0776289933756056</v>
      </c>
      <c r="T117">
        <v>6.0773335169977356</v>
      </c>
      <c r="U117">
        <v>6.0771714275778921</v>
      </c>
      <c r="V117">
        <v>6.0772986362658807</v>
      </c>
      <c r="W117">
        <v>6.0771037218993973</v>
      </c>
      <c r="X117" s="128">
        <v>6.0773314651788954</v>
      </c>
    </row>
    <row r="118" spans="1:24">
      <c r="A118" s="309"/>
      <c r="B118" s="306"/>
      <c r="C118" s="306"/>
      <c r="D118" s="306"/>
      <c r="E118" s="306"/>
      <c r="F118" s="136" t="s">
        <v>227</v>
      </c>
      <c r="G118" s="127">
        <v>0</v>
      </c>
      <c r="H118">
        <v>0</v>
      </c>
      <c r="I118">
        <v>0</v>
      </c>
      <c r="J118">
        <v>0</v>
      </c>
      <c r="K118">
        <v>0</v>
      </c>
      <c r="L118" s="128">
        <v>0</v>
      </c>
      <c r="M118" s="127">
        <v>0</v>
      </c>
      <c r="N118">
        <v>0</v>
      </c>
      <c r="O118">
        <v>0</v>
      </c>
      <c r="P118">
        <v>0</v>
      </c>
      <c r="Q118">
        <v>0</v>
      </c>
      <c r="R118" s="128">
        <v>0</v>
      </c>
      <c r="S118" s="127">
        <v>0</v>
      </c>
      <c r="T118">
        <v>0</v>
      </c>
      <c r="U118">
        <v>0</v>
      </c>
      <c r="V118">
        <v>0</v>
      </c>
      <c r="W118">
        <v>0</v>
      </c>
      <c r="X118" s="128">
        <v>0</v>
      </c>
    </row>
    <row r="119" spans="1:24">
      <c r="A119" s="309"/>
      <c r="B119" s="306"/>
      <c r="C119" s="306"/>
      <c r="D119" s="306"/>
      <c r="E119" s="306"/>
      <c r="F119" s="136" t="s">
        <v>205</v>
      </c>
      <c r="G119" s="127">
        <v>0</v>
      </c>
      <c r="H119">
        <v>0</v>
      </c>
      <c r="I119">
        <v>0</v>
      </c>
      <c r="J119">
        <v>0</v>
      </c>
      <c r="K119">
        <v>0</v>
      </c>
      <c r="L119" s="128">
        <v>0</v>
      </c>
      <c r="M119" s="127">
        <v>0</v>
      </c>
      <c r="N119">
        <v>0</v>
      </c>
      <c r="O119">
        <v>0</v>
      </c>
      <c r="P119">
        <v>0</v>
      </c>
      <c r="Q119">
        <v>0</v>
      </c>
      <c r="R119" s="128">
        <v>0</v>
      </c>
      <c r="S119" s="127">
        <v>0</v>
      </c>
      <c r="T119">
        <v>0</v>
      </c>
      <c r="U119">
        <v>0</v>
      </c>
      <c r="V119">
        <v>0</v>
      </c>
      <c r="W119">
        <v>0</v>
      </c>
      <c r="X119" s="128">
        <v>0</v>
      </c>
    </row>
    <row r="120" spans="1:24">
      <c r="A120" s="309"/>
      <c r="B120" s="306"/>
      <c r="C120" s="306"/>
      <c r="D120" s="306"/>
      <c r="E120" s="306"/>
      <c r="F120" s="136" t="s">
        <v>201</v>
      </c>
      <c r="G120" s="127">
        <v>0</v>
      </c>
      <c r="H120">
        <v>0</v>
      </c>
      <c r="I120">
        <v>0</v>
      </c>
      <c r="J120">
        <v>0</v>
      </c>
      <c r="K120">
        <v>0</v>
      </c>
      <c r="L120" s="128">
        <v>0</v>
      </c>
      <c r="M120" s="127">
        <v>0</v>
      </c>
      <c r="N120">
        <v>0</v>
      </c>
      <c r="O120">
        <v>0</v>
      </c>
      <c r="P120">
        <v>0</v>
      </c>
      <c r="Q120">
        <v>0</v>
      </c>
      <c r="R120" s="128">
        <v>0</v>
      </c>
      <c r="S120" s="127">
        <v>0</v>
      </c>
      <c r="T120">
        <v>0</v>
      </c>
      <c r="U120">
        <v>0</v>
      </c>
      <c r="V120">
        <v>0</v>
      </c>
      <c r="W120">
        <v>0</v>
      </c>
      <c r="X120" s="128">
        <v>0</v>
      </c>
    </row>
    <row r="121" spans="1:24">
      <c r="A121" s="309"/>
      <c r="B121" s="306"/>
      <c r="C121" s="306"/>
      <c r="D121" s="306"/>
      <c r="E121" s="306"/>
      <c r="F121" s="136" t="s">
        <v>207</v>
      </c>
      <c r="G121" s="127">
        <v>1.09788</v>
      </c>
      <c r="H121">
        <v>1.09788</v>
      </c>
      <c r="I121">
        <v>1.09788</v>
      </c>
      <c r="J121">
        <v>1.09788</v>
      </c>
      <c r="K121">
        <v>1.09788</v>
      </c>
      <c r="L121" s="128">
        <v>1.09788</v>
      </c>
      <c r="M121" s="127">
        <v>1.1120474849583699</v>
      </c>
      <c r="N121">
        <v>1.1119934204928961</v>
      </c>
      <c r="O121">
        <v>1.1119637623594569</v>
      </c>
      <c r="P121">
        <v>1.1119870382293231</v>
      </c>
      <c r="Q121">
        <v>1.1119513739873521</v>
      </c>
      <c r="R121" s="128">
        <v>1.1119930450635991</v>
      </c>
      <c r="S121" s="127">
        <v>3.706824949861232</v>
      </c>
      <c r="T121">
        <v>3.7066447349763192</v>
      </c>
      <c r="U121">
        <v>3.7065458745315252</v>
      </c>
      <c r="V121">
        <v>3.7066234607644111</v>
      </c>
      <c r="W121">
        <v>3.7065045799578402</v>
      </c>
      <c r="X121" s="128">
        <v>3.7066434835453301</v>
      </c>
    </row>
    <row r="122" spans="1:24">
      <c r="A122" s="309"/>
      <c r="B122" s="306"/>
      <c r="C122" s="306"/>
      <c r="D122" s="306"/>
      <c r="E122" s="306"/>
      <c r="F122" s="136" t="s">
        <v>209</v>
      </c>
      <c r="G122" s="127">
        <v>0</v>
      </c>
      <c r="H122">
        <v>0</v>
      </c>
      <c r="I122">
        <v>0</v>
      </c>
      <c r="J122">
        <v>0</v>
      </c>
      <c r="K122">
        <v>0</v>
      </c>
      <c r="L122" s="128">
        <v>0</v>
      </c>
      <c r="M122" s="127">
        <v>0</v>
      </c>
      <c r="N122">
        <v>0</v>
      </c>
      <c r="O122">
        <v>0</v>
      </c>
      <c r="P122">
        <v>0</v>
      </c>
      <c r="Q122">
        <v>0</v>
      </c>
      <c r="R122" s="128">
        <v>0</v>
      </c>
      <c r="S122" s="127">
        <v>0</v>
      </c>
      <c r="T122">
        <v>0</v>
      </c>
      <c r="U122">
        <v>0</v>
      </c>
      <c r="V122">
        <v>0</v>
      </c>
      <c r="W122">
        <v>0</v>
      </c>
      <c r="X122" s="128">
        <v>0</v>
      </c>
    </row>
    <row r="123" spans="1:24">
      <c r="A123" s="309"/>
      <c r="B123" s="306"/>
      <c r="C123" s="306"/>
      <c r="D123" s="306"/>
      <c r="E123" s="306"/>
      <c r="F123" s="136" t="s">
        <v>219</v>
      </c>
      <c r="G123" s="127">
        <v>0</v>
      </c>
      <c r="H123">
        <v>0</v>
      </c>
      <c r="I123">
        <v>0</v>
      </c>
      <c r="J123">
        <v>0</v>
      </c>
      <c r="K123">
        <v>0</v>
      </c>
      <c r="L123" s="128">
        <v>0</v>
      </c>
      <c r="M123" s="127">
        <v>0</v>
      </c>
      <c r="N123">
        <v>0</v>
      </c>
      <c r="O123">
        <v>0</v>
      </c>
      <c r="P123">
        <v>0</v>
      </c>
      <c r="Q123">
        <v>0</v>
      </c>
      <c r="R123" s="128">
        <v>0</v>
      </c>
      <c r="S123" s="127">
        <v>0</v>
      </c>
      <c r="T123">
        <v>0</v>
      </c>
      <c r="U123">
        <v>0</v>
      </c>
      <c r="V123">
        <v>0</v>
      </c>
      <c r="W123">
        <v>0</v>
      </c>
      <c r="X123" s="128">
        <v>0</v>
      </c>
    </row>
    <row r="124" spans="1:24">
      <c r="A124" s="309"/>
      <c r="B124" s="306"/>
      <c r="C124" s="306"/>
      <c r="D124" s="306"/>
      <c r="E124" s="306"/>
      <c r="F124" s="136" t="s">
        <v>229</v>
      </c>
      <c r="G124" s="127">
        <v>2.0000000000000002E-5</v>
      </c>
      <c r="H124">
        <v>2.0000000000000002E-5</v>
      </c>
      <c r="I124">
        <v>2.0000000000000002E-5</v>
      </c>
      <c r="J124">
        <v>2.0000000000000002E-5</v>
      </c>
      <c r="K124">
        <v>2.0000000000000002E-5</v>
      </c>
      <c r="L124" s="128">
        <v>2.0000000000000002E-5</v>
      </c>
      <c r="M124" s="127">
        <v>2.0258088041650632E-5</v>
      </c>
      <c r="N124">
        <v>2.0257103153220679E-5</v>
      </c>
      <c r="O124">
        <v>2.0256562873163871E-5</v>
      </c>
      <c r="P124">
        <v>2.025698688799E-5</v>
      </c>
      <c r="Q124">
        <v>2.025633719509149E-5</v>
      </c>
      <c r="R124" s="128">
        <v>2.0257096314052521E-5</v>
      </c>
      <c r="S124" s="127">
        <v>6.7526960138835439E-5</v>
      </c>
      <c r="T124">
        <v>6.7523677177402258E-5</v>
      </c>
      <c r="U124">
        <v>6.7521876243879572E-5</v>
      </c>
      <c r="V124">
        <v>6.7523289626633342E-5</v>
      </c>
      <c r="W124">
        <v>6.752112398363829E-5</v>
      </c>
      <c r="X124" s="128">
        <v>6.7523654380175071E-5</v>
      </c>
    </row>
    <row r="125" spans="1:24" ht="15" thickBot="1">
      <c r="A125" s="310"/>
      <c r="B125" s="307"/>
      <c r="C125" s="307"/>
      <c r="D125" s="307"/>
      <c r="E125" s="307"/>
      <c r="F125" s="145" t="s">
        <v>223</v>
      </c>
      <c r="G125" s="133">
        <v>1.33E-3</v>
      </c>
      <c r="H125" s="134">
        <v>1.33E-3</v>
      </c>
      <c r="I125" s="134">
        <v>1.33E-3</v>
      </c>
      <c r="J125" s="134">
        <v>1.33E-3</v>
      </c>
      <c r="K125" s="134">
        <v>1.33E-3</v>
      </c>
      <c r="L125" s="135">
        <v>1.33E-3</v>
      </c>
      <c r="M125" s="133">
        <v>1.347162854769767E-3</v>
      </c>
      <c r="N125" s="134">
        <v>1.3470973596891749E-3</v>
      </c>
      <c r="O125" s="134">
        <v>1.347061431065397E-3</v>
      </c>
      <c r="P125" s="134">
        <v>1.347089628051335E-3</v>
      </c>
      <c r="Q125" s="134">
        <v>1.3470464234735841E-3</v>
      </c>
      <c r="R125" s="135">
        <v>1.347096904884493E-3</v>
      </c>
      <c r="S125" s="133">
        <v>4.4905428492325559E-3</v>
      </c>
      <c r="T125" s="134">
        <v>4.4903245322972501E-3</v>
      </c>
      <c r="U125" s="134">
        <v>4.4902047702179912E-3</v>
      </c>
      <c r="V125" s="134">
        <v>4.4902987601711172E-3</v>
      </c>
      <c r="W125" s="134">
        <v>4.490154744911946E-3</v>
      </c>
      <c r="X125" s="135">
        <v>4.4903230162816419E-3</v>
      </c>
    </row>
    <row r="126" spans="1:24">
      <c r="A126" s="308" t="s">
        <v>405</v>
      </c>
      <c r="B126" s="305" t="s">
        <v>272</v>
      </c>
      <c r="C126" s="305" t="s">
        <v>361</v>
      </c>
      <c r="D126" s="305" t="s">
        <v>406</v>
      </c>
      <c r="E126" s="120" t="s">
        <v>363</v>
      </c>
      <c r="F126" s="144" t="s">
        <v>364</v>
      </c>
      <c r="G126" s="131">
        <v>4.0750000000000001E-2</v>
      </c>
      <c r="H126" s="129">
        <v>4.0750000000000001E-2</v>
      </c>
      <c r="I126" s="129">
        <v>4.0750000000000001E-2</v>
      </c>
      <c r="J126" s="129">
        <v>4.0730000000000002E-2</v>
      </c>
      <c r="K126" s="129">
        <v>4.0750000000000001E-2</v>
      </c>
      <c r="L126" s="130">
        <v>4.0750000000000001E-2</v>
      </c>
      <c r="M126" s="131">
        <v>0.1003620422136295</v>
      </c>
      <c r="N126" s="129">
        <v>0.1003620422136295</v>
      </c>
      <c r="O126" s="129">
        <v>0.10036451406334659</v>
      </c>
      <c r="P126" s="129">
        <v>0.1004067545913965</v>
      </c>
      <c r="Q126" s="129">
        <v>0.1003669860348267</v>
      </c>
      <c r="R126" s="130">
        <v>0.1003719303431119</v>
      </c>
      <c r="S126" s="131">
        <v>10.036204221362951</v>
      </c>
      <c r="T126" s="129">
        <v>10.036204221362951</v>
      </c>
      <c r="U126" s="129">
        <v>10.03645140633466</v>
      </c>
      <c r="V126" s="129">
        <v>10.040675459139649</v>
      </c>
      <c r="W126" s="129">
        <v>10.03669860348267</v>
      </c>
      <c r="X126" s="130">
        <v>10.037193034311191</v>
      </c>
    </row>
    <row r="127" spans="1:24">
      <c r="A127" s="309"/>
      <c r="B127" s="306"/>
      <c r="C127" s="306"/>
      <c r="D127" s="306"/>
      <c r="E127" s="119" t="s">
        <v>365</v>
      </c>
      <c r="F127" s="136" t="s">
        <v>364</v>
      </c>
      <c r="G127" s="127">
        <v>0.13391</v>
      </c>
      <c r="H127">
        <v>0.13391</v>
      </c>
      <c r="I127">
        <v>0.13391</v>
      </c>
      <c r="J127">
        <v>0.13388</v>
      </c>
      <c r="K127">
        <v>0.13391</v>
      </c>
      <c r="L127" s="128">
        <v>0.13391</v>
      </c>
      <c r="M127" s="127">
        <v>0.32980321651109518</v>
      </c>
      <c r="N127">
        <v>0.32980321651109518</v>
      </c>
      <c r="O127">
        <v>0.32981133934288948</v>
      </c>
      <c r="P127">
        <v>0.33003821027979791</v>
      </c>
      <c r="Q127">
        <v>0.32981946257481343</v>
      </c>
      <c r="R127" s="128">
        <v>0.32983571023916852</v>
      </c>
      <c r="S127" s="127">
        <v>32.98032165110952</v>
      </c>
      <c r="T127">
        <v>32.98032165110952</v>
      </c>
      <c r="U127">
        <v>32.981133934288962</v>
      </c>
      <c r="V127">
        <v>33.003821027979789</v>
      </c>
      <c r="W127">
        <v>32.98194625748134</v>
      </c>
      <c r="X127" s="128">
        <v>32.983571023916838</v>
      </c>
    </row>
    <row r="128" spans="1:24">
      <c r="A128" s="309"/>
      <c r="B128" s="306"/>
      <c r="C128" s="306"/>
      <c r="D128" s="306"/>
      <c r="E128" s="119" t="s">
        <v>61</v>
      </c>
      <c r="F128" s="136" t="s">
        <v>364</v>
      </c>
      <c r="G128" s="127">
        <v>5.568E-2</v>
      </c>
      <c r="H128">
        <v>5.568E-2</v>
      </c>
      <c r="I128">
        <v>5.5669999999999997E-2</v>
      </c>
      <c r="J128">
        <v>5.5370000000000003E-2</v>
      </c>
      <c r="K128">
        <v>5.5660000000000001E-2</v>
      </c>
      <c r="L128" s="128">
        <v>5.5640000000000002E-2</v>
      </c>
      <c r="M128" s="127">
        <v>0.13713272418294209</v>
      </c>
      <c r="N128">
        <v>0.13713272418294209</v>
      </c>
      <c r="O128">
        <v>0.137111472341264</v>
      </c>
      <c r="P128">
        <v>0.13649698015530631</v>
      </c>
      <c r="Q128">
        <v>0.13709021945272279</v>
      </c>
      <c r="R128" s="128">
        <v>0.13704771053474221</v>
      </c>
      <c r="S128" s="127">
        <v>13.713272418294221</v>
      </c>
      <c r="T128">
        <v>13.713272418294221</v>
      </c>
      <c r="U128">
        <v>13.7111472341264</v>
      </c>
      <c r="V128">
        <v>13.64969801553063</v>
      </c>
      <c r="W128">
        <v>13.709021945272291</v>
      </c>
      <c r="X128" s="128">
        <v>13.70477105347422</v>
      </c>
    </row>
    <row r="129" spans="1:24">
      <c r="A129" s="309"/>
      <c r="B129" s="306"/>
      <c r="C129" s="306"/>
      <c r="D129" s="306"/>
      <c r="E129" s="119" t="s">
        <v>366</v>
      </c>
      <c r="F129" s="136" t="s">
        <v>364</v>
      </c>
      <c r="G129" s="127">
        <v>2.1700000000000001E-3</v>
      </c>
      <c r="H129">
        <v>2.1700000000000001E-3</v>
      </c>
      <c r="I129">
        <v>2.1700000000000001E-3</v>
      </c>
      <c r="J129">
        <v>2.1700000000000001E-3</v>
      </c>
      <c r="K129">
        <v>2.1700000000000001E-3</v>
      </c>
      <c r="L129" s="128">
        <v>2.1700000000000001E-3</v>
      </c>
      <c r="M129" s="127">
        <v>5.3444326773883707E-3</v>
      </c>
      <c r="N129">
        <v>5.3444326773883707E-3</v>
      </c>
      <c r="O129">
        <v>5.3445643071769874E-3</v>
      </c>
      <c r="P129">
        <v>5.3494391716997422E-3</v>
      </c>
      <c r="Q129">
        <v>5.3446959434496691E-3</v>
      </c>
      <c r="R129" s="128">
        <v>5.3449592354491478E-3</v>
      </c>
      <c r="S129" s="127">
        <v>0.5344432677388371</v>
      </c>
      <c r="T129">
        <v>0.5344432677388371</v>
      </c>
      <c r="U129">
        <v>0.53445643071769866</v>
      </c>
      <c r="V129">
        <v>0.53494391716997425</v>
      </c>
      <c r="W129">
        <v>0.53446959434496688</v>
      </c>
      <c r="X129" s="128">
        <v>0.53449592354491482</v>
      </c>
    </row>
    <row r="130" spans="1:24">
      <c r="A130" s="309"/>
      <c r="B130" s="306"/>
      <c r="C130" s="306"/>
      <c r="D130" s="306"/>
      <c r="E130" s="119" t="s">
        <v>367</v>
      </c>
      <c r="F130" s="136" t="s">
        <v>364</v>
      </c>
      <c r="G130" s="127">
        <v>7.9570000000000002E-2</v>
      </c>
      <c r="H130">
        <v>7.9570000000000002E-2</v>
      </c>
      <c r="I130">
        <v>7.9570000000000002E-2</v>
      </c>
      <c r="J130">
        <v>7.9560000000000006E-2</v>
      </c>
      <c r="K130">
        <v>7.9570000000000002E-2</v>
      </c>
      <c r="L130" s="128">
        <v>7.9570000000000002E-2</v>
      </c>
      <c r="M130" s="127">
        <v>0.19597074107824539</v>
      </c>
      <c r="N130">
        <v>0.19597074107824539</v>
      </c>
      <c r="O130">
        <v>0.19597556770602431</v>
      </c>
      <c r="P130">
        <v>0.19612966843337851</v>
      </c>
      <c r="Q130">
        <v>0.1959803945715623</v>
      </c>
      <c r="R130" s="128">
        <v>0.1959900490159856</v>
      </c>
      <c r="S130" s="127">
        <v>19.59707410782454</v>
      </c>
      <c r="T130">
        <v>19.59707410782454</v>
      </c>
      <c r="U130">
        <v>19.597556770602431</v>
      </c>
      <c r="V130">
        <v>19.612966843337851</v>
      </c>
      <c r="W130">
        <v>19.598039457156229</v>
      </c>
      <c r="X130" s="128">
        <v>19.599004901598558</v>
      </c>
    </row>
    <row r="131" spans="1:24">
      <c r="A131" s="309"/>
      <c r="B131" s="306"/>
      <c r="C131" s="306"/>
      <c r="D131" s="306"/>
      <c r="E131" s="119" t="s">
        <v>368</v>
      </c>
      <c r="F131" s="136" t="s">
        <v>364</v>
      </c>
      <c r="G131" s="127">
        <v>1.66E-3</v>
      </c>
      <c r="H131">
        <v>1.66E-3</v>
      </c>
      <c r="I131">
        <v>1.66E-3</v>
      </c>
      <c r="J131">
        <v>1.65E-3</v>
      </c>
      <c r="K131">
        <v>1.66E-3</v>
      </c>
      <c r="L131" s="128">
        <v>1.66E-3</v>
      </c>
      <c r="M131" s="127">
        <v>4.0883678545920246E-3</v>
      </c>
      <c r="N131">
        <v>4.0883678545920246E-3</v>
      </c>
      <c r="O131">
        <v>4.0884685483473723E-3</v>
      </c>
      <c r="P131">
        <v>4.0675459139652417E-3</v>
      </c>
      <c r="Q131">
        <v>4.0885692470628808E-3</v>
      </c>
      <c r="R131" s="128">
        <v>4.0887706593758467E-3</v>
      </c>
      <c r="S131" s="127">
        <v>0.40883678545920249</v>
      </c>
      <c r="T131">
        <v>0.40883678545920249</v>
      </c>
      <c r="U131">
        <v>0.40884685483473732</v>
      </c>
      <c r="V131">
        <v>0.40675459139652409</v>
      </c>
      <c r="W131">
        <v>0.40885692470628809</v>
      </c>
      <c r="X131" s="128">
        <v>0.40887706593758472</v>
      </c>
    </row>
    <row r="132" spans="1:24">
      <c r="A132" s="309"/>
      <c r="B132" s="306"/>
      <c r="C132" s="306"/>
      <c r="D132" s="306"/>
      <c r="E132" s="119" t="s">
        <v>369</v>
      </c>
      <c r="F132" s="136" t="s">
        <v>364</v>
      </c>
      <c r="G132" s="127">
        <v>6.0000000000000002E-5</v>
      </c>
      <c r="H132">
        <v>6.0000000000000002E-5</v>
      </c>
      <c r="I132">
        <v>6.0000000000000002E-5</v>
      </c>
      <c r="J132">
        <v>6.0000000000000002E-5</v>
      </c>
      <c r="K132">
        <v>6.0000000000000002E-5</v>
      </c>
      <c r="L132" s="128">
        <v>6.0000000000000002E-5</v>
      </c>
      <c r="M132" s="127">
        <v>1.4777233209368771E-4</v>
      </c>
      <c r="N132">
        <v>1.4777233209368771E-4</v>
      </c>
      <c r="O132">
        <v>1.4777597162701349E-4</v>
      </c>
      <c r="P132">
        <v>1.47910760507827E-4</v>
      </c>
      <c r="Q132">
        <v>1.4777961133962219E-4</v>
      </c>
      <c r="R132" s="128">
        <v>1.4778689130274139E-4</v>
      </c>
      <c r="S132" s="127">
        <v>1.477723320936877E-2</v>
      </c>
      <c r="T132">
        <v>1.477723320936877E-2</v>
      </c>
      <c r="U132">
        <v>1.4777597162701351E-2</v>
      </c>
      <c r="V132">
        <v>1.4791076050782699E-2</v>
      </c>
      <c r="W132">
        <v>1.4777961133962221E-2</v>
      </c>
      <c r="X132" s="128">
        <v>1.477868913027415E-2</v>
      </c>
    </row>
    <row r="133" spans="1:24">
      <c r="A133" s="309"/>
      <c r="B133" s="306"/>
      <c r="C133" s="306"/>
      <c r="D133" s="306"/>
      <c r="E133" s="306" t="s">
        <v>65</v>
      </c>
      <c r="F133" s="136" t="s">
        <v>211</v>
      </c>
      <c r="G133" s="127">
        <v>0</v>
      </c>
      <c r="H133">
        <v>0</v>
      </c>
      <c r="I133">
        <v>0</v>
      </c>
      <c r="J133">
        <v>0</v>
      </c>
      <c r="K133">
        <v>0</v>
      </c>
      <c r="L133" s="128">
        <v>0</v>
      </c>
      <c r="M133" s="127">
        <v>0</v>
      </c>
      <c r="N133">
        <v>0</v>
      </c>
      <c r="O133">
        <v>0</v>
      </c>
      <c r="P133">
        <v>0</v>
      </c>
      <c r="Q133">
        <v>0</v>
      </c>
      <c r="R133" s="128">
        <v>0</v>
      </c>
      <c r="S133" s="127">
        <v>0</v>
      </c>
      <c r="T133">
        <v>0</v>
      </c>
      <c r="U133">
        <v>0</v>
      </c>
      <c r="V133">
        <v>0</v>
      </c>
      <c r="W133">
        <v>0</v>
      </c>
      <c r="X133" s="128">
        <v>0</v>
      </c>
    </row>
    <row r="134" spans="1:24">
      <c r="A134" s="309"/>
      <c r="B134" s="306"/>
      <c r="C134" s="306"/>
      <c r="D134" s="306"/>
      <c r="E134" s="306"/>
      <c r="F134" s="136" t="s">
        <v>231</v>
      </c>
      <c r="G134" s="127">
        <v>3.9649999999999998E-2</v>
      </c>
      <c r="H134">
        <v>3.9649999999999998E-2</v>
      </c>
      <c r="I134">
        <v>3.9649999999999998E-2</v>
      </c>
      <c r="J134">
        <v>3.9649999999999998E-2</v>
      </c>
      <c r="K134">
        <v>3.9649999999999998E-2</v>
      </c>
      <c r="L134" s="128">
        <v>3.9649999999999998E-2</v>
      </c>
      <c r="M134" s="127">
        <v>9.7652882791911921E-2</v>
      </c>
      <c r="N134">
        <v>9.7652882791911921E-2</v>
      </c>
      <c r="O134">
        <v>9.765528791685138E-2</v>
      </c>
      <c r="P134">
        <v>9.7744360902255648E-2</v>
      </c>
      <c r="Q134">
        <v>9.7657693160266984E-2</v>
      </c>
      <c r="R134" s="128">
        <v>9.7662504002561643E-2</v>
      </c>
      <c r="S134" s="127">
        <v>9.7652882791911928</v>
      </c>
      <c r="T134">
        <v>9.7652882791911928</v>
      </c>
      <c r="U134">
        <v>9.7655287916851385</v>
      </c>
      <c r="V134">
        <v>9.7744360902255654</v>
      </c>
      <c r="W134">
        <v>9.7657693160266987</v>
      </c>
      <c r="X134" s="128">
        <v>9.7662504002561636</v>
      </c>
    </row>
    <row r="135" spans="1:24">
      <c r="A135" s="309"/>
      <c r="B135" s="306"/>
      <c r="C135" s="306"/>
      <c r="D135" s="306"/>
      <c r="E135" s="306"/>
      <c r="F135" s="136" t="s">
        <v>213</v>
      </c>
      <c r="G135" s="127">
        <v>3.9699999999999996E-3</v>
      </c>
      <c r="H135">
        <v>3.9699999999999996E-3</v>
      </c>
      <c r="I135">
        <v>3.9699999999999996E-3</v>
      </c>
      <c r="J135">
        <v>3.9699999999999996E-3</v>
      </c>
      <c r="K135">
        <v>3.9699999999999996E-3</v>
      </c>
      <c r="L135" s="128">
        <v>3.9699999999999996E-3</v>
      </c>
      <c r="M135" s="127">
        <v>9.7776026401989995E-3</v>
      </c>
      <c r="N135">
        <v>9.7776026401989995E-3</v>
      </c>
      <c r="O135">
        <v>9.7778434559873881E-3</v>
      </c>
      <c r="P135">
        <v>9.7867619869345494E-3</v>
      </c>
      <c r="Q135">
        <v>9.7780842836383327E-3</v>
      </c>
      <c r="R135" s="128">
        <v>9.7785659745313908E-3</v>
      </c>
      <c r="S135" s="127">
        <v>0.97776026401989991</v>
      </c>
      <c r="T135">
        <v>0.97776026401989991</v>
      </c>
      <c r="U135">
        <v>0.97778434559873884</v>
      </c>
      <c r="V135">
        <v>0.9786761986934549</v>
      </c>
      <c r="W135">
        <v>0.9778084283638333</v>
      </c>
      <c r="X135" s="128">
        <v>0.97785659745313913</v>
      </c>
    </row>
    <row r="136" spans="1:24">
      <c r="A136" s="309"/>
      <c r="B136" s="306"/>
      <c r="C136" s="306"/>
      <c r="D136" s="306"/>
      <c r="E136" s="306"/>
      <c r="F136" s="136" t="s">
        <v>235</v>
      </c>
      <c r="G136" s="127">
        <v>0</v>
      </c>
      <c r="H136">
        <v>0</v>
      </c>
      <c r="I136">
        <v>0</v>
      </c>
      <c r="J136">
        <v>0</v>
      </c>
      <c r="K136">
        <v>0</v>
      </c>
      <c r="L136" s="128">
        <v>0</v>
      </c>
      <c r="M136" s="127">
        <v>0</v>
      </c>
      <c r="N136">
        <v>0</v>
      </c>
      <c r="O136">
        <v>0</v>
      </c>
      <c r="P136">
        <v>0</v>
      </c>
      <c r="Q136">
        <v>0</v>
      </c>
      <c r="R136" s="128">
        <v>0</v>
      </c>
      <c r="S136" s="127">
        <v>0</v>
      </c>
      <c r="T136">
        <v>0</v>
      </c>
      <c r="U136">
        <v>0</v>
      </c>
      <c r="V136">
        <v>0</v>
      </c>
      <c r="W136">
        <v>0</v>
      </c>
      <c r="X136" s="128">
        <v>0</v>
      </c>
    </row>
    <row r="137" spans="1:24">
      <c r="A137" s="309"/>
      <c r="B137" s="306"/>
      <c r="C137" s="306"/>
      <c r="D137" s="306"/>
      <c r="E137" s="306"/>
      <c r="F137" s="136" t="s">
        <v>237</v>
      </c>
      <c r="G137" s="127">
        <v>0</v>
      </c>
      <c r="H137">
        <v>0</v>
      </c>
      <c r="I137">
        <v>0</v>
      </c>
      <c r="J137">
        <v>0</v>
      </c>
      <c r="K137">
        <v>0</v>
      </c>
      <c r="L137" s="128">
        <v>0</v>
      </c>
      <c r="M137" s="127">
        <v>0</v>
      </c>
      <c r="N137">
        <v>0</v>
      </c>
      <c r="O137">
        <v>0</v>
      </c>
      <c r="P137">
        <v>0</v>
      </c>
      <c r="Q137">
        <v>0</v>
      </c>
      <c r="R137" s="128">
        <v>0</v>
      </c>
      <c r="S137" s="127">
        <v>0</v>
      </c>
      <c r="T137">
        <v>0</v>
      </c>
      <c r="U137">
        <v>0</v>
      </c>
      <c r="V137">
        <v>0</v>
      </c>
      <c r="W137">
        <v>0</v>
      </c>
      <c r="X137" s="128">
        <v>0</v>
      </c>
    </row>
    <row r="138" spans="1:24">
      <c r="A138" s="309"/>
      <c r="B138" s="306"/>
      <c r="C138" s="306"/>
      <c r="D138" s="306"/>
      <c r="E138" s="306"/>
      <c r="F138" s="136" t="s">
        <v>221</v>
      </c>
      <c r="G138" s="127">
        <v>0</v>
      </c>
      <c r="H138">
        <v>0</v>
      </c>
      <c r="I138">
        <v>0</v>
      </c>
      <c r="J138">
        <v>0</v>
      </c>
      <c r="K138">
        <v>0</v>
      </c>
      <c r="L138" s="128">
        <v>0</v>
      </c>
      <c r="M138" s="127">
        <v>0</v>
      </c>
      <c r="N138">
        <v>0</v>
      </c>
      <c r="O138">
        <v>0</v>
      </c>
      <c r="P138">
        <v>0</v>
      </c>
      <c r="Q138">
        <v>0</v>
      </c>
      <c r="R138" s="128">
        <v>0</v>
      </c>
      <c r="S138" s="127">
        <v>0</v>
      </c>
      <c r="T138">
        <v>0</v>
      </c>
      <c r="U138">
        <v>0</v>
      </c>
      <c r="V138">
        <v>0</v>
      </c>
      <c r="W138">
        <v>0</v>
      </c>
      <c r="X138" s="128">
        <v>0</v>
      </c>
    </row>
    <row r="139" spans="1:24">
      <c r="A139" s="309"/>
      <c r="B139" s="306"/>
      <c r="C139" s="306"/>
      <c r="D139" s="306"/>
      <c r="E139" s="306"/>
      <c r="F139" s="136" t="s">
        <v>187</v>
      </c>
      <c r="G139" s="127">
        <v>5.4000000000000001E-4</v>
      </c>
      <c r="H139">
        <v>5.4000000000000001E-4</v>
      </c>
      <c r="I139">
        <v>5.4000000000000001E-4</v>
      </c>
      <c r="J139">
        <v>5.4000000000000001E-4</v>
      </c>
      <c r="K139">
        <v>5.4000000000000001E-4</v>
      </c>
      <c r="L139" s="128">
        <v>5.4000000000000001E-4</v>
      </c>
      <c r="M139" s="127">
        <v>1.3299509888431891E-3</v>
      </c>
      <c r="N139">
        <v>1.3299509888431891E-3</v>
      </c>
      <c r="O139">
        <v>1.3299837446431209E-3</v>
      </c>
      <c r="P139">
        <v>1.331196844570442E-3</v>
      </c>
      <c r="Q139">
        <v>1.3300165020565999E-3</v>
      </c>
      <c r="R139" s="128">
        <v>1.3300820217246731E-3</v>
      </c>
      <c r="S139" s="127">
        <v>0.1329950988843189</v>
      </c>
      <c r="T139">
        <v>0.1329950988843189</v>
      </c>
      <c r="U139">
        <v>0.13299837446431209</v>
      </c>
      <c r="V139">
        <v>0.13311968445704431</v>
      </c>
      <c r="W139">
        <v>0.13300165020565999</v>
      </c>
      <c r="X139" s="128">
        <v>0.13300820217246731</v>
      </c>
    </row>
    <row r="140" spans="1:24">
      <c r="A140" s="309"/>
      <c r="B140" s="306"/>
      <c r="C140" s="306"/>
      <c r="D140" s="306"/>
      <c r="E140" s="306"/>
      <c r="F140" s="136" t="s">
        <v>189</v>
      </c>
      <c r="G140" s="127">
        <v>2.0809999999999999E-2</v>
      </c>
      <c r="H140">
        <v>2.0809999999999999E-2</v>
      </c>
      <c r="I140">
        <v>2.0809999999999999E-2</v>
      </c>
      <c r="J140">
        <v>2.0809999999999999E-2</v>
      </c>
      <c r="K140">
        <v>2.0809999999999999E-2</v>
      </c>
      <c r="L140" s="128">
        <v>2.0809999999999999E-2</v>
      </c>
      <c r="M140" s="127">
        <v>5.1252370514494008E-2</v>
      </c>
      <c r="N140">
        <v>5.1252370514494008E-2</v>
      </c>
      <c r="O140">
        <v>5.1253632825969148E-2</v>
      </c>
      <c r="P140">
        <v>5.1300382102797991E-2</v>
      </c>
      <c r="Q140">
        <v>5.125489519962563E-2</v>
      </c>
      <c r="R140" s="128">
        <v>5.1257420133500819E-2</v>
      </c>
      <c r="S140" s="127">
        <v>5.1252370514494006</v>
      </c>
      <c r="T140">
        <v>5.1252370514494006</v>
      </c>
      <c r="U140">
        <v>5.1253632825969158</v>
      </c>
      <c r="V140">
        <v>5.1300382102797988</v>
      </c>
      <c r="W140">
        <v>5.1254895199625627</v>
      </c>
      <c r="X140" s="128">
        <v>5.1257420133500817</v>
      </c>
    </row>
    <row r="141" spans="1:24">
      <c r="A141" s="309"/>
      <c r="B141" s="306"/>
      <c r="C141" s="306"/>
      <c r="D141" s="306"/>
      <c r="E141" s="306"/>
      <c r="F141" s="136" t="s">
        <v>193</v>
      </c>
      <c r="G141" s="127">
        <v>4.9800000000000001E-3</v>
      </c>
      <c r="H141">
        <v>4.9800000000000001E-3</v>
      </c>
      <c r="I141">
        <v>4.9800000000000001E-3</v>
      </c>
      <c r="J141">
        <v>4.9800000000000001E-3</v>
      </c>
      <c r="K141">
        <v>4.9800000000000001E-3</v>
      </c>
      <c r="L141" s="128">
        <v>4.9800000000000001E-3</v>
      </c>
      <c r="M141" s="127">
        <v>1.2265103563776081E-2</v>
      </c>
      <c r="N141">
        <v>1.2265103563776081E-2</v>
      </c>
      <c r="O141">
        <v>1.226540564504212E-2</v>
      </c>
      <c r="P141">
        <v>1.227659312214964E-2</v>
      </c>
      <c r="Q141">
        <v>1.2265707741188641E-2</v>
      </c>
      <c r="R141" s="128">
        <v>1.2266311978127539E-2</v>
      </c>
      <c r="S141" s="127">
        <v>1.2265103563776081</v>
      </c>
      <c r="T141">
        <v>1.2265103563776081</v>
      </c>
      <c r="U141">
        <v>1.226540564504212</v>
      </c>
      <c r="V141">
        <v>1.2276593122149639</v>
      </c>
      <c r="W141">
        <v>1.2265707741188641</v>
      </c>
      <c r="X141" s="128">
        <v>1.226631197812754</v>
      </c>
    </row>
    <row r="142" spans="1:24">
      <c r="A142" s="309"/>
      <c r="B142" s="306"/>
      <c r="C142" s="306"/>
      <c r="D142" s="306"/>
      <c r="E142" s="306"/>
      <c r="F142" s="136" t="s">
        <v>191</v>
      </c>
      <c r="G142" s="127">
        <v>7.26E-3</v>
      </c>
      <c r="H142">
        <v>7.26E-3</v>
      </c>
      <c r="I142">
        <v>7.26E-3</v>
      </c>
      <c r="J142">
        <v>7.26E-3</v>
      </c>
      <c r="K142">
        <v>7.26E-3</v>
      </c>
      <c r="L142" s="128">
        <v>7.26E-3</v>
      </c>
      <c r="M142" s="127">
        <v>1.7880452183336209E-2</v>
      </c>
      <c r="N142">
        <v>1.7880452183336209E-2</v>
      </c>
      <c r="O142">
        <v>1.7880892566868631E-2</v>
      </c>
      <c r="P142">
        <v>1.789720202144706E-2</v>
      </c>
      <c r="Q142">
        <v>1.788133297209428E-2</v>
      </c>
      <c r="R142" s="128">
        <v>1.7882213847631719E-2</v>
      </c>
      <c r="S142" s="127">
        <v>1.7880452183336211</v>
      </c>
      <c r="T142">
        <v>1.7880452183336211</v>
      </c>
      <c r="U142">
        <v>1.7880892566868629</v>
      </c>
      <c r="V142">
        <v>1.7897202021447061</v>
      </c>
      <c r="W142">
        <v>1.7881332972094279</v>
      </c>
      <c r="X142" s="128">
        <v>1.7882213847631721</v>
      </c>
    </row>
    <row r="143" spans="1:24">
      <c r="A143" s="309"/>
      <c r="B143" s="306"/>
      <c r="C143" s="306"/>
      <c r="D143" s="306"/>
      <c r="E143" s="306"/>
      <c r="F143" s="136" t="s">
        <v>195</v>
      </c>
      <c r="G143" s="127">
        <v>3.64E-3</v>
      </c>
      <c r="H143">
        <v>3.64E-3</v>
      </c>
      <c r="I143">
        <v>3.64E-3</v>
      </c>
      <c r="J143">
        <v>3.64E-3</v>
      </c>
      <c r="K143">
        <v>3.64E-3</v>
      </c>
      <c r="L143" s="128">
        <v>3.64E-3</v>
      </c>
      <c r="M143" s="127">
        <v>8.9648548136837172E-3</v>
      </c>
      <c r="N143">
        <v>8.9648548136837172E-3</v>
      </c>
      <c r="O143">
        <v>8.9650756120388166E-3</v>
      </c>
      <c r="P143">
        <v>8.9732528041415027E-3</v>
      </c>
      <c r="Q143">
        <v>8.965296421270412E-3</v>
      </c>
      <c r="R143" s="128">
        <v>8.9657380723663135E-3</v>
      </c>
      <c r="S143" s="127">
        <v>0.89648548136837169</v>
      </c>
      <c r="T143">
        <v>0.89648548136837169</v>
      </c>
      <c r="U143">
        <v>0.89650756120388164</v>
      </c>
      <c r="V143">
        <v>0.89732528041415027</v>
      </c>
      <c r="W143">
        <v>0.89652964212704123</v>
      </c>
      <c r="X143" s="128">
        <v>0.89657380723663138</v>
      </c>
    </row>
    <row r="144" spans="1:24">
      <c r="A144" s="309"/>
      <c r="B144" s="306"/>
      <c r="C144" s="306"/>
      <c r="D144" s="306"/>
      <c r="E144" s="306"/>
      <c r="F144" s="136" t="s">
        <v>217</v>
      </c>
      <c r="G144" s="127">
        <v>1.49E-3</v>
      </c>
      <c r="H144">
        <v>1.49E-3</v>
      </c>
      <c r="I144">
        <v>1.49E-3</v>
      </c>
      <c r="J144">
        <v>1.49E-3</v>
      </c>
      <c r="K144">
        <v>1.49E-3</v>
      </c>
      <c r="L144" s="128">
        <v>1.49E-3</v>
      </c>
      <c r="M144" s="127">
        <v>3.6696795803265762E-3</v>
      </c>
      <c r="N144">
        <v>3.6696795803265762E-3</v>
      </c>
      <c r="O144">
        <v>3.6697699620708338E-3</v>
      </c>
      <c r="P144">
        <v>3.6731172192777028E-3</v>
      </c>
      <c r="Q144">
        <v>3.669860348267284E-3</v>
      </c>
      <c r="R144" s="128">
        <v>3.6700411340180789E-3</v>
      </c>
      <c r="S144" s="127">
        <v>0.36696795803265758</v>
      </c>
      <c r="T144">
        <v>0.36696795803265758</v>
      </c>
      <c r="U144">
        <v>0.36697699620708341</v>
      </c>
      <c r="V144">
        <v>0.36731172192777028</v>
      </c>
      <c r="W144">
        <v>0.36698603482672842</v>
      </c>
      <c r="X144" s="128">
        <v>0.36700411340180789</v>
      </c>
    </row>
    <row r="145" spans="1:24">
      <c r="A145" s="309"/>
      <c r="B145" s="306"/>
      <c r="C145" s="306"/>
      <c r="D145" s="306"/>
      <c r="E145" s="306"/>
      <c r="F145" s="136" t="s">
        <v>215</v>
      </c>
      <c r="G145" s="127">
        <v>1.0000000000000001E-5</v>
      </c>
      <c r="H145">
        <v>1.0000000000000001E-5</v>
      </c>
      <c r="I145">
        <v>1.0000000000000001E-5</v>
      </c>
      <c r="J145">
        <v>1.0000000000000001E-5</v>
      </c>
      <c r="K145">
        <v>1.0000000000000001E-5</v>
      </c>
      <c r="L145" s="128">
        <v>1.0000000000000001E-5</v>
      </c>
      <c r="M145" s="127">
        <v>2.4628722015614609E-5</v>
      </c>
      <c r="N145">
        <v>2.4628722015614609E-5</v>
      </c>
      <c r="O145">
        <v>2.4629328604502239E-5</v>
      </c>
      <c r="P145">
        <v>2.465179341797116E-5</v>
      </c>
      <c r="Q145">
        <v>2.4629935223270369E-5</v>
      </c>
      <c r="R145" s="128">
        <v>2.463114855045691E-5</v>
      </c>
      <c r="S145" s="127">
        <v>2.4628722015614612E-3</v>
      </c>
      <c r="T145">
        <v>2.4628722015614612E-3</v>
      </c>
      <c r="U145">
        <v>2.4629328604502238E-3</v>
      </c>
      <c r="V145">
        <v>2.4651793417971159E-3</v>
      </c>
      <c r="W145">
        <v>2.4629935223270359E-3</v>
      </c>
      <c r="X145" s="128">
        <v>2.4631148550456911E-3</v>
      </c>
    </row>
    <row r="146" spans="1:24">
      <c r="A146" s="309"/>
      <c r="B146" s="306"/>
      <c r="C146" s="306"/>
      <c r="D146" s="306"/>
      <c r="E146" s="306"/>
      <c r="F146" s="136" t="s">
        <v>197</v>
      </c>
      <c r="G146" s="127">
        <v>3.3E-4</v>
      </c>
      <c r="H146">
        <v>3.3E-4</v>
      </c>
      <c r="I146">
        <v>3.3E-4</v>
      </c>
      <c r="J146">
        <v>3.3E-4</v>
      </c>
      <c r="K146">
        <v>3.3E-4</v>
      </c>
      <c r="L146" s="128">
        <v>3.3E-4</v>
      </c>
      <c r="M146" s="127">
        <v>8.1274782651528205E-4</v>
      </c>
      <c r="N146">
        <v>8.1274782651528205E-4</v>
      </c>
      <c r="O146">
        <v>8.1276784394857383E-4</v>
      </c>
      <c r="P146">
        <v>8.1350918279304819E-4</v>
      </c>
      <c r="Q146">
        <v>8.1278786236792201E-4</v>
      </c>
      <c r="R146" s="128">
        <v>8.128279021650779E-4</v>
      </c>
      <c r="S146" s="127">
        <v>8.127478265152821E-2</v>
      </c>
      <c r="T146">
        <v>8.127478265152821E-2</v>
      </c>
      <c r="U146">
        <v>8.1276784394857388E-2</v>
      </c>
      <c r="V146">
        <v>8.1350918279304824E-2</v>
      </c>
      <c r="W146">
        <v>8.1278786236792203E-2</v>
      </c>
      <c r="X146" s="128">
        <v>8.1282790216507791E-2</v>
      </c>
    </row>
    <row r="147" spans="1:24">
      <c r="A147" s="309"/>
      <c r="B147" s="306"/>
      <c r="C147" s="306"/>
      <c r="D147" s="306"/>
      <c r="E147" s="306"/>
      <c r="F147" s="136" t="s">
        <v>239</v>
      </c>
      <c r="G147" s="127">
        <v>2.5999999999999998E-4</v>
      </c>
      <c r="H147">
        <v>2.5999999999999998E-4</v>
      </c>
      <c r="I147">
        <v>2.5999999999999998E-4</v>
      </c>
      <c r="J147">
        <v>2.5999999999999998E-4</v>
      </c>
      <c r="K147">
        <v>2.5999999999999998E-4</v>
      </c>
      <c r="L147" s="128">
        <v>2.5999999999999998E-4</v>
      </c>
      <c r="M147" s="127">
        <v>6.4034677240597975E-4</v>
      </c>
      <c r="N147">
        <v>6.4034677240597975E-4</v>
      </c>
      <c r="O147">
        <v>6.4036254371705814E-4</v>
      </c>
      <c r="P147">
        <v>6.4094662886725014E-4</v>
      </c>
      <c r="Q147">
        <v>6.4037831580502941E-4</v>
      </c>
      <c r="R147" s="128">
        <v>6.4040986231187955E-4</v>
      </c>
      <c r="S147" s="127">
        <v>6.403467724059797E-2</v>
      </c>
      <c r="T147">
        <v>6.403467724059797E-2</v>
      </c>
      <c r="U147">
        <v>6.403625437170582E-2</v>
      </c>
      <c r="V147">
        <v>6.409466288672501E-2</v>
      </c>
      <c r="W147">
        <v>6.4037831580502941E-2</v>
      </c>
      <c r="X147" s="128">
        <v>6.4040986231187952E-2</v>
      </c>
    </row>
    <row r="148" spans="1:24">
      <c r="A148" s="309"/>
      <c r="B148" s="306"/>
      <c r="C148" s="306"/>
      <c r="D148" s="306"/>
      <c r="E148" s="306"/>
      <c r="F148" s="136" t="s">
        <v>199</v>
      </c>
      <c r="G148" s="127">
        <v>8.0999999999999996E-4</v>
      </c>
      <c r="H148">
        <v>8.0999999999999996E-4</v>
      </c>
      <c r="I148">
        <v>8.0999999999999996E-4</v>
      </c>
      <c r="J148">
        <v>8.0999999999999996E-4</v>
      </c>
      <c r="K148">
        <v>8.0999999999999996E-4</v>
      </c>
      <c r="L148" s="128">
        <v>8.0999999999999996E-4</v>
      </c>
      <c r="M148" s="127">
        <v>1.994926483264783E-3</v>
      </c>
      <c r="N148">
        <v>1.994926483264783E-3</v>
      </c>
      <c r="O148">
        <v>1.994975616964682E-3</v>
      </c>
      <c r="P148">
        <v>1.9967952668556639E-3</v>
      </c>
      <c r="Q148">
        <v>1.9950247530848989E-3</v>
      </c>
      <c r="R148" s="128">
        <v>1.9951230325870092E-3</v>
      </c>
      <c r="S148" s="127">
        <v>0.19949264832647831</v>
      </c>
      <c r="T148">
        <v>0.19949264832647831</v>
      </c>
      <c r="U148">
        <v>0.19949756169646821</v>
      </c>
      <c r="V148">
        <v>0.19967952668556641</v>
      </c>
      <c r="W148">
        <v>0.19950247530848991</v>
      </c>
      <c r="X148" s="128">
        <v>0.1995123032587009</v>
      </c>
    </row>
    <row r="149" spans="1:24">
      <c r="A149" s="309"/>
      <c r="B149" s="306"/>
      <c r="C149" s="306"/>
      <c r="D149" s="306"/>
      <c r="E149" s="306"/>
      <c r="F149" s="136" t="s">
        <v>227</v>
      </c>
      <c r="G149" s="127">
        <v>0</v>
      </c>
      <c r="H149">
        <v>0</v>
      </c>
      <c r="I149">
        <v>0</v>
      </c>
      <c r="J149">
        <v>0</v>
      </c>
      <c r="K149">
        <v>0</v>
      </c>
      <c r="L149" s="128">
        <v>0</v>
      </c>
      <c r="M149" s="127">
        <v>0</v>
      </c>
      <c r="N149">
        <v>0</v>
      </c>
      <c r="O149">
        <v>0</v>
      </c>
      <c r="P149">
        <v>0</v>
      </c>
      <c r="Q149">
        <v>0</v>
      </c>
      <c r="R149" s="128">
        <v>0</v>
      </c>
      <c r="S149" s="127">
        <v>0</v>
      </c>
      <c r="T149">
        <v>0</v>
      </c>
      <c r="U149">
        <v>0</v>
      </c>
      <c r="V149">
        <v>0</v>
      </c>
      <c r="W149">
        <v>0</v>
      </c>
      <c r="X149" s="128">
        <v>0</v>
      </c>
    </row>
    <row r="150" spans="1:24">
      <c r="A150" s="309"/>
      <c r="B150" s="306"/>
      <c r="C150" s="306"/>
      <c r="D150" s="306"/>
      <c r="E150" s="306"/>
      <c r="F150" s="136" t="s">
        <v>205</v>
      </c>
      <c r="G150" s="127">
        <v>0</v>
      </c>
      <c r="H150">
        <v>0</v>
      </c>
      <c r="I150">
        <v>0</v>
      </c>
      <c r="J150">
        <v>0</v>
      </c>
      <c r="K150">
        <v>0</v>
      </c>
      <c r="L150" s="128">
        <v>0</v>
      </c>
      <c r="M150" s="127">
        <v>0</v>
      </c>
      <c r="N150">
        <v>0</v>
      </c>
      <c r="O150">
        <v>0</v>
      </c>
      <c r="P150">
        <v>0</v>
      </c>
      <c r="Q150">
        <v>0</v>
      </c>
      <c r="R150" s="128">
        <v>0</v>
      </c>
      <c r="S150" s="127">
        <v>0</v>
      </c>
      <c r="T150">
        <v>0</v>
      </c>
      <c r="U150">
        <v>0</v>
      </c>
      <c r="V150">
        <v>0</v>
      </c>
      <c r="W150">
        <v>0</v>
      </c>
      <c r="X150" s="128">
        <v>0</v>
      </c>
    </row>
    <row r="151" spans="1:24">
      <c r="A151" s="309"/>
      <c r="B151" s="306"/>
      <c r="C151" s="306"/>
      <c r="D151" s="306"/>
      <c r="E151" s="306"/>
      <c r="F151" s="136" t="s">
        <v>201</v>
      </c>
      <c r="G151" s="127">
        <v>0</v>
      </c>
      <c r="H151">
        <v>0</v>
      </c>
      <c r="I151">
        <v>0</v>
      </c>
      <c r="J151">
        <v>0</v>
      </c>
      <c r="K151">
        <v>0</v>
      </c>
      <c r="L151" s="128">
        <v>0</v>
      </c>
      <c r="M151" s="127">
        <v>0</v>
      </c>
      <c r="N151">
        <v>0</v>
      </c>
      <c r="O151">
        <v>0</v>
      </c>
      <c r="P151">
        <v>0</v>
      </c>
      <c r="Q151">
        <v>0</v>
      </c>
      <c r="R151" s="128">
        <v>0</v>
      </c>
      <c r="S151" s="127">
        <v>0</v>
      </c>
      <c r="T151">
        <v>0</v>
      </c>
      <c r="U151">
        <v>0</v>
      </c>
      <c r="V151">
        <v>0</v>
      </c>
      <c r="W151">
        <v>0</v>
      </c>
      <c r="X151" s="128">
        <v>0</v>
      </c>
    </row>
    <row r="152" spans="1:24">
      <c r="A152" s="309"/>
      <c r="B152" s="306"/>
      <c r="C152" s="306"/>
      <c r="D152" s="306"/>
      <c r="E152" s="306"/>
      <c r="F152" s="136" t="s">
        <v>207</v>
      </c>
      <c r="G152" s="127">
        <v>7.5199999999999998E-3</v>
      </c>
      <c r="H152">
        <v>7.5199999999999998E-3</v>
      </c>
      <c r="I152">
        <v>7.5199999999999998E-3</v>
      </c>
      <c r="J152">
        <v>7.5199999999999998E-3</v>
      </c>
      <c r="K152">
        <v>7.5199999999999998E-3</v>
      </c>
      <c r="L152" s="128">
        <v>7.5199999999999998E-3</v>
      </c>
      <c r="M152" s="127">
        <v>1.8520798955742181E-2</v>
      </c>
      <c r="N152">
        <v>1.8520798955742181E-2</v>
      </c>
      <c r="O152">
        <v>1.852125511058569E-2</v>
      </c>
      <c r="P152">
        <v>1.853814865031431E-2</v>
      </c>
      <c r="Q152">
        <v>1.8521711287899308E-2</v>
      </c>
      <c r="R152" s="128">
        <v>1.8522623709943589E-2</v>
      </c>
      <c r="S152" s="127">
        <v>1.852079895574219</v>
      </c>
      <c r="T152">
        <v>1.852079895574219</v>
      </c>
      <c r="U152">
        <v>1.852125511058569</v>
      </c>
      <c r="V152">
        <v>1.853814865031431</v>
      </c>
      <c r="W152">
        <v>1.852171128789931</v>
      </c>
      <c r="X152" s="128">
        <v>1.8522623709943591</v>
      </c>
    </row>
    <row r="153" spans="1:24">
      <c r="A153" s="309"/>
      <c r="B153" s="306"/>
      <c r="C153" s="306"/>
      <c r="D153" s="306"/>
      <c r="E153" s="306"/>
      <c r="F153" s="136" t="s">
        <v>209</v>
      </c>
      <c r="G153" s="127">
        <v>0</v>
      </c>
      <c r="H153">
        <v>0</v>
      </c>
      <c r="I153">
        <v>0</v>
      </c>
      <c r="J153">
        <v>0</v>
      </c>
      <c r="K153">
        <v>0</v>
      </c>
      <c r="L153" s="128">
        <v>0</v>
      </c>
      <c r="M153" s="127">
        <v>0</v>
      </c>
      <c r="N153">
        <v>0</v>
      </c>
      <c r="O153">
        <v>0</v>
      </c>
      <c r="P153">
        <v>0</v>
      </c>
      <c r="Q153">
        <v>0</v>
      </c>
      <c r="R153" s="128">
        <v>0</v>
      </c>
      <c r="S153" s="127">
        <v>0</v>
      </c>
      <c r="T153">
        <v>0</v>
      </c>
      <c r="U153">
        <v>0</v>
      </c>
      <c r="V153">
        <v>0</v>
      </c>
      <c r="W153">
        <v>0</v>
      </c>
      <c r="X153" s="128">
        <v>0</v>
      </c>
    </row>
    <row r="154" spans="1:24">
      <c r="A154" s="309"/>
      <c r="B154" s="306"/>
      <c r="C154" s="306"/>
      <c r="D154" s="306"/>
      <c r="E154" s="306"/>
      <c r="F154" s="136" t="s">
        <v>219</v>
      </c>
      <c r="G154" s="127">
        <v>9.3000000000000005E-4</v>
      </c>
      <c r="H154">
        <v>9.3000000000000005E-4</v>
      </c>
      <c r="I154">
        <v>9.3000000000000005E-4</v>
      </c>
      <c r="J154">
        <v>9.3000000000000005E-4</v>
      </c>
      <c r="K154">
        <v>9.3000000000000005E-4</v>
      </c>
      <c r="L154" s="128">
        <v>9.3000000000000005E-4</v>
      </c>
      <c r="M154" s="127">
        <v>2.2904711474521591E-3</v>
      </c>
      <c r="N154">
        <v>2.2904711474521591E-3</v>
      </c>
      <c r="O154">
        <v>2.2905275602187092E-3</v>
      </c>
      <c r="P154">
        <v>2.292616787871318E-3</v>
      </c>
      <c r="Q154">
        <v>2.2905839757641441E-3</v>
      </c>
      <c r="R154" s="128">
        <v>2.290696815192493E-3</v>
      </c>
      <c r="S154" s="127">
        <v>0.22904711474521591</v>
      </c>
      <c r="T154">
        <v>0.22904711474521591</v>
      </c>
      <c r="U154">
        <v>0.22905275602187089</v>
      </c>
      <c r="V154">
        <v>0.2292616787871318</v>
      </c>
      <c r="W154">
        <v>0.22905839757641441</v>
      </c>
      <c r="X154" s="128">
        <v>0.22906968151924931</v>
      </c>
    </row>
    <row r="155" spans="1:24">
      <c r="A155" s="309"/>
      <c r="B155" s="306"/>
      <c r="C155" s="306"/>
      <c r="D155" s="306"/>
      <c r="E155" s="306"/>
      <c r="F155" s="136" t="s">
        <v>229</v>
      </c>
      <c r="G155" s="127">
        <v>0</v>
      </c>
      <c r="H155">
        <v>0</v>
      </c>
      <c r="I155">
        <v>0</v>
      </c>
      <c r="J155">
        <v>0</v>
      </c>
      <c r="K155">
        <v>0</v>
      </c>
      <c r="L155" s="128">
        <v>0</v>
      </c>
      <c r="M155" s="127">
        <v>0</v>
      </c>
      <c r="N155">
        <v>0</v>
      </c>
      <c r="O155">
        <v>0</v>
      </c>
      <c r="P155">
        <v>0</v>
      </c>
      <c r="Q155">
        <v>0</v>
      </c>
      <c r="R155" s="128">
        <v>0</v>
      </c>
      <c r="S155" s="127">
        <v>0</v>
      </c>
      <c r="T155">
        <v>0</v>
      </c>
      <c r="U155">
        <v>0</v>
      </c>
      <c r="V155">
        <v>0</v>
      </c>
      <c r="W155">
        <v>0</v>
      </c>
      <c r="X155" s="128">
        <v>0</v>
      </c>
    </row>
    <row r="156" spans="1:24" ht="15" thickBot="1">
      <c r="A156" s="310"/>
      <c r="B156" s="307"/>
      <c r="C156" s="307"/>
      <c r="D156" s="307"/>
      <c r="E156" s="307"/>
      <c r="F156" s="145" t="s">
        <v>223</v>
      </c>
      <c r="G156" s="133">
        <v>3.0000000000000001E-5</v>
      </c>
      <c r="H156" s="134">
        <v>3.0000000000000001E-5</v>
      </c>
      <c r="I156" s="134">
        <v>3.0000000000000001E-5</v>
      </c>
      <c r="J156" s="134">
        <v>3.0000000000000001E-5</v>
      </c>
      <c r="K156" s="134">
        <v>3.0000000000000001E-5</v>
      </c>
      <c r="L156" s="135">
        <v>3.0000000000000001E-5</v>
      </c>
      <c r="M156" s="133">
        <v>7.3886166046843827E-5</v>
      </c>
      <c r="N156" s="134">
        <v>7.3886166046843827E-5</v>
      </c>
      <c r="O156" s="134">
        <v>7.3887985813506733E-5</v>
      </c>
      <c r="P156" s="134">
        <v>7.3955380253913486E-5</v>
      </c>
      <c r="Q156" s="134">
        <v>7.3889805669811095E-5</v>
      </c>
      <c r="R156" s="135">
        <v>7.3893445651370724E-5</v>
      </c>
      <c r="S156" s="133">
        <v>7.3886166046843831E-3</v>
      </c>
      <c r="T156" s="134">
        <v>7.3886166046843831E-3</v>
      </c>
      <c r="U156" s="134">
        <v>7.3887985813506736E-3</v>
      </c>
      <c r="V156" s="134">
        <v>7.3955380253913489E-3</v>
      </c>
      <c r="W156" s="134">
        <v>7.3889805669811086E-3</v>
      </c>
      <c r="X156" s="135">
        <v>7.3893445651370734E-3</v>
      </c>
    </row>
    <row r="157" spans="1:24">
      <c r="A157" s="308" t="s">
        <v>407</v>
      </c>
      <c r="B157" s="305" t="s">
        <v>272</v>
      </c>
      <c r="C157" s="305" t="s">
        <v>408</v>
      </c>
      <c r="D157" s="305" t="s">
        <v>409</v>
      </c>
      <c r="E157" s="120" t="s">
        <v>363</v>
      </c>
      <c r="F157" s="144" t="s">
        <v>364</v>
      </c>
      <c r="G157" s="131">
        <v>25.922090000000001</v>
      </c>
      <c r="H157" s="129">
        <v>25.921970000000002</v>
      </c>
      <c r="I157" s="129">
        <v>25.921939999999999</v>
      </c>
      <c r="J157" s="129">
        <v>25.921520000000001</v>
      </c>
      <c r="K157" s="129">
        <v>25.92184</v>
      </c>
      <c r="L157" s="130">
        <v>25.921759999999999</v>
      </c>
      <c r="M157" s="131">
        <v>21.804554144927451</v>
      </c>
      <c r="N157" s="129">
        <v>21.803551639663141</v>
      </c>
      <c r="O157" s="129">
        <v>21.80192278851079</v>
      </c>
      <c r="P157" s="129">
        <v>21.800517178619529</v>
      </c>
      <c r="Q157" s="129">
        <v>21.800048591606931</v>
      </c>
      <c r="R157" s="130">
        <v>21.799799425187061</v>
      </c>
      <c r="S157" s="131">
        <v>5.738040564454594</v>
      </c>
      <c r="T157" s="129">
        <v>5.7377767472797716</v>
      </c>
      <c r="U157" s="129">
        <v>5.7373481022396824</v>
      </c>
      <c r="V157" s="129">
        <v>5.7369782048998754</v>
      </c>
      <c r="W157" s="129">
        <v>5.7368548925281404</v>
      </c>
      <c r="X157" s="130">
        <v>5.7367893224176489</v>
      </c>
    </row>
    <row r="158" spans="1:24">
      <c r="A158" s="309"/>
      <c r="B158" s="306"/>
      <c r="C158" s="306"/>
      <c r="D158" s="306"/>
      <c r="E158" s="119" t="s">
        <v>365</v>
      </c>
      <c r="F158" s="136" t="s">
        <v>364</v>
      </c>
      <c r="G158" s="127">
        <v>151.65103999999999</v>
      </c>
      <c r="H158">
        <v>151.66211999999999</v>
      </c>
      <c r="I158">
        <v>151.66699</v>
      </c>
      <c r="J158">
        <v>151.67095</v>
      </c>
      <c r="K158">
        <v>151.66973999999999</v>
      </c>
      <c r="L158" s="128">
        <v>151.66556</v>
      </c>
      <c r="M158" s="127">
        <v>127.56237297280271</v>
      </c>
      <c r="N158">
        <v>127.566418185068</v>
      </c>
      <c r="O158">
        <v>127.56113182677839</v>
      </c>
      <c r="P158">
        <v>127.5583048745808</v>
      </c>
      <c r="Q158">
        <v>127.5529708491523</v>
      </c>
      <c r="R158" s="128">
        <v>127.5483913016969</v>
      </c>
      <c r="S158" s="127">
        <v>33.569045519158607</v>
      </c>
      <c r="T158">
        <v>33.570110048702098</v>
      </c>
      <c r="U158">
        <v>33.568718901783782</v>
      </c>
      <c r="V158">
        <v>33.567974966994953</v>
      </c>
      <c r="W158">
        <v>33.566571276092702</v>
      </c>
      <c r="X158" s="128">
        <v>33.565366132025503</v>
      </c>
    </row>
    <row r="159" spans="1:24">
      <c r="A159" s="309"/>
      <c r="B159" s="306"/>
      <c r="C159" s="306"/>
      <c r="D159" s="306"/>
      <c r="E159" s="119" t="s">
        <v>61</v>
      </c>
      <c r="F159" s="136" t="s">
        <v>364</v>
      </c>
      <c r="G159" s="127">
        <v>221.98320000000001</v>
      </c>
      <c r="H159">
        <v>221.97845000000001</v>
      </c>
      <c r="I159">
        <v>221.98634000000001</v>
      </c>
      <c r="J159">
        <v>221.98588000000001</v>
      </c>
      <c r="K159">
        <v>221.99342999999999</v>
      </c>
      <c r="L159" s="128">
        <v>221.99289999999999</v>
      </c>
      <c r="M159" s="127">
        <v>186.72277982463069</v>
      </c>
      <c r="N159">
        <v>186.71106391479429</v>
      </c>
      <c r="O159">
        <v>186.7039675573705</v>
      </c>
      <c r="P159">
        <v>186.6945684647726</v>
      </c>
      <c r="Q159">
        <v>186.69460042255841</v>
      </c>
      <c r="R159" s="128">
        <v>186.6925970233352</v>
      </c>
      <c r="S159" s="127">
        <v>49.137573638060708</v>
      </c>
      <c r="T159">
        <v>49.13449050389324</v>
      </c>
      <c r="U159">
        <v>49.132623041413297</v>
      </c>
      <c r="V159">
        <v>49.130149595992798</v>
      </c>
      <c r="W159">
        <v>49.130158005936423</v>
      </c>
      <c r="X159" s="128">
        <v>49.129630795614531</v>
      </c>
    </row>
    <row r="160" spans="1:24">
      <c r="A160" s="309"/>
      <c r="B160" s="306"/>
      <c r="C160" s="306"/>
      <c r="D160" s="306"/>
      <c r="E160" s="119" t="s">
        <v>366</v>
      </c>
      <c r="F160" s="136" t="s">
        <v>364</v>
      </c>
      <c r="G160" s="127">
        <v>1.4468099999999999</v>
      </c>
      <c r="H160">
        <v>1.46235</v>
      </c>
      <c r="I160">
        <v>1.4795700000000001</v>
      </c>
      <c r="J160">
        <v>1.49577</v>
      </c>
      <c r="K160">
        <v>1.50258</v>
      </c>
      <c r="L160" s="128">
        <v>1.5095000000000001</v>
      </c>
      <c r="M160" s="127">
        <v>1.2169947323854859</v>
      </c>
      <c r="N160">
        <v>1.2300154556255321</v>
      </c>
      <c r="O160">
        <v>1.244408053571489</v>
      </c>
      <c r="P160">
        <v>1.2579725101098911</v>
      </c>
      <c r="Q160">
        <v>1.2636570942794469</v>
      </c>
      <c r="R160" s="128">
        <v>1.2694661640382401</v>
      </c>
      <c r="S160" s="127">
        <v>0.32026177168039122</v>
      </c>
      <c r="T160">
        <v>0.32368827779619269</v>
      </c>
      <c r="U160">
        <v>0.3274758035714444</v>
      </c>
      <c r="V160">
        <v>0.33104539739733962</v>
      </c>
      <c r="W160">
        <v>0.33254134059985452</v>
      </c>
      <c r="X160" s="128">
        <v>0.3340700431679578</v>
      </c>
    </row>
    <row r="161" spans="1:24">
      <c r="A161" s="309"/>
      <c r="B161" s="306"/>
      <c r="C161" s="306"/>
      <c r="D161" s="306"/>
      <c r="E161" s="119" t="s">
        <v>367</v>
      </c>
      <c r="F161" s="136" t="s">
        <v>364</v>
      </c>
      <c r="G161" s="127">
        <v>0.13281999999999999</v>
      </c>
      <c r="H161">
        <v>0.13178999999999999</v>
      </c>
      <c r="I161">
        <v>0.13149</v>
      </c>
      <c r="J161">
        <v>0.13098000000000001</v>
      </c>
      <c r="K161">
        <v>0.13108</v>
      </c>
      <c r="L161" s="128">
        <v>0.13098000000000001</v>
      </c>
      <c r="M161" s="127">
        <v>0.1117225070019148</v>
      </c>
      <c r="N161">
        <v>0.11085153136861139</v>
      </c>
      <c r="O161">
        <v>0.1105910602162216</v>
      </c>
      <c r="P161">
        <v>0.1101568017637695</v>
      </c>
      <c r="Q161">
        <v>0.11023717334062071</v>
      </c>
      <c r="R161" s="128">
        <v>0.1101521551280084</v>
      </c>
      <c r="S161" s="127">
        <v>2.9400659737345989E-2</v>
      </c>
      <c r="T161">
        <v>2.9171455623318791E-2</v>
      </c>
      <c r="U161">
        <v>2.9102910583216221E-2</v>
      </c>
      <c r="V161">
        <v>2.8988632043097231E-2</v>
      </c>
      <c r="W161">
        <v>2.9009782458058089E-2</v>
      </c>
      <c r="X161" s="128">
        <v>2.8987409244212729E-2</v>
      </c>
    </row>
    <row r="162" spans="1:24">
      <c r="A162" s="309"/>
      <c r="B162" s="306"/>
      <c r="C162" s="306"/>
      <c r="D162" s="306"/>
      <c r="E162" s="119" t="s">
        <v>368</v>
      </c>
      <c r="F162" s="136" t="s">
        <v>364</v>
      </c>
      <c r="G162" s="127">
        <v>20.480170000000001</v>
      </c>
      <c r="H162">
        <v>20.48049</v>
      </c>
      <c r="I162">
        <v>20.480699999999999</v>
      </c>
      <c r="J162">
        <v>20.480709999999998</v>
      </c>
      <c r="K162">
        <v>20.48096</v>
      </c>
      <c r="L162" s="128">
        <v>20.481010000000001</v>
      </c>
      <c r="M162" s="127">
        <v>17.2270436397034</v>
      </c>
      <c r="N162">
        <v>17.22660049836507</v>
      </c>
      <c r="O162">
        <v>17.22551012982257</v>
      </c>
      <c r="P162">
        <v>17.22468706253818</v>
      </c>
      <c r="Q162">
        <v>17.224314446920349</v>
      </c>
      <c r="R162" s="128">
        <v>17.22421278590846</v>
      </c>
      <c r="S162" s="127">
        <v>4.5334325367640513</v>
      </c>
      <c r="T162">
        <v>4.5333159206223863</v>
      </c>
      <c r="U162">
        <v>4.5330289815322562</v>
      </c>
      <c r="V162">
        <v>4.5328123848784676</v>
      </c>
      <c r="W162">
        <v>4.5327143281369349</v>
      </c>
      <c r="X162" s="128">
        <v>4.5326875752390698</v>
      </c>
    </row>
    <row r="163" spans="1:24">
      <c r="A163" s="309"/>
      <c r="B163" s="306"/>
      <c r="C163" s="306"/>
      <c r="D163" s="306"/>
      <c r="E163" s="119" t="s">
        <v>369</v>
      </c>
      <c r="F163" s="136" t="s">
        <v>364</v>
      </c>
      <c r="G163" s="127">
        <v>2.5100000000000001E-3</v>
      </c>
      <c r="H163">
        <v>2.5100000000000001E-3</v>
      </c>
      <c r="I163">
        <v>2.5100000000000001E-3</v>
      </c>
      <c r="J163">
        <v>2.5100000000000001E-3</v>
      </c>
      <c r="K163">
        <v>2.5100000000000001E-3</v>
      </c>
      <c r="L163" s="128">
        <v>2.5100000000000001E-3</v>
      </c>
      <c r="M163" s="127">
        <v>2.1113047174733182E-3</v>
      </c>
      <c r="N163">
        <v>2.1112174196465188E-3</v>
      </c>
      <c r="O163">
        <v>2.1110621426931051E-3</v>
      </c>
      <c r="P163">
        <v>2.1109602414648141E-3</v>
      </c>
      <c r="Q163">
        <v>2.1108888090094449E-3</v>
      </c>
      <c r="R163" s="128">
        <v>2.1108711969102232E-3</v>
      </c>
      <c r="S163" s="127">
        <v>5.5560650459824149E-4</v>
      </c>
      <c r="T163">
        <v>5.5558353148592592E-4</v>
      </c>
      <c r="U163">
        <v>5.5554266912976442E-4</v>
      </c>
      <c r="V163">
        <v>5.5551585301705643E-4</v>
      </c>
      <c r="W163">
        <v>5.554970550024856E-4</v>
      </c>
      <c r="X163" s="128">
        <v>5.554924202395324E-4</v>
      </c>
    </row>
    <row r="164" spans="1:24">
      <c r="A164" s="309"/>
      <c r="B164" s="306"/>
      <c r="C164" s="306"/>
      <c r="D164" s="306"/>
      <c r="E164" s="306" t="s">
        <v>65</v>
      </c>
      <c r="F164" s="136" t="s">
        <v>211</v>
      </c>
      <c r="G164" s="127">
        <v>0</v>
      </c>
      <c r="H164">
        <v>0</v>
      </c>
      <c r="I164">
        <v>0</v>
      </c>
      <c r="J164">
        <v>0</v>
      </c>
      <c r="K164">
        <v>0</v>
      </c>
      <c r="L164" s="128">
        <v>0</v>
      </c>
      <c r="M164" s="127">
        <v>0</v>
      </c>
      <c r="N164">
        <v>0</v>
      </c>
      <c r="O164">
        <v>0</v>
      </c>
      <c r="P164">
        <v>0</v>
      </c>
      <c r="Q164">
        <v>0</v>
      </c>
      <c r="R164" s="128">
        <v>0</v>
      </c>
      <c r="S164" s="127">
        <v>0</v>
      </c>
      <c r="T164">
        <v>0</v>
      </c>
      <c r="U164">
        <v>0</v>
      </c>
      <c r="V164">
        <v>0</v>
      </c>
      <c r="W164">
        <v>0</v>
      </c>
      <c r="X164" s="128">
        <v>0</v>
      </c>
    </row>
    <row r="165" spans="1:24">
      <c r="A165" s="309"/>
      <c r="B165" s="306"/>
      <c r="C165" s="306"/>
      <c r="D165" s="306"/>
      <c r="E165" s="306"/>
      <c r="F165" s="136" t="s">
        <v>231</v>
      </c>
      <c r="G165" s="127">
        <v>7.2440000000000004E-2</v>
      </c>
      <c r="H165">
        <v>7.2440000000000004E-2</v>
      </c>
      <c r="I165">
        <v>7.2440000000000004E-2</v>
      </c>
      <c r="J165">
        <v>7.2440000000000004E-2</v>
      </c>
      <c r="K165">
        <v>7.2440000000000004E-2</v>
      </c>
      <c r="L165" s="128">
        <v>7.2440000000000004E-2</v>
      </c>
      <c r="M165" s="127">
        <v>6.0933431766441108E-2</v>
      </c>
      <c r="N165">
        <v>6.0930912302467638E-2</v>
      </c>
      <c r="O165">
        <v>6.0926430922983457E-2</v>
      </c>
      <c r="P165">
        <v>6.092348999669768E-2</v>
      </c>
      <c r="Q165">
        <v>6.0921428416192913E-2</v>
      </c>
      <c r="R165" s="128">
        <v>6.0920920121185877E-2</v>
      </c>
      <c r="S165" s="127">
        <v>1.6035113622747659E-2</v>
      </c>
      <c r="T165">
        <v>1.6034450605912541E-2</v>
      </c>
      <c r="U165">
        <v>1.6033271295521959E-2</v>
      </c>
      <c r="V165">
        <v>1.603249736755202E-2</v>
      </c>
      <c r="W165">
        <v>1.6031954846366561E-2</v>
      </c>
      <c r="X165" s="128">
        <v>1.6031821084522599E-2</v>
      </c>
    </row>
    <row r="166" spans="1:24">
      <c r="A166" s="309"/>
      <c r="B166" s="306"/>
      <c r="C166" s="306"/>
      <c r="D166" s="306"/>
      <c r="E166" s="306"/>
      <c r="F166" s="136" t="s">
        <v>213</v>
      </c>
      <c r="G166" s="127">
        <v>0.36370000000000002</v>
      </c>
      <c r="H166">
        <v>0.36366999999999999</v>
      </c>
      <c r="I166">
        <v>0.36365999999999998</v>
      </c>
      <c r="J166">
        <v>0.36364999999999997</v>
      </c>
      <c r="K166">
        <v>0.36364000000000002</v>
      </c>
      <c r="L166" s="128">
        <v>0.36364000000000002</v>
      </c>
      <c r="M166" s="127">
        <v>0.30592889471914181</v>
      </c>
      <c r="N166">
        <v>0.30589101155491999</v>
      </c>
      <c r="O166">
        <v>0.3058601031122607</v>
      </c>
      <c r="P166">
        <v>0.30583692900744208</v>
      </c>
      <c r="Q166">
        <v>0.30581816992358352</v>
      </c>
      <c r="R166" s="128">
        <v>0.30581561834439591</v>
      </c>
      <c r="S166" s="127">
        <v>8.0507603873458358E-2</v>
      </c>
      <c r="T166">
        <v>8.0497634619715805E-2</v>
      </c>
      <c r="U166">
        <v>8.0489500819015972E-2</v>
      </c>
      <c r="V166">
        <v>8.04834023703795E-2</v>
      </c>
      <c r="W166">
        <v>8.0478465769364085E-2</v>
      </c>
      <c r="X166" s="128">
        <v>8.0477794301156799E-2</v>
      </c>
    </row>
    <row r="167" spans="1:24">
      <c r="A167" s="309"/>
      <c r="B167" s="306"/>
      <c r="C167" s="306"/>
      <c r="D167" s="306"/>
      <c r="E167" s="306"/>
      <c r="F167" s="136" t="s">
        <v>235</v>
      </c>
      <c r="G167" s="127">
        <v>0</v>
      </c>
      <c r="H167">
        <v>0</v>
      </c>
      <c r="I167">
        <v>0</v>
      </c>
      <c r="J167">
        <v>0</v>
      </c>
      <c r="K167">
        <v>0</v>
      </c>
      <c r="L167" s="128">
        <v>0</v>
      </c>
      <c r="M167" s="127">
        <v>0</v>
      </c>
      <c r="N167">
        <v>0</v>
      </c>
      <c r="O167">
        <v>0</v>
      </c>
      <c r="P167">
        <v>0</v>
      </c>
      <c r="Q167">
        <v>0</v>
      </c>
      <c r="R167" s="128">
        <v>0</v>
      </c>
      <c r="S167" s="127">
        <v>0</v>
      </c>
      <c r="T167">
        <v>0</v>
      </c>
      <c r="U167">
        <v>0</v>
      </c>
      <c r="V167">
        <v>0</v>
      </c>
      <c r="W167">
        <v>0</v>
      </c>
      <c r="X167" s="128">
        <v>0</v>
      </c>
    </row>
    <row r="168" spans="1:24">
      <c r="A168" s="309"/>
      <c r="B168" s="306"/>
      <c r="C168" s="306"/>
      <c r="D168" s="306"/>
      <c r="E168" s="306"/>
      <c r="F168" s="136" t="s">
        <v>237</v>
      </c>
      <c r="G168" s="127">
        <v>0</v>
      </c>
      <c r="H168">
        <v>0</v>
      </c>
      <c r="I168">
        <v>0</v>
      </c>
      <c r="J168">
        <v>0</v>
      </c>
      <c r="K168">
        <v>0</v>
      </c>
      <c r="L168" s="128">
        <v>0</v>
      </c>
      <c r="M168" s="127">
        <v>0</v>
      </c>
      <c r="N168">
        <v>0</v>
      </c>
      <c r="O168">
        <v>0</v>
      </c>
      <c r="P168">
        <v>0</v>
      </c>
      <c r="Q168">
        <v>0</v>
      </c>
      <c r="R168" s="128">
        <v>0</v>
      </c>
      <c r="S168" s="127">
        <v>0</v>
      </c>
      <c r="T168">
        <v>0</v>
      </c>
      <c r="U168">
        <v>0</v>
      </c>
      <c r="V168">
        <v>0</v>
      </c>
      <c r="W168">
        <v>0</v>
      </c>
      <c r="X168" s="128">
        <v>0</v>
      </c>
    </row>
    <row r="169" spans="1:24">
      <c r="A169" s="309"/>
      <c r="B169" s="306"/>
      <c r="C169" s="306"/>
      <c r="D169" s="306"/>
      <c r="E169" s="306"/>
      <c r="F169" s="136" t="s">
        <v>221</v>
      </c>
      <c r="G169" s="127">
        <v>0</v>
      </c>
      <c r="H169">
        <v>0</v>
      </c>
      <c r="I169">
        <v>0</v>
      </c>
      <c r="J169">
        <v>0</v>
      </c>
      <c r="K169">
        <v>0</v>
      </c>
      <c r="L169" s="128">
        <v>0</v>
      </c>
      <c r="M169" s="127">
        <v>0</v>
      </c>
      <c r="N169">
        <v>0</v>
      </c>
      <c r="O169">
        <v>0</v>
      </c>
      <c r="P169">
        <v>0</v>
      </c>
      <c r="Q169">
        <v>0</v>
      </c>
      <c r="R169" s="128">
        <v>0</v>
      </c>
      <c r="S169" s="127">
        <v>0</v>
      </c>
      <c r="T169">
        <v>0</v>
      </c>
      <c r="U169">
        <v>0</v>
      </c>
      <c r="V169">
        <v>0</v>
      </c>
      <c r="W169">
        <v>0</v>
      </c>
      <c r="X169" s="128">
        <v>0</v>
      </c>
    </row>
    <row r="170" spans="1:24">
      <c r="A170" s="309"/>
      <c r="B170" s="306"/>
      <c r="C170" s="306"/>
      <c r="D170" s="306"/>
      <c r="E170" s="306"/>
      <c r="F170" s="136" t="s">
        <v>187</v>
      </c>
      <c r="G170" s="127">
        <v>6.9750000000000006E-2</v>
      </c>
      <c r="H170">
        <v>6.9750000000000006E-2</v>
      </c>
      <c r="I170">
        <v>6.9750000000000006E-2</v>
      </c>
      <c r="J170">
        <v>6.9750000000000006E-2</v>
      </c>
      <c r="K170">
        <v>6.9750000000000006E-2</v>
      </c>
      <c r="L170" s="128">
        <v>6.9750000000000006E-2</v>
      </c>
      <c r="M170" s="127">
        <v>5.8670718742535433E-2</v>
      </c>
      <c r="N170">
        <v>5.8668292836790703E-2</v>
      </c>
      <c r="O170">
        <v>5.8663977869658983E-2</v>
      </c>
      <c r="P170">
        <v>5.8661146152259293E-2</v>
      </c>
      <c r="Q170">
        <v>5.8659161126856103E-2</v>
      </c>
      <c r="R170" s="128">
        <v>5.8658671706967362E-2</v>
      </c>
      <c r="S170" s="127">
        <v>1.543966282698301E-2</v>
      </c>
      <c r="T170">
        <v>1.54390244307344E-2</v>
      </c>
      <c r="U170">
        <v>1.5437888913068149E-2</v>
      </c>
      <c r="V170">
        <v>1.5437143724278761E-2</v>
      </c>
      <c r="W170">
        <v>1.5436621349172661E-2</v>
      </c>
      <c r="X170" s="128">
        <v>1.543649255446509E-2</v>
      </c>
    </row>
    <row r="171" spans="1:24">
      <c r="A171" s="309"/>
      <c r="B171" s="306"/>
      <c r="C171" s="306"/>
      <c r="D171" s="306"/>
      <c r="E171" s="306"/>
      <c r="F171" s="136" t="s">
        <v>189</v>
      </c>
      <c r="G171" s="127">
        <v>0.317</v>
      </c>
      <c r="H171">
        <v>0.317</v>
      </c>
      <c r="I171">
        <v>0.317</v>
      </c>
      <c r="J171">
        <v>0.317</v>
      </c>
      <c r="K171">
        <v>0.317</v>
      </c>
      <c r="L171" s="128">
        <v>0.317</v>
      </c>
      <c r="M171" s="127">
        <v>0.26664685077252659</v>
      </c>
      <c r="N171">
        <v>0.26663582550914189</v>
      </c>
      <c r="O171">
        <v>0.26661621483414899</v>
      </c>
      <c r="P171">
        <v>0.2666033452367913</v>
      </c>
      <c r="Q171">
        <v>0.26659432368764707</v>
      </c>
      <c r="R171" s="128">
        <v>0.26659209937073342</v>
      </c>
      <c r="S171" s="127">
        <v>7.0170223887507002E-2</v>
      </c>
      <c r="T171">
        <v>7.0167322502405774E-2</v>
      </c>
      <c r="U171">
        <v>7.0162161798460271E-2</v>
      </c>
      <c r="V171">
        <v>7.0158775062313494E-2</v>
      </c>
      <c r="W171">
        <v>7.0156400970433436E-2</v>
      </c>
      <c r="X171" s="128">
        <v>7.0155815623877196E-2</v>
      </c>
    </row>
    <row r="172" spans="1:24">
      <c r="A172" s="309"/>
      <c r="B172" s="306"/>
      <c r="C172" s="306"/>
      <c r="D172" s="306"/>
      <c r="E172" s="306"/>
      <c r="F172" s="136" t="s">
        <v>193</v>
      </c>
      <c r="G172" s="127">
        <v>15.524470000000001</v>
      </c>
      <c r="H172">
        <v>15.52135</v>
      </c>
      <c r="I172">
        <v>15.52369</v>
      </c>
      <c r="J172">
        <v>15.52575</v>
      </c>
      <c r="K172">
        <v>15.526809999999999</v>
      </c>
      <c r="L172" s="128">
        <v>15.52807</v>
      </c>
      <c r="M172" s="127">
        <v>13.05852061644342</v>
      </c>
      <c r="N172">
        <v>13.05535637307988</v>
      </c>
      <c r="O172">
        <v>13.0563642525512</v>
      </c>
      <c r="P172">
        <v>13.057466521483001</v>
      </c>
      <c r="Q172">
        <v>13.057916122954561</v>
      </c>
      <c r="R172" s="128">
        <v>13.058866815380769</v>
      </c>
      <c r="S172" s="127">
        <v>3.436452793800902</v>
      </c>
      <c r="T172">
        <v>3.435620098178914</v>
      </c>
      <c r="U172">
        <v>3.435885329618737</v>
      </c>
      <c r="V172">
        <v>3.436175400390264</v>
      </c>
      <c r="W172">
        <v>3.4362937165669889</v>
      </c>
      <c r="X172" s="128">
        <v>3.436543898784413</v>
      </c>
    </row>
    <row r="173" spans="1:24">
      <c r="A173" s="309"/>
      <c r="B173" s="306"/>
      <c r="C173" s="306"/>
      <c r="D173" s="306"/>
      <c r="E173" s="306"/>
      <c r="F173" s="136" t="s">
        <v>191</v>
      </c>
      <c r="G173" s="127">
        <v>0.45589000000000002</v>
      </c>
      <c r="H173">
        <v>0.45589000000000002</v>
      </c>
      <c r="I173">
        <v>0.45589000000000002</v>
      </c>
      <c r="J173">
        <v>0.45589000000000002</v>
      </c>
      <c r="K173">
        <v>0.45589000000000002</v>
      </c>
      <c r="L173" s="128">
        <v>0.45589000000000002</v>
      </c>
      <c r="M173" s="127">
        <v>0.38347518233024341</v>
      </c>
      <c r="N173">
        <v>0.38345932647117581</v>
      </c>
      <c r="O173">
        <v>0.38343112359854958</v>
      </c>
      <c r="P173">
        <v>0.38341261533123278</v>
      </c>
      <c r="Q173">
        <v>0.38339964109136088</v>
      </c>
      <c r="R173" s="128">
        <v>0.38339644221490099</v>
      </c>
      <c r="S173" s="127">
        <v>0.1009145216658535</v>
      </c>
      <c r="T173">
        <v>0.10091034907136209</v>
      </c>
      <c r="U173">
        <v>0.10090292726277619</v>
      </c>
      <c r="V173">
        <v>0.1008980566661139</v>
      </c>
      <c r="W173">
        <v>0.1008946423924634</v>
      </c>
      <c r="X173" s="128">
        <v>0.1008938005828687</v>
      </c>
    </row>
    <row r="174" spans="1:24">
      <c r="A174" s="309"/>
      <c r="B174" s="306"/>
      <c r="C174" s="306"/>
      <c r="D174" s="306"/>
      <c r="E174" s="306"/>
      <c r="F174" s="136" t="s">
        <v>195</v>
      </c>
      <c r="G174" s="127">
        <v>9.2499999999999995E-3</v>
      </c>
      <c r="H174">
        <v>9.2499999999999995E-3</v>
      </c>
      <c r="I174">
        <v>9.2599999999999991E-3</v>
      </c>
      <c r="J174">
        <v>9.2599999999999991E-3</v>
      </c>
      <c r="K174">
        <v>9.2599999999999991E-3</v>
      </c>
      <c r="L174" s="128">
        <v>9.2599999999999991E-3</v>
      </c>
      <c r="M174" s="127">
        <v>7.7807046361068489E-3</v>
      </c>
      <c r="N174">
        <v>7.7803829210080864E-3</v>
      </c>
      <c r="O174">
        <v>7.7882212913697787E-3</v>
      </c>
      <c r="P174">
        <v>7.7878453529737759E-3</v>
      </c>
      <c r="Q174">
        <v>7.7875818212858432E-3</v>
      </c>
      <c r="R174" s="128">
        <v>7.7875168459715779E-3</v>
      </c>
      <c r="S174" s="127">
        <v>2.0475538516070649E-3</v>
      </c>
      <c r="T174">
        <v>2.0474691897389699E-3</v>
      </c>
      <c r="U174">
        <v>2.0495319187815212E-3</v>
      </c>
      <c r="V174">
        <v>2.0494329876246781E-3</v>
      </c>
      <c r="W174">
        <v>2.0493636371804848E-3</v>
      </c>
      <c r="X174" s="128">
        <v>2.0493465384135729E-3</v>
      </c>
    </row>
    <row r="175" spans="1:24">
      <c r="A175" s="309"/>
      <c r="B175" s="306"/>
      <c r="C175" s="306"/>
      <c r="D175" s="306"/>
      <c r="E175" s="306"/>
      <c r="F175" s="136" t="s">
        <v>217</v>
      </c>
      <c r="G175" s="127">
        <v>6.1859999999999998E-2</v>
      </c>
      <c r="H175">
        <v>6.1850000000000002E-2</v>
      </c>
      <c r="I175">
        <v>6.1850000000000002E-2</v>
      </c>
      <c r="J175">
        <v>6.1850000000000002E-2</v>
      </c>
      <c r="K175">
        <v>6.1850000000000002E-2</v>
      </c>
      <c r="L175" s="128">
        <v>6.1850000000000002E-2</v>
      </c>
      <c r="M175" s="127">
        <v>5.2033987977250777E-2</v>
      </c>
      <c r="N175">
        <v>5.2023425261010822E-2</v>
      </c>
      <c r="O175">
        <v>5.2019599014170727E-2</v>
      </c>
      <c r="P175">
        <v>5.2017088021752499E-2</v>
      </c>
      <c r="Q175">
        <v>5.2015327823599272E-2</v>
      </c>
      <c r="R175" s="128">
        <v>5.201489383621407E-2</v>
      </c>
      <c r="S175" s="127">
        <v>1.3693154730855471E-2</v>
      </c>
      <c r="T175">
        <v>1.3690375068687061E-2</v>
      </c>
      <c r="U175">
        <v>1.368936816162388E-2</v>
      </c>
      <c r="V175">
        <v>1.368870737414539E-2</v>
      </c>
      <c r="W175">
        <v>1.368824416410507E-2</v>
      </c>
      <c r="X175" s="128">
        <v>1.3688129956898439E-2</v>
      </c>
    </row>
    <row r="176" spans="1:24">
      <c r="A176" s="309"/>
      <c r="B176" s="306"/>
      <c r="C176" s="306"/>
      <c r="D176" s="306"/>
      <c r="E176" s="306"/>
      <c r="F176" s="136" t="s">
        <v>215</v>
      </c>
      <c r="G176" s="127">
        <v>2.1000000000000001E-4</v>
      </c>
      <c r="H176">
        <v>2.1000000000000001E-4</v>
      </c>
      <c r="I176">
        <v>2.1000000000000001E-4</v>
      </c>
      <c r="J176">
        <v>2.1000000000000001E-4</v>
      </c>
      <c r="K176">
        <v>2.1000000000000001E-4</v>
      </c>
      <c r="L176" s="128">
        <v>2.1000000000000001E-4</v>
      </c>
      <c r="M176" s="127">
        <v>1.7664302417107441E-4</v>
      </c>
      <c r="N176">
        <v>1.766357203688322E-4</v>
      </c>
      <c r="O176">
        <v>1.7662272906994101E-4</v>
      </c>
      <c r="P176">
        <v>1.7661420346916769E-4</v>
      </c>
      <c r="Q176">
        <v>1.76608227048599E-4</v>
      </c>
      <c r="R176" s="128">
        <v>1.7660675352635329E-4</v>
      </c>
      <c r="S176" s="127">
        <v>4.6485006360809062E-5</v>
      </c>
      <c r="T176">
        <v>4.6483084307587423E-5</v>
      </c>
      <c r="U176">
        <v>4.6479665544721317E-5</v>
      </c>
      <c r="V176">
        <v>4.6477421965570459E-5</v>
      </c>
      <c r="W176">
        <v>4.6475849223315528E-5</v>
      </c>
      <c r="X176" s="128">
        <v>4.6475461454303512E-5</v>
      </c>
    </row>
    <row r="177" spans="1:24">
      <c r="A177" s="309"/>
      <c r="B177" s="306"/>
      <c r="C177" s="306"/>
      <c r="D177" s="306"/>
      <c r="E177" s="306"/>
      <c r="F177" s="136" t="s">
        <v>197</v>
      </c>
      <c r="G177" s="127">
        <v>8.6674799999999994</v>
      </c>
      <c r="H177">
        <v>8.6684400000000004</v>
      </c>
      <c r="I177">
        <v>8.6695200000000003</v>
      </c>
      <c r="J177">
        <v>8.6705400000000008</v>
      </c>
      <c r="K177">
        <v>8.6709700000000005</v>
      </c>
      <c r="L177" s="128">
        <v>8.6714000000000002</v>
      </c>
      <c r="M177" s="127">
        <v>7.2907137102014472</v>
      </c>
      <c r="N177">
        <v>7.2912197327333343</v>
      </c>
      <c r="O177">
        <v>7.2915918196496907</v>
      </c>
      <c r="P177">
        <v>7.2920976940359887</v>
      </c>
      <c r="Q177">
        <v>7.2922125642456699</v>
      </c>
      <c r="R177" s="128">
        <v>7.2925133453734308</v>
      </c>
      <c r="S177" s="127">
        <v>1.9186088711056439</v>
      </c>
      <c r="T177">
        <v>1.918742034929825</v>
      </c>
      <c r="U177">
        <v>1.918839952539392</v>
      </c>
      <c r="V177">
        <v>1.9189730773778919</v>
      </c>
      <c r="W177">
        <v>1.919003306380439</v>
      </c>
      <c r="X177" s="128">
        <v>1.919082459308797</v>
      </c>
    </row>
    <row r="178" spans="1:24">
      <c r="A178" s="309"/>
      <c r="B178" s="306"/>
      <c r="C178" s="306"/>
      <c r="D178" s="306"/>
      <c r="E178" s="306"/>
      <c r="F178" s="136" t="s">
        <v>239</v>
      </c>
      <c r="G178" s="127">
        <v>2.1409999999999998E-2</v>
      </c>
      <c r="H178">
        <v>2.1409999999999998E-2</v>
      </c>
      <c r="I178">
        <v>2.1409999999999998E-2</v>
      </c>
      <c r="J178">
        <v>2.1409999999999998E-2</v>
      </c>
      <c r="K178">
        <v>2.1409999999999998E-2</v>
      </c>
      <c r="L178" s="128">
        <v>2.1409999999999998E-2</v>
      </c>
      <c r="M178" s="127">
        <v>1.8009176892870009E-2</v>
      </c>
      <c r="N178">
        <v>1.8008432252841419E-2</v>
      </c>
      <c r="O178">
        <v>1.8007107758987791E-2</v>
      </c>
      <c r="P178">
        <v>1.8006238553689911E-2</v>
      </c>
      <c r="Q178">
        <v>1.8005629243383361E-2</v>
      </c>
      <c r="R178" s="128">
        <v>1.8005479014282021E-2</v>
      </c>
      <c r="S178" s="127">
        <v>4.7392570770710546E-3</v>
      </c>
      <c r="T178">
        <v>4.7390611191687939E-3</v>
      </c>
      <c r="U178">
        <v>4.738712568154683E-3</v>
      </c>
      <c r="V178">
        <v>4.738483829918397E-3</v>
      </c>
      <c r="W178">
        <v>4.7383234851008831E-3</v>
      </c>
      <c r="X178" s="128">
        <v>4.7382839511268477E-3</v>
      </c>
    </row>
    <row r="179" spans="1:24">
      <c r="A179" s="309"/>
      <c r="B179" s="306"/>
      <c r="C179" s="306"/>
      <c r="D179" s="306"/>
      <c r="E179" s="306"/>
      <c r="F179" s="136" t="s">
        <v>199</v>
      </c>
      <c r="G179" s="127">
        <v>4.1450100000000001</v>
      </c>
      <c r="H179">
        <v>4.1449600000000002</v>
      </c>
      <c r="I179">
        <v>4.1449400000000001</v>
      </c>
      <c r="J179">
        <v>4.1449299999999996</v>
      </c>
      <c r="K179">
        <v>4.1449199999999999</v>
      </c>
      <c r="L179" s="128">
        <v>4.1449199999999999</v>
      </c>
      <c r="M179" s="127">
        <v>3.486605245806405</v>
      </c>
      <c r="N179">
        <v>3.4864190261904509</v>
      </c>
      <c r="O179">
        <v>3.4861457839579111</v>
      </c>
      <c r="P179">
        <v>3.4859690970736059</v>
      </c>
      <c r="Q179">
        <v>3.4858427259918048</v>
      </c>
      <c r="R179" s="128">
        <v>3.4858136420307262</v>
      </c>
      <c r="S179" s="127">
        <v>0.91752769626484343</v>
      </c>
      <c r="T179">
        <v>0.91747869110275038</v>
      </c>
      <c r="U179">
        <v>0.91740678525208186</v>
      </c>
      <c r="V179">
        <v>0.91736028870358055</v>
      </c>
      <c r="W179">
        <v>0.91732703315573816</v>
      </c>
      <c r="X179" s="128">
        <v>0.91731937948176989</v>
      </c>
    </row>
    <row r="180" spans="1:24">
      <c r="A180" s="309"/>
      <c r="B180" s="306"/>
      <c r="C180" s="306"/>
      <c r="D180" s="306"/>
      <c r="E180" s="306"/>
      <c r="F180" s="136" t="s">
        <v>227</v>
      </c>
      <c r="G180" s="127">
        <v>0</v>
      </c>
      <c r="H180">
        <v>0</v>
      </c>
      <c r="I180">
        <v>0</v>
      </c>
      <c r="J180">
        <v>0</v>
      </c>
      <c r="K180">
        <v>0</v>
      </c>
      <c r="L180" s="128">
        <v>0</v>
      </c>
      <c r="M180" s="127">
        <v>0</v>
      </c>
      <c r="N180">
        <v>0</v>
      </c>
      <c r="O180">
        <v>0</v>
      </c>
      <c r="P180">
        <v>0</v>
      </c>
      <c r="Q180">
        <v>0</v>
      </c>
      <c r="R180" s="128">
        <v>0</v>
      </c>
      <c r="S180" s="127">
        <v>0</v>
      </c>
      <c r="T180">
        <v>0</v>
      </c>
      <c r="U180">
        <v>0</v>
      </c>
      <c r="V180">
        <v>0</v>
      </c>
      <c r="W180">
        <v>0</v>
      </c>
      <c r="X180" s="128">
        <v>0</v>
      </c>
    </row>
    <row r="181" spans="1:24">
      <c r="A181" s="309"/>
      <c r="B181" s="306"/>
      <c r="C181" s="306"/>
      <c r="D181" s="306"/>
      <c r="E181" s="306"/>
      <c r="F181" s="136" t="s">
        <v>205</v>
      </c>
      <c r="G181" s="127">
        <v>0</v>
      </c>
      <c r="H181">
        <v>0</v>
      </c>
      <c r="I181">
        <v>0</v>
      </c>
      <c r="J181">
        <v>0</v>
      </c>
      <c r="K181">
        <v>0</v>
      </c>
      <c r="L181" s="128">
        <v>0</v>
      </c>
      <c r="M181" s="127">
        <v>0</v>
      </c>
      <c r="N181">
        <v>0</v>
      </c>
      <c r="O181">
        <v>0</v>
      </c>
      <c r="P181">
        <v>0</v>
      </c>
      <c r="Q181">
        <v>0</v>
      </c>
      <c r="R181" s="128">
        <v>0</v>
      </c>
      <c r="S181" s="127">
        <v>0</v>
      </c>
      <c r="T181">
        <v>0</v>
      </c>
      <c r="U181">
        <v>0</v>
      </c>
      <c r="V181">
        <v>0</v>
      </c>
      <c r="W181">
        <v>0</v>
      </c>
      <c r="X181" s="128">
        <v>0</v>
      </c>
    </row>
    <row r="182" spans="1:24">
      <c r="A182" s="309"/>
      <c r="B182" s="306"/>
      <c r="C182" s="306"/>
      <c r="D182" s="306"/>
      <c r="E182" s="306"/>
      <c r="F182" s="136" t="s">
        <v>201</v>
      </c>
      <c r="G182" s="127">
        <v>0</v>
      </c>
      <c r="H182">
        <v>0</v>
      </c>
      <c r="I182">
        <v>0</v>
      </c>
      <c r="J182">
        <v>0</v>
      </c>
      <c r="K182">
        <v>0</v>
      </c>
      <c r="L182" s="128">
        <v>0</v>
      </c>
      <c r="M182" s="127">
        <v>0</v>
      </c>
      <c r="N182">
        <v>0</v>
      </c>
      <c r="O182">
        <v>0</v>
      </c>
      <c r="P182">
        <v>0</v>
      </c>
      <c r="Q182">
        <v>0</v>
      </c>
      <c r="R182" s="128">
        <v>0</v>
      </c>
      <c r="S182" s="127">
        <v>0</v>
      </c>
      <c r="T182">
        <v>0</v>
      </c>
      <c r="U182">
        <v>0</v>
      </c>
      <c r="V182">
        <v>0</v>
      </c>
      <c r="W182">
        <v>0</v>
      </c>
      <c r="X182" s="128">
        <v>0</v>
      </c>
    </row>
    <row r="183" spans="1:24">
      <c r="A183" s="309"/>
      <c r="B183" s="306"/>
      <c r="C183" s="306"/>
      <c r="D183" s="306"/>
      <c r="E183" s="306"/>
      <c r="F183" s="136" t="s">
        <v>207</v>
      </c>
      <c r="G183" s="127">
        <v>0.42019000000000001</v>
      </c>
      <c r="H183">
        <v>0.42015000000000002</v>
      </c>
      <c r="I183">
        <v>0.42013</v>
      </c>
      <c r="J183">
        <v>0.42011999999999999</v>
      </c>
      <c r="K183">
        <v>0.42011999999999999</v>
      </c>
      <c r="L183" s="128">
        <v>0.42010999999999998</v>
      </c>
      <c r="M183" s="127">
        <v>0.35344586822116081</v>
      </c>
      <c r="N183">
        <v>0.35339760910935653</v>
      </c>
      <c r="O183">
        <v>0.35335479601978242</v>
      </c>
      <c r="P183">
        <v>0.35332932934031791</v>
      </c>
      <c r="Q183">
        <v>0.35331737308408279</v>
      </c>
      <c r="R183" s="128">
        <v>0.35330601535217282</v>
      </c>
      <c r="S183" s="127">
        <v>9.3012070584515993E-2</v>
      </c>
      <c r="T183">
        <v>9.29993708182517E-2</v>
      </c>
      <c r="U183">
        <v>9.2988104215732226E-2</v>
      </c>
      <c r="V183">
        <v>9.2981402457978382E-2</v>
      </c>
      <c r="W183">
        <v>9.2978256074758653E-2</v>
      </c>
      <c r="X183" s="128">
        <v>9.2975267197940206E-2</v>
      </c>
    </row>
    <row r="184" spans="1:24">
      <c r="A184" s="309"/>
      <c r="B184" s="306"/>
      <c r="C184" s="306"/>
      <c r="D184" s="306"/>
      <c r="E184" s="306"/>
      <c r="F184" s="136" t="s">
        <v>209</v>
      </c>
      <c r="G184" s="127">
        <v>0</v>
      </c>
      <c r="H184">
        <v>0</v>
      </c>
      <c r="I184">
        <v>0</v>
      </c>
      <c r="J184">
        <v>0</v>
      </c>
      <c r="K184">
        <v>0</v>
      </c>
      <c r="L184" s="128">
        <v>0</v>
      </c>
      <c r="M184" s="127">
        <v>0</v>
      </c>
      <c r="N184">
        <v>0</v>
      </c>
      <c r="O184">
        <v>0</v>
      </c>
      <c r="P184">
        <v>0</v>
      </c>
      <c r="Q184">
        <v>0</v>
      </c>
      <c r="R184" s="128">
        <v>0</v>
      </c>
      <c r="S184" s="127">
        <v>0</v>
      </c>
      <c r="T184">
        <v>0</v>
      </c>
      <c r="U184">
        <v>0</v>
      </c>
      <c r="V184">
        <v>0</v>
      </c>
      <c r="W184">
        <v>0</v>
      </c>
      <c r="X184" s="128">
        <v>0</v>
      </c>
    </row>
    <row r="185" spans="1:24">
      <c r="A185" s="309"/>
      <c r="B185" s="306"/>
      <c r="C185" s="306"/>
      <c r="D185" s="306"/>
      <c r="E185" s="306"/>
      <c r="F185" s="136" t="s">
        <v>219</v>
      </c>
      <c r="G185" s="127">
        <v>0</v>
      </c>
      <c r="H185">
        <v>0</v>
      </c>
      <c r="I185">
        <v>0</v>
      </c>
      <c r="J185">
        <v>0</v>
      </c>
      <c r="K185">
        <v>0</v>
      </c>
      <c r="L185" s="128">
        <v>0</v>
      </c>
      <c r="M185" s="127">
        <v>0</v>
      </c>
      <c r="N185">
        <v>0</v>
      </c>
      <c r="O185">
        <v>0</v>
      </c>
      <c r="P185">
        <v>0</v>
      </c>
      <c r="Q185">
        <v>0</v>
      </c>
      <c r="R185" s="128">
        <v>0</v>
      </c>
      <c r="S185" s="127">
        <v>0</v>
      </c>
      <c r="T185">
        <v>0</v>
      </c>
      <c r="U185">
        <v>0</v>
      </c>
      <c r="V185">
        <v>0</v>
      </c>
      <c r="W185">
        <v>0</v>
      </c>
      <c r="X185" s="128">
        <v>0</v>
      </c>
    </row>
    <row r="186" spans="1:24">
      <c r="A186" s="309"/>
      <c r="B186" s="306"/>
      <c r="C186" s="306"/>
      <c r="D186" s="306"/>
      <c r="E186" s="306"/>
      <c r="F186" s="136" t="s">
        <v>229</v>
      </c>
      <c r="G186" s="127">
        <v>1.3999999999999999E-4</v>
      </c>
      <c r="H186">
        <v>1.3999999999999999E-4</v>
      </c>
      <c r="I186">
        <v>1.3999999999999999E-4</v>
      </c>
      <c r="J186">
        <v>1.3999999999999999E-4</v>
      </c>
      <c r="K186">
        <v>1.3999999999999999E-4</v>
      </c>
      <c r="L186" s="128">
        <v>1.3999999999999999E-4</v>
      </c>
      <c r="M186" s="127">
        <v>1.177620161140496E-4</v>
      </c>
      <c r="N186">
        <v>1.177571469125548E-4</v>
      </c>
      <c r="O186">
        <v>1.177484860466273E-4</v>
      </c>
      <c r="P186">
        <v>1.177428023127785E-4</v>
      </c>
      <c r="Q186">
        <v>1.177388180323993E-4</v>
      </c>
      <c r="R186" s="128">
        <v>1.177378356842355E-4</v>
      </c>
      <c r="S186" s="127">
        <v>3.0990004240539363E-5</v>
      </c>
      <c r="T186">
        <v>3.0988722871724951E-5</v>
      </c>
      <c r="U186">
        <v>3.0986443696480867E-5</v>
      </c>
      <c r="V186">
        <v>3.0984947977046973E-5</v>
      </c>
      <c r="W186">
        <v>3.0983899482210338E-5</v>
      </c>
      <c r="X186" s="128">
        <v>3.0983640969535672E-5</v>
      </c>
    </row>
    <row r="187" spans="1:24" ht="15" thickBot="1">
      <c r="A187" s="310"/>
      <c r="B187" s="307"/>
      <c r="C187" s="307"/>
      <c r="D187" s="307"/>
      <c r="E187" s="307"/>
      <c r="F187" s="145" t="s">
        <v>223</v>
      </c>
      <c r="G187" s="133">
        <v>1.1129999999999999E-2</v>
      </c>
      <c r="H187" s="134">
        <v>1.106E-2</v>
      </c>
      <c r="I187" s="134">
        <v>1.1050000000000001E-2</v>
      </c>
      <c r="J187" s="134">
        <v>1.103E-2</v>
      </c>
      <c r="K187" s="134">
        <v>1.103E-2</v>
      </c>
      <c r="L187" s="135">
        <v>1.1039999999999999E-2</v>
      </c>
      <c r="M187" s="133">
        <v>9.3620802810669423E-3</v>
      </c>
      <c r="N187" s="134">
        <v>9.302814606091829E-3</v>
      </c>
      <c r="O187" s="134">
        <v>9.2937197915373727E-3</v>
      </c>
      <c r="P187" s="134">
        <v>9.2764507822139051E-3</v>
      </c>
      <c r="Q187" s="134">
        <v>9.2761368778383185E-3</v>
      </c>
      <c r="R187" s="135">
        <v>9.2844693282425755E-3</v>
      </c>
      <c r="S187" s="133">
        <v>2.46370533712288E-3</v>
      </c>
      <c r="T187" s="134">
        <v>2.448109106866271E-3</v>
      </c>
      <c r="U187" s="134">
        <v>2.4457157346150981E-3</v>
      </c>
      <c r="V187" s="134">
        <v>2.4411712584773431E-3</v>
      </c>
      <c r="W187" s="134">
        <v>2.441088652062716E-3</v>
      </c>
      <c r="X187" s="135">
        <v>2.4432814021690991E-3</v>
      </c>
    </row>
    <row r="188" spans="1:24">
      <c r="A188" s="308" t="s">
        <v>410</v>
      </c>
      <c r="B188" s="305" t="s">
        <v>272</v>
      </c>
      <c r="C188" s="305" t="s">
        <v>411</v>
      </c>
      <c r="D188" s="305" t="s">
        <v>412</v>
      </c>
      <c r="E188" s="120" t="s">
        <v>363</v>
      </c>
      <c r="F188" s="144" t="s">
        <v>364</v>
      </c>
      <c r="G188" s="131">
        <v>2.2571300000000001</v>
      </c>
      <c r="H188" s="129">
        <v>2.2571099999999999</v>
      </c>
      <c r="I188" s="129">
        <v>2.2570999999999999</v>
      </c>
      <c r="J188" s="129">
        <v>2.2570899999999998</v>
      </c>
      <c r="K188" s="129">
        <v>2.2570899999999998</v>
      </c>
      <c r="L188" s="130">
        <v>2.2570700000000001</v>
      </c>
      <c r="M188" s="131">
        <v>2.222288078588655</v>
      </c>
      <c r="N188" s="129">
        <v>2.2221805804731471</v>
      </c>
      <c r="O188" s="129">
        <v>2.222018476031288</v>
      </c>
      <c r="P188" s="129">
        <v>2.2218762243457508</v>
      </c>
      <c r="Q188" s="129">
        <v>2.2218365636124728</v>
      </c>
      <c r="R188" s="130">
        <v>2.221797337942121</v>
      </c>
      <c r="S188" s="131">
        <v>2.9630507714515399</v>
      </c>
      <c r="T188" s="129">
        <v>2.962907440630862</v>
      </c>
      <c r="U188" s="129">
        <v>2.9626913013750502</v>
      </c>
      <c r="V188" s="129">
        <v>2.9625016324610018</v>
      </c>
      <c r="W188" s="129">
        <v>2.9624487514832971</v>
      </c>
      <c r="X188" s="130">
        <v>2.9623964505894942</v>
      </c>
    </row>
    <row r="189" spans="1:24">
      <c r="A189" s="309"/>
      <c r="B189" s="306"/>
      <c r="C189" s="306"/>
      <c r="D189" s="306"/>
      <c r="E189" s="119" t="s">
        <v>365</v>
      </c>
      <c r="F189" s="136" t="s">
        <v>364</v>
      </c>
      <c r="G189" s="127">
        <v>5.8023999999999996</v>
      </c>
      <c r="H189">
        <v>5.8041299999999998</v>
      </c>
      <c r="I189">
        <v>5.8048900000000003</v>
      </c>
      <c r="J189">
        <v>5.8056000000000001</v>
      </c>
      <c r="K189">
        <v>5.80532</v>
      </c>
      <c r="L189" s="128">
        <v>5.8046699999999998</v>
      </c>
      <c r="M189" s="127">
        <v>5.7128319357780946</v>
      </c>
      <c r="N189">
        <v>5.7143094366431422</v>
      </c>
      <c r="O189">
        <v>5.7146660898184676</v>
      </c>
      <c r="P189">
        <v>5.7150244819930496</v>
      </c>
      <c r="Q189">
        <v>5.7146468414953597</v>
      </c>
      <c r="R189" s="128">
        <v>5.7139567464157031</v>
      </c>
      <c r="S189" s="127">
        <v>7.6171092477041276</v>
      </c>
      <c r="T189">
        <v>7.6190792488575232</v>
      </c>
      <c r="U189">
        <v>7.6195547864246231</v>
      </c>
      <c r="V189">
        <v>7.6200326426574012</v>
      </c>
      <c r="W189">
        <v>7.6195291219938133</v>
      </c>
      <c r="X189" s="128">
        <v>7.6186089952209368</v>
      </c>
    </row>
    <row r="190" spans="1:24">
      <c r="A190" s="309"/>
      <c r="B190" s="306"/>
      <c r="C190" s="306"/>
      <c r="D190" s="306"/>
      <c r="E190" s="119" t="s">
        <v>61</v>
      </c>
      <c r="F190" s="136" t="s">
        <v>364</v>
      </c>
      <c r="G190" s="127">
        <v>33.012920000000001</v>
      </c>
      <c r="H190">
        <v>33.012279999999997</v>
      </c>
      <c r="I190">
        <v>33.013530000000003</v>
      </c>
      <c r="J190">
        <v>33.014360000000003</v>
      </c>
      <c r="K190">
        <v>33.01473</v>
      </c>
      <c r="L190" s="128">
        <v>33.014719999999997</v>
      </c>
      <c r="M190" s="127">
        <v>32.503319948519128</v>
      </c>
      <c r="N190">
        <v>32.501405573118738</v>
      </c>
      <c r="O190">
        <v>32.500409206066728</v>
      </c>
      <c r="P190">
        <v>32.499289592347409</v>
      </c>
      <c r="Q190">
        <v>32.499073697457177</v>
      </c>
      <c r="R190" s="128">
        <v>32.498778065768668</v>
      </c>
      <c r="S190" s="127">
        <v>43.337759931358853</v>
      </c>
      <c r="T190">
        <v>43.335207430824987</v>
      </c>
      <c r="U190">
        <v>43.333878941422299</v>
      </c>
      <c r="V190">
        <v>43.332386123129879</v>
      </c>
      <c r="W190">
        <v>43.332098263276237</v>
      </c>
      <c r="X190" s="128">
        <v>43.331704087691563</v>
      </c>
    </row>
    <row r="191" spans="1:24">
      <c r="A191" s="309"/>
      <c r="B191" s="306"/>
      <c r="C191" s="306"/>
      <c r="D191" s="306"/>
      <c r="E191" s="119" t="s">
        <v>366</v>
      </c>
      <c r="F191" s="136" t="s">
        <v>364</v>
      </c>
      <c r="G191" s="127">
        <v>0.90895000000000004</v>
      </c>
      <c r="H191">
        <v>0.91137999999999997</v>
      </c>
      <c r="I191">
        <v>0.91408</v>
      </c>
      <c r="J191">
        <v>0.91661999999999999</v>
      </c>
      <c r="K191">
        <v>0.91768000000000005</v>
      </c>
      <c r="L191" s="128">
        <v>0.91876000000000002</v>
      </c>
      <c r="M191" s="127">
        <v>0.89491910037665467</v>
      </c>
      <c r="N191">
        <v>0.8972761351602786</v>
      </c>
      <c r="O191">
        <v>0.89987268998745273</v>
      </c>
      <c r="P191">
        <v>0.90231943996907626</v>
      </c>
      <c r="Q191">
        <v>0.90334677735309366</v>
      </c>
      <c r="R191" s="128">
        <v>0.90440195572476823</v>
      </c>
      <c r="S191" s="127">
        <v>1.1932254671688729</v>
      </c>
      <c r="T191">
        <v>1.1963681802137049</v>
      </c>
      <c r="U191">
        <v>1.1998302533166041</v>
      </c>
      <c r="V191">
        <v>1.2030925866254349</v>
      </c>
      <c r="W191">
        <v>1.204462369804125</v>
      </c>
      <c r="X191" s="128">
        <v>1.205869274299691</v>
      </c>
    </row>
    <row r="192" spans="1:24">
      <c r="A192" s="309"/>
      <c r="B192" s="306"/>
      <c r="C192" s="306"/>
      <c r="D192" s="306"/>
      <c r="E192" s="119" t="s">
        <v>367</v>
      </c>
      <c r="F192" s="136" t="s">
        <v>364</v>
      </c>
      <c r="G192" s="127">
        <v>1.80965</v>
      </c>
      <c r="H192">
        <v>1.80948</v>
      </c>
      <c r="I192">
        <v>1.8094399999999999</v>
      </c>
      <c r="J192">
        <v>1.8093900000000001</v>
      </c>
      <c r="K192">
        <v>1.8093699999999999</v>
      </c>
      <c r="L192" s="128">
        <v>1.8093600000000001</v>
      </c>
      <c r="M192" s="127">
        <v>1.7817155509066649</v>
      </c>
      <c r="N192">
        <v>1.781477782099476</v>
      </c>
      <c r="O192">
        <v>1.781316340113444</v>
      </c>
      <c r="P192">
        <v>1.7811609734520819</v>
      </c>
      <c r="Q192">
        <v>1.7811094919137029</v>
      </c>
      <c r="R192" s="128">
        <v>1.781083985600338</v>
      </c>
      <c r="S192" s="127">
        <v>2.37562073454222</v>
      </c>
      <c r="T192">
        <v>2.3753037094659679</v>
      </c>
      <c r="U192">
        <v>2.375088453484592</v>
      </c>
      <c r="V192">
        <v>2.3748812979361089</v>
      </c>
      <c r="W192">
        <v>2.3748126558849378</v>
      </c>
      <c r="X192" s="128">
        <v>2.3747786474671182</v>
      </c>
    </row>
    <row r="193" spans="1:24">
      <c r="A193" s="309"/>
      <c r="B193" s="306"/>
      <c r="C193" s="306"/>
      <c r="D193" s="306"/>
      <c r="E193" s="119" t="s">
        <v>368</v>
      </c>
      <c r="F193" s="136" t="s">
        <v>364</v>
      </c>
      <c r="G193" s="127">
        <v>0.22256000000000001</v>
      </c>
      <c r="H193">
        <v>0.22261</v>
      </c>
      <c r="I193">
        <v>0.22264</v>
      </c>
      <c r="J193">
        <v>0.22267000000000001</v>
      </c>
      <c r="K193">
        <v>0.22267999999999999</v>
      </c>
      <c r="L193" s="128">
        <v>0.22269</v>
      </c>
      <c r="M193" s="127">
        <v>0.21912447877202071</v>
      </c>
      <c r="N193">
        <v>0.21916504690472649</v>
      </c>
      <c r="O193">
        <v>0.21917956382242959</v>
      </c>
      <c r="P193">
        <v>0.21919603510496641</v>
      </c>
      <c r="Q193">
        <v>0.21920196624203089</v>
      </c>
      <c r="R193" s="128">
        <v>0.21920988236356459</v>
      </c>
      <c r="S193" s="127">
        <v>0.29216597169602759</v>
      </c>
      <c r="T193">
        <v>0.29222006253963528</v>
      </c>
      <c r="U193">
        <v>0.29223941842990619</v>
      </c>
      <c r="V193">
        <v>0.29226138013995512</v>
      </c>
      <c r="W193">
        <v>0.29226928832270782</v>
      </c>
      <c r="X193" s="128">
        <v>0.29227984315141953</v>
      </c>
    </row>
    <row r="194" spans="1:24">
      <c r="A194" s="309"/>
      <c r="B194" s="306"/>
      <c r="C194" s="306"/>
      <c r="D194" s="306"/>
      <c r="E194" s="119" t="s">
        <v>369</v>
      </c>
      <c r="F194" s="136" t="s">
        <v>364</v>
      </c>
      <c r="G194" s="127">
        <v>1.0000000000000001E-5</v>
      </c>
      <c r="H194">
        <v>1.0000000000000001E-5</v>
      </c>
      <c r="I194">
        <v>1.0000000000000001E-5</v>
      </c>
      <c r="J194">
        <v>1.0000000000000001E-5</v>
      </c>
      <c r="K194">
        <v>1.0000000000000001E-5</v>
      </c>
      <c r="L194" s="128">
        <v>1.0000000000000001E-5</v>
      </c>
      <c r="M194" s="127">
        <v>9.8456361777507546E-6</v>
      </c>
      <c r="N194">
        <v>9.8452471544282132E-6</v>
      </c>
      <c r="O194">
        <v>9.8445725755672689E-6</v>
      </c>
      <c r="P194">
        <v>9.8439859480381889E-6</v>
      </c>
      <c r="Q194">
        <v>9.8438102318138556E-6</v>
      </c>
      <c r="R194" s="128">
        <v>9.8437236680391865E-6</v>
      </c>
      <c r="S194" s="127">
        <v>1.312751490366767E-5</v>
      </c>
      <c r="T194">
        <v>1.3126996205904289E-5</v>
      </c>
      <c r="U194">
        <v>1.3126096767423019E-5</v>
      </c>
      <c r="V194">
        <v>1.312531459738425E-5</v>
      </c>
      <c r="W194">
        <v>1.3125080309085141E-5</v>
      </c>
      <c r="X194" s="128">
        <v>1.3124964890718919E-5</v>
      </c>
    </row>
    <row r="195" spans="1:24">
      <c r="A195" s="309"/>
      <c r="B195" s="306"/>
      <c r="C195" s="306"/>
      <c r="D195" s="306"/>
      <c r="E195" s="306" t="s">
        <v>65</v>
      </c>
      <c r="F195" s="136" t="s">
        <v>211</v>
      </c>
      <c r="G195" s="127">
        <v>21.250219999999999</v>
      </c>
      <c r="H195">
        <v>21.250219999999999</v>
      </c>
      <c r="I195">
        <v>21.250219999999999</v>
      </c>
      <c r="J195">
        <v>21.250219999999999</v>
      </c>
      <c r="K195">
        <v>21.250219999999999</v>
      </c>
      <c r="L195" s="128">
        <v>21.250219999999999</v>
      </c>
      <c r="M195" s="127">
        <v>20.922193481716249</v>
      </c>
      <c r="N195">
        <v>20.921366798597351</v>
      </c>
      <c r="O195">
        <v>20.919933303677102</v>
      </c>
      <c r="P195">
        <v>20.918686707272009</v>
      </c>
      <c r="Q195">
        <v>20.918313306429539</v>
      </c>
      <c r="R195" s="128">
        <v>20.918129356503961</v>
      </c>
      <c r="S195" s="127">
        <v>27.896257975621669</v>
      </c>
      <c r="T195">
        <v>27.895155731463131</v>
      </c>
      <c r="U195">
        <v>27.893244404902809</v>
      </c>
      <c r="V195">
        <v>27.89158227636268</v>
      </c>
      <c r="W195">
        <v>27.89108440857272</v>
      </c>
      <c r="X195" s="128">
        <v>27.890839142005291</v>
      </c>
    </row>
    <row r="196" spans="1:24">
      <c r="A196" s="309"/>
      <c r="B196" s="306"/>
      <c r="C196" s="306"/>
      <c r="D196" s="306"/>
      <c r="E196" s="306"/>
      <c r="F196" s="136" t="s">
        <v>231</v>
      </c>
      <c r="G196" s="127">
        <v>2.0000000000000002E-5</v>
      </c>
      <c r="H196">
        <v>2.0000000000000002E-5</v>
      </c>
      <c r="I196">
        <v>2.0000000000000002E-5</v>
      </c>
      <c r="J196">
        <v>2.0000000000000002E-5</v>
      </c>
      <c r="K196">
        <v>2.0000000000000002E-5</v>
      </c>
      <c r="L196" s="128">
        <v>2.0000000000000002E-5</v>
      </c>
      <c r="M196" s="127">
        <v>1.9691272355501509E-5</v>
      </c>
      <c r="N196">
        <v>1.969049430885643E-5</v>
      </c>
      <c r="O196">
        <v>1.9689145151134541E-5</v>
      </c>
      <c r="P196">
        <v>1.9687971896076381E-5</v>
      </c>
      <c r="Q196">
        <v>1.9687620463627711E-5</v>
      </c>
      <c r="R196" s="128">
        <v>1.968744733607837E-5</v>
      </c>
      <c r="S196" s="127">
        <v>2.625502980733534E-5</v>
      </c>
      <c r="T196">
        <v>2.6253992411808569E-5</v>
      </c>
      <c r="U196">
        <v>2.6252193534846049E-5</v>
      </c>
      <c r="V196">
        <v>2.6250629194768509E-5</v>
      </c>
      <c r="W196">
        <v>2.6250160618170281E-5</v>
      </c>
      <c r="X196" s="128">
        <v>2.6249929781437828E-5</v>
      </c>
    </row>
    <row r="197" spans="1:24">
      <c r="A197" s="309"/>
      <c r="B197" s="306"/>
      <c r="C197" s="306"/>
      <c r="D197" s="306"/>
      <c r="E197" s="306"/>
      <c r="F197" s="136" t="s">
        <v>213</v>
      </c>
      <c r="G197" s="127">
        <v>0.16705999999999999</v>
      </c>
      <c r="H197">
        <v>0.16705</v>
      </c>
      <c r="I197">
        <v>0.16705</v>
      </c>
      <c r="J197">
        <v>0.16705</v>
      </c>
      <c r="K197">
        <v>0.16705</v>
      </c>
      <c r="L197" s="128">
        <v>0.16705</v>
      </c>
      <c r="M197" s="127">
        <v>0.16448119798550401</v>
      </c>
      <c r="N197">
        <v>0.1644648537147233</v>
      </c>
      <c r="O197">
        <v>0.16445358487485121</v>
      </c>
      <c r="P197">
        <v>0.16444378526197789</v>
      </c>
      <c r="Q197">
        <v>0.16444084992245039</v>
      </c>
      <c r="R197" s="128">
        <v>0.1644394038745946</v>
      </c>
      <c r="S197" s="127">
        <v>0.21930826398067199</v>
      </c>
      <c r="T197">
        <v>0.21928647161963111</v>
      </c>
      <c r="U197">
        <v>0.2192714464998016</v>
      </c>
      <c r="V197">
        <v>0.21925838034930389</v>
      </c>
      <c r="W197">
        <v>0.21925446656326719</v>
      </c>
      <c r="X197" s="128">
        <v>0.2192525384994595</v>
      </c>
    </row>
    <row r="198" spans="1:24">
      <c r="A198" s="309"/>
      <c r="B198" s="306"/>
      <c r="C198" s="306"/>
      <c r="D198" s="306"/>
      <c r="E198" s="306"/>
      <c r="F198" s="136" t="s">
        <v>235</v>
      </c>
      <c r="G198" s="127">
        <v>0</v>
      </c>
      <c r="H198">
        <v>0</v>
      </c>
      <c r="I198">
        <v>0</v>
      </c>
      <c r="J198">
        <v>0</v>
      </c>
      <c r="K198">
        <v>0</v>
      </c>
      <c r="L198" s="128">
        <v>0</v>
      </c>
      <c r="M198" s="127">
        <v>0</v>
      </c>
      <c r="N198">
        <v>0</v>
      </c>
      <c r="O198">
        <v>0</v>
      </c>
      <c r="P198">
        <v>0</v>
      </c>
      <c r="Q198">
        <v>0</v>
      </c>
      <c r="R198" s="128">
        <v>0</v>
      </c>
      <c r="S198" s="127">
        <v>0</v>
      </c>
      <c r="T198">
        <v>0</v>
      </c>
      <c r="U198">
        <v>0</v>
      </c>
      <c r="V198">
        <v>0</v>
      </c>
      <c r="W198">
        <v>0</v>
      </c>
      <c r="X198" s="128">
        <v>0</v>
      </c>
    </row>
    <row r="199" spans="1:24">
      <c r="A199" s="309"/>
      <c r="B199" s="306"/>
      <c r="C199" s="306"/>
      <c r="D199" s="306"/>
      <c r="E199" s="306"/>
      <c r="F199" s="136" t="s">
        <v>237</v>
      </c>
      <c r="G199" s="127">
        <v>0</v>
      </c>
      <c r="H199">
        <v>0</v>
      </c>
      <c r="I199">
        <v>0</v>
      </c>
      <c r="J199">
        <v>0</v>
      </c>
      <c r="K199">
        <v>0</v>
      </c>
      <c r="L199" s="128">
        <v>0</v>
      </c>
      <c r="M199" s="127">
        <v>0</v>
      </c>
      <c r="N199">
        <v>0</v>
      </c>
      <c r="O199">
        <v>0</v>
      </c>
      <c r="P199">
        <v>0</v>
      </c>
      <c r="Q199">
        <v>0</v>
      </c>
      <c r="R199" s="128">
        <v>0</v>
      </c>
      <c r="S199" s="127">
        <v>0</v>
      </c>
      <c r="T199">
        <v>0</v>
      </c>
      <c r="U199">
        <v>0</v>
      </c>
      <c r="V199">
        <v>0</v>
      </c>
      <c r="W199">
        <v>0</v>
      </c>
      <c r="X199" s="128">
        <v>0</v>
      </c>
    </row>
    <row r="200" spans="1:24">
      <c r="A200" s="309"/>
      <c r="B200" s="306"/>
      <c r="C200" s="306"/>
      <c r="D200" s="306"/>
      <c r="E200" s="306"/>
      <c r="F200" s="136" t="s">
        <v>221</v>
      </c>
      <c r="G200" s="127">
        <v>0</v>
      </c>
      <c r="H200">
        <v>0</v>
      </c>
      <c r="I200">
        <v>0</v>
      </c>
      <c r="J200">
        <v>0</v>
      </c>
      <c r="K200">
        <v>0</v>
      </c>
      <c r="L200" s="128">
        <v>0</v>
      </c>
      <c r="M200" s="127">
        <v>0</v>
      </c>
      <c r="N200">
        <v>0</v>
      </c>
      <c r="O200">
        <v>0</v>
      </c>
      <c r="P200">
        <v>0</v>
      </c>
      <c r="Q200">
        <v>0</v>
      </c>
      <c r="R200" s="128">
        <v>0</v>
      </c>
      <c r="S200" s="127">
        <v>0</v>
      </c>
      <c r="T200">
        <v>0</v>
      </c>
      <c r="U200">
        <v>0</v>
      </c>
      <c r="V200">
        <v>0</v>
      </c>
      <c r="W200">
        <v>0</v>
      </c>
      <c r="X200" s="128">
        <v>0</v>
      </c>
    </row>
    <row r="201" spans="1:24">
      <c r="A201" s="309"/>
      <c r="B201" s="306"/>
      <c r="C201" s="306"/>
      <c r="D201" s="306"/>
      <c r="E201" s="306"/>
      <c r="F201" s="136" t="s">
        <v>187</v>
      </c>
      <c r="G201" s="127">
        <v>1.0000000000000001E-5</v>
      </c>
      <c r="H201">
        <v>1.0000000000000001E-5</v>
      </c>
      <c r="I201">
        <v>1.0000000000000001E-5</v>
      </c>
      <c r="J201">
        <v>1.0000000000000001E-5</v>
      </c>
      <c r="K201">
        <v>1.0000000000000001E-5</v>
      </c>
      <c r="L201" s="128">
        <v>1.0000000000000001E-5</v>
      </c>
      <c r="M201" s="127">
        <v>9.8456361777507546E-6</v>
      </c>
      <c r="N201">
        <v>9.8452471544282132E-6</v>
      </c>
      <c r="O201">
        <v>9.8445725755672689E-6</v>
      </c>
      <c r="P201">
        <v>9.8439859480381889E-6</v>
      </c>
      <c r="Q201">
        <v>9.8438102318138556E-6</v>
      </c>
      <c r="R201" s="128">
        <v>9.8437236680391865E-6</v>
      </c>
      <c r="S201" s="127">
        <v>1.312751490366767E-5</v>
      </c>
      <c r="T201">
        <v>1.3126996205904289E-5</v>
      </c>
      <c r="U201">
        <v>1.3126096767423019E-5</v>
      </c>
      <c r="V201">
        <v>1.312531459738425E-5</v>
      </c>
      <c r="W201">
        <v>1.3125080309085141E-5</v>
      </c>
      <c r="X201" s="128">
        <v>1.3124964890718919E-5</v>
      </c>
    </row>
    <row r="202" spans="1:24">
      <c r="A202" s="309"/>
      <c r="B202" s="306"/>
      <c r="C202" s="306"/>
      <c r="D202" s="306"/>
      <c r="E202" s="306"/>
      <c r="F202" s="136" t="s">
        <v>189</v>
      </c>
      <c r="G202" s="127">
        <v>0</v>
      </c>
      <c r="H202">
        <v>0</v>
      </c>
      <c r="I202">
        <v>0</v>
      </c>
      <c r="J202">
        <v>0</v>
      </c>
      <c r="K202">
        <v>0</v>
      </c>
      <c r="L202" s="128">
        <v>0</v>
      </c>
      <c r="M202" s="127">
        <v>0</v>
      </c>
      <c r="N202">
        <v>0</v>
      </c>
      <c r="O202">
        <v>0</v>
      </c>
      <c r="P202">
        <v>0</v>
      </c>
      <c r="Q202">
        <v>0</v>
      </c>
      <c r="R202" s="128">
        <v>0</v>
      </c>
      <c r="S202" s="127">
        <v>0</v>
      </c>
      <c r="T202">
        <v>0</v>
      </c>
      <c r="U202">
        <v>0</v>
      </c>
      <c r="V202">
        <v>0</v>
      </c>
      <c r="W202">
        <v>0</v>
      </c>
      <c r="X202" s="128">
        <v>0</v>
      </c>
    </row>
    <row r="203" spans="1:24">
      <c r="A203" s="309"/>
      <c r="B203" s="306"/>
      <c r="C203" s="306"/>
      <c r="D203" s="306"/>
      <c r="E203" s="306"/>
      <c r="F203" s="136" t="s">
        <v>193</v>
      </c>
      <c r="G203" s="127">
        <v>0.64983000000000002</v>
      </c>
      <c r="H203">
        <v>0.64934999999999998</v>
      </c>
      <c r="I203">
        <v>0.64971000000000001</v>
      </c>
      <c r="J203">
        <v>0.65003999999999995</v>
      </c>
      <c r="K203">
        <v>0.6502</v>
      </c>
      <c r="L203" s="128">
        <v>0.65039999999999998</v>
      </c>
      <c r="M203" s="127">
        <v>0.63979897573877709</v>
      </c>
      <c r="N203">
        <v>0.63930112397279593</v>
      </c>
      <c r="O203">
        <v>0.63961172480718098</v>
      </c>
      <c r="P203">
        <v>0.63989846256627425</v>
      </c>
      <c r="Q203">
        <v>0.64004454127253685</v>
      </c>
      <c r="R203" s="128">
        <v>0.64023578736926867</v>
      </c>
      <c r="S203" s="127">
        <v>0.85306530098503608</v>
      </c>
      <c r="T203">
        <v>0.85240149863039461</v>
      </c>
      <c r="U203">
        <v>0.85281563307624131</v>
      </c>
      <c r="V203">
        <v>0.85319795008836574</v>
      </c>
      <c r="W203">
        <v>0.85339272169671576</v>
      </c>
      <c r="X203" s="128">
        <v>0.85364771649235827</v>
      </c>
    </row>
    <row r="204" spans="1:24">
      <c r="A204" s="309"/>
      <c r="B204" s="306"/>
      <c r="C204" s="306"/>
      <c r="D204" s="306"/>
      <c r="E204" s="306"/>
      <c r="F204" s="136" t="s">
        <v>191</v>
      </c>
      <c r="G204" s="127">
        <v>2.0000000000000002E-5</v>
      </c>
      <c r="H204">
        <v>2.0000000000000002E-5</v>
      </c>
      <c r="I204">
        <v>2.0000000000000002E-5</v>
      </c>
      <c r="J204">
        <v>2.0000000000000002E-5</v>
      </c>
      <c r="K204">
        <v>2.0000000000000002E-5</v>
      </c>
      <c r="L204" s="128">
        <v>2.0000000000000002E-5</v>
      </c>
      <c r="M204" s="127">
        <v>1.9691272355501509E-5</v>
      </c>
      <c r="N204">
        <v>1.969049430885643E-5</v>
      </c>
      <c r="O204">
        <v>1.9689145151134541E-5</v>
      </c>
      <c r="P204">
        <v>1.9687971896076381E-5</v>
      </c>
      <c r="Q204">
        <v>1.9687620463627711E-5</v>
      </c>
      <c r="R204" s="128">
        <v>1.968744733607837E-5</v>
      </c>
      <c r="S204" s="127">
        <v>2.625502980733534E-5</v>
      </c>
      <c r="T204">
        <v>2.6253992411808569E-5</v>
      </c>
      <c r="U204">
        <v>2.6252193534846049E-5</v>
      </c>
      <c r="V204">
        <v>2.6250629194768509E-5</v>
      </c>
      <c r="W204">
        <v>2.6250160618170281E-5</v>
      </c>
      <c r="X204" s="128">
        <v>2.6249929781437828E-5</v>
      </c>
    </row>
    <row r="205" spans="1:24">
      <c r="A205" s="309"/>
      <c r="B205" s="306"/>
      <c r="C205" s="306"/>
      <c r="D205" s="306"/>
      <c r="E205" s="306"/>
      <c r="F205" s="136" t="s">
        <v>195</v>
      </c>
      <c r="G205" s="127">
        <v>2.2000000000000001E-4</v>
      </c>
      <c r="H205">
        <v>2.2000000000000001E-4</v>
      </c>
      <c r="I205">
        <v>2.3000000000000001E-4</v>
      </c>
      <c r="J205">
        <v>2.3000000000000001E-4</v>
      </c>
      <c r="K205">
        <v>2.3000000000000001E-4</v>
      </c>
      <c r="L205" s="128">
        <v>2.3000000000000001E-4</v>
      </c>
      <c r="M205" s="127">
        <v>2.166039959105166E-4</v>
      </c>
      <c r="N205">
        <v>2.165954373974207E-4</v>
      </c>
      <c r="O205">
        <v>2.2642516923804709E-4</v>
      </c>
      <c r="P205">
        <v>2.264116768048784E-4</v>
      </c>
      <c r="Q205">
        <v>2.2640763533171869E-4</v>
      </c>
      <c r="R205" s="128">
        <v>2.2640564436490131E-4</v>
      </c>
      <c r="S205" s="127">
        <v>2.8880532788068869E-4</v>
      </c>
      <c r="T205">
        <v>2.8879391652989432E-4</v>
      </c>
      <c r="U205">
        <v>3.0190022565072951E-4</v>
      </c>
      <c r="V205">
        <v>3.0188223573983781E-4</v>
      </c>
      <c r="W205">
        <v>3.018768471089582E-4</v>
      </c>
      <c r="X205" s="128">
        <v>3.0187419248653511E-4</v>
      </c>
    </row>
    <row r="206" spans="1:24">
      <c r="A206" s="309"/>
      <c r="B206" s="306"/>
      <c r="C206" s="306"/>
      <c r="D206" s="306"/>
      <c r="E206" s="306"/>
      <c r="F206" s="136" t="s">
        <v>217</v>
      </c>
      <c r="G206" s="127">
        <v>3.0000000000000001E-5</v>
      </c>
      <c r="H206">
        <v>3.0000000000000001E-5</v>
      </c>
      <c r="I206">
        <v>3.0000000000000001E-5</v>
      </c>
      <c r="J206">
        <v>3.0000000000000001E-5</v>
      </c>
      <c r="K206">
        <v>3.0000000000000001E-5</v>
      </c>
      <c r="L206" s="128">
        <v>3.0000000000000001E-5</v>
      </c>
      <c r="M206" s="127">
        <v>2.9536908533252259E-5</v>
      </c>
      <c r="N206">
        <v>2.9535741463284641E-5</v>
      </c>
      <c r="O206">
        <v>2.9533717726701801E-5</v>
      </c>
      <c r="P206">
        <v>2.953195784411457E-5</v>
      </c>
      <c r="Q206">
        <v>2.953143069544156E-5</v>
      </c>
      <c r="R206" s="128">
        <v>2.9531171004117559E-5</v>
      </c>
      <c r="S206" s="127">
        <v>3.9382544711003012E-5</v>
      </c>
      <c r="T206">
        <v>3.938098861771286E-5</v>
      </c>
      <c r="U206">
        <v>3.9378290302269069E-5</v>
      </c>
      <c r="V206">
        <v>3.9375943792152762E-5</v>
      </c>
      <c r="W206">
        <v>3.9375240927255422E-5</v>
      </c>
      <c r="X206" s="128">
        <v>3.9374894672156753E-5</v>
      </c>
    </row>
    <row r="207" spans="1:24">
      <c r="A207" s="309"/>
      <c r="B207" s="306"/>
      <c r="C207" s="306"/>
      <c r="D207" s="306"/>
      <c r="E207" s="306"/>
      <c r="F207" s="136" t="s">
        <v>215</v>
      </c>
      <c r="G207" s="127">
        <v>0</v>
      </c>
      <c r="H207">
        <v>0</v>
      </c>
      <c r="I207">
        <v>0</v>
      </c>
      <c r="J207">
        <v>0</v>
      </c>
      <c r="K207">
        <v>0</v>
      </c>
      <c r="L207" s="128">
        <v>0</v>
      </c>
      <c r="M207" s="127">
        <v>0</v>
      </c>
      <c r="N207">
        <v>0</v>
      </c>
      <c r="O207">
        <v>0</v>
      </c>
      <c r="P207">
        <v>0</v>
      </c>
      <c r="Q207">
        <v>0</v>
      </c>
      <c r="R207" s="128">
        <v>0</v>
      </c>
      <c r="S207" s="127">
        <v>0</v>
      </c>
      <c r="T207">
        <v>0</v>
      </c>
      <c r="U207">
        <v>0</v>
      </c>
      <c r="V207">
        <v>0</v>
      </c>
      <c r="W207">
        <v>0</v>
      </c>
      <c r="X207" s="128">
        <v>0</v>
      </c>
    </row>
    <row r="208" spans="1:24">
      <c r="A208" s="309"/>
      <c r="B208" s="306"/>
      <c r="C208" s="306"/>
      <c r="D208" s="306"/>
      <c r="E208" s="306"/>
      <c r="F208" s="136" t="s">
        <v>197</v>
      </c>
      <c r="G208" s="127">
        <v>7.5277200000000004</v>
      </c>
      <c r="H208">
        <v>7.5278700000000001</v>
      </c>
      <c r="I208">
        <v>7.5280399999999998</v>
      </c>
      <c r="J208">
        <v>7.5282</v>
      </c>
      <c r="K208">
        <v>7.5282600000000004</v>
      </c>
      <c r="L208" s="128">
        <v>7.5283300000000004</v>
      </c>
      <c r="M208" s="127">
        <v>7.4115192367977887</v>
      </c>
      <c r="N208">
        <v>7.4113740696405506</v>
      </c>
      <c r="O208">
        <v>7.4110336131773407</v>
      </c>
      <c r="P208">
        <v>7.4107495014021092</v>
      </c>
      <c r="Q208">
        <v>7.4106762815754958</v>
      </c>
      <c r="R208" s="128">
        <v>7.410680020180946</v>
      </c>
      <c r="S208" s="127">
        <v>9.8820256490637188</v>
      </c>
      <c r="T208">
        <v>9.8818320928540686</v>
      </c>
      <c r="U208">
        <v>9.8813781509031209</v>
      </c>
      <c r="V208">
        <v>9.8809993352028123</v>
      </c>
      <c r="W208">
        <v>9.880901708767329</v>
      </c>
      <c r="X208" s="128">
        <v>9.8809066935745946</v>
      </c>
    </row>
    <row r="209" spans="1:24">
      <c r="A209" s="309"/>
      <c r="B209" s="306"/>
      <c r="C209" s="306"/>
      <c r="D209" s="306"/>
      <c r="E209" s="306"/>
      <c r="F209" s="136" t="s">
        <v>239</v>
      </c>
      <c r="G209" s="127">
        <v>0</v>
      </c>
      <c r="H209">
        <v>0</v>
      </c>
      <c r="I209">
        <v>0</v>
      </c>
      <c r="J209">
        <v>0</v>
      </c>
      <c r="K209">
        <v>0</v>
      </c>
      <c r="L209" s="128">
        <v>0</v>
      </c>
      <c r="M209" s="127">
        <v>0</v>
      </c>
      <c r="N209">
        <v>0</v>
      </c>
      <c r="O209">
        <v>0</v>
      </c>
      <c r="P209">
        <v>0</v>
      </c>
      <c r="Q209">
        <v>0</v>
      </c>
      <c r="R209" s="128">
        <v>0</v>
      </c>
      <c r="S209" s="127">
        <v>0</v>
      </c>
      <c r="T209">
        <v>0</v>
      </c>
      <c r="U209">
        <v>0</v>
      </c>
      <c r="V209">
        <v>0</v>
      </c>
      <c r="W209">
        <v>0</v>
      </c>
      <c r="X209" s="128">
        <v>0</v>
      </c>
    </row>
    <row r="210" spans="1:24">
      <c r="A210" s="309"/>
      <c r="B210" s="306"/>
      <c r="C210" s="306"/>
      <c r="D210" s="306"/>
      <c r="E210" s="306"/>
      <c r="F210" s="136" t="s">
        <v>199</v>
      </c>
      <c r="G210" s="127">
        <v>0.50590999999999997</v>
      </c>
      <c r="H210">
        <v>0.50590000000000002</v>
      </c>
      <c r="I210">
        <v>0.50590000000000002</v>
      </c>
      <c r="J210">
        <v>0.50590000000000002</v>
      </c>
      <c r="K210">
        <v>0.50590000000000002</v>
      </c>
      <c r="L210" s="128">
        <v>0.50590000000000002</v>
      </c>
      <c r="M210" s="127">
        <v>0.49810057986858819</v>
      </c>
      <c r="N210">
        <v>0.49807105354252329</v>
      </c>
      <c r="O210">
        <v>0.49803692659794802</v>
      </c>
      <c r="P210">
        <v>0.49800724911125188</v>
      </c>
      <c r="Q210">
        <v>0.49799835962746292</v>
      </c>
      <c r="R210" s="128">
        <v>0.49799398036610248</v>
      </c>
      <c r="S210" s="127">
        <v>0.66413410649145099</v>
      </c>
      <c r="T210">
        <v>0.66409473805669772</v>
      </c>
      <c r="U210">
        <v>0.66404923546393069</v>
      </c>
      <c r="V210">
        <v>0.66400966548166929</v>
      </c>
      <c r="W210">
        <v>0.66399781283661719</v>
      </c>
      <c r="X210" s="128">
        <v>0.66399197382147002</v>
      </c>
    </row>
    <row r="211" spans="1:24">
      <c r="A211" s="309"/>
      <c r="B211" s="306"/>
      <c r="C211" s="306"/>
      <c r="D211" s="306"/>
      <c r="E211" s="306"/>
      <c r="F211" s="136" t="s">
        <v>227</v>
      </c>
      <c r="G211" s="127">
        <v>0</v>
      </c>
      <c r="H211">
        <v>0</v>
      </c>
      <c r="I211">
        <v>0</v>
      </c>
      <c r="J211">
        <v>0</v>
      </c>
      <c r="K211">
        <v>0</v>
      </c>
      <c r="L211" s="128">
        <v>0</v>
      </c>
      <c r="M211" s="127">
        <v>0</v>
      </c>
      <c r="N211">
        <v>0</v>
      </c>
      <c r="O211">
        <v>0</v>
      </c>
      <c r="P211">
        <v>0</v>
      </c>
      <c r="Q211">
        <v>0</v>
      </c>
      <c r="R211" s="128">
        <v>0</v>
      </c>
      <c r="S211" s="127">
        <v>0</v>
      </c>
      <c r="T211">
        <v>0</v>
      </c>
      <c r="U211">
        <v>0</v>
      </c>
      <c r="V211">
        <v>0</v>
      </c>
      <c r="W211">
        <v>0</v>
      </c>
      <c r="X211" s="128">
        <v>0</v>
      </c>
    </row>
    <row r="212" spans="1:24">
      <c r="A212" s="309"/>
      <c r="B212" s="306"/>
      <c r="C212" s="306"/>
      <c r="D212" s="306"/>
      <c r="E212" s="306"/>
      <c r="F212" s="136" t="s">
        <v>205</v>
      </c>
      <c r="G212" s="127">
        <v>0</v>
      </c>
      <c r="H212">
        <v>0</v>
      </c>
      <c r="I212">
        <v>0</v>
      </c>
      <c r="J212">
        <v>0</v>
      </c>
      <c r="K212">
        <v>0</v>
      </c>
      <c r="L212" s="128">
        <v>0</v>
      </c>
      <c r="M212" s="127">
        <v>0</v>
      </c>
      <c r="N212">
        <v>0</v>
      </c>
      <c r="O212">
        <v>0</v>
      </c>
      <c r="P212">
        <v>0</v>
      </c>
      <c r="Q212">
        <v>0</v>
      </c>
      <c r="R212" s="128">
        <v>0</v>
      </c>
      <c r="S212" s="127">
        <v>0</v>
      </c>
      <c r="T212">
        <v>0</v>
      </c>
      <c r="U212">
        <v>0</v>
      </c>
      <c r="V212">
        <v>0</v>
      </c>
      <c r="W212">
        <v>0</v>
      </c>
      <c r="X212" s="128">
        <v>0</v>
      </c>
    </row>
    <row r="213" spans="1:24">
      <c r="A213" s="309"/>
      <c r="B213" s="306"/>
      <c r="C213" s="306"/>
      <c r="D213" s="306"/>
      <c r="E213" s="306"/>
      <c r="F213" s="136" t="s">
        <v>201</v>
      </c>
      <c r="G213" s="127">
        <v>0</v>
      </c>
      <c r="H213">
        <v>0</v>
      </c>
      <c r="I213">
        <v>0</v>
      </c>
      <c r="J213">
        <v>0</v>
      </c>
      <c r="K213">
        <v>0</v>
      </c>
      <c r="L213" s="128">
        <v>0</v>
      </c>
      <c r="M213" s="127">
        <v>0</v>
      </c>
      <c r="N213">
        <v>0</v>
      </c>
      <c r="O213">
        <v>0</v>
      </c>
      <c r="P213">
        <v>0</v>
      </c>
      <c r="Q213">
        <v>0</v>
      </c>
      <c r="R213" s="128">
        <v>0</v>
      </c>
      <c r="S213" s="127">
        <v>0</v>
      </c>
      <c r="T213">
        <v>0</v>
      </c>
      <c r="U213">
        <v>0</v>
      </c>
      <c r="V213">
        <v>0</v>
      </c>
      <c r="W213">
        <v>0</v>
      </c>
      <c r="X213" s="128">
        <v>0</v>
      </c>
    </row>
    <row r="214" spans="1:24">
      <c r="A214" s="309"/>
      <c r="B214" s="306"/>
      <c r="C214" s="306"/>
      <c r="D214" s="306"/>
      <c r="E214" s="306"/>
      <c r="F214" s="136" t="s">
        <v>207</v>
      </c>
      <c r="G214" s="127">
        <v>2.0600499999999999</v>
      </c>
      <c r="H214">
        <v>2.0600499999999999</v>
      </c>
      <c r="I214">
        <v>2.0600399999999999</v>
      </c>
      <c r="J214">
        <v>2.0600399999999999</v>
      </c>
      <c r="K214">
        <v>2.0600399999999999</v>
      </c>
      <c r="L214" s="128">
        <v>2.0600399999999999</v>
      </c>
      <c r="M214" s="127">
        <v>2.0282502807975429</v>
      </c>
      <c r="N214">
        <v>2.0281701400479841</v>
      </c>
      <c r="O214">
        <v>2.0280213288571591</v>
      </c>
      <c r="P214">
        <v>2.027900481239659</v>
      </c>
      <c r="Q214">
        <v>2.0278642829945812</v>
      </c>
      <c r="R214" s="128">
        <v>2.0278464505107441</v>
      </c>
      <c r="S214" s="127">
        <v>2.7043337077300582</v>
      </c>
      <c r="T214">
        <v>2.7042268533973122</v>
      </c>
      <c r="U214">
        <v>2.7040284384762119</v>
      </c>
      <c r="V214">
        <v>2.7038673083195448</v>
      </c>
      <c r="W214">
        <v>2.703819043992775</v>
      </c>
      <c r="X214" s="128">
        <v>2.7037952673476591</v>
      </c>
    </row>
    <row r="215" spans="1:24">
      <c r="A215" s="309"/>
      <c r="B215" s="306"/>
      <c r="C215" s="306"/>
      <c r="D215" s="306"/>
      <c r="E215" s="306"/>
      <c r="F215" s="136" t="s">
        <v>209</v>
      </c>
      <c r="G215" s="127">
        <v>0</v>
      </c>
      <c r="H215">
        <v>0</v>
      </c>
      <c r="I215">
        <v>0</v>
      </c>
      <c r="J215">
        <v>0</v>
      </c>
      <c r="K215">
        <v>0</v>
      </c>
      <c r="L215" s="128">
        <v>0</v>
      </c>
      <c r="M215" s="127">
        <v>0</v>
      </c>
      <c r="N215">
        <v>0</v>
      </c>
      <c r="O215">
        <v>0</v>
      </c>
      <c r="P215">
        <v>0</v>
      </c>
      <c r="Q215">
        <v>0</v>
      </c>
      <c r="R215" s="128">
        <v>0</v>
      </c>
      <c r="S215" s="127">
        <v>0</v>
      </c>
      <c r="T215">
        <v>0</v>
      </c>
      <c r="U215">
        <v>0</v>
      </c>
      <c r="V215">
        <v>0</v>
      </c>
      <c r="W215">
        <v>0</v>
      </c>
      <c r="X215" s="128">
        <v>0</v>
      </c>
    </row>
    <row r="216" spans="1:24">
      <c r="A216" s="309"/>
      <c r="B216" s="306"/>
      <c r="C216" s="306"/>
      <c r="D216" s="306"/>
      <c r="E216" s="306"/>
      <c r="F216" s="136" t="s">
        <v>219</v>
      </c>
      <c r="G216" s="127">
        <v>0</v>
      </c>
      <c r="H216">
        <v>0</v>
      </c>
      <c r="I216">
        <v>0</v>
      </c>
      <c r="J216">
        <v>0</v>
      </c>
      <c r="K216">
        <v>0</v>
      </c>
      <c r="L216" s="128">
        <v>0</v>
      </c>
      <c r="M216" s="127">
        <v>0</v>
      </c>
      <c r="N216">
        <v>0</v>
      </c>
      <c r="O216">
        <v>0</v>
      </c>
      <c r="P216">
        <v>0</v>
      </c>
      <c r="Q216">
        <v>0</v>
      </c>
      <c r="R216" s="128">
        <v>0</v>
      </c>
      <c r="S216" s="127">
        <v>0</v>
      </c>
      <c r="T216">
        <v>0</v>
      </c>
      <c r="U216">
        <v>0</v>
      </c>
      <c r="V216">
        <v>0</v>
      </c>
      <c r="W216">
        <v>0</v>
      </c>
      <c r="X216" s="128">
        <v>0</v>
      </c>
    </row>
    <row r="217" spans="1:24">
      <c r="A217" s="309"/>
      <c r="B217" s="306"/>
      <c r="C217" s="306"/>
      <c r="D217" s="306"/>
      <c r="E217" s="306"/>
      <c r="F217" s="136" t="s">
        <v>229</v>
      </c>
      <c r="G217" s="127">
        <v>1E-4</v>
      </c>
      <c r="H217">
        <v>1E-4</v>
      </c>
      <c r="I217">
        <v>1E-4</v>
      </c>
      <c r="J217">
        <v>1E-4</v>
      </c>
      <c r="K217">
        <v>1E-4</v>
      </c>
      <c r="L217" s="128">
        <v>1E-4</v>
      </c>
      <c r="M217" s="127">
        <v>9.8456361777507536E-5</v>
      </c>
      <c r="N217">
        <v>9.8452471544282149E-5</v>
      </c>
      <c r="O217">
        <v>9.8445725755672665E-5</v>
      </c>
      <c r="P217">
        <v>9.8439859480381909E-5</v>
      </c>
      <c r="Q217">
        <v>9.8438102318138549E-5</v>
      </c>
      <c r="R217" s="128">
        <v>9.8437236680391871E-5</v>
      </c>
      <c r="S217" s="127">
        <v>1.312751490366767E-4</v>
      </c>
      <c r="T217">
        <v>1.3126996205904291E-4</v>
      </c>
      <c r="U217">
        <v>1.312609676742302E-4</v>
      </c>
      <c r="V217">
        <v>1.3125314597384251E-4</v>
      </c>
      <c r="W217">
        <v>1.3125080309085141E-4</v>
      </c>
      <c r="X217" s="128">
        <v>1.3124964890718919E-4</v>
      </c>
    </row>
    <row r="218" spans="1:24" ht="15" thickBot="1">
      <c r="A218" s="310"/>
      <c r="B218" s="307"/>
      <c r="C218" s="307"/>
      <c r="D218" s="307"/>
      <c r="E218" s="307"/>
      <c r="F218" s="145" t="s">
        <v>223</v>
      </c>
      <c r="G218" s="133">
        <v>1.07E-3</v>
      </c>
      <c r="H218" s="134">
        <v>1.0499999999999999E-3</v>
      </c>
      <c r="I218" s="134">
        <v>1.0499999999999999E-3</v>
      </c>
      <c r="J218" s="134">
        <v>1.0499999999999999E-3</v>
      </c>
      <c r="K218" s="134">
        <v>1.0499999999999999E-3</v>
      </c>
      <c r="L218" s="135">
        <v>1.0499999999999999E-3</v>
      </c>
      <c r="M218" s="133">
        <v>1.05348307101933E-3</v>
      </c>
      <c r="N218" s="134">
        <v>1.033750951214962E-3</v>
      </c>
      <c r="O218" s="134">
        <v>1.0336801204345631E-3</v>
      </c>
      <c r="P218" s="134">
        <v>1.03361852454401E-3</v>
      </c>
      <c r="Q218" s="134">
        <v>1.033600074340455E-3</v>
      </c>
      <c r="R218" s="135">
        <v>1.0335909851441141E-3</v>
      </c>
      <c r="S218" s="133">
        <v>1.404644094692441E-3</v>
      </c>
      <c r="T218" s="134">
        <v>1.37833460161995E-3</v>
      </c>
      <c r="U218" s="134">
        <v>1.3782401605794169E-3</v>
      </c>
      <c r="V218" s="134">
        <v>1.3781580327253461E-3</v>
      </c>
      <c r="W218" s="134">
        <v>1.3781334324539389E-3</v>
      </c>
      <c r="X218" s="135">
        <v>1.3781213135254859E-3</v>
      </c>
    </row>
    <row r="219" spans="1:24">
      <c r="A219" s="308" t="s">
        <v>413</v>
      </c>
      <c r="B219" s="305" t="s">
        <v>272</v>
      </c>
      <c r="C219" s="305" t="s">
        <v>414</v>
      </c>
      <c r="D219" s="305" t="s">
        <v>415</v>
      </c>
      <c r="E219" s="120" t="s">
        <v>363</v>
      </c>
      <c r="F219" s="144" t="s">
        <v>364</v>
      </c>
      <c r="G219" s="131">
        <v>0.30488999999999999</v>
      </c>
      <c r="H219" s="129">
        <v>0.30488999999999999</v>
      </c>
      <c r="I219" s="129">
        <v>0.30488999999999999</v>
      </c>
      <c r="J219" s="129">
        <v>0.30488999999999999</v>
      </c>
      <c r="K219" s="129">
        <v>0.30488999999999999</v>
      </c>
      <c r="L219" s="130">
        <v>0.30488999999999999</v>
      </c>
      <c r="M219" s="131">
        <v>0.31416156024909042</v>
      </c>
      <c r="N219" s="129">
        <v>0.3141558262704835</v>
      </c>
      <c r="O219" s="129">
        <v>0.31415269873400931</v>
      </c>
      <c r="P219" s="129">
        <v>0.31415061374428821</v>
      </c>
      <c r="Q219" s="129">
        <v>0.31414957125980603</v>
      </c>
      <c r="R219" s="130">
        <v>0.31415009250118231</v>
      </c>
      <c r="S219" s="131">
        <v>5.0589623228516967</v>
      </c>
      <c r="T219" s="129">
        <v>5.0588699882525514</v>
      </c>
      <c r="U219" s="129">
        <v>5.0588196253463638</v>
      </c>
      <c r="V219" s="129">
        <v>5.0587860506326594</v>
      </c>
      <c r="W219" s="129">
        <v>5.0587692634429304</v>
      </c>
      <c r="X219" s="130">
        <v>5.0587776570238683</v>
      </c>
    </row>
    <row r="220" spans="1:24">
      <c r="A220" s="309"/>
      <c r="B220" s="306"/>
      <c r="C220" s="306"/>
      <c r="D220" s="306"/>
      <c r="E220" s="119" t="s">
        <v>365</v>
      </c>
      <c r="F220" s="136" t="s">
        <v>364</v>
      </c>
      <c r="G220" s="127">
        <v>0.19749</v>
      </c>
      <c r="H220">
        <v>0.19752</v>
      </c>
      <c r="I220">
        <v>0.19753000000000001</v>
      </c>
      <c r="J220">
        <v>0.19753999999999999</v>
      </c>
      <c r="K220">
        <v>0.19753999999999999</v>
      </c>
      <c r="L220" s="128">
        <v>0.19753000000000001</v>
      </c>
      <c r="M220" s="127">
        <v>0.20349557720355821</v>
      </c>
      <c r="N220">
        <v>0.2035227747874509</v>
      </c>
      <c r="O220">
        <v>0.2035310524481907</v>
      </c>
      <c r="P220">
        <v>0.20354000537586239</v>
      </c>
      <c r="Q220">
        <v>0.2035393299441178</v>
      </c>
      <c r="R220" s="128">
        <v>0.20352936394030149</v>
      </c>
      <c r="S220" s="127">
        <v>3.2769014042440929</v>
      </c>
      <c r="T220">
        <v>3.277339368557985</v>
      </c>
      <c r="U220">
        <v>3.277472664222072</v>
      </c>
      <c r="V220">
        <v>3.2776168337497968</v>
      </c>
      <c r="W220">
        <v>3.2776059572321712</v>
      </c>
      <c r="X220" s="128">
        <v>3.2774454740789292</v>
      </c>
    </row>
    <row r="221" spans="1:24">
      <c r="A221" s="309"/>
      <c r="B221" s="306"/>
      <c r="C221" s="306"/>
      <c r="D221" s="306"/>
      <c r="E221" s="119" t="s">
        <v>61</v>
      </c>
      <c r="F221" s="136" t="s">
        <v>364</v>
      </c>
      <c r="G221" s="127">
        <v>1.81585</v>
      </c>
      <c r="H221">
        <v>1.8158700000000001</v>
      </c>
      <c r="I221">
        <v>1.8158799999999999</v>
      </c>
      <c r="J221">
        <v>1.8158700000000001</v>
      </c>
      <c r="K221">
        <v>1.8158799999999999</v>
      </c>
      <c r="L221" s="128">
        <v>1.81586</v>
      </c>
      <c r="M221" s="127">
        <v>1.871069136994689</v>
      </c>
      <c r="N221">
        <v>1.8710555946399781</v>
      </c>
      <c r="O221">
        <v>1.8710472713998909</v>
      </c>
      <c r="P221">
        <v>1.8710245497715261</v>
      </c>
      <c r="Q221">
        <v>1.8710286446234921</v>
      </c>
      <c r="R221" s="128">
        <v>1.8710111416222139</v>
      </c>
      <c r="S221" s="127">
        <v>30.12993779379531</v>
      </c>
      <c r="T221">
        <v>30.129719720450531</v>
      </c>
      <c r="U221">
        <v>30.129585690819489</v>
      </c>
      <c r="V221">
        <v>30.129219803084151</v>
      </c>
      <c r="W221">
        <v>30.129285742729341</v>
      </c>
      <c r="X221" s="128">
        <v>30.1290038908569</v>
      </c>
    </row>
    <row r="222" spans="1:24">
      <c r="A222" s="309"/>
      <c r="B222" s="306"/>
      <c r="C222" s="306"/>
      <c r="D222" s="306"/>
      <c r="E222" s="119" t="s">
        <v>366</v>
      </c>
      <c r="F222" s="136" t="s">
        <v>364</v>
      </c>
      <c r="G222" s="127">
        <v>3.9800000000000002E-2</v>
      </c>
      <c r="H222">
        <v>3.9849999999999997E-2</v>
      </c>
      <c r="I222">
        <v>3.9890000000000002E-2</v>
      </c>
      <c r="J222">
        <v>3.9919999999999997E-2</v>
      </c>
      <c r="K222">
        <v>3.993E-2</v>
      </c>
      <c r="L222" s="128">
        <v>3.9949999999999999E-2</v>
      </c>
      <c r="M222" s="127">
        <v>4.1010299117431863E-2</v>
      </c>
      <c r="N222">
        <v>4.1061070146212623E-2</v>
      </c>
      <c r="O222">
        <v>4.1101876586636603E-2</v>
      </c>
      <c r="P222">
        <v>4.1132515007615812E-2</v>
      </c>
      <c r="Q222">
        <v>4.1142682214582491E-2</v>
      </c>
      <c r="R222" s="128">
        <v>4.1163357917354551E-2</v>
      </c>
      <c r="S222" s="127">
        <v>0.66039129013577857</v>
      </c>
      <c r="T222">
        <v>0.66120885903724014</v>
      </c>
      <c r="U222">
        <v>0.66186596757868899</v>
      </c>
      <c r="V222">
        <v>0.66235933989719487</v>
      </c>
      <c r="W222">
        <v>0.66252306303675501</v>
      </c>
      <c r="X222" s="128">
        <v>0.66285600511037923</v>
      </c>
    </row>
    <row r="223" spans="1:24">
      <c r="A223" s="309"/>
      <c r="B223" s="306"/>
      <c r="C223" s="306"/>
      <c r="D223" s="306"/>
      <c r="E223" s="119" t="s">
        <v>367</v>
      </c>
      <c r="F223" s="136" t="s">
        <v>364</v>
      </c>
      <c r="G223" s="127">
        <v>2.7000000000000001E-3</v>
      </c>
      <c r="H223">
        <v>2.7000000000000001E-3</v>
      </c>
      <c r="I223">
        <v>2.7000000000000001E-3</v>
      </c>
      <c r="J223">
        <v>2.6900000000000001E-3</v>
      </c>
      <c r="K223">
        <v>2.6900000000000001E-3</v>
      </c>
      <c r="L223" s="128">
        <v>2.6900000000000001E-3</v>
      </c>
      <c r="M223" s="127">
        <v>2.7821057190217588E-3</v>
      </c>
      <c r="N223">
        <v>2.7820549408977191E-3</v>
      </c>
      <c r="O223">
        <v>2.7820272445204012E-3</v>
      </c>
      <c r="P223">
        <v>2.7717050443508652E-3</v>
      </c>
      <c r="Q223">
        <v>2.7716958466623321E-3</v>
      </c>
      <c r="R223" s="128">
        <v>2.7717004454989682E-3</v>
      </c>
      <c r="S223" s="127">
        <v>4.4800414154939752E-2</v>
      </c>
      <c r="T223">
        <v>4.4799596471782901E-2</v>
      </c>
      <c r="U223">
        <v>4.4799150475368768E-2</v>
      </c>
      <c r="V223">
        <v>4.4632931471028418E-2</v>
      </c>
      <c r="W223">
        <v>4.4632783360101951E-2</v>
      </c>
      <c r="X223" s="128">
        <v>4.4632857415442311E-2</v>
      </c>
    </row>
    <row r="224" spans="1:24">
      <c r="A224" s="309"/>
      <c r="B224" s="306"/>
      <c r="C224" s="306"/>
      <c r="D224" s="306"/>
      <c r="E224" s="119" t="s">
        <v>368</v>
      </c>
      <c r="F224" s="136" t="s">
        <v>364</v>
      </c>
      <c r="G224" s="127">
        <v>8.1300000000000001E-3</v>
      </c>
      <c r="H224">
        <v>8.1300000000000001E-3</v>
      </c>
      <c r="I224">
        <v>8.1300000000000001E-3</v>
      </c>
      <c r="J224">
        <v>8.1300000000000001E-3</v>
      </c>
      <c r="K224">
        <v>8.1300000000000001E-3</v>
      </c>
      <c r="L224" s="128">
        <v>8.1300000000000001E-3</v>
      </c>
      <c r="M224" s="127">
        <v>8.3772294428321858E-3</v>
      </c>
      <c r="N224">
        <v>8.3770765442586839E-3</v>
      </c>
      <c r="O224">
        <v>8.3769931473892077E-3</v>
      </c>
      <c r="P224">
        <v>8.3769375503987102E-3</v>
      </c>
      <c r="Q224">
        <v>8.3769097521802054E-3</v>
      </c>
      <c r="R224" s="128">
        <v>8.3769236512663964E-3</v>
      </c>
      <c r="S224" s="127">
        <v>0.13489902484431859</v>
      </c>
      <c r="T224">
        <v>0.13489656270947961</v>
      </c>
      <c r="U224">
        <v>0.13489521976472149</v>
      </c>
      <c r="V224">
        <v>0.13489432448307101</v>
      </c>
      <c r="W224">
        <v>0.1348938768467022</v>
      </c>
      <c r="X224" s="128">
        <v>0.13489410066451521</v>
      </c>
    </row>
    <row r="225" spans="1:24">
      <c r="A225" s="309"/>
      <c r="B225" s="306"/>
      <c r="C225" s="306"/>
      <c r="D225" s="306"/>
      <c r="E225" s="119" t="s">
        <v>369</v>
      </c>
      <c r="F225" s="136" t="s">
        <v>364</v>
      </c>
      <c r="G225" s="127">
        <v>0.19489999999999999</v>
      </c>
      <c r="H225">
        <v>0.19489999999999999</v>
      </c>
      <c r="I225">
        <v>0.19489999999999999</v>
      </c>
      <c r="J225">
        <v>0.19489999999999999</v>
      </c>
      <c r="K225">
        <v>0.19489999999999999</v>
      </c>
      <c r="L225" s="128">
        <v>0.19489999999999999</v>
      </c>
      <c r="M225" s="127">
        <v>0.20082681653234841</v>
      </c>
      <c r="N225">
        <v>0.20082315110406121</v>
      </c>
      <c r="O225">
        <v>0.2008211518359356</v>
      </c>
      <c r="P225">
        <v>0.20081981901263329</v>
      </c>
      <c r="Q225">
        <v>0.20081915260761651</v>
      </c>
      <c r="R225" s="128">
        <v>0.20081948580957201</v>
      </c>
      <c r="S225" s="127">
        <v>3.233926192147317</v>
      </c>
      <c r="T225">
        <v>3.233867167537217</v>
      </c>
      <c r="U225">
        <v>3.233834973203471</v>
      </c>
      <c r="V225">
        <v>3.2338135106704229</v>
      </c>
      <c r="W225">
        <v>3.2338027795107318</v>
      </c>
      <c r="X225" s="128">
        <v>3.2338081450816749</v>
      </c>
    </row>
    <row r="226" spans="1:24">
      <c r="A226" s="309"/>
      <c r="B226" s="306"/>
      <c r="C226" s="306"/>
      <c r="D226" s="306"/>
      <c r="E226" s="306" t="s">
        <v>65</v>
      </c>
      <c r="F226" s="136" t="s">
        <v>211</v>
      </c>
      <c r="G226" s="127">
        <v>3.5970000000000002E-2</v>
      </c>
      <c r="H226">
        <v>3.5970000000000002E-2</v>
      </c>
      <c r="I226">
        <v>3.5970000000000002E-2</v>
      </c>
      <c r="J226">
        <v>3.5970000000000002E-2</v>
      </c>
      <c r="K226">
        <v>3.5970000000000002E-2</v>
      </c>
      <c r="L226" s="128">
        <v>3.5970000000000002E-2</v>
      </c>
      <c r="M226" s="127">
        <v>3.7063830634523211E-2</v>
      </c>
      <c r="N226">
        <v>3.7063154157070718E-2</v>
      </c>
      <c r="O226">
        <v>3.706278517977734E-2</v>
      </c>
      <c r="P226">
        <v>3.7062539198996519E-2</v>
      </c>
      <c r="Q226">
        <v>3.7062416209830508E-2</v>
      </c>
      <c r="R226" s="128">
        <v>3.7062477704311481E-2</v>
      </c>
      <c r="S226" s="127">
        <v>0.59684107301969735</v>
      </c>
      <c r="T226">
        <v>0.59683017966297447</v>
      </c>
      <c r="U226">
        <v>0.59682423799963502</v>
      </c>
      <c r="V226">
        <v>0.59682027695646556</v>
      </c>
      <c r="W226">
        <v>0.5968182964545975</v>
      </c>
      <c r="X226" s="128">
        <v>0.59681928670388851</v>
      </c>
    </row>
    <row r="227" spans="1:24">
      <c r="A227" s="309"/>
      <c r="B227" s="306"/>
      <c r="C227" s="306"/>
      <c r="D227" s="306"/>
      <c r="E227" s="306"/>
      <c r="F227" s="136" t="s">
        <v>231</v>
      </c>
      <c r="G227" s="127">
        <v>0</v>
      </c>
      <c r="H227">
        <v>0</v>
      </c>
      <c r="I227">
        <v>0</v>
      </c>
      <c r="J227">
        <v>0</v>
      </c>
      <c r="K227">
        <v>0</v>
      </c>
      <c r="L227" s="128">
        <v>0</v>
      </c>
      <c r="M227" s="127">
        <v>0</v>
      </c>
      <c r="N227">
        <v>0</v>
      </c>
      <c r="O227">
        <v>0</v>
      </c>
      <c r="P227">
        <v>0</v>
      </c>
      <c r="Q227">
        <v>0</v>
      </c>
      <c r="R227" s="128">
        <v>0</v>
      </c>
      <c r="S227" s="127">
        <v>0</v>
      </c>
      <c r="T227">
        <v>0</v>
      </c>
      <c r="U227">
        <v>0</v>
      </c>
      <c r="V227">
        <v>0</v>
      </c>
      <c r="W227">
        <v>0</v>
      </c>
      <c r="X227" s="128">
        <v>0</v>
      </c>
    </row>
    <row r="228" spans="1:24">
      <c r="A228" s="309"/>
      <c r="B228" s="306"/>
      <c r="C228" s="306"/>
      <c r="D228" s="306"/>
      <c r="E228" s="306"/>
      <c r="F228" s="136" t="s">
        <v>213</v>
      </c>
      <c r="G228" s="127">
        <v>2.0209999999999999E-2</v>
      </c>
      <c r="H228">
        <v>2.0209999999999999E-2</v>
      </c>
      <c r="I228">
        <v>2.0209999999999999E-2</v>
      </c>
      <c r="J228">
        <v>2.0209999999999999E-2</v>
      </c>
      <c r="K228">
        <v>2.0209999999999999E-2</v>
      </c>
      <c r="L228" s="128">
        <v>2.0209999999999999E-2</v>
      </c>
      <c r="M228" s="127">
        <v>2.0824576511640651E-2</v>
      </c>
      <c r="N228">
        <v>2.082419642797885E-2</v>
      </c>
      <c r="O228">
        <v>2.0823989115465669E-2</v>
      </c>
      <c r="P228">
        <v>2.082385090941672E-2</v>
      </c>
      <c r="Q228">
        <v>2.082378180708019E-2</v>
      </c>
      <c r="R228" s="128">
        <v>2.0823816358191131E-2</v>
      </c>
      <c r="S228" s="127">
        <v>0.3353393963227157</v>
      </c>
      <c r="T228">
        <v>0.33533327581286382</v>
      </c>
      <c r="U228">
        <v>0.33532993744711209</v>
      </c>
      <c r="V228">
        <v>0.3353277119068715</v>
      </c>
      <c r="W228">
        <v>0.33532659914782909</v>
      </c>
      <c r="X228" s="128">
        <v>0.33532715552642711</v>
      </c>
    </row>
    <row r="229" spans="1:24">
      <c r="A229" s="309"/>
      <c r="B229" s="306"/>
      <c r="C229" s="306"/>
      <c r="D229" s="306"/>
      <c r="E229" s="306"/>
      <c r="F229" s="136" t="s">
        <v>235</v>
      </c>
      <c r="G229" s="127">
        <v>0</v>
      </c>
      <c r="H229">
        <v>0</v>
      </c>
      <c r="I229">
        <v>0</v>
      </c>
      <c r="J229">
        <v>0</v>
      </c>
      <c r="K229">
        <v>0</v>
      </c>
      <c r="L229" s="128">
        <v>0</v>
      </c>
      <c r="M229" s="127">
        <v>0</v>
      </c>
      <c r="N229">
        <v>0</v>
      </c>
      <c r="O229">
        <v>0</v>
      </c>
      <c r="P229">
        <v>0</v>
      </c>
      <c r="Q229">
        <v>0</v>
      </c>
      <c r="R229" s="128">
        <v>0</v>
      </c>
      <c r="S229" s="127">
        <v>0</v>
      </c>
      <c r="T229">
        <v>0</v>
      </c>
      <c r="U229">
        <v>0</v>
      </c>
      <c r="V229">
        <v>0</v>
      </c>
      <c r="W229">
        <v>0</v>
      </c>
      <c r="X229" s="128">
        <v>0</v>
      </c>
    </row>
    <row r="230" spans="1:24">
      <c r="A230" s="309"/>
      <c r="B230" s="306"/>
      <c r="C230" s="306"/>
      <c r="D230" s="306"/>
      <c r="E230" s="306"/>
      <c r="F230" s="136" t="s">
        <v>237</v>
      </c>
      <c r="G230" s="127">
        <v>0</v>
      </c>
      <c r="H230">
        <v>0</v>
      </c>
      <c r="I230">
        <v>0</v>
      </c>
      <c r="J230">
        <v>0</v>
      </c>
      <c r="K230">
        <v>0</v>
      </c>
      <c r="L230" s="128">
        <v>0</v>
      </c>
      <c r="M230" s="127">
        <v>0</v>
      </c>
      <c r="N230">
        <v>0</v>
      </c>
      <c r="O230">
        <v>0</v>
      </c>
      <c r="P230">
        <v>0</v>
      </c>
      <c r="Q230">
        <v>0</v>
      </c>
      <c r="R230" s="128">
        <v>0</v>
      </c>
      <c r="S230" s="127">
        <v>0</v>
      </c>
      <c r="T230">
        <v>0</v>
      </c>
      <c r="U230">
        <v>0</v>
      </c>
      <c r="V230">
        <v>0</v>
      </c>
      <c r="W230">
        <v>0</v>
      </c>
      <c r="X230" s="128">
        <v>0</v>
      </c>
    </row>
    <row r="231" spans="1:24">
      <c r="A231" s="309"/>
      <c r="B231" s="306"/>
      <c r="C231" s="306"/>
      <c r="D231" s="306"/>
      <c r="E231" s="306"/>
      <c r="F231" s="136" t="s">
        <v>221</v>
      </c>
      <c r="G231" s="127">
        <v>0</v>
      </c>
      <c r="H231">
        <v>0</v>
      </c>
      <c r="I231">
        <v>0</v>
      </c>
      <c r="J231">
        <v>0</v>
      </c>
      <c r="K231">
        <v>0</v>
      </c>
      <c r="L231" s="128">
        <v>0</v>
      </c>
      <c r="M231" s="127">
        <v>0</v>
      </c>
      <c r="N231">
        <v>0</v>
      </c>
      <c r="O231">
        <v>0</v>
      </c>
      <c r="P231">
        <v>0</v>
      </c>
      <c r="Q231">
        <v>0</v>
      </c>
      <c r="R231" s="128">
        <v>0</v>
      </c>
      <c r="S231" s="127">
        <v>0</v>
      </c>
      <c r="T231">
        <v>0</v>
      </c>
      <c r="U231">
        <v>0</v>
      </c>
      <c r="V231">
        <v>0</v>
      </c>
      <c r="W231">
        <v>0</v>
      </c>
      <c r="X231" s="128">
        <v>0</v>
      </c>
    </row>
    <row r="232" spans="1:24">
      <c r="A232" s="309"/>
      <c r="B232" s="306"/>
      <c r="C232" s="306"/>
      <c r="D232" s="306"/>
      <c r="E232" s="306"/>
      <c r="F232" s="136" t="s">
        <v>187</v>
      </c>
      <c r="G232" s="127">
        <v>0</v>
      </c>
      <c r="H232">
        <v>0</v>
      </c>
      <c r="I232">
        <v>0</v>
      </c>
      <c r="J232">
        <v>0</v>
      </c>
      <c r="K232">
        <v>0</v>
      </c>
      <c r="L232" s="128">
        <v>0</v>
      </c>
      <c r="M232" s="127">
        <v>0</v>
      </c>
      <c r="N232">
        <v>0</v>
      </c>
      <c r="O232">
        <v>0</v>
      </c>
      <c r="P232">
        <v>0</v>
      </c>
      <c r="Q232">
        <v>0</v>
      </c>
      <c r="R232" s="128">
        <v>0</v>
      </c>
      <c r="S232" s="127">
        <v>0</v>
      </c>
      <c r="T232">
        <v>0</v>
      </c>
      <c r="U232">
        <v>0</v>
      </c>
      <c r="V232">
        <v>0</v>
      </c>
      <c r="W232">
        <v>0</v>
      </c>
      <c r="X232" s="128">
        <v>0</v>
      </c>
    </row>
    <row r="233" spans="1:24">
      <c r="A233" s="309"/>
      <c r="B233" s="306"/>
      <c r="C233" s="306"/>
      <c r="D233" s="306"/>
      <c r="E233" s="306"/>
      <c r="F233" s="136" t="s">
        <v>189</v>
      </c>
      <c r="G233" s="127">
        <v>0</v>
      </c>
      <c r="H233">
        <v>0</v>
      </c>
      <c r="I233">
        <v>0</v>
      </c>
      <c r="J233">
        <v>0</v>
      </c>
      <c r="K233">
        <v>0</v>
      </c>
      <c r="L233" s="128">
        <v>0</v>
      </c>
      <c r="M233" s="127">
        <v>0</v>
      </c>
      <c r="N233">
        <v>0</v>
      </c>
      <c r="O233">
        <v>0</v>
      </c>
      <c r="P233">
        <v>0</v>
      </c>
      <c r="Q233">
        <v>0</v>
      </c>
      <c r="R233" s="128">
        <v>0</v>
      </c>
      <c r="S233" s="127">
        <v>0</v>
      </c>
      <c r="T233">
        <v>0</v>
      </c>
      <c r="U233">
        <v>0</v>
      </c>
      <c r="V233">
        <v>0</v>
      </c>
      <c r="W233">
        <v>0</v>
      </c>
      <c r="X233" s="128">
        <v>0</v>
      </c>
    </row>
    <row r="234" spans="1:24">
      <c r="A234" s="309"/>
      <c r="B234" s="306"/>
      <c r="C234" s="306"/>
      <c r="D234" s="306"/>
      <c r="E234" s="306"/>
      <c r="F234" s="136" t="s">
        <v>193</v>
      </c>
      <c r="G234" s="127">
        <v>0.19944999999999999</v>
      </c>
      <c r="H234">
        <v>0.19946</v>
      </c>
      <c r="I234">
        <v>0.19946</v>
      </c>
      <c r="J234">
        <v>0.19947000000000001</v>
      </c>
      <c r="K234">
        <v>0.19947000000000001</v>
      </c>
      <c r="L234" s="128">
        <v>0.19947000000000001</v>
      </c>
      <c r="M234" s="127">
        <v>0.20551517987366291</v>
      </c>
      <c r="N234">
        <v>0.20552173278202179</v>
      </c>
      <c r="O234">
        <v>0.20551968673779231</v>
      </c>
      <c r="P234">
        <v>0.2055286264671625</v>
      </c>
      <c r="Q234">
        <v>0.20552794443633279</v>
      </c>
      <c r="R234" s="128">
        <v>0.20552828545118179</v>
      </c>
      <c r="S234" s="127">
        <v>3.309423186371383</v>
      </c>
      <c r="T234">
        <v>3.309528708245117</v>
      </c>
      <c r="U234">
        <v>3.3094957606729829</v>
      </c>
      <c r="V234">
        <v>3.3096397176676722</v>
      </c>
      <c r="W234">
        <v>3.3096287348845861</v>
      </c>
      <c r="X234" s="128">
        <v>3.309634226267018</v>
      </c>
    </row>
    <row r="235" spans="1:24">
      <c r="A235" s="309"/>
      <c r="B235" s="306"/>
      <c r="C235" s="306"/>
      <c r="D235" s="306"/>
      <c r="E235" s="306"/>
      <c r="F235" s="136" t="s">
        <v>191</v>
      </c>
      <c r="G235" s="127">
        <v>0</v>
      </c>
      <c r="H235">
        <v>0</v>
      </c>
      <c r="I235">
        <v>0</v>
      </c>
      <c r="J235">
        <v>0</v>
      </c>
      <c r="K235">
        <v>0</v>
      </c>
      <c r="L235" s="128">
        <v>0</v>
      </c>
      <c r="M235" s="127">
        <v>0</v>
      </c>
      <c r="N235">
        <v>0</v>
      </c>
      <c r="O235">
        <v>0</v>
      </c>
      <c r="P235">
        <v>0</v>
      </c>
      <c r="Q235">
        <v>0</v>
      </c>
      <c r="R235" s="128">
        <v>0</v>
      </c>
      <c r="S235" s="127">
        <v>0</v>
      </c>
      <c r="T235">
        <v>0</v>
      </c>
      <c r="U235">
        <v>0</v>
      </c>
      <c r="V235">
        <v>0</v>
      </c>
      <c r="W235">
        <v>0</v>
      </c>
      <c r="X235" s="128">
        <v>0</v>
      </c>
    </row>
    <row r="236" spans="1:24">
      <c r="A236" s="309"/>
      <c r="B236" s="306"/>
      <c r="C236" s="306"/>
      <c r="D236" s="306"/>
      <c r="E236" s="306"/>
      <c r="F236" s="136" t="s">
        <v>195</v>
      </c>
      <c r="G236" s="127">
        <v>4.0000000000000003E-5</v>
      </c>
      <c r="H236">
        <v>4.0000000000000003E-5</v>
      </c>
      <c r="I236">
        <v>4.0000000000000003E-5</v>
      </c>
      <c r="J236">
        <v>4.0000000000000003E-5</v>
      </c>
      <c r="K236">
        <v>4.0000000000000003E-5</v>
      </c>
      <c r="L236" s="128">
        <v>4.0000000000000003E-5</v>
      </c>
      <c r="M236" s="127">
        <v>4.1216381022544577E-5</v>
      </c>
      <c r="N236">
        <v>4.1215628754040279E-5</v>
      </c>
      <c r="O236">
        <v>4.1215218437339273E-5</v>
      </c>
      <c r="P236">
        <v>4.1214944897410643E-5</v>
      </c>
      <c r="Q236">
        <v>4.1214808128807913E-5</v>
      </c>
      <c r="R236" s="128">
        <v>4.1214876512995813E-5</v>
      </c>
      <c r="S236" s="127">
        <v>6.6370983933244085E-4</v>
      </c>
      <c r="T236">
        <v>6.6369772550789485E-4</v>
      </c>
      <c r="U236">
        <v>6.6369111815361135E-4</v>
      </c>
      <c r="V236">
        <v>6.6368671332384273E-4</v>
      </c>
      <c r="W236">
        <v>6.6368451093088408E-4</v>
      </c>
      <c r="X236" s="128">
        <v>6.6368561212553625E-4</v>
      </c>
    </row>
    <row r="237" spans="1:24">
      <c r="A237" s="309"/>
      <c r="B237" s="306"/>
      <c r="C237" s="306"/>
      <c r="D237" s="306"/>
      <c r="E237" s="306"/>
      <c r="F237" s="136" t="s">
        <v>217</v>
      </c>
      <c r="G237" s="127">
        <v>1.0000000000000001E-5</v>
      </c>
      <c r="H237">
        <v>1.0000000000000001E-5</v>
      </c>
      <c r="I237">
        <v>1.0000000000000001E-5</v>
      </c>
      <c r="J237">
        <v>1.0000000000000001E-5</v>
      </c>
      <c r="K237">
        <v>1.0000000000000001E-5</v>
      </c>
      <c r="L237" s="128">
        <v>1.0000000000000001E-5</v>
      </c>
      <c r="M237" s="127">
        <v>1.0304095255636141E-5</v>
      </c>
      <c r="N237">
        <v>1.030390718851007E-5</v>
      </c>
      <c r="O237">
        <v>1.030380460933482E-5</v>
      </c>
      <c r="P237">
        <v>1.0303736224352661E-5</v>
      </c>
      <c r="Q237">
        <v>1.030370203220198E-5</v>
      </c>
      <c r="R237" s="128">
        <v>1.030371912824895E-5</v>
      </c>
      <c r="S237" s="127">
        <v>1.6592745983311019E-4</v>
      </c>
      <c r="T237">
        <v>1.6592443137697371E-4</v>
      </c>
      <c r="U237">
        <v>1.6592277953840281E-4</v>
      </c>
      <c r="V237">
        <v>1.6592167833096071E-4</v>
      </c>
      <c r="W237">
        <v>1.6592112773272099E-4</v>
      </c>
      <c r="X237" s="128">
        <v>1.6592140303138409E-4</v>
      </c>
    </row>
    <row r="238" spans="1:24">
      <c r="A238" s="309"/>
      <c r="B238" s="306"/>
      <c r="C238" s="306"/>
      <c r="D238" s="306"/>
      <c r="E238" s="306"/>
      <c r="F238" s="136" t="s">
        <v>215</v>
      </c>
      <c r="G238" s="127">
        <v>0</v>
      </c>
      <c r="H238">
        <v>0</v>
      </c>
      <c r="I238">
        <v>0</v>
      </c>
      <c r="J238">
        <v>0</v>
      </c>
      <c r="K238">
        <v>0</v>
      </c>
      <c r="L238" s="128">
        <v>0</v>
      </c>
      <c r="M238" s="127">
        <v>0</v>
      </c>
      <c r="N238">
        <v>0</v>
      </c>
      <c r="O238">
        <v>0</v>
      </c>
      <c r="P238">
        <v>0</v>
      </c>
      <c r="Q238">
        <v>0</v>
      </c>
      <c r="R238" s="128">
        <v>0</v>
      </c>
      <c r="S238" s="127">
        <v>0</v>
      </c>
      <c r="T238">
        <v>0</v>
      </c>
      <c r="U238">
        <v>0</v>
      </c>
      <c r="V238">
        <v>0</v>
      </c>
      <c r="W238">
        <v>0</v>
      </c>
      <c r="X238" s="128">
        <v>0</v>
      </c>
    </row>
    <row r="239" spans="1:24">
      <c r="A239" s="309"/>
      <c r="B239" s="306"/>
      <c r="C239" s="306"/>
      <c r="D239" s="306"/>
      <c r="E239" s="306"/>
      <c r="F239" s="136" t="s">
        <v>197</v>
      </c>
      <c r="G239" s="127">
        <v>7.0499999999999998E-3</v>
      </c>
      <c r="H239">
        <v>7.0499999999999998E-3</v>
      </c>
      <c r="I239">
        <v>7.0499999999999998E-3</v>
      </c>
      <c r="J239">
        <v>7.0600000000000003E-3</v>
      </c>
      <c r="K239">
        <v>7.0600000000000003E-3</v>
      </c>
      <c r="L239" s="128">
        <v>7.0600000000000003E-3</v>
      </c>
      <c r="M239" s="127">
        <v>7.2643871552234814E-3</v>
      </c>
      <c r="N239">
        <v>7.2642545678995984E-3</v>
      </c>
      <c r="O239">
        <v>7.2641822495810469E-3</v>
      </c>
      <c r="P239">
        <v>7.2744377743929776E-3</v>
      </c>
      <c r="Q239">
        <v>7.2744136347345943E-3</v>
      </c>
      <c r="R239" s="128">
        <v>7.2744257045437603E-3</v>
      </c>
      <c r="S239" s="127">
        <v>0.1169788591823427</v>
      </c>
      <c r="T239">
        <v>0.1169767241207664</v>
      </c>
      <c r="U239">
        <v>0.11697555957457401</v>
      </c>
      <c r="V239">
        <v>0.1171407049016582</v>
      </c>
      <c r="W239">
        <v>0.117140316179301</v>
      </c>
      <c r="X239" s="128">
        <v>0.1171405105401571</v>
      </c>
    </row>
    <row r="240" spans="1:24">
      <c r="A240" s="309"/>
      <c r="B240" s="306"/>
      <c r="C240" s="306"/>
      <c r="D240" s="306"/>
      <c r="E240" s="306"/>
      <c r="F240" s="136" t="s">
        <v>239</v>
      </c>
      <c r="G240" s="127">
        <v>0</v>
      </c>
      <c r="H240">
        <v>0</v>
      </c>
      <c r="I240">
        <v>0</v>
      </c>
      <c r="J240">
        <v>0</v>
      </c>
      <c r="K240">
        <v>0</v>
      </c>
      <c r="L240" s="128">
        <v>0</v>
      </c>
      <c r="M240" s="127">
        <v>0</v>
      </c>
      <c r="N240">
        <v>0</v>
      </c>
      <c r="O240">
        <v>0</v>
      </c>
      <c r="P240">
        <v>0</v>
      </c>
      <c r="Q240">
        <v>0</v>
      </c>
      <c r="R240" s="128">
        <v>0</v>
      </c>
      <c r="S240" s="127">
        <v>0</v>
      </c>
      <c r="T240">
        <v>0</v>
      </c>
      <c r="U240">
        <v>0</v>
      </c>
      <c r="V240">
        <v>0</v>
      </c>
      <c r="W240">
        <v>0</v>
      </c>
      <c r="X240" s="128">
        <v>0</v>
      </c>
    </row>
    <row r="241" spans="1:24">
      <c r="A241" s="309"/>
      <c r="B241" s="306"/>
      <c r="C241" s="306"/>
      <c r="D241" s="306"/>
      <c r="E241" s="306"/>
      <c r="F241" s="136" t="s">
        <v>199</v>
      </c>
      <c r="G241" s="127">
        <v>3.0051199999999998</v>
      </c>
      <c r="H241">
        <v>3.0051199999999998</v>
      </c>
      <c r="I241">
        <v>3.0051199999999998</v>
      </c>
      <c r="J241">
        <v>3.0051199999999998</v>
      </c>
      <c r="K241">
        <v>3.0051199999999998</v>
      </c>
      <c r="L241" s="128">
        <v>3.0051199999999998</v>
      </c>
      <c r="M241" s="127">
        <v>3.0965042734617292</v>
      </c>
      <c r="N241">
        <v>3.0964477570335371</v>
      </c>
      <c r="O241">
        <v>3.0964169307604248</v>
      </c>
      <c r="P241">
        <v>3.0963963802526662</v>
      </c>
      <c r="Q241">
        <v>3.0963861051010801</v>
      </c>
      <c r="R241" s="128">
        <v>3.0963912426683482</v>
      </c>
      <c r="S241" s="127">
        <v>49.863192809367597</v>
      </c>
      <c r="T241">
        <v>49.862282721957108</v>
      </c>
      <c r="U241">
        <v>49.861786324644513</v>
      </c>
      <c r="V241">
        <v>49.861455398593648</v>
      </c>
      <c r="W241">
        <v>49.861289937215453</v>
      </c>
      <c r="X241" s="128">
        <v>49.861372667767277</v>
      </c>
    </row>
    <row r="242" spans="1:24">
      <c r="A242" s="309"/>
      <c r="B242" s="306"/>
      <c r="C242" s="306"/>
      <c r="D242" s="306"/>
      <c r="E242" s="306"/>
      <c r="F242" s="136" t="s">
        <v>227</v>
      </c>
      <c r="G242" s="127">
        <v>0</v>
      </c>
      <c r="H242">
        <v>0</v>
      </c>
      <c r="I242">
        <v>0</v>
      </c>
      <c r="J242">
        <v>0</v>
      </c>
      <c r="K242">
        <v>0</v>
      </c>
      <c r="L242" s="128">
        <v>0</v>
      </c>
      <c r="M242" s="127">
        <v>0</v>
      </c>
      <c r="N242">
        <v>0</v>
      </c>
      <c r="O242">
        <v>0</v>
      </c>
      <c r="P242">
        <v>0</v>
      </c>
      <c r="Q242">
        <v>0</v>
      </c>
      <c r="R242" s="128">
        <v>0</v>
      </c>
      <c r="S242" s="127">
        <v>0</v>
      </c>
      <c r="T242">
        <v>0</v>
      </c>
      <c r="U242">
        <v>0</v>
      </c>
      <c r="V242">
        <v>0</v>
      </c>
      <c r="W242">
        <v>0</v>
      </c>
      <c r="X242" s="128">
        <v>0</v>
      </c>
    </row>
    <row r="243" spans="1:24">
      <c r="A243" s="309"/>
      <c r="B243" s="306"/>
      <c r="C243" s="306"/>
      <c r="D243" s="306"/>
      <c r="E243" s="306"/>
      <c r="F243" s="136" t="s">
        <v>205</v>
      </c>
      <c r="G243" s="127">
        <v>0</v>
      </c>
      <c r="H243">
        <v>0</v>
      </c>
      <c r="I243">
        <v>0</v>
      </c>
      <c r="J243">
        <v>0</v>
      </c>
      <c r="K243">
        <v>0</v>
      </c>
      <c r="L243" s="128">
        <v>0</v>
      </c>
      <c r="M243" s="127">
        <v>0</v>
      </c>
      <c r="N243">
        <v>0</v>
      </c>
      <c r="O243">
        <v>0</v>
      </c>
      <c r="P243">
        <v>0</v>
      </c>
      <c r="Q243">
        <v>0</v>
      </c>
      <c r="R243" s="128">
        <v>0</v>
      </c>
      <c r="S243" s="127">
        <v>0</v>
      </c>
      <c r="T243">
        <v>0</v>
      </c>
      <c r="U243">
        <v>0</v>
      </c>
      <c r="V243">
        <v>0</v>
      </c>
      <c r="W243">
        <v>0</v>
      </c>
      <c r="X243" s="128">
        <v>0</v>
      </c>
    </row>
    <row r="244" spans="1:24">
      <c r="A244" s="309"/>
      <c r="B244" s="306"/>
      <c r="C244" s="306"/>
      <c r="D244" s="306"/>
      <c r="E244" s="306"/>
      <c r="F244" s="136" t="s">
        <v>201</v>
      </c>
      <c r="G244" s="127">
        <v>0</v>
      </c>
      <c r="H244">
        <v>0</v>
      </c>
      <c r="I244">
        <v>0</v>
      </c>
      <c r="J244">
        <v>0</v>
      </c>
      <c r="K244">
        <v>0</v>
      </c>
      <c r="L244" s="128">
        <v>0</v>
      </c>
      <c r="M244" s="127">
        <v>0</v>
      </c>
      <c r="N244">
        <v>0</v>
      </c>
      <c r="O244">
        <v>0</v>
      </c>
      <c r="P244">
        <v>0</v>
      </c>
      <c r="Q244">
        <v>0</v>
      </c>
      <c r="R244" s="128">
        <v>0</v>
      </c>
      <c r="S244" s="127">
        <v>0</v>
      </c>
      <c r="T244">
        <v>0</v>
      </c>
      <c r="U244">
        <v>0</v>
      </c>
      <c r="V244">
        <v>0</v>
      </c>
      <c r="W244">
        <v>0</v>
      </c>
      <c r="X244" s="128">
        <v>0</v>
      </c>
    </row>
    <row r="245" spans="1:24">
      <c r="A245" s="309"/>
      <c r="B245" s="306"/>
      <c r="C245" s="306"/>
      <c r="D245" s="306"/>
      <c r="E245" s="306"/>
      <c r="F245" s="136" t="s">
        <v>207</v>
      </c>
      <c r="G245" s="127">
        <v>0.19475999999999999</v>
      </c>
      <c r="H245">
        <v>0.19475999999999999</v>
      </c>
      <c r="I245">
        <v>0.19475999999999999</v>
      </c>
      <c r="J245">
        <v>0.19475999999999999</v>
      </c>
      <c r="K245">
        <v>0.19475999999999999</v>
      </c>
      <c r="L245" s="128">
        <v>0.19475999999999999</v>
      </c>
      <c r="M245" s="127">
        <v>0.20068255919876951</v>
      </c>
      <c r="N245">
        <v>0.2006788964034221</v>
      </c>
      <c r="O245">
        <v>0.20067689857140489</v>
      </c>
      <c r="P245">
        <v>0.20067556670549239</v>
      </c>
      <c r="Q245">
        <v>0.20067490077916569</v>
      </c>
      <c r="R245" s="128">
        <v>0.20067523374177651</v>
      </c>
      <c r="S245" s="127">
        <v>3.2316032077096541</v>
      </c>
      <c r="T245">
        <v>3.2315442254979398</v>
      </c>
      <c r="U245">
        <v>3.2315120542899329</v>
      </c>
      <c r="V245">
        <v>3.2314906071737899</v>
      </c>
      <c r="W245">
        <v>3.2314798837224741</v>
      </c>
      <c r="X245" s="128">
        <v>3.2314852454392349</v>
      </c>
    </row>
    <row r="246" spans="1:24">
      <c r="A246" s="309"/>
      <c r="B246" s="306"/>
      <c r="C246" s="306"/>
      <c r="D246" s="306"/>
      <c r="E246" s="306"/>
      <c r="F246" s="136" t="s">
        <v>209</v>
      </c>
      <c r="G246" s="127">
        <v>0</v>
      </c>
      <c r="H246">
        <v>0</v>
      </c>
      <c r="I246">
        <v>0</v>
      </c>
      <c r="J246">
        <v>0</v>
      </c>
      <c r="K246">
        <v>0</v>
      </c>
      <c r="L246" s="128">
        <v>0</v>
      </c>
      <c r="M246" s="127">
        <v>0</v>
      </c>
      <c r="N246">
        <v>0</v>
      </c>
      <c r="O246">
        <v>0</v>
      </c>
      <c r="P246">
        <v>0</v>
      </c>
      <c r="Q246">
        <v>0</v>
      </c>
      <c r="R246" s="128">
        <v>0</v>
      </c>
      <c r="S246" s="127">
        <v>0</v>
      </c>
      <c r="T246">
        <v>0</v>
      </c>
      <c r="U246">
        <v>0</v>
      </c>
      <c r="V246">
        <v>0</v>
      </c>
      <c r="W246">
        <v>0</v>
      </c>
      <c r="X246" s="128">
        <v>0</v>
      </c>
    </row>
    <row r="247" spans="1:24">
      <c r="A247" s="309"/>
      <c r="B247" s="306"/>
      <c r="C247" s="306"/>
      <c r="D247" s="306"/>
      <c r="E247" s="306"/>
      <c r="F247" s="136" t="s">
        <v>219</v>
      </c>
      <c r="G247" s="127">
        <v>0</v>
      </c>
      <c r="H247">
        <v>0</v>
      </c>
      <c r="I247">
        <v>0</v>
      </c>
      <c r="J247">
        <v>0</v>
      </c>
      <c r="K247">
        <v>0</v>
      </c>
      <c r="L247" s="128">
        <v>0</v>
      </c>
      <c r="M247" s="127">
        <v>0</v>
      </c>
      <c r="N247">
        <v>0</v>
      </c>
      <c r="O247">
        <v>0</v>
      </c>
      <c r="P247">
        <v>0</v>
      </c>
      <c r="Q247">
        <v>0</v>
      </c>
      <c r="R247" s="128">
        <v>0</v>
      </c>
      <c r="S247" s="127">
        <v>0</v>
      </c>
      <c r="T247">
        <v>0</v>
      </c>
      <c r="U247">
        <v>0</v>
      </c>
      <c r="V247">
        <v>0</v>
      </c>
      <c r="W247">
        <v>0</v>
      </c>
      <c r="X247" s="128">
        <v>0</v>
      </c>
    </row>
    <row r="248" spans="1:24">
      <c r="A248" s="309"/>
      <c r="B248" s="306"/>
      <c r="C248" s="306"/>
      <c r="D248" s="306"/>
      <c r="E248" s="306"/>
      <c r="F248" s="136" t="s">
        <v>229</v>
      </c>
      <c r="G248" s="127">
        <v>0</v>
      </c>
      <c r="H248">
        <v>0</v>
      </c>
      <c r="I248">
        <v>0</v>
      </c>
      <c r="J248">
        <v>0</v>
      </c>
      <c r="K248">
        <v>0</v>
      </c>
      <c r="L248" s="128">
        <v>0</v>
      </c>
      <c r="M248" s="127">
        <v>0</v>
      </c>
      <c r="N248">
        <v>0</v>
      </c>
      <c r="O248">
        <v>0</v>
      </c>
      <c r="P248">
        <v>0</v>
      </c>
      <c r="Q248">
        <v>0</v>
      </c>
      <c r="R248" s="128">
        <v>0</v>
      </c>
      <c r="S248" s="127">
        <v>0</v>
      </c>
      <c r="T248">
        <v>0</v>
      </c>
      <c r="U248">
        <v>0</v>
      </c>
      <c r="V248">
        <v>0</v>
      </c>
      <c r="W248">
        <v>0</v>
      </c>
      <c r="X248" s="128">
        <v>0</v>
      </c>
    </row>
    <row r="249" spans="1:24" ht="15" thickBot="1">
      <c r="A249" s="310"/>
      <c r="B249" s="307"/>
      <c r="C249" s="307"/>
      <c r="D249" s="307"/>
      <c r="E249" s="307"/>
      <c r="F249" s="145" t="s">
        <v>223</v>
      </c>
      <c r="G249" s="133">
        <v>3.6000000000000002E-4</v>
      </c>
      <c r="H249" s="134">
        <v>3.6000000000000002E-4</v>
      </c>
      <c r="I249" s="134">
        <v>3.6000000000000002E-4</v>
      </c>
      <c r="J249" s="134">
        <v>3.6000000000000002E-4</v>
      </c>
      <c r="K249" s="134">
        <v>3.6000000000000002E-4</v>
      </c>
      <c r="L249" s="135">
        <v>3.6000000000000002E-4</v>
      </c>
      <c r="M249" s="133">
        <v>3.7094742920290119E-4</v>
      </c>
      <c r="N249" s="134">
        <v>3.7094065878636248E-4</v>
      </c>
      <c r="O249" s="134">
        <v>3.7093696593605352E-4</v>
      </c>
      <c r="P249" s="134">
        <v>3.709345040766957E-4</v>
      </c>
      <c r="Q249" s="134">
        <v>3.7093327315927108E-4</v>
      </c>
      <c r="R249" s="135">
        <v>3.7093388861696229E-4</v>
      </c>
      <c r="S249" s="133">
        <v>5.9733885539919674E-3</v>
      </c>
      <c r="T249" s="134">
        <v>5.9732795295710534E-3</v>
      </c>
      <c r="U249" s="134">
        <v>5.9732200633825028E-3</v>
      </c>
      <c r="V249" s="134">
        <v>5.9731804199145838E-3</v>
      </c>
      <c r="W249" s="134">
        <v>5.9731605983779556E-3</v>
      </c>
      <c r="X249" s="135">
        <v>5.9731705091298258E-3</v>
      </c>
    </row>
    <row r="250" spans="1:24">
      <c r="A250"/>
      <c r="D250"/>
    </row>
    <row r="251" spans="1:24">
      <c r="A251"/>
      <c r="D251"/>
    </row>
    <row r="252" spans="1:24">
      <c r="A252"/>
      <c r="D252"/>
    </row>
    <row r="253" spans="1:24">
      <c r="A253"/>
      <c r="D253"/>
    </row>
    <row r="254" spans="1:24">
      <c r="A254"/>
      <c r="D254"/>
    </row>
    <row r="255" spans="1:24">
      <c r="A255"/>
      <c r="D255"/>
    </row>
    <row r="256" spans="1:24">
      <c r="A256"/>
      <c r="D256"/>
    </row>
    <row r="257" spans="1:4">
      <c r="A257"/>
      <c r="D257"/>
    </row>
    <row r="258" spans="1:4">
      <c r="A258"/>
      <c r="D258"/>
    </row>
    <row r="259" spans="1:4">
      <c r="A259"/>
      <c r="D259"/>
    </row>
    <row r="260" spans="1:4">
      <c r="A260"/>
      <c r="D260"/>
    </row>
    <row r="261" spans="1:4">
      <c r="A261"/>
      <c r="D261"/>
    </row>
    <row r="262" spans="1:4">
      <c r="A262"/>
      <c r="D262"/>
    </row>
    <row r="263" spans="1:4">
      <c r="A263"/>
      <c r="D263"/>
    </row>
    <row r="264" spans="1:4">
      <c r="A264"/>
      <c r="D264"/>
    </row>
    <row r="265" spans="1:4">
      <c r="A265"/>
      <c r="D265"/>
    </row>
  </sheetData>
  <mergeCells count="40">
    <mergeCell ref="A188:A218"/>
    <mergeCell ref="B188:B218"/>
    <mergeCell ref="C188:C218"/>
    <mergeCell ref="D188:D218"/>
    <mergeCell ref="E195:E218"/>
    <mergeCell ref="A219:A249"/>
    <mergeCell ref="B219:B249"/>
    <mergeCell ref="C219:C249"/>
    <mergeCell ref="D219:D249"/>
    <mergeCell ref="E226:E249"/>
    <mergeCell ref="A126:A156"/>
    <mergeCell ref="B126:B156"/>
    <mergeCell ref="C126:C156"/>
    <mergeCell ref="D126:D156"/>
    <mergeCell ref="E133:E156"/>
    <mergeCell ref="A157:A187"/>
    <mergeCell ref="B157:B187"/>
    <mergeCell ref="C157:C187"/>
    <mergeCell ref="D157:D187"/>
    <mergeCell ref="E164:E187"/>
    <mergeCell ref="A64:A94"/>
    <mergeCell ref="B64:B94"/>
    <mergeCell ref="C64:C94"/>
    <mergeCell ref="D64:D94"/>
    <mergeCell ref="E71:E94"/>
    <mergeCell ref="A95:A125"/>
    <mergeCell ref="B95:B125"/>
    <mergeCell ref="C95:C125"/>
    <mergeCell ref="D95:D125"/>
    <mergeCell ref="E102:E125"/>
    <mergeCell ref="A2:A32"/>
    <mergeCell ref="B2:B32"/>
    <mergeCell ref="C2:C32"/>
    <mergeCell ref="D2:D32"/>
    <mergeCell ref="E9:E32"/>
    <mergeCell ref="A33:A63"/>
    <mergeCell ref="B33:B63"/>
    <mergeCell ref="C33:C63"/>
    <mergeCell ref="D33:D63"/>
    <mergeCell ref="E40:E63"/>
  </mergeCells>
  <conditionalFormatting sqref="G1:L249">
    <cfRule type="colorScale" priority="3">
      <colorScale>
        <cfvo type="min"/>
        <cfvo type="percentile" val="50"/>
        <cfvo type="max"/>
        <color rgb="FF63BE7B"/>
        <color rgb="FFFFEB84"/>
        <color rgb="FFF8696B"/>
      </colorScale>
    </cfRule>
  </conditionalFormatting>
  <conditionalFormatting sqref="M1:R249">
    <cfRule type="colorScale" priority="2">
      <colorScale>
        <cfvo type="min"/>
        <cfvo type="percentile" val="50"/>
        <cfvo type="max"/>
        <color rgb="FF63BE7B"/>
        <color rgb="FFFFEB84"/>
        <color rgb="FFF8696B"/>
      </colorScale>
    </cfRule>
  </conditionalFormatting>
  <conditionalFormatting sqref="S1:X24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577"/>
  <sheetViews>
    <sheetView topLeftCell="A495" zoomScale="85" zoomScaleNormal="85" workbookViewId="0"/>
    <sheetView workbookViewId="1"/>
  </sheetViews>
  <sheetFormatPr defaultColWidth="8.5546875" defaultRowHeight="14.4"/>
  <cols>
    <col min="1" max="1" width="10.44140625" bestFit="1" customWidth="1"/>
    <col min="2" max="2" width="20.5546875" bestFit="1" customWidth="1"/>
    <col min="3" max="3" width="38.5546875" customWidth="1"/>
    <col min="4" max="4" width="37.44140625" customWidth="1"/>
    <col min="5" max="5" width="22.33203125" customWidth="1"/>
    <col min="6" max="6" width="28.109375" bestFit="1" customWidth="1"/>
  </cols>
  <sheetData>
    <row r="1" spans="1:6" ht="15" thickBot="1">
      <c r="A1" s="146" t="s">
        <v>341</v>
      </c>
      <c r="B1" s="150" t="s">
        <v>340</v>
      </c>
      <c r="C1" s="149" t="s">
        <v>416</v>
      </c>
      <c r="D1" s="122" t="s">
        <v>417</v>
      </c>
      <c r="E1" s="122" t="s">
        <v>337</v>
      </c>
      <c r="F1" s="123" t="s">
        <v>418</v>
      </c>
    </row>
    <row r="2" spans="1:6">
      <c r="A2" s="147" t="s">
        <v>363</v>
      </c>
      <c r="B2" s="151" t="s">
        <v>364</v>
      </c>
      <c r="C2" t="s">
        <v>419</v>
      </c>
      <c r="D2" t="s">
        <v>420</v>
      </c>
      <c r="E2" t="s">
        <v>272</v>
      </c>
      <c r="F2" s="128" t="s">
        <v>421</v>
      </c>
    </row>
    <row r="3" spans="1:6">
      <c r="A3" s="314" t="s">
        <v>365</v>
      </c>
      <c r="B3" s="152" t="s">
        <v>364</v>
      </c>
      <c r="C3" t="s">
        <v>422</v>
      </c>
      <c r="D3" t="s">
        <v>423</v>
      </c>
      <c r="E3" t="s">
        <v>272</v>
      </c>
      <c r="F3" s="128" t="s">
        <v>421</v>
      </c>
    </row>
    <row r="4" spans="1:6">
      <c r="A4" s="314"/>
      <c r="B4" s="152" t="s">
        <v>364</v>
      </c>
      <c r="C4" t="s">
        <v>424</v>
      </c>
      <c r="D4" t="s">
        <v>425</v>
      </c>
      <c r="E4" t="s">
        <v>272</v>
      </c>
      <c r="F4" s="128" t="s">
        <v>421</v>
      </c>
    </row>
    <row r="5" spans="1:6">
      <c r="A5" s="314" t="s">
        <v>61</v>
      </c>
      <c r="B5" s="152" t="s">
        <v>364</v>
      </c>
      <c r="C5" t="s">
        <v>426</v>
      </c>
      <c r="D5" t="s">
        <v>427</v>
      </c>
      <c r="E5" t="s">
        <v>274</v>
      </c>
      <c r="F5" s="128" t="s">
        <v>421</v>
      </c>
    </row>
    <row r="6" spans="1:6">
      <c r="A6" s="314"/>
      <c r="B6" s="152" t="s">
        <v>364</v>
      </c>
      <c r="C6" t="s">
        <v>428</v>
      </c>
      <c r="D6" t="s">
        <v>429</v>
      </c>
      <c r="E6" t="s">
        <v>276</v>
      </c>
      <c r="F6" s="128" t="s">
        <v>421</v>
      </c>
    </row>
    <row r="7" spans="1:6">
      <c r="A7" s="314"/>
      <c r="B7" s="152" t="s">
        <v>364</v>
      </c>
      <c r="C7" t="s">
        <v>426</v>
      </c>
      <c r="D7" t="s">
        <v>427</v>
      </c>
      <c r="E7" t="s">
        <v>278</v>
      </c>
      <c r="F7" s="128" t="s">
        <v>421</v>
      </c>
    </row>
    <row r="8" spans="1:6">
      <c r="A8" s="314"/>
      <c r="B8" s="152" t="s">
        <v>364</v>
      </c>
      <c r="C8" t="s">
        <v>426</v>
      </c>
      <c r="D8" t="s">
        <v>427</v>
      </c>
      <c r="E8" t="s">
        <v>280</v>
      </c>
      <c r="F8" s="128" t="s">
        <v>421</v>
      </c>
    </row>
    <row r="9" spans="1:6">
      <c r="A9" s="314"/>
      <c r="B9" s="152" t="s">
        <v>364</v>
      </c>
      <c r="C9" t="s">
        <v>430</v>
      </c>
      <c r="D9" t="s">
        <v>427</v>
      </c>
      <c r="E9" t="s">
        <v>281</v>
      </c>
      <c r="F9" s="128" t="s">
        <v>421</v>
      </c>
    </row>
    <row r="10" spans="1:6">
      <c r="A10" s="314"/>
      <c r="B10" s="152" t="s">
        <v>364</v>
      </c>
      <c r="C10" t="s">
        <v>428</v>
      </c>
      <c r="D10" t="s">
        <v>429</v>
      </c>
      <c r="E10" t="s">
        <v>283</v>
      </c>
      <c r="F10" s="128" t="s">
        <v>421</v>
      </c>
    </row>
    <row r="11" spans="1:6">
      <c r="A11" s="314"/>
      <c r="B11" s="152" t="s">
        <v>364</v>
      </c>
      <c r="C11" t="s">
        <v>430</v>
      </c>
      <c r="D11" t="s">
        <v>427</v>
      </c>
      <c r="E11" t="s">
        <v>276</v>
      </c>
      <c r="F11" s="128" t="s">
        <v>421</v>
      </c>
    </row>
    <row r="12" spans="1:6">
      <c r="A12" s="314"/>
      <c r="B12" s="152" t="s">
        <v>364</v>
      </c>
      <c r="C12" t="s">
        <v>426</v>
      </c>
      <c r="D12" t="s">
        <v>427</v>
      </c>
      <c r="E12" t="s">
        <v>283</v>
      </c>
      <c r="F12" s="128" t="s">
        <v>421</v>
      </c>
    </row>
    <row r="13" spans="1:6">
      <c r="A13" s="314"/>
      <c r="B13" s="152" t="s">
        <v>364</v>
      </c>
      <c r="C13" t="s">
        <v>426</v>
      </c>
      <c r="D13" t="s">
        <v>427</v>
      </c>
      <c r="E13" t="s">
        <v>285</v>
      </c>
      <c r="F13" s="128" t="s">
        <v>421</v>
      </c>
    </row>
    <row r="14" spans="1:6">
      <c r="A14" s="314"/>
      <c r="B14" s="152" t="s">
        <v>364</v>
      </c>
      <c r="C14" t="s">
        <v>426</v>
      </c>
      <c r="D14" t="s">
        <v>427</v>
      </c>
      <c r="E14" t="s">
        <v>281</v>
      </c>
      <c r="F14" s="128" t="s">
        <v>421</v>
      </c>
    </row>
    <row r="15" spans="1:6">
      <c r="A15" s="314"/>
      <c r="B15" s="152" t="s">
        <v>364</v>
      </c>
      <c r="C15" t="s">
        <v>431</v>
      </c>
      <c r="D15" t="s">
        <v>432</v>
      </c>
      <c r="E15" t="s">
        <v>283</v>
      </c>
      <c r="F15" s="128" t="s">
        <v>421</v>
      </c>
    </row>
    <row r="16" spans="1:6">
      <c r="A16" s="314"/>
      <c r="B16" s="152" t="s">
        <v>364</v>
      </c>
      <c r="C16" t="s">
        <v>431</v>
      </c>
      <c r="D16" t="s">
        <v>432</v>
      </c>
      <c r="E16" t="s">
        <v>276</v>
      </c>
      <c r="F16" s="128" t="s">
        <v>421</v>
      </c>
    </row>
    <row r="17" spans="1:6">
      <c r="A17" s="314"/>
      <c r="B17" s="152" t="s">
        <v>364</v>
      </c>
      <c r="C17" t="s">
        <v>430</v>
      </c>
      <c r="D17" t="s">
        <v>427</v>
      </c>
      <c r="E17" t="s">
        <v>283</v>
      </c>
      <c r="F17" s="128" t="s">
        <v>421</v>
      </c>
    </row>
    <row r="18" spans="1:6">
      <c r="A18" s="148" t="s">
        <v>366</v>
      </c>
      <c r="B18" s="152" t="s">
        <v>364</v>
      </c>
      <c r="C18" t="s">
        <v>433</v>
      </c>
      <c r="D18" t="s">
        <v>434</v>
      </c>
      <c r="E18" t="s">
        <v>272</v>
      </c>
      <c r="F18" s="128" t="s">
        <v>421</v>
      </c>
    </row>
    <row r="19" spans="1:6">
      <c r="A19" s="314" t="s">
        <v>367</v>
      </c>
      <c r="B19" s="152" t="s">
        <v>364</v>
      </c>
      <c r="C19" t="s">
        <v>435</v>
      </c>
      <c r="D19" t="s">
        <v>436</v>
      </c>
      <c r="E19" t="s">
        <v>283</v>
      </c>
      <c r="F19" s="128" t="s">
        <v>421</v>
      </c>
    </row>
    <row r="20" spans="1:6">
      <c r="A20" s="314"/>
      <c r="B20" s="152" t="s">
        <v>364</v>
      </c>
      <c r="C20" t="s">
        <v>435</v>
      </c>
      <c r="D20" t="s">
        <v>436</v>
      </c>
      <c r="E20" t="s">
        <v>276</v>
      </c>
      <c r="F20" s="128" t="s">
        <v>421</v>
      </c>
    </row>
    <row r="21" spans="1:6">
      <c r="A21" s="148" t="s">
        <v>368</v>
      </c>
      <c r="B21" s="152" t="s">
        <v>364</v>
      </c>
      <c r="C21" t="s">
        <v>437</v>
      </c>
      <c r="D21" t="s">
        <v>438</v>
      </c>
      <c r="E21" t="s">
        <v>272</v>
      </c>
      <c r="F21" s="128" t="s">
        <v>421</v>
      </c>
    </row>
    <row r="22" spans="1:6">
      <c r="A22" s="148" t="s">
        <v>369</v>
      </c>
      <c r="B22" s="152" t="s">
        <v>364</v>
      </c>
      <c r="C22" t="s">
        <v>439</v>
      </c>
      <c r="D22" t="s">
        <v>440</v>
      </c>
      <c r="E22" t="s">
        <v>272</v>
      </c>
      <c r="F22" s="128" t="s">
        <v>421</v>
      </c>
    </row>
    <row r="23" spans="1:6">
      <c r="A23" s="314" t="s">
        <v>65</v>
      </c>
      <c r="B23" s="152" t="s">
        <v>211</v>
      </c>
      <c r="C23" t="s">
        <v>441</v>
      </c>
      <c r="D23" t="s">
        <v>442</v>
      </c>
      <c r="E23" t="s">
        <v>272</v>
      </c>
      <c r="F23" s="128" t="s">
        <v>421</v>
      </c>
    </row>
    <row r="24" spans="1:6">
      <c r="A24" s="314"/>
      <c r="B24" s="152" t="s">
        <v>231</v>
      </c>
      <c r="C24" t="s">
        <v>443</v>
      </c>
      <c r="D24" t="s">
        <v>444</v>
      </c>
      <c r="E24" t="s">
        <v>276</v>
      </c>
      <c r="F24" s="128" t="s">
        <v>421</v>
      </c>
    </row>
    <row r="25" spans="1:6">
      <c r="A25" s="314"/>
      <c r="B25" s="152" t="s">
        <v>231</v>
      </c>
      <c r="C25" t="s">
        <v>443</v>
      </c>
      <c r="D25" t="s">
        <v>444</v>
      </c>
      <c r="E25" t="s">
        <v>283</v>
      </c>
      <c r="F25" s="128" t="s">
        <v>421</v>
      </c>
    </row>
    <row r="26" spans="1:6">
      <c r="A26" s="314"/>
      <c r="B26" s="152" t="s">
        <v>231</v>
      </c>
      <c r="C26" t="s">
        <v>445</v>
      </c>
      <c r="D26" t="s">
        <v>446</v>
      </c>
      <c r="E26" t="s">
        <v>283</v>
      </c>
      <c r="F26" s="128" t="s">
        <v>421</v>
      </c>
    </row>
    <row r="27" spans="1:6">
      <c r="A27" s="314"/>
      <c r="B27" s="152" t="s">
        <v>231</v>
      </c>
      <c r="C27" t="s">
        <v>447</v>
      </c>
      <c r="D27" t="s">
        <v>448</v>
      </c>
      <c r="E27" t="s">
        <v>272</v>
      </c>
      <c r="F27" s="128" t="s">
        <v>421</v>
      </c>
    </row>
    <row r="28" spans="1:6">
      <c r="A28" s="314"/>
      <c r="B28" s="152" t="s">
        <v>231</v>
      </c>
      <c r="C28" t="s">
        <v>449</v>
      </c>
      <c r="D28" t="s">
        <v>450</v>
      </c>
      <c r="E28" t="s">
        <v>283</v>
      </c>
      <c r="F28" s="128" t="s">
        <v>421</v>
      </c>
    </row>
    <row r="29" spans="1:6">
      <c r="A29" s="314"/>
      <c r="B29" s="152" t="s">
        <v>231</v>
      </c>
      <c r="C29" t="s">
        <v>449</v>
      </c>
      <c r="D29" t="s">
        <v>450</v>
      </c>
      <c r="E29" t="s">
        <v>276</v>
      </c>
      <c r="F29" s="128" t="s">
        <v>421</v>
      </c>
    </row>
    <row r="30" spans="1:6">
      <c r="A30" s="314"/>
      <c r="B30" s="152" t="s">
        <v>231</v>
      </c>
      <c r="C30" t="s">
        <v>451</v>
      </c>
      <c r="D30" t="s">
        <v>452</v>
      </c>
      <c r="E30" t="s">
        <v>283</v>
      </c>
      <c r="F30" s="128" t="s">
        <v>421</v>
      </c>
    </row>
    <row r="31" spans="1:6">
      <c r="A31" s="314"/>
      <c r="B31" s="152" t="s">
        <v>231</v>
      </c>
      <c r="C31" t="s">
        <v>453</v>
      </c>
      <c r="D31" t="s">
        <v>454</v>
      </c>
      <c r="E31" t="s">
        <v>276</v>
      </c>
      <c r="F31" s="128" t="s">
        <v>421</v>
      </c>
    </row>
    <row r="32" spans="1:6">
      <c r="A32" s="314"/>
      <c r="B32" s="152" t="s">
        <v>231</v>
      </c>
      <c r="C32" t="s">
        <v>445</v>
      </c>
      <c r="D32" t="s">
        <v>446</v>
      </c>
      <c r="E32" t="s">
        <v>276</v>
      </c>
      <c r="F32" s="128" t="s">
        <v>421</v>
      </c>
    </row>
    <row r="33" spans="1:6">
      <c r="A33" s="314"/>
      <c r="B33" s="152" t="s">
        <v>231</v>
      </c>
      <c r="C33" t="s">
        <v>451</v>
      </c>
      <c r="D33" t="s">
        <v>452</v>
      </c>
      <c r="E33" t="s">
        <v>276</v>
      </c>
      <c r="F33" s="128" t="s">
        <v>421</v>
      </c>
    </row>
    <row r="34" spans="1:6">
      <c r="A34" s="314"/>
      <c r="B34" s="152" t="s">
        <v>231</v>
      </c>
      <c r="C34" t="s">
        <v>455</v>
      </c>
      <c r="D34" t="s">
        <v>456</v>
      </c>
      <c r="E34" t="s">
        <v>272</v>
      </c>
      <c r="F34" s="128" t="s">
        <v>421</v>
      </c>
    </row>
    <row r="35" spans="1:6">
      <c r="A35" s="314"/>
      <c r="B35" s="152" t="s">
        <v>231</v>
      </c>
      <c r="C35" t="s">
        <v>453</v>
      </c>
      <c r="D35" t="s">
        <v>454</v>
      </c>
      <c r="E35" t="s">
        <v>283</v>
      </c>
      <c r="F35" s="128" t="s">
        <v>421</v>
      </c>
    </row>
    <row r="36" spans="1:6">
      <c r="A36" s="314"/>
      <c r="B36" s="152" t="s">
        <v>213</v>
      </c>
      <c r="C36" t="s">
        <v>457</v>
      </c>
      <c r="D36" t="s">
        <v>458</v>
      </c>
      <c r="E36" t="s">
        <v>283</v>
      </c>
      <c r="F36" s="128" t="s">
        <v>421</v>
      </c>
    </row>
    <row r="37" spans="1:6">
      <c r="A37" s="314"/>
      <c r="B37" s="152" t="s">
        <v>213</v>
      </c>
      <c r="C37" t="s">
        <v>457</v>
      </c>
      <c r="D37" t="s">
        <v>458</v>
      </c>
      <c r="E37" t="s">
        <v>276</v>
      </c>
      <c r="F37" s="128" t="s">
        <v>421</v>
      </c>
    </row>
    <row r="38" spans="1:6">
      <c r="A38" s="314"/>
      <c r="B38" s="152" t="s">
        <v>213</v>
      </c>
      <c r="C38" t="s">
        <v>459</v>
      </c>
      <c r="D38" t="s">
        <v>460</v>
      </c>
      <c r="E38" t="s">
        <v>272</v>
      </c>
      <c r="F38" s="128" t="s">
        <v>421</v>
      </c>
    </row>
    <row r="39" spans="1:6">
      <c r="A39" s="314"/>
      <c r="B39" s="152" t="s">
        <v>213</v>
      </c>
      <c r="C39" t="s">
        <v>461</v>
      </c>
      <c r="D39" t="s">
        <v>462</v>
      </c>
      <c r="E39" t="s">
        <v>272</v>
      </c>
      <c r="F39" s="128" t="s">
        <v>421</v>
      </c>
    </row>
    <row r="40" spans="1:6">
      <c r="A40" s="314"/>
      <c r="B40" s="152" t="s">
        <v>213</v>
      </c>
      <c r="C40" t="s">
        <v>463</v>
      </c>
      <c r="D40" t="s">
        <v>464</v>
      </c>
      <c r="E40" t="s">
        <v>272</v>
      </c>
      <c r="F40" s="128" t="s">
        <v>421</v>
      </c>
    </row>
    <row r="41" spans="1:6">
      <c r="A41" s="314"/>
      <c r="B41" s="152" t="s">
        <v>235</v>
      </c>
      <c r="C41" t="s">
        <v>465</v>
      </c>
      <c r="D41" t="s">
        <v>466</v>
      </c>
      <c r="E41" t="s">
        <v>272</v>
      </c>
      <c r="F41" s="128" t="s">
        <v>421</v>
      </c>
    </row>
    <row r="42" spans="1:6">
      <c r="A42" s="314"/>
      <c r="B42" s="152" t="s">
        <v>235</v>
      </c>
      <c r="C42" t="s">
        <v>467</v>
      </c>
      <c r="D42" t="s">
        <v>468</v>
      </c>
      <c r="E42" t="s">
        <v>283</v>
      </c>
      <c r="F42" s="128" t="s">
        <v>421</v>
      </c>
    </row>
    <row r="43" spans="1:6">
      <c r="A43" s="314"/>
      <c r="B43" s="152" t="s">
        <v>235</v>
      </c>
      <c r="C43" t="s">
        <v>467</v>
      </c>
      <c r="D43" t="s">
        <v>468</v>
      </c>
      <c r="E43" t="s">
        <v>276</v>
      </c>
      <c r="F43" s="128" t="s">
        <v>421</v>
      </c>
    </row>
    <row r="44" spans="1:6">
      <c r="A44" s="314"/>
      <c r="B44" s="152" t="s">
        <v>237</v>
      </c>
      <c r="C44" t="s">
        <v>469</v>
      </c>
      <c r="D44" t="s">
        <v>470</v>
      </c>
      <c r="E44" t="s">
        <v>272</v>
      </c>
      <c r="F44" s="128" t="s">
        <v>421</v>
      </c>
    </row>
    <row r="45" spans="1:6">
      <c r="A45" s="314"/>
      <c r="B45" s="152" t="s">
        <v>221</v>
      </c>
      <c r="C45" t="s">
        <v>471</v>
      </c>
      <c r="D45" t="s">
        <v>472</v>
      </c>
      <c r="E45" t="s">
        <v>272</v>
      </c>
      <c r="F45" s="128" t="s">
        <v>421</v>
      </c>
    </row>
    <row r="46" spans="1:6">
      <c r="A46" s="314"/>
      <c r="B46" s="152" t="s">
        <v>221</v>
      </c>
      <c r="C46" t="s">
        <v>473</v>
      </c>
      <c r="D46" t="s">
        <v>474</v>
      </c>
      <c r="E46" t="s">
        <v>276</v>
      </c>
      <c r="F46" s="128" t="s">
        <v>421</v>
      </c>
    </row>
    <row r="47" spans="1:6">
      <c r="A47" s="314"/>
      <c r="B47" s="152" t="s">
        <v>221</v>
      </c>
      <c r="C47" t="s">
        <v>473</v>
      </c>
      <c r="D47" t="s">
        <v>474</v>
      </c>
      <c r="E47" t="s">
        <v>283</v>
      </c>
      <c r="F47" s="128" t="s">
        <v>421</v>
      </c>
    </row>
    <row r="48" spans="1:6">
      <c r="A48" s="314"/>
      <c r="B48" s="152" t="s">
        <v>187</v>
      </c>
      <c r="C48" t="s">
        <v>475</v>
      </c>
      <c r="D48" t="s">
        <v>476</v>
      </c>
      <c r="E48" t="s">
        <v>272</v>
      </c>
      <c r="F48" s="128" t="s">
        <v>421</v>
      </c>
    </row>
    <row r="49" spans="1:6">
      <c r="A49" s="314"/>
      <c r="B49" s="152" t="s">
        <v>189</v>
      </c>
      <c r="C49" t="s">
        <v>477</v>
      </c>
      <c r="D49" t="s">
        <v>478</v>
      </c>
      <c r="E49" t="s">
        <v>276</v>
      </c>
      <c r="F49" s="128" t="s">
        <v>421</v>
      </c>
    </row>
    <row r="50" spans="1:6">
      <c r="A50" s="314"/>
      <c r="B50" s="152" t="s">
        <v>189</v>
      </c>
      <c r="C50" t="s">
        <v>477</v>
      </c>
      <c r="D50" t="s">
        <v>478</v>
      </c>
      <c r="E50" t="s">
        <v>283</v>
      </c>
      <c r="F50" s="128" t="s">
        <v>421</v>
      </c>
    </row>
    <row r="51" spans="1:6">
      <c r="A51" s="314"/>
      <c r="B51" s="152" t="s">
        <v>193</v>
      </c>
      <c r="C51" t="s">
        <v>479</v>
      </c>
      <c r="D51" t="s">
        <v>480</v>
      </c>
      <c r="E51" t="s">
        <v>281</v>
      </c>
      <c r="F51" s="128" t="s">
        <v>421</v>
      </c>
    </row>
    <row r="52" spans="1:6">
      <c r="A52" s="314"/>
      <c r="B52" s="152" t="s">
        <v>193</v>
      </c>
      <c r="C52" t="s">
        <v>481</v>
      </c>
      <c r="D52" t="s">
        <v>480</v>
      </c>
      <c r="E52" t="s">
        <v>287</v>
      </c>
      <c r="F52" s="128" t="s">
        <v>421</v>
      </c>
    </row>
    <row r="53" spans="1:6">
      <c r="A53" s="314"/>
      <c r="B53" s="152" t="s">
        <v>193</v>
      </c>
      <c r="C53" t="s">
        <v>479</v>
      </c>
      <c r="D53" t="s">
        <v>480</v>
      </c>
      <c r="E53" t="s">
        <v>288</v>
      </c>
      <c r="F53" s="128" t="s">
        <v>421</v>
      </c>
    </row>
    <row r="54" spans="1:6">
      <c r="A54" s="314"/>
      <c r="B54" s="152" t="s">
        <v>193</v>
      </c>
      <c r="C54" t="s">
        <v>479</v>
      </c>
      <c r="D54" t="s">
        <v>480</v>
      </c>
      <c r="E54" t="s">
        <v>290</v>
      </c>
      <c r="F54" s="128" t="s">
        <v>421</v>
      </c>
    </row>
    <row r="55" spans="1:6">
      <c r="A55" s="314"/>
      <c r="B55" s="152" t="s">
        <v>193</v>
      </c>
      <c r="C55" t="s">
        <v>479</v>
      </c>
      <c r="D55" t="s">
        <v>480</v>
      </c>
      <c r="E55" t="s">
        <v>291</v>
      </c>
      <c r="F55" s="128" t="s">
        <v>421</v>
      </c>
    </row>
    <row r="56" spans="1:6">
      <c r="A56" s="314"/>
      <c r="B56" s="152" t="s">
        <v>193</v>
      </c>
      <c r="C56" t="s">
        <v>482</v>
      </c>
      <c r="D56" t="s">
        <v>483</v>
      </c>
      <c r="E56" t="s">
        <v>272</v>
      </c>
      <c r="F56" s="128" t="s">
        <v>421</v>
      </c>
    </row>
    <row r="57" spans="1:6">
      <c r="A57" s="314"/>
      <c r="B57" s="152" t="s">
        <v>193</v>
      </c>
      <c r="C57" t="s">
        <v>484</v>
      </c>
      <c r="D57" t="s">
        <v>485</v>
      </c>
      <c r="E57" t="s">
        <v>283</v>
      </c>
      <c r="F57" s="128" t="s">
        <v>421</v>
      </c>
    </row>
    <row r="58" spans="1:6">
      <c r="A58" s="314"/>
      <c r="B58" s="152" t="s">
        <v>193</v>
      </c>
      <c r="C58" t="s">
        <v>486</v>
      </c>
      <c r="D58" t="s">
        <v>487</v>
      </c>
      <c r="E58" t="s">
        <v>278</v>
      </c>
      <c r="F58" s="128" t="s">
        <v>421</v>
      </c>
    </row>
    <row r="59" spans="1:6">
      <c r="A59" s="314"/>
      <c r="B59" s="152" t="s">
        <v>193</v>
      </c>
      <c r="C59" t="s">
        <v>479</v>
      </c>
      <c r="D59" t="s">
        <v>480</v>
      </c>
      <c r="E59" t="s">
        <v>293</v>
      </c>
      <c r="F59" s="128" t="s">
        <v>421</v>
      </c>
    </row>
    <row r="60" spans="1:6">
      <c r="A60" s="314"/>
      <c r="B60" s="152" t="s">
        <v>193</v>
      </c>
      <c r="C60" t="s">
        <v>479</v>
      </c>
      <c r="D60" t="s">
        <v>480</v>
      </c>
      <c r="E60" t="s">
        <v>294</v>
      </c>
      <c r="F60" s="128" t="s">
        <v>421</v>
      </c>
    </row>
    <row r="61" spans="1:6">
      <c r="A61" s="314"/>
      <c r="B61" s="152" t="s">
        <v>193</v>
      </c>
      <c r="C61" t="s">
        <v>488</v>
      </c>
      <c r="D61" t="s">
        <v>489</v>
      </c>
      <c r="E61" t="s">
        <v>296</v>
      </c>
      <c r="F61" s="128" t="s">
        <v>421</v>
      </c>
    </row>
    <row r="62" spans="1:6">
      <c r="A62" s="314"/>
      <c r="B62" s="152" t="s">
        <v>193</v>
      </c>
      <c r="C62" t="s">
        <v>479</v>
      </c>
      <c r="D62" t="s">
        <v>480</v>
      </c>
      <c r="E62" t="s">
        <v>298</v>
      </c>
      <c r="F62" s="128" t="s">
        <v>421</v>
      </c>
    </row>
    <row r="63" spans="1:6">
      <c r="A63" s="314"/>
      <c r="B63" s="152" t="s">
        <v>193</v>
      </c>
      <c r="C63" t="s">
        <v>490</v>
      </c>
      <c r="D63" t="s">
        <v>491</v>
      </c>
      <c r="E63" t="s">
        <v>278</v>
      </c>
      <c r="F63" s="128" t="s">
        <v>421</v>
      </c>
    </row>
    <row r="64" spans="1:6">
      <c r="A64" s="314"/>
      <c r="B64" s="152" t="s">
        <v>193</v>
      </c>
      <c r="C64" t="s">
        <v>488</v>
      </c>
      <c r="D64" t="s">
        <v>489</v>
      </c>
      <c r="E64" t="s">
        <v>287</v>
      </c>
      <c r="F64" s="128" t="s">
        <v>421</v>
      </c>
    </row>
    <row r="65" spans="1:6">
      <c r="A65" s="314"/>
      <c r="B65" s="152" t="s">
        <v>193</v>
      </c>
      <c r="C65" t="s">
        <v>492</v>
      </c>
      <c r="D65" t="s">
        <v>493</v>
      </c>
      <c r="E65" t="s">
        <v>287</v>
      </c>
      <c r="F65" s="128" t="s">
        <v>421</v>
      </c>
    </row>
    <row r="66" spans="1:6">
      <c r="A66" s="314"/>
      <c r="B66" s="152" t="s">
        <v>193</v>
      </c>
      <c r="C66" t="s">
        <v>494</v>
      </c>
      <c r="D66" t="s">
        <v>495</v>
      </c>
      <c r="E66" t="s">
        <v>283</v>
      </c>
      <c r="F66" s="128" t="s">
        <v>421</v>
      </c>
    </row>
    <row r="67" spans="1:6">
      <c r="A67" s="314"/>
      <c r="B67" s="152" t="s">
        <v>193</v>
      </c>
      <c r="C67" t="s">
        <v>494</v>
      </c>
      <c r="D67" t="s">
        <v>495</v>
      </c>
      <c r="E67" t="s">
        <v>296</v>
      </c>
      <c r="F67" s="128" t="s">
        <v>421</v>
      </c>
    </row>
    <row r="68" spans="1:6">
      <c r="A68" s="314"/>
      <c r="B68" s="152" t="s">
        <v>193</v>
      </c>
      <c r="C68" t="s">
        <v>496</v>
      </c>
      <c r="D68" t="s">
        <v>497</v>
      </c>
      <c r="E68" t="s">
        <v>272</v>
      </c>
      <c r="F68" s="128" t="s">
        <v>421</v>
      </c>
    </row>
    <row r="69" spans="1:6">
      <c r="A69" s="314"/>
      <c r="B69" s="152" t="s">
        <v>193</v>
      </c>
      <c r="C69" t="s">
        <v>498</v>
      </c>
      <c r="D69" t="s">
        <v>499</v>
      </c>
      <c r="E69" t="s">
        <v>283</v>
      </c>
      <c r="F69" s="128" t="s">
        <v>421</v>
      </c>
    </row>
    <row r="70" spans="1:6">
      <c r="A70" s="314"/>
      <c r="B70" s="152" t="s">
        <v>193</v>
      </c>
      <c r="C70" t="s">
        <v>500</v>
      </c>
      <c r="D70" t="s">
        <v>501</v>
      </c>
      <c r="E70" t="s">
        <v>296</v>
      </c>
      <c r="F70" s="128" t="s">
        <v>421</v>
      </c>
    </row>
    <row r="71" spans="1:6">
      <c r="A71" s="314"/>
      <c r="B71" s="152" t="s">
        <v>193</v>
      </c>
      <c r="C71" t="s">
        <v>502</v>
      </c>
      <c r="D71" t="s">
        <v>503</v>
      </c>
      <c r="E71" t="s">
        <v>272</v>
      </c>
      <c r="F71" s="128" t="s">
        <v>421</v>
      </c>
    </row>
    <row r="72" spans="1:6">
      <c r="A72" s="314"/>
      <c r="B72" s="152" t="s">
        <v>193</v>
      </c>
      <c r="C72" t="s">
        <v>500</v>
      </c>
      <c r="D72" t="s">
        <v>501</v>
      </c>
      <c r="E72" t="s">
        <v>283</v>
      </c>
      <c r="F72" s="128" t="s">
        <v>421</v>
      </c>
    </row>
    <row r="73" spans="1:6">
      <c r="A73" s="314"/>
      <c r="B73" s="152" t="s">
        <v>193</v>
      </c>
      <c r="C73" t="s">
        <v>500</v>
      </c>
      <c r="D73" t="s">
        <v>501</v>
      </c>
      <c r="E73" t="s">
        <v>278</v>
      </c>
      <c r="F73" s="128" t="s">
        <v>421</v>
      </c>
    </row>
    <row r="74" spans="1:6">
      <c r="A74" s="314"/>
      <c r="B74" s="152" t="s">
        <v>193</v>
      </c>
      <c r="C74" t="s">
        <v>481</v>
      </c>
      <c r="D74" t="s">
        <v>480</v>
      </c>
      <c r="E74" t="s">
        <v>276</v>
      </c>
      <c r="F74" s="128" t="s">
        <v>421</v>
      </c>
    </row>
    <row r="75" spans="1:6">
      <c r="A75" s="314"/>
      <c r="B75" s="152" t="s">
        <v>193</v>
      </c>
      <c r="C75" t="s">
        <v>479</v>
      </c>
      <c r="D75" t="s">
        <v>480</v>
      </c>
      <c r="E75" t="s">
        <v>319</v>
      </c>
      <c r="F75" s="128" t="s">
        <v>421</v>
      </c>
    </row>
    <row r="76" spans="1:6">
      <c r="A76" s="314"/>
      <c r="B76" s="152" t="s">
        <v>193</v>
      </c>
      <c r="C76" t="s">
        <v>479</v>
      </c>
      <c r="D76" t="s">
        <v>480</v>
      </c>
      <c r="E76" t="s">
        <v>320</v>
      </c>
      <c r="F76" s="128" t="s">
        <v>421</v>
      </c>
    </row>
    <row r="77" spans="1:6">
      <c r="A77" s="314"/>
      <c r="B77" s="152" t="s">
        <v>193</v>
      </c>
      <c r="C77" t="s">
        <v>504</v>
      </c>
      <c r="D77" t="s">
        <v>505</v>
      </c>
      <c r="E77" t="s">
        <v>296</v>
      </c>
      <c r="F77" s="128" t="s">
        <v>421</v>
      </c>
    </row>
    <row r="78" spans="1:6">
      <c r="A78" s="314"/>
      <c r="B78" s="152" t="s">
        <v>193</v>
      </c>
      <c r="C78" t="s">
        <v>479</v>
      </c>
      <c r="D78" t="s">
        <v>480</v>
      </c>
      <c r="E78" t="s">
        <v>321</v>
      </c>
      <c r="F78" s="128" t="s">
        <v>421</v>
      </c>
    </row>
    <row r="79" spans="1:6">
      <c r="A79" s="314"/>
      <c r="B79" s="152" t="s">
        <v>193</v>
      </c>
      <c r="C79" t="s">
        <v>488</v>
      </c>
      <c r="D79" t="s">
        <v>489</v>
      </c>
      <c r="E79" t="s">
        <v>283</v>
      </c>
      <c r="F79" s="128" t="s">
        <v>421</v>
      </c>
    </row>
    <row r="80" spans="1:6">
      <c r="A80" s="314"/>
      <c r="B80" s="152" t="s">
        <v>193</v>
      </c>
      <c r="C80" t="s">
        <v>479</v>
      </c>
      <c r="D80" t="s">
        <v>480</v>
      </c>
      <c r="E80" t="s">
        <v>322</v>
      </c>
      <c r="F80" s="128" t="s">
        <v>421</v>
      </c>
    </row>
    <row r="81" spans="1:6">
      <c r="A81" s="314"/>
      <c r="B81" s="152" t="s">
        <v>193</v>
      </c>
      <c r="C81" t="s">
        <v>479</v>
      </c>
      <c r="D81" t="s">
        <v>480</v>
      </c>
      <c r="E81" t="s">
        <v>323</v>
      </c>
      <c r="F81" s="128" t="s">
        <v>421</v>
      </c>
    </row>
    <row r="82" spans="1:6">
      <c r="A82" s="314"/>
      <c r="B82" s="152" t="s">
        <v>193</v>
      </c>
      <c r="C82" t="s">
        <v>479</v>
      </c>
      <c r="D82" t="s">
        <v>480</v>
      </c>
      <c r="E82" t="s">
        <v>324</v>
      </c>
      <c r="F82" s="128" t="s">
        <v>421</v>
      </c>
    </row>
    <row r="83" spans="1:6">
      <c r="A83" s="314"/>
      <c r="B83" s="152" t="s">
        <v>193</v>
      </c>
      <c r="C83" t="s">
        <v>479</v>
      </c>
      <c r="D83" t="s">
        <v>480</v>
      </c>
      <c r="E83" t="s">
        <v>257</v>
      </c>
      <c r="F83" s="128" t="s">
        <v>421</v>
      </c>
    </row>
    <row r="84" spans="1:6">
      <c r="A84" s="314"/>
      <c r="B84" s="152" t="s">
        <v>193</v>
      </c>
      <c r="C84" t="s">
        <v>506</v>
      </c>
      <c r="D84" t="s">
        <v>507</v>
      </c>
      <c r="E84" t="s">
        <v>272</v>
      </c>
      <c r="F84" s="128" t="s">
        <v>421</v>
      </c>
    </row>
    <row r="85" spans="1:6">
      <c r="A85" s="314"/>
      <c r="B85" s="152" t="s">
        <v>193</v>
      </c>
      <c r="C85" t="s">
        <v>479</v>
      </c>
      <c r="D85" t="s">
        <v>480</v>
      </c>
      <c r="E85" t="s">
        <v>300</v>
      </c>
      <c r="F85" s="128" t="s">
        <v>421</v>
      </c>
    </row>
    <row r="86" spans="1:6">
      <c r="A86" s="314"/>
      <c r="B86" s="152" t="s">
        <v>193</v>
      </c>
      <c r="C86" t="s">
        <v>508</v>
      </c>
      <c r="D86" t="s">
        <v>509</v>
      </c>
      <c r="E86" t="s">
        <v>278</v>
      </c>
      <c r="F86" s="128" t="s">
        <v>421</v>
      </c>
    </row>
    <row r="87" spans="1:6">
      <c r="A87" s="314"/>
      <c r="B87" s="152" t="s">
        <v>193</v>
      </c>
      <c r="C87" t="s">
        <v>479</v>
      </c>
      <c r="D87" t="s">
        <v>480</v>
      </c>
      <c r="E87" t="s">
        <v>301</v>
      </c>
      <c r="F87" s="128" t="s">
        <v>421</v>
      </c>
    </row>
    <row r="88" spans="1:6">
      <c r="A88" s="314"/>
      <c r="B88" s="152" t="s">
        <v>193</v>
      </c>
      <c r="C88" t="s">
        <v>479</v>
      </c>
      <c r="D88" t="s">
        <v>480</v>
      </c>
      <c r="E88" t="s">
        <v>302</v>
      </c>
      <c r="F88" s="128" t="s">
        <v>421</v>
      </c>
    </row>
    <row r="89" spans="1:6">
      <c r="A89" s="314"/>
      <c r="B89" s="152" t="s">
        <v>193</v>
      </c>
      <c r="C89" t="s">
        <v>479</v>
      </c>
      <c r="D89" t="s">
        <v>480</v>
      </c>
      <c r="E89" t="s">
        <v>304</v>
      </c>
      <c r="F89" s="128" t="s">
        <v>421</v>
      </c>
    </row>
    <row r="90" spans="1:6">
      <c r="A90" s="314"/>
      <c r="B90" s="152" t="s">
        <v>193</v>
      </c>
      <c r="C90" t="s">
        <v>479</v>
      </c>
      <c r="D90" t="s">
        <v>480</v>
      </c>
      <c r="E90" t="s">
        <v>305</v>
      </c>
      <c r="F90" s="128" t="s">
        <v>421</v>
      </c>
    </row>
    <row r="91" spans="1:6">
      <c r="A91" s="314"/>
      <c r="B91" s="152" t="s">
        <v>193</v>
      </c>
      <c r="C91" t="s">
        <v>510</v>
      </c>
      <c r="D91" t="s">
        <v>511</v>
      </c>
      <c r="E91" t="s">
        <v>272</v>
      </c>
      <c r="F91" s="128" t="s">
        <v>421</v>
      </c>
    </row>
    <row r="92" spans="1:6">
      <c r="A92" s="314"/>
      <c r="B92" s="152" t="s">
        <v>193</v>
      </c>
      <c r="C92" t="s">
        <v>479</v>
      </c>
      <c r="D92" t="s">
        <v>480</v>
      </c>
      <c r="E92" t="s">
        <v>307</v>
      </c>
      <c r="F92" s="128" t="s">
        <v>421</v>
      </c>
    </row>
    <row r="93" spans="1:6">
      <c r="A93" s="314"/>
      <c r="B93" s="152" t="s">
        <v>193</v>
      </c>
      <c r="C93" t="s">
        <v>479</v>
      </c>
      <c r="D93" t="s">
        <v>480</v>
      </c>
      <c r="E93" t="s">
        <v>308</v>
      </c>
      <c r="F93" s="128" t="s">
        <v>421</v>
      </c>
    </row>
    <row r="94" spans="1:6">
      <c r="A94" s="314"/>
      <c r="B94" s="152" t="s">
        <v>193</v>
      </c>
      <c r="C94" t="s">
        <v>479</v>
      </c>
      <c r="D94" t="s">
        <v>480</v>
      </c>
      <c r="E94" t="s">
        <v>310</v>
      </c>
      <c r="F94" s="128" t="s">
        <v>421</v>
      </c>
    </row>
    <row r="95" spans="1:6">
      <c r="A95" s="314"/>
      <c r="B95" s="152" t="s">
        <v>193</v>
      </c>
      <c r="C95" t="s">
        <v>479</v>
      </c>
      <c r="D95" t="s">
        <v>480</v>
      </c>
      <c r="E95" t="s">
        <v>312</v>
      </c>
      <c r="F95" s="128" t="s">
        <v>421</v>
      </c>
    </row>
    <row r="96" spans="1:6">
      <c r="A96" s="314"/>
      <c r="B96" s="152" t="s">
        <v>193</v>
      </c>
      <c r="C96" t="s">
        <v>498</v>
      </c>
      <c r="D96" t="s">
        <v>499</v>
      </c>
      <c r="E96" t="s">
        <v>278</v>
      </c>
      <c r="F96" s="128" t="s">
        <v>421</v>
      </c>
    </row>
    <row r="97" spans="1:6">
      <c r="A97" s="314"/>
      <c r="B97" s="152" t="s">
        <v>193</v>
      </c>
      <c r="C97" t="s">
        <v>494</v>
      </c>
      <c r="D97" t="s">
        <v>495</v>
      </c>
      <c r="E97" t="s">
        <v>287</v>
      </c>
      <c r="F97" s="128" t="s">
        <v>421</v>
      </c>
    </row>
    <row r="98" spans="1:6">
      <c r="A98" s="314"/>
      <c r="B98" s="152" t="s">
        <v>193</v>
      </c>
      <c r="C98" t="s">
        <v>512</v>
      </c>
      <c r="D98" t="s">
        <v>513</v>
      </c>
      <c r="E98" t="s">
        <v>283</v>
      </c>
      <c r="F98" s="128" t="s">
        <v>421</v>
      </c>
    </row>
    <row r="99" spans="1:6">
      <c r="A99" s="314"/>
      <c r="B99" s="152" t="s">
        <v>193</v>
      </c>
      <c r="C99" t="s">
        <v>479</v>
      </c>
      <c r="D99" t="s">
        <v>480</v>
      </c>
      <c r="E99" t="s">
        <v>314</v>
      </c>
      <c r="F99" s="128" t="s">
        <v>421</v>
      </c>
    </row>
    <row r="100" spans="1:6">
      <c r="A100" s="314"/>
      <c r="B100" s="152" t="s">
        <v>193</v>
      </c>
      <c r="C100" t="s">
        <v>514</v>
      </c>
      <c r="D100" t="s">
        <v>515</v>
      </c>
      <c r="E100" t="s">
        <v>272</v>
      </c>
      <c r="F100" s="128" t="s">
        <v>421</v>
      </c>
    </row>
    <row r="101" spans="1:6">
      <c r="A101" s="314"/>
      <c r="B101" s="152" t="s">
        <v>193</v>
      </c>
      <c r="C101" t="s">
        <v>479</v>
      </c>
      <c r="D101" t="s">
        <v>480</v>
      </c>
      <c r="E101" t="s">
        <v>315</v>
      </c>
      <c r="F101" s="128" t="s">
        <v>421</v>
      </c>
    </row>
    <row r="102" spans="1:6">
      <c r="A102" s="314"/>
      <c r="B102" s="152" t="s">
        <v>193</v>
      </c>
      <c r="C102" t="s">
        <v>479</v>
      </c>
      <c r="D102" t="s">
        <v>480</v>
      </c>
      <c r="E102" t="s">
        <v>316</v>
      </c>
      <c r="F102" s="128" t="s">
        <v>421</v>
      </c>
    </row>
    <row r="103" spans="1:6">
      <c r="A103" s="314"/>
      <c r="B103" s="152" t="s">
        <v>193</v>
      </c>
      <c r="C103" t="s">
        <v>479</v>
      </c>
      <c r="D103" t="s">
        <v>480</v>
      </c>
      <c r="E103" t="s">
        <v>317</v>
      </c>
      <c r="F103" s="128" t="s">
        <v>421</v>
      </c>
    </row>
    <row r="104" spans="1:6">
      <c r="A104" s="314"/>
      <c r="B104" s="152" t="s">
        <v>193</v>
      </c>
      <c r="C104" t="s">
        <v>516</v>
      </c>
      <c r="D104" t="s">
        <v>517</v>
      </c>
      <c r="E104" t="s">
        <v>272</v>
      </c>
      <c r="F104" s="128" t="s">
        <v>421</v>
      </c>
    </row>
    <row r="105" spans="1:6">
      <c r="A105" s="314"/>
      <c r="B105" s="152" t="s">
        <v>193</v>
      </c>
      <c r="C105" t="s">
        <v>479</v>
      </c>
      <c r="D105" t="s">
        <v>480</v>
      </c>
      <c r="E105" t="s">
        <v>518</v>
      </c>
      <c r="F105" s="128" t="s">
        <v>421</v>
      </c>
    </row>
    <row r="106" spans="1:6">
      <c r="A106" s="314"/>
      <c r="B106" s="152" t="s">
        <v>193</v>
      </c>
      <c r="C106" t="s">
        <v>479</v>
      </c>
      <c r="D106" t="s">
        <v>480</v>
      </c>
      <c r="E106" t="s">
        <v>318</v>
      </c>
      <c r="F106" s="128" t="s">
        <v>421</v>
      </c>
    </row>
    <row r="107" spans="1:6">
      <c r="A107" s="314"/>
      <c r="B107" s="152" t="s">
        <v>193</v>
      </c>
      <c r="C107" t="s">
        <v>486</v>
      </c>
      <c r="D107" t="s">
        <v>487</v>
      </c>
      <c r="E107" t="s">
        <v>283</v>
      </c>
      <c r="F107" s="128" t="s">
        <v>421</v>
      </c>
    </row>
    <row r="108" spans="1:6">
      <c r="A108" s="314"/>
      <c r="B108" s="152" t="s">
        <v>193</v>
      </c>
      <c r="C108" t="s">
        <v>479</v>
      </c>
      <c r="D108" t="s">
        <v>480</v>
      </c>
      <c r="E108" t="s">
        <v>283</v>
      </c>
      <c r="F108" s="128" t="s">
        <v>421</v>
      </c>
    </row>
    <row r="109" spans="1:6">
      <c r="A109" s="314"/>
      <c r="B109" s="152" t="s">
        <v>193</v>
      </c>
      <c r="C109" t="s">
        <v>479</v>
      </c>
      <c r="D109" t="s">
        <v>480</v>
      </c>
      <c r="E109" t="s">
        <v>335</v>
      </c>
      <c r="F109" s="128" t="s">
        <v>421</v>
      </c>
    </row>
    <row r="110" spans="1:6">
      <c r="A110" s="314"/>
      <c r="B110" s="152" t="s">
        <v>193</v>
      </c>
      <c r="C110" t="s">
        <v>519</v>
      </c>
      <c r="D110" t="s">
        <v>520</v>
      </c>
      <c r="E110" t="s">
        <v>272</v>
      </c>
      <c r="F110" s="128" t="s">
        <v>421</v>
      </c>
    </row>
    <row r="111" spans="1:6">
      <c r="A111" s="314"/>
      <c r="B111" s="152" t="s">
        <v>193</v>
      </c>
      <c r="C111" t="s">
        <v>492</v>
      </c>
      <c r="D111" t="s">
        <v>493</v>
      </c>
      <c r="E111" t="s">
        <v>283</v>
      </c>
      <c r="F111" s="128" t="s">
        <v>421</v>
      </c>
    </row>
    <row r="112" spans="1:6">
      <c r="A112" s="314"/>
      <c r="B112" s="152" t="s">
        <v>193</v>
      </c>
      <c r="C112" t="s">
        <v>521</v>
      </c>
      <c r="D112" t="s">
        <v>522</v>
      </c>
      <c r="E112" t="s">
        <v>278</v>
      </c>
      <c r="F112" s="128" t="s">
        <v>421</v>
      </c>
    </row>
    <row r="113" spans="1:6">
      <c r="A113" s="314"/>
      <c r="B113" s="152" t="s">
        <v>193</v>
      </c>
      <c r="C113" t="s">
        <v>479</v>
      </c>
      <c r="D113" t="s">
        <v>480</v>
      </c>
      <c r="E113" t="s">
        <v>280</v>
      </c>
      <c r="F113" s="128" t="s">
        <v>421</v>
      </c>
    </row>
    <row r="114" spans="1:6">
      <c r="A114" s="314"/>
      <c r="B114" s="152" t="s">
        <v>193</v>
      </c>
      <c r="C114" t="s">
        <v>523</v>
      </c>
      <c r="D114" t="s">
        <v>524</v>
      </c>
      <c r="E114" t="s">
        <v>272</v>
      </c>
      <c r="F114" s="128" t="s">
        <v>421</v>
      </c>
    </row>
    <row r="115" spans="1:6">
      <c r="A115" s="314"/>
      <c r="B115" s="152" t="s">
        <v>193</v>
      </c>
      <c r="C115" t="s">
        <v>504</v>
      </c>
      <c r="D115" t="s">
        <v>505</v>
      </c>
      <c r="E115" t="s">
        <v>287</v>
      </c>
      <c r="F115" s="128" t="s">
        <v>421</v>
      </c>
    </row>
    <row r="116" spans="1:6">
      <c r="A116" s="314"/>
      <c r="B116" s="152" t="s">
        <v>193</v>
      </c>
      <c r="C116" t="s">
        <v>525</v>
      </c>
      <c r="D116" t="s">
        <v>526</v>
      </c>
      <c r="E116" t="s">
        <v>278</v>
      </c>
      <c r="F116" s="128" t="s">
        <v>421</v>
      </c>
    </row>
    <row r="117" spans="1:6">
      <c r="A117" s="314"/>
      <c r="B117" s="152" t="s">
        <v>193</v>
      </c>
      <c r="C117" t="s">
        <v>512</v>
      </c>
      <c r="D117" t="s">
        <v>513</v>
      </c>
      <c r="E117" t="s">
        <v>278</v>
      </c>
      <c r="F117" s="128" t="s">
        <v>421</v>
      </c>
    </row>
    <row r="118" spans="1:6">
      <c r="A118" s="314"/>
      <c r="B118" s="152" t="s">
        <v>193</v>
      </c>
      <c r="C118" t="s">
        <v>479</v>
      </c>
      <c r="D118" t="s">
        <v>480</v>
      </c>
      <c r="E118" t="s">
        <v>331</v>
      </c>
      <c r="F118" s="128" t="s">
        <v>421</v>
      </c>
    </row>
    <row r="119" spans="1:6">
      <c r="A119" s="314"/>
      <c r="B119" s="152" t="s">
        <v>193</v>
      </c>
      <c r="C119" t="s">
        <v>479</v>
      </c>
      <c r="D119" t="s">
        <v>480</v>
      </c>
      <c r="E119" t="s">
        <v>527</v>
      </c>
      <c r="F119" s="128" t="s">
        <v>421</v>
      </c>
    </row>
    <row r="120" spans="1:6">
      <c r="A120" s="314"/>
      <c r="B120" s="152" t="s">
        <v>193</v>
      </c>
      <c r="C120" t="s">
        <v>528</v>
      </c>
      <c r="D120" t="s">
        <v>529</v>
      </c>
      <c r="E120" t="s">
        <v>272</v>
      </c>
      <c r="F120" s="128" t="s">
        <v>421</v>
      </c>
    </row>
    <row r="121" spans="1:6">
      <c r="A121" s="314"/>
      <c r="B121" s="152" t="s">
        <v>193</v>
      </c>
      <c r="C121" t="s">
        <v>530</v>
      </c>
      <c r="D121" t="s">
        <v>531</v>
      </c>
      <c r="E121" t="s">
        <v>278</v>
      </c>
      <c r="F121" s="128" t="s">
        <v>421</v>
      </c>
    </row>
    <row r="122" spans="1:6">
      <c r="A122" s="314"/>
      <c r="B122" s="152" t="s">
        <v>193</v>
      </c>
      <c r="C122" t="s">
        <v>532</v>
      </c>
      <c r="D122" t="s">
        <v>533</v>
      </c>
      <c r="E122" t="s">
        <v>272</v>
      </c>
      <c r="F122" s="128" t="s">
        <v>421</v>
      </c>
    </row>
    <row r="123" spans="1:6">
      <c r="A123" s="314"/>
      <c r="B123" s="152" t="s">
        <v>193</v>
      </c>
      <c r="C123" t="s">
        <v>534</v>
      </c>
      <c r="D123" t="s">
        <v>535</v>
      </c>
      <c r="E123" t="s">
        <v>272</v>
      </c>
      <c r="F123" s="128" t="s">
        <v>421</v>
      </c>
    </row>
    <row r="124" spans="1:6">
      <c r="A124" s="314"/>
      <c r="B124" s="152" t="s">
        <v>193</v>
      </c>
      <c r="C124" t="s">
        <v>536</v>
      </c>
      <c r="D124" t="s">
        <v>537</v>
      </c>
      <c r="E124" t="s">
        <v>278</v>
      </c>
      <c r="F124" s="128" t="s">
        <v>421</v>
      </c>
    </row>
    <row r="125" spans="1:6">
      <c r="A125" s="314"/>
      <c r="B125" s="152" t="s">
        <v>193</v>
      </c>
      <c r="C125" t="s">
        <v>538</v>
      </c>
      <c r="D125" t="s">
        <v>539</v>
      </c>
      <c r="E125" t="s">
        <v>272</v>
      </c>
      <c r="F125" s="128" t="s">
        <v>421</v>
      </c>
    </row>
    <row r="126" spans="1:6">
      <c r="A126" s="314"/>
      <c r="B126" s="152" t="s">
        <v>193</v>
      </c>
      <c r="C126" t="s">
        <v>479</v>
      </c>
      <c r="D126" t="s">
        <v>480</v>
      </c>
      <c r="E126" t="s">
        <v>332</v>
      </c>
      <c r="F126" s="128" t="s">
        <v>421</v>
      </c>
    </row>
    <row r="127" spans="1:6">
      <c r="A127" s="314"/>
      <c r="B127" s="152" t="s">
        <v>193</v>
      </c>
      <c r="C127" t="s">
        <v>488</v>
      </c>
      <c r="D127" t="s">
        <v>489</v>
      </c>
      <c r="E127" t="s">
        <v>278</v>
      </c>
      <c r="F127" s="128" t="s">
        <v>421</v>
      </c>
    </row>
    <row r="128" spans="1:6">
      <c r="A128" s="314"/>
      <c r="B128" s="152" t="s">
        <v>193</v>
      </c>
      <c r="C128" t="s">
        <v>504</v>
      </c>
      <c r="D128" t="s">
        <v>505</v>
      </c>
      <c r="E128" t="s">
        <v>278</v>
      </c>
      <c r="F128" s="128" t="s">
        <v>421</v>
      </c>
    </row>
    <row r="129" spans="1:6">
      <c r="A129" s="314"/>
      <c r="B129" s="152" t="s">
        <v>193</v>
      </c>
      <c r="C129" t="s">
        <v>479</v>
      </c>
      <c r="D129" t="s">
        <v>480</v>
      </c>
      <c r="E129" t="s">
        <v>334</v>
      </c>
      <c r="F129" s="128" t="s">
        <v>421</v>
      </c>
    </row>
    <row r="130" spans="1:6">
      <c r="A130" s="314"/>
      <c r="B130" s="152" t="s">
        <v>193</v>
      </c>
      <c r="C130" t="s">
        <v>540</v>
      </c>
      <c r="D130" t="s">
        <v>541</v>
      </c>
      <c r="E130" t="s">
        <v>272</v>
      </c>
      <c r="F130" s="128" t="s">
        <v>421</v>
      </c>
    </row>
    <row r="131" spans="1:6">
      <c r="A131" s="314"/>
      <c r="B131" s="152" t="s">
        <v>193</v>
      </c>
      <c r="C131" t="s">
        <v>500</v>
      </c>
      <c r="D131" t="s">
        <v>501</v>
      </c>
      <c r="E131" t="s">
        <v>287</v>
      </c>
      <c r="F131" s="128" t="s">
        <v>421</v>
      </c>
    </row>
    <row r="132" spans="1:6">
      <c r="A132" s="314"/>
      <c r="B132" s="152" t="s">
        <v>193</v>
      </c>
      <c r="C132" t="s">
        <v>484</v>
      </c>
      <c r="D132" t="s">
        <v>485</v>
      </c>
      <c r="E132" t="s">
        <v>278</v>
      </c>
      <c r="F132" s="128" t="s">
        <v>421</v>
      </c>
    </row>
    <row r="133" spans="1:6">
      <c r="A133" s="314"/>
      <c r="B133" s="152" t="s">
        <v>193</v>
      </c>
      <c r="C133" t="s">
        <v>479</v>
      </c>
      <c r="D133" t="s">
        <v>480</v>
      </c>
      <c r="E133" t="s">
        <v>278</v>
      </c>
      <c r="F133" s="128" t="s">
        <v>421</v>
      </c>
    </row>
    <row r="134" spans="1:6">
      <c r="A134" s="314"/>
      <c r="B134" s="152" t="s">
        <v>193</v>
      </c>
      <c r="C134" t="s">
        <v>479</v>
      </c>
      <c r="D134" t="s">
        <v>480</v>
      </c>
      <c r="E134" t="s">
        <v>325</v>
      </c>
      <c r="F134" s="128" t="s">
        <v>421</v>
      </c>
    </row>
    <row r="135" spans="1:6">
      <c r="A135" s="314"/>
      <c r="B135" s="152" t="s">
        <v>193</v>
      </c>
      <c r="C135" t="s">
        <v>479</v>
      </c>
      <c r="D135" t="s">
        <v>480</v>
      </c>
      <c r="E135" t="s">
        <v>193</v>
      </c>
      <c r="F135" s="128" t="s">
        <v>421</v>
      </c>
    </row>
    <row r="136" spans="1:6">
      <c r="A136" s="314"/>
      <c r="B136" s="152" t="s">
        <v>193</v>
      </c>
      <c r="C136" t="s">
        <v>479</v>
      </c>
      <c r="D136" t="s">
        <v>480</v>
      </c>
      <c r="E136" t="s">
        <v>327</v>
      </c>
      <c r="F136" s="128" t="s">
        <v>421</v>
      </c>
    </row>
    <row r="137" spans="1:6">
      <c r="A137" s="314"/>
      <c r="B137" s="152" t="s">
        <v>193</v>
      </c>
      <c r="C137" t="s">
        <v>492</v>
      </c>
      <c r="D137" t="s">
        <v>493</v>
      </c>
      <c r="E137" t="s">
        <v>278</v>
      </c>
      <c r="F137" s="128" t="s">
        <v>421</v>
      </c>
    </row>
    <row r="138" spans="1:6">
      <c r="A138" s="314"/>
      <c r="B138" s="152" t="s">
        <v>193</v>
      </c>
      <c r="C138" t="s">
        <v>504</v>
      </c>
      <c r="D138" t="s">
        <v>505</v>
      </c>
      <c r="E138" t="s">
        <v>283</v>
      </c>
      <c r="F138" s="128" t="s">
        <v>421</v>
      </c>
    </row>
    <row r="139" spans="1:6">
      <c r="A139" s="314"/>
      <c r="B139" s="152" t="s">
        <v>193</v>
      </c>
      <c r="C139" t="s">
        <v>479</v>
      </c>
      <c r="D139" t="s">
        <v>480</v>
      </c>
      <c r="E139" t="s">
        <v>542</v>
      </c>
      <c r="F139" s="128" t="s">
        <v>421</v>
      </c>
    </row>
    <row r="140" spans="1:6">
      <c r="A140" s="314"/>
      <c r="B140" s="152" t="s">
        <v>193</v>
      </c>
      <c r="C140" t="s">
        <v>543</v>
      </c>
      <c r="D140" t="s">
        <v>501</v>
      </c>
      <c r="E140" t="s">
        <v>272</v>
      </c>
      <c r="F140" s="128" t="s">
        <v>421</v>
      </c>
    </row>
    <row r="141" spans="1:6">
      <c r="A141" s="314"/>
      <c r="B141" s="152" t="s">
        <v>193</v>
      </c>
      <c r="C141" t="s">
        <v>494</v>
      </c>
      <c r="D141" t="s">
        <v>495</v>
      </c>
      <c r="E141" t="s">
        <v>278</v>
      </c>
      <c r="F141" s="128" t="s">
        <v>421</v>
      </c>
    </row>
    <row r="142" spans="1:6">
      <c r="A142" s="314"/>
      <c r="B142" s="152" t="s">
        <v>193</v>
      </c>
      <c r="C142" t="s">
        <v>544</v>
      </c>
      <c r="D142" t="s">
        <v>545</v>
      </c>
      <c r="E142" t="s">
        <v>272</v>
      </c>
      <c r="F142" s="128" t="s">
        <v>421</v>
      </c>
    </row>
    <row r="143" spans="1:6">
      <c r="A143" s="314"/>
      <c r="B143" s="152" t="s">
        <v>193</v>
      </c>
      <c r="C143" t="s">
        <v>479</v>
      </c>
      <c r="D143" t="s">
        <v>480</v>
      </c>
      <c r="E143" t="s">
        <v>328</v>
      </c>
      <c r="F143" s="128" t="s">
        <v>421</v>
      </c>
    </row>
    <row r="144" spans="1:6">
      <c r="A144" s="314"/>
      <c r="B144" s="152" t="s">
        <v>193</v>
      </c>
      <c r="C144" t="s">
        <v>479</v>
      </c>
      <c r="D144" t="s">
        <v>480</v>
      </c>
      <c r="E144" t="s">
        <v>329</v>
      </c>
      <c r="F144" s="128" t="s">
        <v>421</v>
      </c>
    </row>
    <row r="145" spans="1:6">
      <c r="A145" s="314"/>
      <c r="B145" s="152" t="s">
        <v>191</v>
      </c>
      <c r="C145" t="s">
        <v>546</v>
      </c>
      <c r="D145" t="s">
        <v>547</v>
      </c>
      <c r="E145" t="s">
        <v>276</v>
      </c>
      <c r="F145" s="128" t="s">
        <v>421</v>
      </c>
    </row>
    <row r="146" spans="1:6">
      <c r="A146" s="314"/>
      <c r="B146" s="152" t="s">
        <v>191</v>
      </c>
      <c r="C146" t="s">
        <v>548</v>
      </c>
      <c r="D146" t="s">
        <v>549</v>
      </c>
      <c r="E146" t="s">
        <v>272</v>
      </c>
      <c r="F146" s="128" t="s">
        <v>421</v>
      </c>
    </row>
    <row r="147" spans="1:6">
      <c r="A147" s="314"/>
      <c r="B147" s="152" t="s">
        <v>191</v>
      </c>
      <c r="C147" t="s">
        <v>550</v>
      </c>
      <c r="D147" t="s">
        <v>551</v>
      </c>
      <c r="E147" t="s">
        <v>272</v>
      </c>
      <c r="F147" s="128" t="s">
        <v>421</v>
      </c>
    </row>
    <row r="148" spans="1:6">
      <c r="A148" s="314"/>
      <c r="B148" s="152" t="s">
        <v>191</v>
      </c>
      <c r="C148" t="s">
        <v>552</v>
      </c>
      <c r="D148" t="s">
        <v>553</v>
      </c>
      <c r="E148" t="s">
        <v>272</v>
      </c>
      <c r="F148" s="128" t="s">
        <v>421</v>
      </c>
    </row>
    <row r="149" spans="1:6">
      <c r="A149" s="314"/>
      <c r="B149" s="152" t="s">
        <v>191</v>
      </c>
      <c r="C149" t="s">
        <v>554</v>
      </c>
      <c r="D149" t="s">
        <v>555</v>
      </c>
      <c r="E149" t="s">
        <v>272</v>
      </c>
      <c r="F149" s="128" t="s">
        <v>421</v>
      </c>
    </row>
    <row r="150" spans="1:6">
      <c r="A150" s="314"/>
      <c r="B150" s="152" t="s">
        <v>191</v>
      </c>
      <c r="C150" t="s">
        <v>556</v>
      </c>
      <c r="D150" t="s">
        <v>557</v>
      </c>
      <c r="E150" t="s">
        <v>272</v>
      </c>
      <c r="F150" s="128" t="s">
        <v>421</v>
      </c>
    </row>
    <row r="151" spans="1:6">
      <c r="A151" s="314"/>
      <c r="B151" s="152" t="s">
        <v>191</v>
      </c>
      <c r="C151" t="s">
        <v>558</v>
      </c>
      <c r="D151" t="s">
        <v>559</v>
      </c>
      <c r="E151" t="s">
        <v>272</v>
      </c>
      <c r="F151" s="128" t="s">
        <v>421</v>
      </c>
    </row>
    <row r="152" spans="1:6">
      <c r="A152" s="314"/>
      <c r="B152" s="152" t="s">
        <v>191</v>
      </c>
      <c r="C152" t="s">
        <v>546</v>
      </c>
      <c r="D152" t="s">
        <v>547</v>
      </c>
      <c r="E152" t="s">
        <v>283</v>
      </c>
      <c r="F152" s="128" t="s">
        <v>421</v>
      </c>
    </row>
    <row r="153" spans="1:6">
      <c r="A153" s="314"/>
      <c r="B153" s="152" t="s">
        <v>191</v>
      </c>
      <c r="C153" t="s">
        <v>560</v>
      </c>
      <c r="D153" t="s">
        <v>561</v>
      </c>
      <c r="E153" t="s">
        <v>272</v>
      </c>
      <c r="F153" s="128" t="s">
        <v>421</v>
      </c>
    </row>
    <row r="154" spans="1:6">
      <c r="A154" s="314"/>
      <c r="B154" s="152" t="s">
        <v>191</v>
      </c>
      <c r="C154" t="s">
        <v>562</v>
      </c>
      <c r="D154" t="s">
        <v>563</v>
      </c>
      <c r="E154" t="s">
        <v>272</v>
      </c>
      <c r="F154" s="128" t="s">
        <v>421</v>
      </c>
    </row>
    <row r="155" spans="1:6">
      <c r="A155" s="314"/>
      <c r="B155" s="152" t="s">
        <v>191</v>
      </c>
      <c r="C155" t="s">
        <v>564</v>
      </c>
      <c r="D155" t="s">
        <v>565</v>
      </c>
      <c r="E155" t="s">
        <v>272</v>
      </c>
      <c r="F155" s="128" t="s">
        <v>421</v>
      </c>
    </row>
    <row r="156" spans="1:6">
      <c r="A156" s="314"/>
      <c r="B156" s="152" t="s">
        <v>195</v>
      </c>
      <c r="C156" t="s">
        <v>566</v>
      </c>
      <c r="D156" t="s">
        <v>567</v>
      </c>
      <c r="E156" t="s">
        <v>328</v>
      </c>
      <c r="F156" s="128" t="s">
        <v>421</v>
      </c>
    </row>
    <row r="157" spans="1:6">
      <c r="A157" s="314"/>
      <c r="B157" s="152" t="s">
        <v>195</v>
      </c>
      <c r="C157" t="s">
        <v>568</v>
      </c>
      <c r="D157" t="s">
        <v>569</v>
      </c>
      <c r="E157" t="s">
        <v>278</v>
      </c>
      <c r="F157" s="128" t="s">
        <v>421</v>
      </c>
    </row>
    <row r="158" spans="1:6">
      <c r="A158" s="314"/>
      <c r="B158" s="152" t="s">
        <v>195</v>
      </c>
      <c r="C158" t="s">
        <v>570</v>
      </c>
      <c r="D158" t="s">
        <v>571</v>
      </c>
      <c r="E158" t="s">
        <v>296</v>
      </c>
      <c r="F158" s="128" t="s">
        <v>421</v>
      </c>
    </row>
    <row r="159" spans="1:6">
      <c r="A159" s="314"/>
      <c r="B159" s="152" t="s">
        <v>195</v>
      </c>
      <c r="C159" t="s">
        <v>566</v>
      </c>
      <c r="D159" t="s">
        <v>567</v>
      </c>
      <c r="E159" t="s">
        <v>317</v>
      </c>
      <c r="F159" s="128" t="s">
        <v>421</v>
      </c>
    </row>
    <row r="160" spans="1:6">
      <c r="A160" s="314"/>
      <c r="B160" s="152" t="s">
        <v>195</v>
      </c>
      <c r="C160" t="s">
        <v>572</v>
      </c>
      <c r="D160" t="s">
        <v>573</v>
      </c>
      <c r="E160" t="s">
        <v>278</v>
      </c>
      <c r="F160" s="128" t="s">
        <v>421</v>
      </c>
    </row>
    <row r="161" spans="1:6">
      <c r="A161" s="314"/>
      <c r="B161" s="152" t="s">
        <v>195</v>
      </c>
      <c r="C161" t="s">
        <v>566</v>
      </c>
      <c r="D161" t="s">
        <v>567</v>
      </c>
      <c r="E161" t="s">
        <v>322</v>
      </c>
      <c r="F161" s="128" t="s">
        <v>421</v>
      </c>
    </row>
    <row r="162" spans="1:6">
      <c r="A162" s="314"/>
      <c r="B162" s="152" t="s">
        <v>195</v>
      </c>
      <c r="C162" t="s">
        <v>566</v>
      </c>
      <c r="D162" t="s">
        <v>567</v>
      </c>
      <c r="E162" t="s">
        <v>518</v>
      </c>
      <c r="F162" s="128" t="s">
        <v>421</v>
      </c>
    </row>
    <row r="163" spans="1:6">
      <c r="A163" s="314"/>
      <c r="B163" s="152" t="s">
        <v>195</v>
      </c>
      <c r="C163" t="s">
        <v>574</v>
      </c>
      <c r="D163" t="s">
        <v>575</v>
      </c>
      <c r="E163" t="s">
        <v>272</v>
      </c>
      <c r="F163" s="128" t="s">
        <v>421</v>
      </c>
    </row>
    <row r="164" spans="1:6">
      <c r="A164" s="314"/>
      <c r="B164" s="152" t="s">
        <v>195</v>
      </c>
      <c r="C164" t="s">
        <v>576</v>
      </c>
      <c r="D164" t="s">
        <v>577</v>
      </c>
      <c r="E164" t="s">
        <v>283</v>
      </c>
      <c r="F164" s="128" t="s">
        <v>421</v>
      </c>
    </row>
    <row r="165" spans="1:6">
      <c r="A165" s="314"/>
      <c r="B165" s="152" t="s">
        <v>195</v>
      </c>
      <c r="C165" t="s">
        <v>566</v>
      </c>
      <c r="D165" t="s">
        <v>567</v>
      </c>
      <c r="E165" t="s">
        <v>278</v>
      </c>
      <c r="F165" s="128" t="s">
        <v>421</v>
      </c>
    </row>
    <row r="166" spans="1:6">
      <c r="A166" s="314"/>
      <c r="B166" s="152" t="s">
        <v>195</v>
      </c>
      <c r="C166" t="s">
        <v>578</v>
      </c>
      <c r="D166" t="s">
        <v>579</v>
      </c>
      <c r="E166" t="s">
        <v>278</v>
      </c>
      <c r="F166" s="128" t="s">
        <v>421</v>
      </c>
    </row>
    <row r="167" spans="1:6">
      <c r="A167" s="314"/>
      <c r="B167" s="152" t="s">
        <v>195</v>
      </c>
      <c r="C167" t="s">
        <v>566</v>
      </c>
      <c r="D167" t="s">
        <v>567</v>
      </c>
      <c r="E167" t="s">
        <v>325</v>
      </c>
      <c r="F167" s="128" t="s">
        <v>421</v>
      </c>
    </row>
    <row r="168" spans="1:6">
      <c r="A168" s="314"/>
      <c r="B168" s="152" t="s">
        <v>195</v>
      </c>
      <c r="C168" t="s">
        <v>580</v>
      </c>
      <c r="D168" t="s">
        <v>581</v>
      </c>
      <c r="E168" t="s">
        <v>272</v>
      </c>
      <c r="F168" s="128" t="s">
        <v>421</v>
      </c>
    </row>
    <row r="169" spans="1:6">
      <c r="A169" s="314"/>
      <c r="B169" s="152" t="s">
        <v>195</v>
      </c>
      <c r="C169" t="s">
        <v>566</v>
      </c>
      <c r="D169" t="s">
        <v>567</v>
      </c>
      <c r="E169" t="s">
        <v>193</v>
      </c>
      <c r="F169" s="128" t="s">
        <v>421</v>
      </c>
    </row>
    <row r="170" spans="1:6">
      <c r="A170" s="314"/>
      <c r="B170" s="152" t="s">
        <v>195</v>
      </c>
      <c r="C170" t="s">
        <v>566</v>
      </c>
      <c r="D170" t="s">
        <v>567</v>
      </c>
      <c r="E170" t="s">
        <v>315</v>
      </c>
      <c r="F170" s="128" t="s">
        <v>421</v>
      </c>
    </row>
    <row r="171" spans="1:6">
      <c r="A171" s="314"/>
      <c r="B171" s="152" t="s">
        <v>195</v>
      </c>
      <c r="C171" t="s">
        <v>582</v>
      </c>
      <c r="D171" t="s">
        <v>583</v>
      </c>
      <c r="E171" t="s">
        <v>283</v>
      </c>
      <c r="F171" s="128" t="s">
        <v>421</v>
      </c>
    </row>
    <row r="172" spans="1:6">
      <c r="A172" s="314"/>
      <c r="B172" s="152" t="s">
        <v>195</v>
      </c>
      <c r="C172" t="s">
        <v>570</v>
      </c>
      <c r="D172" t="s">
        <v>571</v>
      </c>
      <c r="E172" t="s">
        <v>278</v>
      </c>
      <c r="F172" s="128" t="s">
        <v>421</v>
      </c>
    </row>
    <row r="173" spans="1:6">
      <c r="A173" s="314"/>
      <c r="B173" s="152" t="s">
        <v>195</v>
      </c>
      <c r="C173" t="s">
        <v>578</v>
      </c>
      <c r="D173" t="s">
        <v>579</v>
      </c>
      <c r="E173" t="s">
        <v>283</v>
      </c>
      <c r="F173" s="128" t="s">
        <v>421</v>
      </c>
    </row>
    <row r="174" spans="1:6">
      <c r="A174" s="314"/>
      <c r="B174" s="152" t="s">
        <v>195</v>
      </c>
      <c r="C174" t="s">
        <v>566</v>
      </c>
      <c r="D174" t="s">
        <v>567</v>
      </c>
      <c r="E174" t="s">
        <v>307</v>
      </c>
      <c r="F174" s="128" t="s">
        <v>421</v>
      </c>
    </row>
    <row r="175" spans="1:6">
      <c r="A175" s="314"/>
      <c r="B175" s="152" t="s">
        <v>195</v>
      </c>
      <c r="C175" t="s">
        <v>584</v>
      </c>
      <c r="D175" t="s">
        <v>585</v>
      </c>
      <c r="E175" t="s">
        <v>278</v>
      </c>
      <c r="F175" s="128" t="s">
        <v>421</v>
      </c>
    </row>
    <row r="176" spans="1:6">
      <c r="A176" s="314"/>
      <c r="B176" s="152" t="s">
        <v>195</v>
      </c>
      <c r="C176" t="s">
        <v>566</v>
      </c>
      <c r="D176" t="s">
        <v>567</v>
      </c>
      <c r="E176" t="s">
        <v>334</v>
      </c>
      <c r="F176" s="128" t="s">
        <v>421</v>
      </c>
    </row>
    <row r="177" spans="1:6">
      <c r="A177" s="314"/>
      <c r="B177" s="152" t="s">
        <v>195</v>
      </c>
      <c r="C177" t="s">
        <v>566</v>
      </c>
      <c r="D177" t="s">
        <v>567</v>
      </c>
      <c r="E177" t="s">
        <v>302</v>
      </c>
      <c r="F177" s="128" t="s">
        <v>421</v>
      </c>
    </row>
    <row r="178" spans="1:6">
      <c r="A178" s="314"/>
      <c r="B178" s="152" t="s">
        <v>195</v>
      </c>
      <c r="C178" t="s">
        <v>566</v>
      </c>
      <c r="D178" t="s">
        <v>567</v>
      </c>
      <c r="E178" t="s">
        <v>283</v>
      </c>
      <c r="F178" s="128" t="s">
        <v>421</v>
      </c>
    </row>
    <row r="179" spans="1:6">
      <c r="A179" s="314"/>
      <c r="B179" s="152" t="s">
        <v>195</v>
      </c>
      <c r="C179" t="s">
        <v>586</v>
      </c>
      <c r="D179" t="s">
        <v>587</v>
      </c>
      <c r="E179" t="s">
        <v>296</v>
      </c>
      <c r="F179" s="128" t="s">
        <v>421</v>
      </c>
    </row>
    <row r="180" spans="1:6">
      <c r="A180" s="314"/>
      <c r="B180" s="152" t="s">
        <v>195</v>
      </c>
      <c r="C180" t="s">
        <v>566</v>
      </c>
      <c r="D180" t="s">
        <v>567</v>
      </c>
      <c r="E180" t="s">
        <v>293</v>
      </c>
      <c r="F180" s="128" t="s">
        <v>421</v>
      </c>
    </row>
    <row r="181" spans="1:6">
      <c r="A181" s="314"/>
      <c r="B181" s="152" t="s">
        <v>195</v>
      </c>
      <c r="C181" t="s">
        <v>566</v>
      </c>
      <c r="D181" t="s">
        <v>567</v>
      </c>
      <c r="E181" t="s">
        <v>332</v>
      </c>
      <c r="F181" s="128" t="s">
        <v>421</v>
      </c>
    </row>
    <row r="182" spans="1:6">
      <c r="A182" s="314"/>
      <c r="B182" s="152" t="s">
        <v>195</v>
      </c>
      <c r="C182" t="s">
        <v>566</v>
      </c>
      <c r="D182" t="s">
        <v>567</v>
      </c>
      <c r="E182" t="s">
        <v>257</v>
      </c>
      <c r="F182" s="128" t="s">
        <v>421</v>
      </c>
    </row>
    <row r="183" spans="1:6">
      <c r="A183" s="314"/>
      <c r="B183" s="152" t="s">
        <v>195</v>
      </c>
      <c r="C183" t="s">
        <v>588</v>
      </c>
      <c r="D183" t="s">
        <v>567</v>
      </c>
      <c r="E183" t="s">
        <v>287</v>
      </c>
      <c r="F183" s="128" t="s">
        <v>421</v>
      </c>
    </row>
    <row r="184" spans="1:6">
      <c r="A184" s="314"/>
      <c r="B184" s="152" t="s">
        <v>195</v>
      </c>
      <c r="C184" t="s">
        <v>566</v>
      </c>
      <c r="D184" t="s">
        <v>567</v>
      </c>
      <c r="E184" t="s">
        <v>329</v>
      </c>
      <c r="F184" s="128" t="s">
        <v>421</v>
      </c>
    </row>
    <row r="185" spans="1:6">
      <c r="A185" s="314"/>
      <c r="B185" s="152" t="s">
        <v>195</v>
      </c>
      <c r="C185" t="s">
        <v>576</v>
      </c>
      <c r="D185" t="s">
        <v>577</v>
      </c>
      <c r="E185" t="s">
        <v>278</v>
      </c>
      <c r="F185" s="128" t="s">
        <v>421</v>
      </c>
    </row>
    <row r="186" spans="1:6">
      <c r="A186" s="314"/>
      <c r="B186" s="152" t="s">
        <v>195</v>
      </c>
      <c r="C186" t="s">
        <v>582</v>
      </c>
      <c r="D186" t="s">
        <v>583</v>
      </c>
      <c r="E186" t="s">
        <v>278</v>
      </c>
      <c r="F186" s="128" t="s">
        <v>421</v>
      </c>
    </row>
    <row r="187" spans="1:6">
      <c r="A187" s="314"/>
      <c r="B187" s="152" t="s">
        <v>195</v>
      </c>
      <c r="C187" t="s">
        <v>570</v>
      </c>
      <c r="D187" t="s">
        <v>571</v>
      </c>
      <c r="E187" t="s">
        <v>283</v>
      </c>
      <c r="F187" s="128" t="s">
        <v>421</v>
      </c>
    </row>
    <row r="188" spans="1:6">
      <c r="A188" s="314"/>
      <c r="B188" s="152" t="s">
        <v>195</v>
      </c>
      <c r="C188" t="s">
        <v>566</v>
      </c>
      <c r="D188" t="s">
        <v>567</v>
      </c>
      <c r="E188" t="s">
        <v>312</v>
      </c>
      <c r="F188" s="128" t="s">
        <v>421</v>
      </c>
    </row>
    <row r="189" spans="1:6">
      <c r="A189" s="314"/>
      <c r="B189" s="152" t="s">
        <v>195</v>
      </c>
      <c r="C189" t="s">
        <v>589</v>
      </c>
      <c r="D189" t="s">
        <v>590</v>
      </c>
      <c r="E189" t="s">
        <v>278</v>
      </c>
      <c r="F189" s="128" t="s">
        <v>421</v>
      </c>
    </row>
    <row r="190" spans="1:6">
      <c r="A190" s="314"/>
      <c r="B190" s="152" t="s">
        <v>195</v>
      </c>
      <c r="C190" t="s">
        <v>572</v>
      </c>
      <c r="D190" t="s">
        <v>573</v>
      </c>
      <c r="E190" t="s">
        <v>287</v>
      </c>
      <c r="F190" s="128" t="s">
        <v>421</v>
      </c>
    </row>
    <row r="191" spans="1:6">
      <c r="A191" s="314"/>
      <c r="B191" s="152" t="s">
        <v>195</v>
      </c>
      <c r="C191" t="s">
        <v>566</v>
      </c>
      <c r="D191" t="s">
        <v>567</v>
      </c>
      <c r="E191" t="s">
        <v>298</v>
      </c>
      <c r="F191" s="128" t="s">
        <v>421</v>
      </c>
    </row>
    <row r="192" spans="1:6">
      <c r="A192" s="314"/>
      <c r="B192" s="152" t="s">
        <v>195</v>
      </c>
      <c r="C192" t="s">
        <v>572</v>
      </c>
      <c r="D192" t="s">
        <v>573</v>
      </c>
      <c r="E192" t="s">
        <v>283</v>
      </c>
      <c r="F192" s="128" t="s">
        <v>421</v>
      </c>
    </row>
    <row r="193" spans="1:6">
      <c r="A193" s="314"/>
      <c r="B193" s="152" t="s">
        <v>195</v>
      </c>
      <c r="C193" t="s">
        <v>588</v>
      </c>
      <c r="D193" t="s">
        <v>567</v>
      </c>
      <c r="E193" t="s">
        <v>276</v>
      </c>
      <c r="F193" s="128" t="s">
        <v>421</v>
      </c>
    </row>
    <row r="194" spans="1:6">
      <c r="A194" s="314"/>
      <c r="B194" s="152" t="s">
        <v>195</v>
      </c>
      <c r="C194" t="s">
        <v>566</v>
      </c>
      <c r="D194" t="s">
        <v>567</v>
      </c>
      <c r="E194" t="s">
        <v>280</v>
      </c>
      <c r="F194" s="128" t="s">
        <v>421</v>
      </c>
    </row>
    <row r="195" spans="1:6">
      <c r="A195" s="314"/>
      <c r="B195" s="152" t="s">
        <v>195</v>
      </c>
      <c r="C195" t="s">
        <v>566</v>
      </c>
      <c r="D195" t="s">
        <v>567</v>
      </c>
      <c r="E195" t="s">
        <v>294</v>
      </c>
      <c r="F195" s="128" t="s">
        <v>421</v>
      </c>
    </row>
    <row r="196" spans="1:6">
      <c r="A196" s="314"/>
      <c r="B196" s="152" t="s">
        <v>195</v>
      </c>
      <c r="C196" t="s">
        <v>586</v>
      </c>
      <c r="D196" t="s">
        <v>587</v>
      </c>
      <c r="E196" t="s">
        <v>283</v>
      </c>
      <c r="F196" s="128" t="s">
        <v>421</v>
      </c>
    </row>
    <row r="197" spans="1:6">
      <c r="A197" s="314"/>
      <c r="B197" s="152" t="s">
        <v>195</v>
      </c>
      <c r="C197" t="s">
        <v>586</v>
      </c>
      <c r="D197" t="s">
        <v>587</v>
      </c>
      <c r="E197" t="s">
        <v>278</v>
      </c>
      <c r="F197" s="128" t="s">
        <v>421</v>
      </c>
    </row>
    <row r="198" spans="1:6">
      <c r="A198" s="314"/>
      <c r="B198" s="152" t="s">
        <v>195</v>
      </c>
      <c r="C198" t="s">
        <v>566</v>
      </c>
      <c r="D198" t="s">
        <v>567</v>
      </c>
      <c r="E198" t="s">
        <v>542</v>
      </c>
      <c r="F198" s="128" t="s">
        <v>421</v>
      </c>
    </row>
    <row r="199" spans="1:6">
      <c r="A199" s="314"/>
      <c r="B199" s="152" t="s">
        <v>195</v>
      </c>
      <c r="C199" t="s">
        <v>566</v>
      </c>
      <c r="D199" t="s">
        <v>567</v>
      </c>
      <c r="E199" t="s">
        <v>301</v>
      </c>
      <c r="F199" s="128" t="s">
        <v>421</v>
      </c>
    </row>
    <row r="200" spans="1:6">
      <c r="A200" s="314"/>
      <c r="B200" s="152" t="s">
        <v>195</v>
      </c>
      <c r="C200" t="s">
        <v>584</v>
      </c>
      <c r="D200" t="s">
        <v>585</v>
      </c>
      <c r="E200" t="s">
        <v>283</v>
      </c>
      <c r="F200" s="128" t="s">
        <v>421</v>
      </c>
    </row>
    <row r="201" spans="1:6">
      <c r="A201" s="314"/>
      <c r="B201" s="152" t="s">
        <v>195</v>
      </c>
      <c r="C201" t="s">
        <v>566</v>
      </c>
      <c r="D201" t="s">
        <v>567</v>
      </c>
      <c r="E201" t="s">
        <v>320</v>
      </c>
      <c r="F201" s="128" t="s">
        <v>421</v>
      </c>
    </row>
    <row r="202" spans="1:6">
      <c r="A202" s="314"/>
      <c r="B202" s="152" t="s">
        <v>195</v>
      </c>
      <c r="C202" t="s">
        <v>566</v>
      </c>
      <c r="D202" t="s">
        <v>567</v>
      </c>
      <c r="E202" t="s">
        <v>527</v>
      </c>
      <c r="F202" s="128" t="s">
        <v>421</v>
      </c>
    </row>
    <row r="203" spans="1:6">
      <c r="A203" s="314"/>
      <c r="B203" s="152" t="s">
        <v>195</v>
      </c>
      <c r="C203" t="s">
        <v>582</v>
      </c>
      <c r="D203" t="s">
        <v>583</v>
      </c>
      <c r="E203" t="s">
        <v>296</v>
      </c>
      <c r="F203" s="128" t="s">
        <v>421</v>
      </c>
    </row>
    <row r="204" spans="1:6">
      <c r="A204" s="314"/>
      <c r="B204" s="152" t="s">
        <v>195</v>
      </c>
      <c r="C204" t="s">
        <v>591</v>
      </c>
      <c r="D204" t="s">
        <v>592</v>
      </c>
      <c r="E204" t="s">
        <v>278</v>
      </c>
      <c r="F204" s="128" t="s">
        <v>421</v>
      </c>
    </row>
    <row r="205" spans="1:6">
      <c r="A205" s="314"/>
      <c r="B205" s="152" t="s">
        <v>195</v>
      </c>
      <c r="C205" t="s">
        <v>591</v>
      </c>
      <c r="D205" t="s">
        <v>592</v>
      </c>
      <c r="E205" t="s">
        <v>283</v>
      </c>
      <c r="F205" s="128" t="s">
        <v>421</v>
      </c>
    </row>
    <row r="206" spans="1:6">
      <c r="A206" s="314"/>
      <c r="B206" s="152" t="s">
        <v>195</v>
      </c>
      <c r="C206" t="s">
        <v>566</v>
      </c>
      <c r="D206" t="s">
        <v>567</v>
      </c>
      <c r="E206" t="s">
        <v>318</v>
      </c>
      <c r="F206" s="128" t="s">
        <v>421</v>
      </c>
    </row>
    <row r="207" spans="1:6">
      <c r="A207" s="314"/>
      <c r="B207" s="152" t="s">
        <v>195</v>
      </c>
      <c r="C207" t="s">
        <v>593</v>
      </c>
      <c r="D207" t="s">
        <v>587</v>
      </c>
      <c r="E207" t="s">
        <v>272</v>
      </c>
      <c r="F207" s="128" t="s">
        <v>421</v>
      </c>
    </row>
    <row r="208" spans="1:6">
      <c r="A208" s="314"/>
      <c r="B208" s="152" t="s">
        <v>195</v>
      </c>
      <c r="C208" t="s">
        <v>594</v>
      </c>
      <c r="D208" t="s">
        <v>595</v>
      </c>
      <c r="E208" t="s">
        <v>278</v>
      </c>
      <c r="F208" s="128" t="s">
        <v>421</v>
      </c>
    </row>
    <row r="209" spans="1:6">
      <c r="A209" s="314"/>
      <c r="B209" s="152" t="s">
        <v>195</v>
      </c>
      <c r="C209" t="s">
        <v>566</v>
      </c>
      <c r="D209" t="s">
        <v>567</v>
      </c>
      <c r="E209" t="s">
        <v>310</v>
      </c>
      <c r="F209" s="128" t="s">
        <v>421</v>
      </c>
    </row>
    <row r="210" spans="1:6">
      <c r="A210" s="314"/>
      <c r="B210" s="152" t="s">
        <v>195</v>
      </c>
      <c r="C210" t="s">
        <v>566</v>
      </c>
      <c r="D210" t="s">
        <v>567</v>
      </c>
      <c r="E210" t="s">
        <v>327</v>
      </c>
      <c r="F210" s="128" t="s">
        <v>421</v>
      </c>
    </row>
    <row r="211" spans="1:6">
      <c r="A211" s="314"/>
      <c r="B211" s="152" t="s">
        <v>195</v>
      </c>
      <c r="C211" t="s">
        <v>566</v>
      </c>
      <c r="D211" t="s">
        <v>567</v>
      </c>
      <c r="E211" t="s">
        <v>304</v>
      </c>
      <c r="F211" s="128" t="s">
        <v>421</v>
      </c>
    </row>
    <row r="212" spans="1:6">
      <c r="A212" s="314"/>
      <c r="B212" s="152" t="s">
        <v>195</v>
      </c>
      <c r="C212" t="s">
        <v>566</v>
      </c>
      <c r="D212" t="s">
        <v>567</v>
      </c>
      <c r="E212" t="s">
        <v>331</v>
      </c>
      <c r="F212" s="128" t="s">
        <v>421</v>
      </c>
    </row>
    <row r="213" spans="1:6">
      <c r="A213" s="314"/>
      <c r="B213" s="152" t="s">
        <v>195</v>
      </c>
      <c r="C213" t="s">
        <v>566</v>
      </c>
      <c r="D213" t="s">
        <v>567</v>
      </c>
      <c r="E213" t="s">
        <v>308</v>
      </c>
      <c r="F213" s="128" t="s">
        <v>421</v>
      </c>
    </row>
    <row r="214" spans="1:6">
      <c r="A214" s="314"/>
      <c r="B214" s="152" t="s">
        <v>195</v>
      </c>
      <c r="C214" t="s">
        <v>566</v>
      </c>
      <c r="D214" t="s">
        <v>567</v>
      </c>
      <c r="E214" t="s">
        <v>319</v>
      </c>
      <c r="F214" s="128" t="s">
        <v>421</v>
      </c>
    </row>
    <row r="215" spans="1:6">
      <c r="A215" s="314"/>
      <c r="B215" s="152" t="s">
        <v>195</v>
      </c>
      <c r="C215" t="s">
        <v>566</v>
      </c>
      <c r="D215" t="s">
        <v>567</v>
      </c>
      <c r="E215" t="s">
        <v>324</v>
      </c>
      <c r="F215" s="128" t="s">
        <v>421</v>
      </c>
    </row>
    <row r="216" spans="1:6">
      <c r="A216" s="314"/>
      <c r="B216" s="152" t="s">
        <v>195</v>
      </c>
      <c r="C216" t="s">
        <v>566</v>
      </c>
      <c r="D216" t="s">
        <v>567</v>
      </c>
      <c r="E216" t="s">
        <v>288</v>
      </c>
      <c r="F216" s="128" t="s">
        <v>421</v>
      </c>
    </row>
    <row r="217" spans="1:6">
      <c r="A217" s="314"/>
      <c r="B217" s="152" t="s">
        <v>195</v>
      </c>
      <c r="C217" t="s">
        <v>582</v>
      </c>
      <c r="D217" t="s">
        <v>583</v>
      </c>
      <c r="E217" t="s">
        <v>287</v>
      </c>
      <c r="F217" s="128" t="s">
        <v>421</v>
      </c>
    </row>
    <row r="218" spans="1:6">
      <c r="A218" s="314"/>
      <c r="B218" s="152" t="s">
        <v>195</v>
      </c>
      <c r="C218" t="s">
        <v>566</v>
      </c>
      <c r="D218" t="s">
        <v>567</v>
      </c>
      <c r="E218" t="s">
        <v>291</v>
      </c>
      <c r="F218" s="128" t="s">
        <v>421</v>
      </c>
    </row>
    <row r="219" spans="1:6">
      <c r="A219" s="314"/>
      <c r="B219" s="152" t="s">
        <v>195</v>
      </c>
      <c r="C219" t="s">
        <v>566</v>
      </c>
      <c r="D219" t="s">
        <v>567</v>
      </c>
      <c r="E219" t="s">
        <v>314</v>
      </c>
      <c r="F219" s="128" t="s">
        <v>421</v>
      </c>
    </row>
    <row r="220" spans="1:6">
      <c r="A220" s="314"/>
      <c r="B220" s="152" t="s">
        <v>195</v>
      </c>
      <c r="C220" t="s">
        <v>572</v>
      </c>
      <c r="D220" t="s">
        <v>573</v>
      </c>
      <c r="E220" t="s">
        <v>296</v>
      </c>
      <c r="F220" s="128" t="s">
        <v>421</v>
      </c>
    </row>
    <row r="221" spans="1:6">
      <c r="A221" s="314"/>
      <c r="B221" s="152" t="s">
        <v>195</v>
      </c>
      <c r="C221" t="s">
        <v>586</v>
      </c>
      <c r="D221" t="s">
        <v>587</v>
      </c>
      <c r="E221" t="s">
        <v>287</v>
      </c>
      <c r="F221" s="128" t="s">
        <v>421</v>
      </c>
    </row>
    <row r="222" spans="1:6">
      <c r="A222" s="314"/>
      <c r="B222" s="152" t="s">
        <v>195</v>
      </c>
      <c r="C222" t="s">
        <v>566</v>
      </c>
      <c r="D222" t="s">
        <v>567</v>
      </c>
      <c r="E222" t="s">
        <v>316</v>
      </c>
      <c r="F222" s="128" t="s">
        <v>421</v>
      </c>
    </row>
    <row r="223" spans="1:6">
      <c r="A223" s="314"/>
      <c r="B223" s="152" t="s">
        <v>195</v>
      </c>
      <c r="C223" t="s">
        <v>596</v>
      </c>
      <c r="D223" t="s">
        <v>597</v>
      </c>
      <c r="E223" t="s">
        <v>272</v>
      </c>
      <c r="F223" s="128" t="s">
        <v>421</v>
      </c>
    </row>
    <row r="224" spans="1:6">
      <c r="A224" s="314"/>
      <c r="B224" s="152" t="s">
        <v>195</v>
      </c>
      <c r="C224" t="s">
        <v>566</v>
      </c>
      <c r="D224" t="s">
        <v>567</v>
      </c>
      <c r="E224" t="s">
        <v>335</v>
      </c>
      <c r="F224" s="128" t="s">
        <v>421</v>
      </c>
    </row>
    <row r="225" spans="1:6">
      <c r="A225" s="314"/>
      <c r="B225" s="152" t="s">
        <v>195</v>
      </c>
      <c r="C225" t="s">
        <v>598</v>
      </c>
      <c r="D225" t="s">
        <v>599</v>
      </c>
      <c r="E225" t="s">
        <v>278</v>
      </c>
      <c r="F225" s="128" t="s">
        <v>421</v>
      </c>
    </row>
    <row r="226" spans="1:6">
      <c r="A226" s="314"/>
      <c r="B226" s="152" t="s">
        <v>195</v>
      </c>
      <c r="C226" t="s">
        <v>568</v>
      </c>
      <c r="D226" t="s">
        <v>569</v>
      </c>
      <c r="E226" t="s">
        <v>283</v>
      </c>
      <c r="F226" s="128" t="s">
        <v>421</v>
      </c>
    </row>
    <row r="227" spans="1:6">
      <c r="A227" s="314"/>
      <c r="B227" s="152" t="s">
        <v>195</v>
      </c>
      <c r="C227" t="s">
        <v>566</v>
      </c>
      <c r="D227" t="s">
        <v>567</v>
      </c>
      <c r="E227" t="s">
        <v>281</v>
      </c>
      <c r="F227" s="128" t="s">
        <v>421</v>
      </c>
    </row>
    <row r="228" spans="1:6">
      <c r="A228" s="314"/>
      <c r="B228" s="152" t="s">
        <v>195</v>
      </c>
      <c r="C228" t="s">
        <v>566</v>
      </c>
      <c r="D228" t="s">
        <v>567</v>
      </c>
      <c r="E228" t="s">
        <v>300</v>
      </c>
      <c r="F228" s="128" t="s">
        <v>421</v>
      </c>
    </row>
    <row r="229" spans="1:6">
      <c r="A229" s="314"/>
      <c r="B229" s="152" t="s">
        <v>195</v>
      </c>
      <c r="C229" t="s">
        <v>566</v>
      </c>
      <c r="D229" t="s">
        <v>567</v>
      </c>
      <c r="E229" t="s">
        <v>305</v>
      </c>
      <c r="F229" s="128" t="s">
        <v>421</v>
      </c>
    </row>
    <row r="230" spans="1:6">
      <c r="A230" s="314"/>
      <c r="B230" s="152" t="s">
        <v>195</v>
      </c>
      <c r="C230" t="s">
        <v>600</v>
      </c>
      <c r="D230" t="s">
        <v>577</v>
      </c>
      <c r="E230" t="s">
        <v>272</v>
      </c>
      <c r="F230" s="128" t="s">
        <v>421</v>
      </c>
    </row>
    <row r="231" spans="1:6">
      <c r="A231" s="314"/>
      <c r="B231" s="152" t="s">
        <v>195</v>
      </c>
      <c r="C231" t="s">
        <v>566</v>
      </c>
      <c r="D231" t="s">
        <v>567</v>
      </c>
      <c r="E231" t="s">
        <v>290</v>
      </c>
      <c r="F231" s="128" t="s">
        <v>421</v>
      </c>
    </row>
    <row r="232" spans="1:6">
      <c r="A232" s="314"/>
      <c r="B232" s="152" t="s">
        <v>195</v>
      </c>
      <c r="C232" t="s">
        <v>601</v>
      </c>
      <c r="D232" t="s">
        <v>602</v>
      </c>
      <c r="E232" t="s">
        <v>278</v>
      </c>
      <c r="F232" s="128" t="s">
        <v>421</v>
      </c>
    </row>
    <row r="233" spans="1:6">
      <c r="A233" s="314"/>
      <c r="B233" s="152" t="s">
        <v>195</v>
      </c>
      <c r="C233" t="s">
        <v>570</v>
      </c>
      <c r="D233" t="s">
        <v>571</v>
      </c>
      <c r="E233" t="s">
        <v>287</v>
      </c>
      <c r="F233" s="128" t="s">
        <v>421</v>
      </c>
    </row>
    <row r="234" spans="1:6">
      <c r="A234" s="314"/>
      <c r="B234" s="152" t="s">
        <v>195</v>
      </c>
      <c r="C234" t="s">
        <v>603</v>
      </c>
      <c r="D234" t="s">
        <v>604</v>
      </c>
      <c r="E234" t="s">
        <v>272</v>
      </c>
      <c r="F234" s="128" t="s">
        <v>421</v>
      </c>
    </row>
    <row r="235" spans="1:6">
      <c r="A235" s="314"/>
      <c r="B235" s="152" t="s">
        <v>195</v>
      </c>
      <c r="C235" t="s">
        <v>566</v>
      </c>
      <c r="D235" t="s">
        <v>567</v>
      </c>
      <c r="E235" t="s">
        <v>323</v>
      </c>
      <c r="F235" s="128" t="s">
        <v>421</v>
      </c>
    </row>
    <row r="236" spans="1:6">
      <c r="A236" s="314"/>
      <c r="B236" s="152" t="s">
        <v>195</v>
      </c>
      <c r="C236" t="s">
        <v>566</v>
      </c>
      <c r="D236" t="s">
        <v>567</v>
      </c>
      <c r="E236" t="s">
        <v>321</v>
      </c>
      <c r="F236" s="128" t="s">
        <v>421</v>
      </c>
    </row>
    <row r="237" spans="1:6">
      <c r="A237" s="314"/>
      <c r="B237" s="152" t="s">
        <v>217</v>
      </c>
      <c r="C237" t="s">
        <v>605</v>
      </c>
      <c r="D237" t="s">
        <v>606</v>
      </c>
      <c r="E237" t="s">
        <v>283</v>
      </c>
      <c r="F237" s="128" t="s">
        <v>421</v>
      </c>
    </row>
    <row r="238" spans="1:6">
      <c r="A238" s="314"/>
      <c r="B238" s="152" t="s">
        <v>217</v>
      </c>
      <c r="C238" t="s">
        <v>605</v>
      </c>
      <c r="D238" t="s">
        <v>606</v>
      </c>
      <c r="E238" t="s">
        <v>276</v>
      </c>
      <c r="F238" s="128" t="s">
        <v>421</v>
      </c>
    </row>
    <row r="239" spans="1:6">
      <c r="A239" s="314"/>
      <c r="B239" s="152" t="s">
        <v>215</v>
      </c>
      <c r="C239" t="s">
        <v>607</v>
      </c>
      <c r="D239" t="s">
        <v>608</v>
      </c>
      <c r="E239" t="s">
        <v>272</v>
      </c>
      <c r="F239" s="128" t="s">
        <v>421</v>
      </c>
    </row>
    <row r="240" spans="1:6">
      <c r="A240" s="314"/>
      <c r="B240" s="152" t="s">
        <v>215</v>
      </c>
      <c r="C240" t="s">
        <v>609</v>
      </c>
      <c r="D240" t="s">
        <v>610</v>
      </c>
      <c r="E240" t="s">
        <v>272</v>
      </c>
      <c r="F240" s="128" t="s">
        <v>421</v>
      </c>
    </row>
    <row r="241" spans="1:6">
      <c r="A241" s="314"/>
      <c r="B241" s="152" t="s">
        <v>197</v>
      </c>
      <c r="C241" t="s">
        <v>611</v>
      </c>
      <c r="D241" t="s">
        <v>612</v>
      </c>
      <c r="E241" t="s">
        <v>278</v>
      </c>
      <c r="F241" s="128" t="s">
        <v>421</v>
      </c>
    </row>
    <row r="242" spans="1:6">
      <c r="A242" s="314"/>
      <c r="B242" s="152" t="s">
        <v>197</v>
      </c>
      <c r="C242" t="s">
        <v>613</v>
      </c>
      <c r="D242" t="s">
        <v>614</v>
      </c>
      <c r="E242" t="s">
        <v>278</v>
      </c>
      <c r="F242" s="128" t="s">
        <v>421</v>
      </c>
    </row>
    <row r="243" spans="1:6">
      <c r="A243" s="314"/>
      <c r="B243" s="152" t="s">
        <v>197</v>
      </c>
      <c r="C243" t="s">
        <v>615</v>
      </c>
      <c r="D243" t="s">
        <v>616</v>
      </c>
      <c r="E243" t="s">
        <v>317</v>
      </c>
      <c r="F243" s="128" t="s">
        <v>421</v>
      </c>
    </row>
    <row r="244" spans="1:6">
      <c r="A244" s="314"/>
      <c r="B244" s="152" t="s">
        <v>197</v>
      </c>
      <c r="C244" t="s">
        <v>617</v>
      </c>
      <c r="D244" t="s">
        <v>618</v>
      </c>
      <c r="E244" t="s">
        <v>278</v>
      </c>
      <c r="F244" s="128" t="s">
        <v>421</v>
      </c>
    </row>
    <row r="245" spans="1:6">
      <c r="A245" s="314"/>
      <c r="B245" s="152" t="s">
        <v>197</v>
      </c>
      <c r="C245" t="s">
        <v>615</v>
      </c>
      <c r="D245" t="s">
        <v>616</v>
      </c>
      <c r="E245" t="s">
        <v>283</v>
      </c>
      <c r="F245" s="128" t="s">
        <v>421</v>
      </c>
    </row>
    <row r="246" spans="1:6">
      <c r="A246" s="314"/>
      <c r="B246" s="152" t="s">
        <v>197</v>
      </c>
      <c r="C246" t="s">
        <v>615</v>
      </c>
      <c r="D246" t="s">
        <v>616</v>
      </c>
      <c r="E246" t="s">
        <v>312</v>
      </c>
      <c r="F246" s="128" t="s">
        <v>421</v>
      </c>
    </row>
    <row r="247" spans="1:6">
      <c r="A247" s="314"/>
      <c r="B247" s="152" t="s">
        <v>197</v>
      </c>
      <c r="C247" t="s">
        <v>615</v>
      </c>
      <c r="D247" t="s">
        <v>616</v>
      </c>
      <c r="E247" t="s">
        <v>319</v>
      </c>
      <c r="F247" s="128" t="s">
        <v>421</v>
      </c>
    </row>
    <row r="248" spans="1:6">
      <c r="A248" s="314"/>
      <c r="B248" s="152" t="s">
        <v>197</v>
      </c>
      <c r="C248" t="s">
        <v>615</v>
      </c>
      <c r="D248" t="s">
        <v>616</v>
      </c>
      <c r="E248" t="s">
        <v>328</v>
      </c>
      <c r="F248" s="128" t="s">
        <v>421</v>
      </c>
    </row>
    <row r="249" spans="1:6">
      <c r="A249" s="314"/>
      <c r="B249" s="152" t="s">
        <v>197</v>
      </c>
      <c r="C249" t="s">
        <v>619</v>
      </c>
      <c r="D249" t="s">
        <v>620</v>
      </c>
      <c r="E249" t="s">
        <v>272</v>
      </c>
      <c r="F249" s="128" t="s">
        <v>421</v>
      </c>
    </row>
    <row r="250" spans="1:6">
      <c r="A250" s="314"/>
      <c r="B250" s="152" t="s">
        <v>197</v>
      </c>
      <c r="C250" t="s">
        <v>621</v>
      </c>
      <c r="D250" t="s">
        <v>622</v>
      </c>
      <c r="E250" t="s">
        <v>272</v>
      </c>
      <c r="F250" s="128" t="s">
        <v>421</v>
      </c>
    </row>
    <row r="251" spans="1:6">
      <c r="A251" s="314"/>
      <c r="B251" s="152" t="s">
        <v>197</v>
      </c>
      <c r="C251" t="s">
        <v>615</v>
      </c>
      <c r="D251" t="s">
        <v>616</v>
      </c>
      <c r="E251" t="s">
        <v>542</v>
      </c>
      <c r="F251" s="128" t="s">
        <v>421</v>
      </c>
    </row>
    <row r="252" spans="1:6">
      <c r="A252" s="314"/>
      <c r="B252" s="152" t="s">
        <v>197</v>
      </c>
      <c r="C252" t="s">
        <v>615</v>
      </c>
      <c r="D252" t="s">
        <v>616</v>
      </c>
      <c r="E252" t="s">
        <v>310</v>
      </c>
      <c r="F252" s="128" t="s">
        <v>421</v>
      </c>
    </row>
    <row r="253" spans="1:6">
      <c r="A253" s="314"/>
      <c r="B253" s="152" t="s">
        <v>197</v>
      </c>
      <c r="C253" t="s">
        <v>615</v>
      </c>
      <c r="D253" t="s">
        <v>616</v>
      </c>
      <c r="E253" t="s">
        <v>329</v>
      </c>
      <c r="F253" s="128" t="s">
        <v>421</v>
      </c>
    </row>
    <row r="254" spans="1:6">
      <c r="A254" s="314"/>
      <c r="B254" s="152" t="s">
        <v>197</v>
      </c>
      <c r="C254" t="s">
        <v>623</v>
      </c>
      <c r="D254" t="s">
        <v>624</v>
      </c>
      <c r="E254" t="s">
        <v>283</v>
      </c>
      <c r="F254" s="128" t="s">
        <v>421</v>
      </c>
    </row>
    <row r="255" spans="1:6">
      <c r="A255" s="314"/>
      <c r="B255" s="152" t="s">
        <v>197</v>
      </c>
      <c r="C255" t="s">
        <v>625</v>
      </c>
      <c r="D255" t="s">
        <v>626</v>
      </c>
      <c r="E255" t="s">
        <v>278</v>
      </c>
      <c r="F255" s="128" t="s">
        <v>421</v>
      </c>
    </row>
    <row r="256" spans="1:6">
      <c r="A256" s="314"/>
      <c r="B256" s="152" t="s">
        <v>197</v>
      </c>
      <c r="C256" t="s">
        <v>615</v>
      </c>
      <c r="D256" t="s">
        <v>616</v>
      </c>
      <c r="E256" t="s">
        <v>193</v>
      </c>
      <c r="F256" s="128" t="s">
        <v>421</v>
      </c>
    </row>
    <row r="257" spans="1:6">
      <c r="A257" s="314"/>
      <c r="B257" s="152" t="s">
        <v>197</v>
      </c>
      <c r="C257" t="s">
        <v>615</v>
      </c>
      <c r="D257" t="s">
        <v>616</v>
      </c>
      <c r="E257" t="s">
        <v>280</v>
      </c>
      <c r="F257" s="128" t="s">
        <v>421</v>
      </c>
    </row>
    <row r="258" spans="1:6">
      <c r="A258" s="314"/>
      <c r="B258" s="152" t="s">
        <v>197</v>
      </c>
      <c r="C258" t="s">
        <v>615</v>
      </c>
      <c r="D258" t="s">
        <v>616</v>
      </c>
      <c r="E258" t="s">
        <v>320</v>
      </c>
      <c r="F258" s="128" t="s">
        <v>421</v>
      </c>
    </row>
    <row r="259" spans="1:6">
      <c r="A259" s="314"/>
      <c r="B259" s="152" t="s">
        <v>197</v>
      </c>
      <c r="C259" t="s">
        <v>627</v>
      </c>
      <c r="D259" t="s">
        <v>616</v>
      </c>
      <c r="E259" t="s">
        <v>287</v>
      </c>
      <c r="F259" s="128" t="s">
        <v>421</v>
      </c>
    </row>
    <row r="260" spans="1:6">
      <c r="A260" s="314"/>
      <c r="B260" s="152" t="s">
        <v>197</v>
      </c>
      <c r="C260" t="s">
        <v>615</v>
      </c>
      <c r="D260" t="s">
        <v>616</v>
      </c>
      <c r="E260" t="s">
        <v>298</v>
      </c>
      <c r="F260" s="128" t="s">
        <v>421</v>
      </c>
    </row>
    <row r="261" spans="1:6">
      <c r="A261" s="314"/>
      <c r="B261" s="152" t="s">
        <v>197</v>
      </c>
      <c r="C261" t="s">
        <v>615</v>
      </c>
      <c r="D261" t="s">
        <v>616</v>
      </c>
      <c r="E261" t="s">
        <v>322</v>
      </c>
      <c r="F261" s="128" t="s">
        <v>421</v>
      </c>
    </row>
    <row r="262" spans="1:6">
      <c r="A262" s="314"/>
      <c r="B262" s="152" t="s">
        <v>197</v>
      </c>
      <c r="C262" t="s">
        <v>628</v>
      </c>
      <c r="D262" t="s">
        <v>629</v>
      </c>
      <c r="E262" t="s">
        <v>272</v>
      </c>
      <c r="F262" s="128" t="s">
        <v>421</v>
      </c>
    </row>
    <row r="263" spans="1:6">
      <c r="A263" s="314"/>
      <c r="B263" s="152" t="s">
        <v>197</v>
      </c>
      <c r="C263" t="s">
        <v>615</v>
      </c>
      <c r="D263" t="s">
        <v>616</v>
      </c>
      <c r="E263" t="s">
        <v>304</v>
      </c>
      <c r="F263" s="128" t="s">
        <v>421</v>
      </c>
    </row>
    <row r="264" spans="1:6">
      <c r="A264" s="314"/>
      <c r="B264" s="152" t="s">
        <v>197</v>
      </c>
      <c r="C264" t="s">
        <v>615</v>
      </c>
      <c r="D264" t="s">
        <v>616</v>
      </c>
      <c r="E264" t="s">
        <v>334</v>
      </c>
      <c r="F264" s="128" t="s">
        <v>421</v>
      </c>
    </row>
    <row r="265" spans="1:6">
      <c r="A265" s="314"/>
      <c r="B265" s="152" t="s">
        <v>197</v>
      </c>
      <c r="C265" t="s">
        <v>615</v>
      </c>
      <c r="D265" t="s">
        <v>616</v>
      </c>
      <c r="E265" t="s">
        <v>308</v>
      </c>
      <c r="F265" s="128" t="s">
        <v>421</v>
      </c>
    </row>
    <row r="266" spans="1:6">
      <c r="A266" s="314"/>
      <c r="B266" s="152" t="s">
        <v>197</v>
      </c>
      <c r="C266" t="s">
        <v>615</v>
      </c>
      <c r="D266" t="s">
        <v>616</v>
      </c>
      <c r="E266" t="s">
        <v>314</v>
      </c>
      <c r="F266" s="128" t="s">
        <v>421</v>
      </c>
    </row>
    <row r="267" spans="1:6">
      <c r="A267" s="314"/>
      <c r="B267" s="152" t="s">
        <v>197</v>
      </c>
      <c r="C267" t="s">
        <v>615</v>
      </c>
      <c r="D267" t="s">
        <v>616</v>
      </c>
      <c r="E267" t="s">
        <v>293</v>
      </c>
      <c r="F267" s="128" t="s">
        <v>421</v>
      </c>
    </row>
    <row r="268" spans="1:6">
      <c r="A268" s="314"/>
      <c r="B268" s="152" t="s">
        <v>197</v>
      </c>
      <c r="C268" t="s">
        <v>627</v>
      </c>
      <c r="D268" t="s">
        <v>616</v>
      </c>
      <c r="E268" t="s">
        <v>276</v>
      </c>
      <c r="F268" s="128" t="s">
        <v>421</v>
      </c>
    </row>
    <row r="269" spans="1:6">
      <c r="A269" s="314"/>
      <c r="B269" s="152" t="s">
        <v>197</v>
      </c>
      <c r="C269" t="s">
        <v>615</v>
      </c>
      <c r="D269" t="s">
        <v>616</v>
      </c>
      <c r="E269" t="s">
        <v>518</v>
      </c>
      <c r="F269" s="128" t="s">
        <v>421</v>
      </c>
    </row>
    <row r="270" spans="1:6">
      <c r="A270" s="314"/>
      <c r="B270" s="152" t="s">
        <v>197</v>
      </c>
      <c r="C270" t="s">
        <v>617</v>
      </c>
      <c r="D270" t="s">
        <v>618</v>
      </c>
      <c r="E270" t="s">
        <v>283</v>
      </c>
      <c r="F270" s="128" t="s">
        <v>421</v>
      </c>
    </row>
    <row r="271" spans="1:6">
      <c r="A271" s="314"/>
      <c r="B271" s="152" t="s">
        <v>197</v>
      </c>
      <c r="C271" t="s">
        <v>615</v>
      </c>
      <c r="D271" t="s">
        <v>616</v>
      </c>
      <c r="E271" t="s">
        <v>316</v>
      </c>
      <c r="F271" s="128" t="s">
        <v>421</v>
      </c>
    </row>
    <row r="272" spans="1:6">
      <c r="A272" s="314"/>
      <c r="B272" s="152" t="s">
        <v>197</v>
      </c>
      <c r="C272" t="s">
        <v>613</v>
      </c>
      <c r="D272" t="s">
        <v>614</v>
      </c>
      <c r="E272" t="s">
        <v>283</v>
      </c>
      <c r="F272" s="128" t="s">
        <v>421</v>
      </c>
    </row>
    <row r="273" spans="1:6">
      <c r="A273" s="314"/>
      <c r="B273" s="152" t="s">
        <v>197</v>
      </c>
      <c r="C273" t="s">
        <v>615</v>
      </c>
      <c r="D273" t="s">
        <v>616</v>
      </c>
      <c r="E273" t="s">
        <v>288</v>
      </c>
      <c r="F273" s="128" t="s">
        <v>421</v>
      </c>
    </row>
    <row r="274" spans="1:6">
      <c r="A274" s="314"/>
      <c r="B274" s="152" t="s">
        <v>197</v>
      </c>
      <c r="C274" t="s">
        <v>615</v>
      </c>
      <c r="D274" t="s">
        <v>616</v>
      </c>
      <c r="E274" t="s">
        <v>315</v>
      </c>
      <c r="F274" s="128" t="s">
        <v>421</v>
      </c>
    </row>
    <row r="275" spans="1:6">
      <c r="A275" s="314"/>
      <c r="B275" s="152" t="s">
        <v>197</v>
      </c>
      <c r="C275" t="s">
        <v>615</v>
      </c>
      <c r="D275" t="s">
        <v>616</v>
      </c>
      <c r="E275" t="s">
        <v>301</v>
      </c>
      <c r="F275" s="128" t="s">
        <v>421</v>
      </c>
    </row>
    <row r="276" spans="1:6">
      <c r="A276" s="314"/>
      <c r="B276" s="152" t="s">
        <v>197</v>
      </c>
      <c r="C276" t="s">
        <v>630</v>
      </c>
      <c r="D276" t="s">
        <v>631</v>
      </c>
      <c r="E276" t="s">
        <v>278</v>
      </c>
      <c r="F276" s="128" t="s">
        <v>421</v>
      </c>
    </row>
    <row r="277" spans="1:6">
      <c r="A277" s="314"/>
      <c r="B277" s="152" t="s">
        <v>197</v>
      </c>
      <c r="C277" t="s">
        <v>615</v>
      </c>
      <c r="D277" t="s">
        <v>616</v>
      </c>
      <c r="E277" t="s">
        <v>527</v>
      </c>
      <c r="F277" s="128" t="s">
        <v>421</v>
      </c>
    </row>
    <row r="278" spans="1:6">
      <c r="A278" s="314"/>
      <c r="B278" s="152" t="s">
        <v>197</v>
      </c>
      <c r="C278" t="s">
        <v>632</v>
      </c>
      <c r="D278" t="s">
        <v>633</v>
      </c>
      <c r="E278" t="s">
        <v>272</v>
      </c>
      <c r="F278" s="128" t="s">
        <v>421</v>
      </c>
    </row>
    <row r="279" spans="1:6">
      <c r="A279" s="314"/>
      <c r="B279" s="152" t="s">
        <v>197</v>
      </c>
      <c r="C279" t="s">
        <v>615</v>
      </c>
      <c r="D279" t="s">
        <v>616</v>
      </c>
      <c r="E279" t="s">
        <v>291</v>
      </c>
      <c r="F279" s="128" t="s">
        <v>421</v>
      </c>
    </row>
    <row r="280" spans="1:6">
      <c r="A280" s="314"/>
      <c r="B280" s="152" t="s">
        <v>197</v>
      </c>
      <c r="C280" t="s">
        <v>623</v>
      </c>
      <c r="D280" t="s">
        <v>624</v>
      </c>
      <c r="E280" t="s">
        <v>278</v>
      </c>
      <c r="F280" s="128" t="s">
        <v>421</v>
      </c>
    </row>
    <row r="281" spans="1:6">
      <c r="A281" s="314"/>
      <c r="B281" s="152" t="s">
        <v>197</v>
      </c>
      <c r="C281" t="s">
        <v>615</v>
      </c>
      <c r="D281" t="s">
        <v>616</v>
      </c>
      <c r="E281" t="s">
        <v>257</v>
      </c>
      <c r="F281" s="128" t="s">
        <v>421</v>
      </c>
    </row>
    <row r="282" spans="1:6">
      <c r="A282" s="314"/>
      <c r="B282" s="152" t="s">
        <v>197</v>
      </c>
      <c r="C282" t="s">
        <v>615</v>
      </c>
      <c r="D282" t="s">
        <v>616</v>
      </c>
      <c r="E282" t="s">
        <v>327</v>
      </c>
      <c r="F282" s="128" t="s">
        <v>421</v>
      </c>
    </row>
    <row r="283" spans="1:6">
      <c r="A283" s="314"/>
      <c r="B283" s="152" t="s">
        <v>197</v>
      </c>
      <c r="C283" t="s">
        <v>615</v>
      </c>
      <c r="D283" t="s">
        <v>616</v>
      </c>
      <c r="E283" t="s">
        <v>318</v>
      </c>
      <c r="F283" s="128" t="s">
        <v>421</v>
      </c>
    </row>
    <row r="284" spans="1:6">
      <c r="A284" s="314"/>
      <c r="B284" s="152" t="s">
        <v>197</v>
      </c>
      <c r="C284" t="s">
        <v>615</v>
      </c>
      <c r="D284" t="s">
        <v>616</v>
      </c>
      <c r="E284" t="s">
        <v>300</v>
      </c>
      <c r="F284" s="128" t="s">
        <v>421</v>
      </c>
    </row>
    <row r="285" spans="1:6">
      <c r="A285" s="314"/>
      <c r="B285" s="152" t="s">
        <v>197</v>
      </c>
      <c r="C285" t="s">
        <v>615</v>
      </c>
      <c r="D285" t="s">
        <v>616</v>
      </c>
      <c r="E285" t="s">
        <v>305</v>
      </c>
      <c r="F285" s="128" t="s">
        <v>421</v>
      </c>
    </row>
    <row r="286" spans="1:6">
      <c r="A286" s="314"/>
      <c r="B286" s="152" t="s">
        <v>197</v>
      </c>
      <c r="C286" t="s">
        <v>615</v>
      </c>
      <c r="D286" t="s">
        <v>616</v>
      </c>
      <c r="E286" t="s">
        <v>325</v>
      </c>
      <c r="F286" s="128" t="s">
        <v>421</v>
      </c>
    </row>
    <row r="287" spans="1:6">
      <c r="A287" s="314"/>
      <c r="B287" s="152" t="s">
        <v>197</v>
      </c>
      <c r="C287" t="s">
        <v>615</v>
      </c>
      <c r="D287" t="s">
        <v>616</v>
      </c>
      <c r="E287" t="s">
        <v>302</v>
      </c>
      <c r="F287" s="128" t="s">
        <v>421</v>
      </c>
    </row>
    <row r="288" spans="1:6">
      <c r="A288" s="314"/>
      <c r="B288" s="152" t="s">
        <v>197</v>
      </c>
      <c r="C288" t="s">
        <v>615</v>
      </c>
      <c r="D288" t="s">
        <v>616</v>
      </c>
      <c r="E288" t="s">
        <v>324</v>
      </c>
      <c r="F288" s="128" t="s">
        <v>421</v>
      </c>
    </row>
    <row r="289" spans="1:6">
      <c r="A289" s="314"/>
      <c r="B289" s="152" t="s">
        <v>197</v>
      </c>
      <c r="C289" t="s">
        <v>615</v>
      </c>
      <c r="D289" t="s">
        <v>616</v>
      </c>
      <c r="E289" t="s">
        <v>331</v>
      </c>
      <c r="F289" s="128" t="s">
        <v>421</v>
      </c>
    </row>
    <row r="290" spans="1:6">
      <c r="A290" s="314"/>
      <c r="B290" s="152" t="s">
        <v>197</v>
      </c>
      <c r="C290" t="s">
        <v>634</v>
      </c>
      <c r="D290" t="s">
        <v>635</v>
      </c>
      <c r="E290" t="s">
        <v>272</v>
      </c>
      <c r="F290" s="128" t="s">
        <v>421</v>
      </c>
    </row>
    <row r="291" spans="1:6">
      <c r="A291" s="314"/>
      <c r="B291" s="152" t="s">
        <v>197</v>
      </c>
      <c r="C291" t="s">
        <v>615</v>
      </c>
      <c r="D291" t="s">
        <v>616</v>
      </c>
      <c r="E291" t="s">
        <v>281</v>
      </c>
      <c r="F291" s="128" t="s">
        <v>421</v>
      </c>
    </row>
    <row r="292" spans="1:6">
      <c r="A292" s="314"/>
      <c r="B292" s="152" t="s">
        <v>197</v>
      </c>
      <c r="C292" t="s">
        <v>636</v>
      </c>
      <c r="D292" t="s">
        <v>637</v>
      </c>
      <c r="E292" t="s">
        <v>278</v>
      </c>
      <c r="F292" s="128" t="s">
        <v>421</v>
      </c>
    </row>
    <row r="293" spans="1:6">
      <c r="A293" s="314"/>
      <c r="B293" s="152" t="s">
        <v>197</v>
      </c>
      <c r="C293" t="s">
        <v>638</v>
      </c>
      <c r="D293" t="s">
        <v>639</v>
      </c>
      <c r="E293" t="s">
        <v>272</v>
      </c>
      <c r="F293" s="128" t="s">
        <v>421</v>
      </c>
    </row>
    <row r="294" spans="1:6">
      <c r="A294" s="314"/>
      <c r="B294" s="152" t="s">
        <v>197</v>
      </c>
      <c r="C294" t="s">
        <v>615</v>
      </c>
      <c r="D294" t="s">
        <v>616</v>
      </c>
      <c r="E294" t="s">
        <v>321</v>
      </c>
      <c r="F294" s="128" t="s">
        <v>421</v>
      </c>
    </row>
    <row r="295" spans="1:6">
      <c r="A295" s="314"/>
      <c r="B295" s="152" t="s">
        <v>197</v>
      </c>
      <c r="C295" t="s">
        <v>615</v>
      </c>
      <c r="D295" t="s">
        <v>616</v>
      </c>
      <c r="E295" t="s">
        <v>290</v>
      </c>
      <c r="F295" s="128" t="s">
        <v>421</v>
      </c>
    </row>
    <row r="296" spans="1:6">
      <c r="A296" s="314"/>
      <c r="B296" s="152" t="s">
        <v>197</v>
      </c>
      <c r="C296" t="s">
        <v>615</v>
      </c>
      <c r="D296" t="s">
        <v>616</v>
      </c>
      <c r="E296" t="s">
        <v>323</v>
      </c>
      <c r="F296" s="128" t="s">
        <v>421</v>
      </c>
    </row>
    <row r="297" spans="1:6">
      <c r="A297" s="314"/>
      <c r="B297" s="152" t="s">
        <v>197</v>
      </c>
      <c r="C297" t="s">
        <v>615</v>
      </c>
      <c r="D297" t="s">
        <v>616</v>
      </c>
      <c r="E297" t="s">
        <v>307</v>
      </c>
      <c r="F297" s="128" t="s">
        <v>421</v>
      </c>
    </row>
    <row r="298" spans="1:6">
      <c r="A298" s="314"/>
      <c r="B298" s="152" t="s">
        <v>197</v>
      </c>
      <c r="C298" t="s">
        <v>615</v>
      </c>
      <c r="D298" t="s">
        <v>616</v>
      </c>
      <c r="E298" t="s">
        <v>332</v>
      </c>
      <c r="F298" s="128" t="s">
        <v>421</v>
      </c>
    </row>
    <row r="299" spans="1:6">
      <c r="A299" s="314"/>
      <c r="B299" s="152" t="s">
        <v>197</v>
      </c>
      <c r="C299" t="s">
        <v>615</v>
      </c>
      <c r="D299" t="s">
        <v>616</v>
      </c>
      <c r="E299" t="s">
        <v>278</v>
      </c>
      <c r="F299" s="128" t="s">
        <v>421</v>
      </c>
    </row>
    <row r="300" spans="1:6">
      <c r="A300" s="314"/>
      <c r="B300" s="152" t="s">
        <v>197</v>
      </c>
      <c r="C300" t="s">
        <v>615</v>
      </c>
      <c r="D300" t="s">
        <v>616</v>
      </c>
      <c r="E300" t="s">
        <v>294</v>
      </c>
      <c r="F300" s="128" t="s">
        <v>421</v>
      </c>
    </row>
    <row r="301" spans="1:6">
      <c r="A301" s="314"/>
      <c r="B301" s="152" t="s">
        <v>197</v>
      </c>
      <c r="C301" t="s">
        <v>615</v>
      </c>
      <c r="D301" t="s">
        <v>616</v>
      </c>
      <c r="E301" t="s">
        <v>335</v>
      </c>
      <c r="F301" s="128" t="s">
        <v>421</v>
      </c>
    </row>
    <row r="302" spans="1:6">
      <c r="A302" s="314"/>
      <c r="B302" s="152" t="s">
        <v>239</v>
      </c>
      <c r="C302" t="s">
        <v>640</v>
      </c>
      <c r="D302" t="s">
        <v>641</v>
      </c>
      <c r="E302" t="s">
        <v>272</v>
      </c>
      <c r="F302" s="128" t="s">
        <v>421</v>
      </c>
    </row>
    <row r="303" spans="1:6">
      <c r="A303" s="314"/>
      <c r="B303" s="152" t="s">
        <v>199</v>
      </c>
      <c r="C303" t="s">
        <v>642</v>
      </c>
      <c r="D303" t="s">
        <v>643</v>
      </c>
      <c r="E303" t="s">
        <v>283</v>
      </c>
      <c r="F303" s="128" t="s">
        <v>421</v>
      </c>
    </row>
    <row r="304" spans="1:6">
      <c r="A304" s="314"/>
      <c r="B304" s="152" t="s">
        <v>199</v>
      </c>
      <c r="C304" t="s">
        <v>644</v>
      </c>
      <c r="D304" t="s">
        <v>645</v>
      </c>
      <c r="E304" t="s">
        <v>278</v>
      </c>
      <c r="F304" s="128" t="s">
        <v>421</v>
      </c>
    </row>
    <row r="305" spans="1:6">
      <c r="A305" s="314"/>
      <c r="B305" s="152" t="s">
        <v>199</v>
      </c>
      <c r="C305" t="s">
        <v>646</v>
      </c>
      <c r="D305" t="s">
        <v>647</v>
      </c>
      <c r="E305" t="s">
        <v>272</v>
      </c>
      <c r="F305" s="128" t="s">
        <v>421</v>
      </c>
    </row>
    <row r="306" spans="1:6">
      <c r="A306" s="314"/>
      <c r="B306" s="152" t="s">
        <v>199</v>
      </c>
      <c r="C306" t="s">
        <v>648</v>
      </c>
      <c r="D306" t="s">
        <v>649</v>
      </c>
      <c r="E306" t="s">
        <v>272</v>
      </c>
      <c r="F306" s="128" t="s">
        <v>421</v>
      </c>
    </row>
    <row r="307" spans="1:6">
      <c r="A307" s="314"/>
      <c r="B307" s="152" t="s">
        <v>199</v>
      </c>
      <c r="C307" t="s">
        <v>650</v>
      </c>
      <c r="D307" t="s">
        <v>651</v>
      </c>
      <c r="E307" t="s">
        <v>302</v>
      </c>
      <c r="F307" s="128" t="s">
        <v>421</v>
      </c>
    </row>
    <row r="308" spans="1:6">
      <c r="A308" s="314"/>
      <c r="B308" s="152" t="s">
        <v>199</v>
      </c>
      <c r="C308" t="s">
        <v>652</v>
      </c>
      <c r="D308" t="s">
        <v>653</v>
      </c>
      <c r="E308" t="s">
        <v>283</v>
      </c>
      <c r="F308" s="128" t="s">
        <v>421</v>
      </c>
    </row>
    <row r="309" spans="1:6">
      <c r="A309" s="314"/>
      <c r="B309" s="152" t="s">
        <v>199</v>
      </c>
      <c r="C309" t="s">
        <v>650</v>
      </c>
      <c r="D309" t="s">
        <v>651</v>
      </c>
      <c r="E309" t="s">
        <v>318</v>
      </c>
      <c r="F309" s="128" t="s">
        <v>421</v>
      </c>
    </row>
    <row r="310" spans="1:6">
      <c r="A310" s="314"/>
      <c r="B310" s="152" t="s">
        <v>199</v>
      </c>
      <c r="C310" t="s">
        <v>650</v>
      </c>
      <c r="D310" t="s">
        <v>651</v>
      </c>
      <c r="E310" t="s">
        <v>312</v>
      </c>
      <c r="F310" s="128" t="s">
        <v>421</v>
      </c>
    </row>
    <row r="311" spans="1:6">
      <c r="A311" s="314"/>
      <c r="B311" s="152" t="s">
        <v>199</v>
      </c>
      <c r="C311" t="s">
        <v>654</v>
      </c>
      <c r="D311" t="s">
        <v>655</v>
      </c>
      <c r="E311" t="s">
        <v>272</v>
      </c>
      <c r="F311" s="128" t="s">
        <v>421</v>
      </c>
    </row>
    <row r="312" spans="1:6">
      <c r="A312" s="314"/>
      <c r="B312" s="152" t="s">
        <v>199</v>
      </c>
      <c r="C312" t="s">
        <v>650</v>
      </c>
      <c r="D312" t="s">
        <v>651</v>
      </c>
      <c r="E312" t="s">
        <v>278</v>
      </c>
      <c r="F312" s="128" t="s">
        <v>421</v>
      </c>
    </row>
    <row r="313" spans="1:6">
      <c r="A313" s="314"/>
      <c r="B313" s="152" t="s">
        <v>199</v>
      </c>
      <c r="C313" t="s">
        <v>656</v>
      </c>
      <c r="D313" t="s">
        <v>657</v>
      </c>
      <c r="E313" t="s">
        <v>272</v>
      </c>
      <c r="F313" s="128" t="s">
        <v>421</v>
      </c>
    </row>
    <row r="314" spans="1:6">
      <c r="A314" s="314"/>
      <c r="B314" s="152" t="s">
        <v>199</v>
      </c>
      <c r="C314" t="s">
        <v>658</v>
      </c>
      <c r="D314" t="s">
        <v>659</v>
      </c>
      <c r="E314" t="s">
        <v>272</v>
      </c>
      <c r="F314" s="128" t="s">
        <v>421</v>
      </c>
    </row>
    <row r="315" spans="1:6">
      <c r="A315" s="314"/>
      <c r="B315" s="152" t="s">
        <v>199</v>
      </c>
      <c r="C315" t="s">
        <v>650</v>
      </c>
      <c r="D315" t="s">
        <v>651</v>
      </c>
      <c r="E315" t="s">
        <v>280</v>
      </c>
      <c r="F315" s="128" t="s">
        <v>421</v>
      </c>
    </row>
    <row r="316" spans="1:6">
      <c r="A316" s="314"/>
      <c r="B316" s="152" t="s">
        <v>199</v>
      </c>
      <c r="C316" t="s">
        <v>650</v>
      </c>
      <c r="D316" t="s">
        <v>651</v>
      </c>
      <c r="E316" t="s">
        <v>257</v>
      </c>
      <c r="F316" s="128" t="s">
        <v>421</v>
      </c>
    </row>
    <row r="317" spans="1:6">
      <c r="A317" s="314"/>
      <c r="B317" s="152" t="s">
        <v>199</v>
      </c>
      <c r="C317" t="s">
        <v>650</v>
      </c>
      <c r="D317" t="s">
        <v>651</v>
      </c>
      <c r="E317" t="s">
        <v>325</v>
      </c>
      <c r="F317" s="128" t="s">
        <v>421</v>
      </c>
    </row>
    <row r="318" spans="1:6">
      <c r="A318" s="314"/>
      <c r="B318" s="152" t="s">
        <v>199</v>
      </c>
      <c r="C318" t="s">
        <v>650</v>
      </c>
      <c r="D318" t="s">
        <v>651</v>
      </c>
      <c r="E318" t="s">
        <v>307</v>
      </c>
      <c r="F318" s="128" t="s">
        <v>421</v>
      </c>
    </row>
    <row r="319" spans="1:6">
      <c r="A319" s="314"/>
      <c r="B319" s="152" t="s">
        <v>199</v>
      </c>
      <c r="C319" t="s">
        <v>660</v>
      </c>
      <c r="D319" t="s">
        <v>661</v>
      </c>
      <c r="E319" t="s">
        <v>272</v>
      </c>
      <c r="F319" s="128" t="s">
        <v>421</v>
      </c>
    </row>
    <row r="320" spans="1:6">
      <c r="A320" s="314"/>
      <c r="B320" s="152" t="s">
        <v>199</v>
      </c>
      <c r="C320" t="s">
        <v>650</v>
      </c>
      <c r="D320" t="s">
        <v>651</v>
      </c>
      <c r="E320" t="s">
        <v>334</v>
      </c>
      <c r="F320" s="128" t="s">
        <v>421</v>
      </c>
    </row>
    <row r="321" spans="1:6">
      <c r="A321" s="314"/>
      <c r="B321" s="152" t="s">
        <v>199</v>
      </c>
      <c r="C321" t="s">
        <v>662</v>
      </c>
      <c r="D321" t="s">
        <v>663</v>
      </c>
      <c r="E321" t="s">
        <v>272</v>
      </c>
      <c r="F321" s="128" t="s">
        <v>421</v>
      </c>
    </row>
    <row r="322" spans="1:6">
      <c r="A322" s="314"/>
      <c r="B322" s="152" t="s">
        <v>199</v>
      </c>
      <c r="C322" t="s">
        <v>650</v>
      </c>
      <c r="D322" t="s">
        <v>651</v>
      </c>
      <c r="E322" t="s">
        <v>329</v>
      </c>
      <c r="F322" s="128" t="s">
        <v>421</v>
      </c>
    </row>
    <row r="323" spans="1:6">
      <c r="A323" s="314"/>
      <c r="B323" s="152" t="s">
        <v>199</v>
      </c>
      <c r="C323" t="s">
        <v>650</v>
      </c>
      <c r="D323" t="s">
        <v>651</v>
      </c>
      <c r="E323" t="s">
        <v>324</v>
      </c>
      <c r="F323" s="128" t="s">
        <v>421</v>
      </c>
    </row>
    <row r="324" spans="1:6">
      <c r="A324" s="314"/>
      <c r="B324" s="152" t="s">
        <v>199</v>
      </c>
      <c r="C324" t="s">
        <v>650</v>
      </c>
      <c r="D324" t="s">
        <v>651</v>
      </c>
      <c r="E324" t="s">
        <v>291</v>
      </c>
      <c r="F324" s="128" t="s">
        <v>421</v>
      </c>
    </row>
    <row r="325" spans="1:6">
      <c r="A325" s="314"/>
      <c r="B325" s="152" t="s">
        <v>199</v>
      </c>
      <c r="C325" t="s">
        <v>650</v>
      </c>
      <c r="D325" t="s">
        <v>651</v>
      </c>
      <c r="E325" t="s">
        <v>305</v>
      </c>
      <c r="F325" s="128" t="s">
        <v>421</v>
      </c>
    </row>
    <row r="326" spans="1:6">
      <c r="A326" s="314"/>
      <c r="B326" s="152" t="s">
        <v>199</v>
      </c>
      <c r="C326" t="s">
        <v>644</v>
      </c>
      <c r="D326" t="s">
        <v>645</v>
      </c>
      <c r="E326" t="s">
        <v>283</v>
      </c>
      <c r="F326" s="128" t="s">
        <v>421</v>
      </c>
    </row>
    <row r="327" spans="1:6">
      <c r="A327" s="314"/>
      <c r="B327" s="152" t="s">
        <v>199</v>
      </c>
      <c r="C327" t="s">
        <v>650</v>
      </c>
      <c r="D327" t="s">
        <v>651</v>
      </c>
      <c r="E327" t="s">
        <v>316</v>
      </c>
      <c r="F327" s="128" t="s">
        <v>421</v>
      </c>
    </row>
    <row r="328" spans="1:6">
      <c r="A328" s="314"/>
      <c r="B328" s="152" t="s">
        <v>199</v>
      </c>
      <c r="C328" t="s">
        <v>650</v>
      </c>
      <c r="D328" t="s">
        <v>651</v>
      </c>
      <c r="E328" t="s">
        <v>542</v>
      </c>
      <c r="F328" s="128" t="s">
        <v>421</v>
      </c>
    </row>
    <row r="329" spans="1:6">
      <c r="A329" s="314"/>
      <c r="B329" s="152" t="s">
        <v>199</v>
      </c>
      <c r="C329" t="s">
        <v>664</v>
      </c>
      <c r="D329" t="s">
        <v>665</v>
      </c>
      <c r="E329" t="s">
        <v>283</v>
      </c>
      <c r="F329" s="128" t="s">
        <v>421</v>
      </c>
    </row>
    <row r="330" spans="1:6">
      <c r="A330" s="314"/>
      <c r="B330" s="152" t="s">
        <v>199</v>
      </c>
      <c r="C330" t="s">
        <v>650</v>
      </c>
      <c r="D330" t="s">
        <v>651</v>
      </c>
      <c r="E330" t="s">
        <v>322</v>
      </c>
      <c r="F330" s="128" t="s">
        <v>421</v>
      </c>
    </row>
    <row r="331" spans="1:6">
      <c r="A331" s="314"/>
      <c r="B331" s="152" t="s">
        <v>199</v>
      </c>
      <c r="C331" t="s">
        <v>650</v>
      </c>
      <c r="D331" t="s">
        <v>651</v>
      </c>
      <c r="E331" t="s">
        <v>321</v>
      </c>
      <c r="F331" s="128" t="s">
        <v>421</v>
      </c>
    </row>
    <row r="332" spans="1:6">
      <c r="A332" s="314"/>
      <c r="B332" s="152" t="s">
        <v>199</v>
      </c>
      <c r="C332" t="s">
        <v>664</v>
      </c>
      <c r="D332" t="s">
        <v>665</v>
      </c>
      <c r="E332" t="s">
        <v>278</v>
      </c>
      <c r="F332" s="128" t="s">
        <v>421</v>
      </c>
    </row>
    <row r="333" spans="1:6">
      <c r="A333" s="314"/>
      <c r="B333" s="152" t="s">
        <v>199</v>
      </c>
      <c r="C333" t="s">
        <v>666</v>
      </c>
      <c r="D333" t="s">
        <v>667</v>
      </c>
      <c r="E333" t="s">
        <v>272</v>
      </c>
      <c r="F333" s="128" t="s">
        <v>421</v>
      </c>
    </row>
    <row r="334" spans="1:6">
      <c r="A334" s="314"/>
      <c r="B334" s="152" t="s">
        <v>199</v>
      </c>
      <c r="C334" t="s">
        <v>650</v>
      </c>
      <c r="D334" t="s">
        <v>651</v>
      </c>
      <c r="E334" t="s">
        <v>335</v>
      </c>
      <c r="F334" s="128" t="s">
        <v>421</v>
      </c>
    </row>
    <row r="335" spans="1:6">
      <c r="A335" s="314"/>
      <c r="B335" s="152" t="s">
        <v>199</v>
      </c>
      <c r="C335" t="s">
        <v>650</v>
      </c>
      <c r="D335" t="s">
        <v>651</v>
      </c>
      <c r="E335" t="s">
        <v>319</v>
      </c>
      <c r="F335" s="128" t="s">
        <v>421</v>
      </c>
    </row>
    <row r="336" spans="1:6">
      <c r="A336" s="314"/>
      <c r="B336" s="152" t="s">
        <v>199</v>
      </c>
      <c r="C336" t="s">
        <v>668</v>
      </c>
      <c r="D336" t="s">
        <v>651</v>
      </c>
      <c r="E336" t="s">
        <v>287</v>
      </c>
      <c r="F336" s="128" t="s">
        <v>421</v>
      </c>
    </row>
    <row r="337" spans="1:6">
      <c r="A337" s="314"/>
      <c r="B337" s="152" t="s">
        <v>199</v>
      </c>
      <c r="C337" t="s">
        <v>650</v>
      </c>
      <c r="D337" t="s">
        <v>651</v>
      </c>
      <c r="E337" t="s">
        <v>301</v>
      </c>
      <c r="F337" s="128" t="s">
        <v>421</v>
      </c>
    </row>
    <row r="338" spans="1:6">
      <c r="A338" s="314"/>
      <c r="B338" s="152" t="s">
        <v>199</v>
      </c>
      <c r="C338" t="s">
        <v>650</v>
      </c>
      <c r="D338" t="s">
        <v>651</v>
      </c>
      <c r="E338" t="s">
        <v>332</v>
      </c>
      <c r="F338" s="128" t="s">
        <v>421</v>
      </c>
    </row>
    <row r="339" spans="1:6">
      <c r="A339" s="314"/>
      <c r="B339" s="152" t="s">
        <v>199</v>
      </c>
      <c r="C339" t="s">
        <v>669</v>
      </c>
      <c r="D339" t="s">
        <v>670</v>
      </c>
      <c r="E339" t="s">
        <v>272</v>
      </c>
      <c r="F339" s="128" t="s">
        <v>421</v>
      </c>
    </row>
    <row r="340" spans="1:6">
      <c r="A340" s="314"/>
      <c r="B340" s="152" t="s">
        <v>199</v>
      </c>
      <c r="C340" t="s">
        <v>650</v>
      </c>
      <c r="D340" t="s">
        <v>651</v>
      </c>
      <c r="E340" t="s">
        <v>320</v>
      </c>
      <c r="F340" s="128" t="s">
        <v>421</v>
      </c>
    </row>
    <row r="341" spans="1:6">
      <c r="A341" s="314"/>
      <c r="B341" s="152" t="s">
        <v>199</v>
      </c>
      <c r="C341" t="s">
        <v>671</v>
      </c>
      <c r="D341" t="s">
        <v>672</v>
      </c>
      <c r="E341" t="s">
        <v>272</v>
      </c>
      <c r="F341" s="128" t="s">
        <v>421</v>
      </c>
    </row>
    <row r="342" spans="1:6">
      <c r="A342" s="314"/>
      <c r="B342" s="152" t="s">
        <v>199</v>
      </c>
      <c r="C342" t="s">
        <v>673</v>
      </c>
      <c r="D342" t="s">
        <v>674</v>
      </c>
      <c r="E342" t="s">
        <v>283</v>
      </c>
      <c r="F342" s="128" t="s">
        <v>421</v>
      </c>
    </row>
    <row r="343" spans="1:6">
      <c r="A343" s="314"/>
      <c r="B343" s="152" t="s">
        <v>199</v>
      </c>
      <c r="C343" t="s">
        <v>650</v>
      </c>
      <c r="D343" t="s">
        <v>651</v>
      </c>
      <c r="E343" t="s">
        <v>294</v>
      </c>
      <c r="F343" s="128" t="s">
        <v>421</v>
      </c>
    </row>
    <row r="344" spans="1:6">
      <c r="A344" s="314"/>
      <c r="B344" s="152" t="s">
        <v>199</v>
      </c>
      <c r="C344" t="s">
        <v>675</v>
      </c>
      <c r="D344" t="s">
        <v>676</v>
      </c>
      <c r="E344" t="s">
        <v>272</v>
      </c>
      <c r="F344" s="128" t="s">
        <v>421</v>
      </c>
    </row>
    <row r="345" spans="1:6">
      <c r="A345" s="314"/>
      <c r="B345" s="152" t="s">
        <v>199</v>
      </c>
      <c r="C345" t="s">
        <v>677</v>
      </c>
      <c r="D345" t="s">
        <v>678</v>
      </c>
      <c r="E345" t="s">
        <v>283</v>
      </c>
      <c r="F345" s="128" t="s">
        <v>421</v>
      </c>
    </row>
    <row r="346" spans="1:6">
      <c r="A346" s="314"/>
      <c r="B346" s="152" t="s">
        <v>199</v>
      </c>
      <c r="C346" t="s">
        <v>650</v>
      </c>
      <c r="D346" t="s">
        <v>651</v>
      </c>
      <c r="E346" t="s">
        <v>314</v>
      </c>
      <c r="F346" s="128" t="s">
        <v>421</v>
      </c>
    </row>
    <row r="347" spans="1:6">
      <c r="A347" s="314"/>
      <c r="B347" s="152" t="s">
        <v>199</v>
      </c>
      <c r="C347" t="s">
        <v>650</v>
      </c>
      <c r="D347" t="s">
        <v>651</v>
      </c>
      <c r="E347" t="s">
        <v>310</v>
      </c>
      <c r="F347" s="128" t="s">
        <v>421</v>
      </c>
    </row>
    <row r="348" spans="1:6">
      <c r="A348" s="314"/>
      <c r="B348" s="152" t="s">
        <v>199</v>
      </c>
      <c r="C348" t="s">
        <v>652</v>
      </c>
      <c r="D348" t="s">
        <v>653</v>
      </c>
      <c r="E348" t="s">
        <v>287</v>
      </c>
      <c r="F348" s="128" t="s">
        <v>421</v>
      </c>
    </row>
    <row r="349" spans="1:6">
      <c r="A349" s="314"/>
      <c r="B349" s="152" t="s">
        <v>199</v>
      </c>
      <c r="C349" t="s">
        <v>673</v>
      </c>
      <c r="D349" t="s">
        <v>674</v>
      </c>
      <c r="E349" t="s">
        <v>278</v>
      </c>
      <c r="F349" s="128" t="s">
        <v>421</v>
      </c>
    </row>
    <row r="350" spans="1:6">
      <c r="A350" s="314"/>
      <c r="B350" s="152" t="s">
        <v>199</v>
      </c>
      <c r="C350" t="s">
        <v>679</v>
      </c>
      <c r="D350" t="s">
        <v>680</v>
      </c>
      <c r="E350" t="s">
        <v>278</v>
      </c>
      <c r="F350" s="128" t="s">
        <v>421</v>
      </c>
    </row>
    <row r="351" spans="1:6">
      <c r="A351" s="314"/>
      <c r="B351" s="152" t="s">
        <v>199</v>
      </c>
      <c r="C351" t="s">
        <v>677</v>
      </c>
      <c r="D351" t="s">
        <v>678</v>
      </c>
      <c r="E351" t="s">
        <v>278</v>
      </c>
      <c r="F351" s="128" t="s">
        <v>421</v>
      </c>
    </row>
    <row r="352" spans="1:6">
      <c r="A352" s="314"/>
      <c r="B352" s="152" t="s">
        <v>199</v>
      </c>
      <c r="C352" t="s">
        <v>652</v>
      </c>
      <c r="D352" t="s">
        <v>653</v>
      </c>
      <c r="E352" t="s">
        <v>278</v>
      </c>
      <c r="F352" s="128" t="s">
        <v>421</v>
      </c>
    </row>
    <row r="353" spans="1:6">
      <c r="A353" s="314"/>
      <c r="B353" s="152" t="s">
        <v>199</v>
      </c>
      <c r="C353" t="s">
        <v>681</v>
      </c>
      <c r="D353" t="s">
        <v>682</v>
      </c>
      <c r="E353" t="s">
        <v>272</v>
      </c>
      <c r="F353" s="128" t="s">
        <v>421</v>
      </c>
    </row>
    <row r="354" spans="1:6">
      <c r="A354" s="314"/>
      <c r="B354" s="152" t="s">
        <v>199</v>
      </c>
      <c r="C354" t="s">
        <v>650</v>
      </c>
      <c r="D354" t="s">
        <v>651</v>
      </c>
      <c r="E354" t="s">
        <v>290</v>
      </c>
      <c r="F354" s="128" t="s">
        <v>421</v>
      </c>
    </row>
    <row r="355" spans="1:6">
      <c r="A355" s="314"/>
      <c r="B355" s="152" t="s">
        <v>199</v>
      </c>
      <c r="C355" t="s">
        <v>683</v>
      </c>
      <c r="D355" t="s">
        <v>684</v>
      </c>
      <c r="E355" t="s">
        <v>278</v>
      </c>
      <c r="F355" s="128" t="s">
        <v>421</v>
      </c>
    </row>
    <row r="356" spans="1:6">
      <c r="A356" s="314"/>
      <c r="B356" s="152" t="s">
        <v>199</v>
      </c>
      <c r="C356" t="s">
        <v>685</v>
      </c>
      <c r="D356" t="s">
        <v>686</v>
      </c>
      <c r="E356" t="s">
        <v>278</v>
      </c>
      <c r="F356" s="128" t="s">
        <v>421</v>
      </c>
    </row>
    <row r="357" spans="1:6">
      <c r="A357" s="314"/>
      <c r="B357" s="152" t="s">
        <v>199</v>
      </c>
      <c r="C357" t="s">
        <v>650</v>
      </c>
      <c r="D357" t="s">
        <v>651</v>
      </c>
      <c r="E357" t="s">
        <v>304</v>
      </c>
      <c r="F357" s="128" t="s">
        <v>421</v>
      </c>
    </row>
    <row r="358" spans="1:6">
      <c r="A358" s="314"/>
      <c r="B358" s="152" t="s">
        <v>199</v>
      </c>
      <c r="C358" t="s">
        <v>650</v>
      </c>
      <c r="D358" t="s">
        <v>651</v>
      </c>
      <c r="E358" t="s">
        <v>308</v>
      </c>
      <c r="F358" s="128" t="s">
        <v>421</v>
      </c>
    </row>
    <row r="359" spans="1:6">
      <c r="A359" s="314"/>
      <c r="B359" s="152" t="s">
        <v>199</v>
      </c>
      <c r="C359" t="s">
        <v>650</v>
      </c>
      <c r="D359" t="s">
        <v>651</v>
      </c>
      <c r="E359" t="s">
        <v>288</v>
      </c>
      <c r="F359" s="128" t="s">
        <v>421</v>
      </c>
    </row>
    <row r="360" spans="1:6">
      <c r="A360" s="314"/>
      <c r="B360" s="152" t="s">
        <v>199</v>
      </c>
      <c r="C360" t="s">
        <v>650</v>
      </c>
      <c r="D360" t="s">
        <v>651</v>
      </c>
      <c r="E360" t="s">
        <v>328</v>
      </c>
      <c r="F360" s="128" t="s">
        <v>421</v>
      </c>
    </row>
    <row r="361" spans="1:6">
      <c r="A361" s="314"/>
      <c r="B361" s="152" t="s">
        <v>199</v>
      </c>
      <c r="C361" t="s">
        <v>650</v>
      </c>
      <c r="D361" t="s">
        <v>651</v>
      </c>
      <c r="E361" t="s">
        <v>317</v>
      </c>
      <c r="F361" s="128" t="s">
        <v>421</v>
      </c>
    </row>
    <row r="362" spans="1:6">
      <c r="A362" s="314"/>
      <c r="B362" s="152" t="s">
        <v>199</v>
      </c>
      <c r="C362" t="s">
        <v>650</v>
      </c>
      <c r="D362" t="s">
        <v>651</v>
      </c>
      <c r="E362" t="s">
        <v>518</v>
      </c>
      <c r="F362" s="128" t="s">
        <v>421</v>
      </c>
    </row>
    <row r="363" spans="1:6">
      <c r="A363" s="314"/>
      <c r="B363" s="152" t="s">
        <v>199</v>
      </c>
      <c r="C363" t="s">
        <v>650</v>
      </c>
      <c r="D363" t="s">
        <v>651</v>
      </c>
      <c r="E363" t="s">
        <v>281</v>
      </c>
      <c r="F363" s="128" t="s">
        <v>421</v>
      </c>
    </row>
    <row r="364" spans="1:6">
      <c r="A364" s="314"/>
      <c r="B364" s="152" t="s">
        <v>199</v>
      </c>
      <c r="C364" t="s">
        <v>650</v>
      </c>
      <c r="D364" t="s">
        <v>651</v>
      </c>
      <c r="E364" t="s">
        <v>298</v>
      </c>
      <c r="F364" s="128" t="s">
        <v>421</v>
      </c>
    </row>
    <row r="365" spans="1:6">
      <c r="A365" s="314"/>
      <c r="B365" s="152" t="s">
        <v>199</v>
      </c>
      <c r="C365" t="s">
        <v>650</v>
      </c>
      <c r="D365" t="s">
        <v>651</v>
      </c>
      <c r="E365" t="s">
        <v>283</v>
      </c>
      <c r="F365" s="128" t="s">
        <v>421</v>
      </c>
    </row>
    <row r="366" spans="1:6">
      <c r="A366" s="314"/>
      <c r="B366" s="152" t="s">
        <v>199</v>
      </c>
      <c r="C366" t="s">
        <v>650</v>
      </c>
      <c r="D366" t="s">
        <v>651</v>
      </c>
      <c r="E366" t="s">
        <v>300</v>
      </c>
      <c r="F366" s="128" t="s">
        <v>421</v>
      </c>
    </row>
    <row r="367" spans="1:6">
      <c r="A367" s="314"/>
      <c r="B367" s="152" t="s">
        <v>199</v>
      </c>
      <c r="C367" t="s">
        <v>650</v>
      </c>
      <c r="D367" t="s">
        <v>651</v>
      </c>
      <c r="E367" t="s">
        <v>293</v>
      </c>
      <c r="F367" s="128" t="s">
        <v>421</v>
      </c>
    </row>
    <row r="368" spans="1:6">
      <c r="A368" s="314"/>
      <c r="B368" s="152" t="s">
        <v>199</v>
      </c>
      <c r="C368" t="s">
        <v>650</v>
      </c>
      <c r="D368" t="s">
        <v>651</v>
      </c>
      <c r="E368" t="s">
        <v>327</v>
      </c>
      <c r="F368" s="128" t="s">
        <v>421</v>
      </c>
    </row>
    <row r="369" spans="1:6">
      <c r="A369" s="314"/>
      <c r="B369" s="152" t="s">
        <v>199</v>
      </c>
      <c r="C369" t="s">
        <v>687</v>
      </c>
      <c r="D369" t="s">
        <v>688</v>
      </c>
      <c r="E369" t="s">
        <v>272</v>
      </c>
      <c r="F369" s="128" t="s">
        <v>421</v>
      </c>
    </row>
    <row r="370" spans="1:6">
      <c r="A370" s="314"/>
      <c r="B370" s="152" t="s">
        <v>199</v>
      </c>
      <c r="C370" t="s">
        <v>689</v>
      </c>
      <c r="D370" t="s">
        <v>690</v>
      </c>
      <c r="E370" t="s">
        <v>278</v>
      </c>
      <c r="F370" s="128" t="s">
        <v>421</v>
      </c>
    </row>
    <row r="371" spans="1:6">
      <c r="A371" s="314"/>
      <c r="B371" s="152" t="s">
        <v>199</v>
      </c>
      <c r="C371" t="s">
        <v>650</v>
      </c>
      <c r="D371" t="s">
        <v>651</v>
      </c>
      <c r="E371" t="s">
        <v>315</v>
      </c>
      <c r="F371" s="128" t="s">
        <v>421</v>
      </c>
    </row>
    <row r="372" spans="1:6">
      <c r="A372" s="314"/>
      <c r="B372" s="152" t="s">
        <v>199</v>
      </c>
      <c r="C372" t="s">
        <v>642</v>
      </c>
      <c r="D372" t="s">
        <v>643</v>
      </c>
      <c r="E372" t="s">
        <v>278</v>
      </c>
      <c r="F372" s="128" t="s">
        <v>421</v>
      </c>
    </row>
    <row r="373" spans="1:6">
      <c r="A373" s="314"/>
      <c r="B373" s="152" t="s">
        <v>199</v>
      </c>
      <c r="C373" t="s">
        <v>650</v>
      </c>
      <c r="D373" t="s">
        <v>651</v>
      </c>
      <c r="E373" t="s">
        <v>527</v>
      </c>
      <c r="F373" s="128" t="s">
        <v>421</v>
      </c>
    </row>
    <row r="374" spans="1:6">
      <c r="A374" s="314"/>
      <c r="B374" s="152" t="s">
        <v>199</v>
      </c>
      <c r="C374" t="s">
        <v>650</v>
      </c>
      <c r="D374" t="s">
        <v>651</v>
      </c>
      <c r="E374" t="s">
        <v>331</v>
      </c>
      <c r="F374" s="128" t="s">
        <v>421</v>
      </c>
    </row>
    <row r="375" spans="1:6">
      <c r="A375" s="314"/>
      <c r="B375" s="152" t="s">
        <v>199</v>
      </c>
      <c r="C375" t="s">
        <v>650</v>
      </c>
      <c r="D375" t="s">
        <v>651</v>
      </c>
      <c r="E375" t="s">
        <v>193</v>
      </c>
      <c r="F375" s="128" t="s">
        <v>421</v>
      </c>
    </row>
    <row r="376" spans="1:6">
      <c r="A376" s="314"/>
      <c r="B376" s="152" t="s">
        <v>199</v>
      </c>
      <c r="C376" t="s">
        <v>691</v>
      </c>
      <c r="D376" t="s">
        <v>692</v>
      </c>
      <c r="E376" t="s">
        <v>278</v>
      </c>
      <c r="F376" s="128" t="s">
        <v>421</v>
      </c>
    </row>
    <row r="377" spans="1:6">
      <c r="A377" s="314"/>
      <c r="B377" s="152" t="s">
        <v>199</v>
      </c>
      <c r="C377" t="s">
        <v>693</v>
      </c>
      <c r="D377" t="s">
        <v>694</v>
      </c>
      <c r="E377" t="s">
        <v>278</v>
      </c>
      <c r="F377" s="128" t="s">
        <v>421</v>
      </c>
    </row>
    <row r="378" spans="1:6">
      <c r="A378" s="314"/>
      <c r="B378" s="152" t="s">
        <v>199</v>
      </c>
      <c r="C378" t="s">
        <v>668</v>
      </c>
      <c r="D378" t="s">
        <v>651</v>
      </c>
      <c r="E378" t="s">
        <v>276</v>
      </c>
      <c r="F378" s="128" t="s">
        <v>421</v>
      </c>
    </row>
    <row r="379" spans="1:6">
      <c r="A379" s="314"/>
      <c r="B379" s="152" t="s">
        <v>199</v>
      </c>
      <c r="C379" t="s">
        <v>650</v>
      </c>
      <c r="D379" t="s">
        <v>651</v>
      </c>
      <c r="E379" t="s">
        <v>323</v>
      </c>
      <c r="F379" s="128" t="s">
        <v>421</v>
      </c>
    </row>
    <row r="380" spans="1:6">
      <c r="A380" s="314"/>
      <c r="B380" s="152" t="s">
        <v>199</v>
      </c>
      <c r="C380" t="s">
        <v>695</v>
      </c>
      <c r="D380" t="s">
        <v>696</v>
      </c>
      <c r="E380" t="s">
        <v>272</v>
      </c>
      <c r="F380" s="128" t="s">
        <v>421</v>
      </c>
    </row>
    <row r="381" spans="1:6">
      <c r="A381" s="314"/>
      <c r="B381" s="152" t="s">
        <v>199</v>
      </c>
      <c r="C381" t="s">
        <v>697</v>
      </c>
      <c r="D381" t="s">
        <v>698</v>
      </c>
      <c r="E381" t="s">
        <v>272</v>
      </c>
      <c r="F381" s="128" t="s">
        <v>421</v>
      </c>
    </row>
    <row r="382" spans="1:6">
      <c r="A382" s="314"/>
      <c r="B382" s="152" t="s">
        <v>227</v>
      </c>
      <c r="C382" t="s">
        <v>699</v>
      </c>
      <c r="D382" t="s">
        <v>700</v>
      </c>
      <c r="E382" t="s">
        <v>272</v>
      </c>
      <c r="F382" s="128" t="s">
        <v>421</v>
      </c>
    </row>
    <row r="383" spans="1:6">
      <c r="A383" s="314"/>
      <c r="B383" s="152" t="s">
        <v>205</v>
      </c>
      <c r="C383" t="s">
        <v>701</v>
      </c>
      <c r="D383" t="s">
        <v>702</v>
      </c>
      <c r="E383" t="s">
        <v>272</v>
      </c>
      <c r="F383" s="128" t="s">
        <v>421</v>
      </c>
    </row>
    <row r="384" spans="1:6">
      <c r="A384" s="314"/>
      <c r="B384" s="152" t="s">
        <v>201</v>
      </c>
      <c r="C384" t="s">
        <v>703</v>
      </c>
      <c r="D384" t="s">
        <v>704</v>
      </c>
      <c r="E384" t="s">
        <v>293</v>
      </c>
      <c r="F384" s="128" t="s">
        <v>421</v>
      </c>
    </row>
    <row r="385" spans="1:6">
      <c r="A385" s="314"/>
      <c r="B385" s="152" t="s">
        <v>201</v>
      </c>
      <c r="C385" t="s">
        <v>703</v>
      </c>
      <c r="D385" t="s">
        <v>704</v>
      </c>
      <c r="E385" t="s">
        <v>527</v>
      </c>
      <c r="F385" s="128" t="s">
        <v>421</v>
      </c>
    </row>
    <row r="386" spans="1:6">
      <c r="A386" s="314"/>
      <c r="B386" s="152" t="s">
        <v>201</v>
      </c>
      <c r="C386" t="s">
        <v>703</v>
      </c>
      <c r="D386" t="s">
        <v>704</v>
      </c>
      <c r="E386" t="s">
        <v>301</v>
      </c>
      <c r="F386" s="128" t="s">
        <v>421</v>
      </c>
    </row>
    <row r="387" spans="1:6">
      <c r="A387" s="314"/>
      <c r="B387" s="152" t="s">
        <v>201</v>
      </c>
      <c r="C387" t="s">
        <v>703</v>
      </c>
      <c r="D387" t="s">
        <v>704</v>
      </c>
      <c r="E387" t="s">
        <v>308</v>
      </c>
      <c r="F387" s="128" t="s">
        <v>421</v>
      </c>
    </row>
    <row r="388" spans="1:6">
      <c r="A388" s="314"/>
      <c r="B388" s="152" t="s">
        <v>201</v>
      </c>
      <c r="C388" t="s">
        <v>703</v>
      </c>
      <c r="D388" t="s">
        <v>704</v>
      </c>
      <c r="E388" t="s">
        <v>312</v>
      </c>
      <c r="F388" s="128" t="s">
        <v>421</v>
      </c>
    </row>
    <row r="389" spans="1:6">
      <c r="A389" s="314"/>
      <c r="B389" s="152" t="s">
        <v>201</v>
      </c>
      <c r="C389" t="s">
        <v>703</v>
      </c>
      <c r="D389" t="s">
        <v>704</v>
      </c>
      <c r="E389" t="s">
        <v>278</v>
      </c>
      <c r="F389" s="128" t="s">
        <v>421</v>
      </c>
    </row>
    <row r="390" spans="1:6">
      <c r="A390" s="314"/>
      <c r="B390" s="152" t="s">
        <v>201</v>
      </c>
      <c r="C390" t="s">
        <v>705</v>
      </c>
      <c r="D390" t="s">
        <v>706</v>
      </c>
      <c r="E390" t="s">
        <v>283</v>
      </c>
      <c r="F390" s="128" t="s">
        <v>421</v>
      </c>
    </row>
    <row r="391" spans="1:6">
      <c r="A391" s="314"/>
      <c r="B391" s="152" t="s">
        <v>201</v>
      </c>
      <c r="C391" t="s">
        <v>707</v>
      </c>
      <c r="D391" t="s">
        <v>708</v>
      </c>
      <c r="E391" t="s">
        <v>272</v>
      </c>
      <c r="F391" s="128" t="s">
        <v>421</v>
      </c>
    </row>
    <row r="392" spans="1:6">
      <c r="A392" s="314"/>
      <c r="B392" s="152" t="s">
        <v>201</v>
      </c>
      <c r="C392" t="s">
        <v>709</v>
      </c>
      <c r="D392" t="s">
        <v>710</v>
      </c>
      <c r="E392" t="s">
        <v>283</v>
      </c>
      <c r="F392" s="128" t="s">
        <v>421</v>
      </c>
    </row>
    <row r="393" spans="1:6">
      <c r="A393" s="314"/>
      <c r="B393" s="152" t="s">
        <v>201</v>
      </c>
      <c r="C393" t="s">
        <v>711</v>
      </c>
      <c r="D393" t="s">
        <v>712</v>
      </c>
      <c r="E393" t="s">
        <v>278</v>
      </c>
      <c r="F393" s="128" t="s">
        <v>421</v>
      </c>
    </row>
    <row r="394" spans="1:6">
      <c r="A394" s="314"/>
      <c r="B394" s="152" t="s">
        <v>201</v>
      </c>
      <c r="C394" t="s">
        <v>713</v>
      </c>
      <c r="D394" t="s">
        <v>714</v>
      </c>
      <c r="E394" t="s">
        <v>283</v>
      </c>
      <c r="F394" s="128" t="s">
        <v>421</v>
      </c>
    </row>
    <row r="395" spans="1:6">
      <c r="A395" s="314"/>
      <c r="B395" s="152" t="s">
        <v>201</v>
      </c>
      <c r="C395" t="s">
        <v>703</v>
      </c>
      <c r="D395" t="s">
        <v>704</v>
      </c>
      <c r="E395" t="s">
        <v>300</v>
      </c>
      <c r="F395" s="128" t="s">
        <v>421</v>
      </c>
    </row>
    <row r="396" spans="1:6">
      <c r="A396" s="314"/>
      <c r="B396" s="152" t="s">
        <v>201</v>
      </c>
      <c r="C396" t="s">
        <v>715</v>
      </c>
      <c r="D396" t="s">
        <v>716</v>
      </c>
      <c r="E396" t="s">
        <v>278</v>
      </c>
      <c r="F396" s="128" t="s">
        <v>421</v>
      </c>
    </row>
    <row r="397" spans="1:6">
      <c r="A397" s="314"/>
      <c r="B397" s="152" t="s">
        <v>201</v>
      </c>
      <c r="C397" t="s">
        <v>717</v>
      </c>
      <c r="D397" t="s">
        <v>718</v>
      </c>
      <c r="E397" t="s">
        <v>272</v>
      </c>
      <c r="F397" s="128" t="s">
        <v>421</v>
      </c>
    </row>
    <row r="398" spans="1:6">
      <c r="A398" s="314"/>
      <c r="B398" s="152" t="s">
        <v>201</v>
      </c>
      <c r="C398" t="s">
        <v>703</v>
      </c>
      <c r="D398" t="s">
        <v>704</v>
      </c>
      <c r="E398" t="s">
        <v>331</v>
      </c>
      <c r="F398" s="128" t="s">
        <v>421</v>
      </c>
    </row>
    <row r="399" spans="1:6">
      <c r="A399" s="314"/>
      <c r="B399" s="152" t="s">
        <v>201</v>
      </c>
      <c r="C399" t="s">
        <v>719</v>
      </c>
      <c r="D399" t="s">
        <v>720</v>
      </c>
      <c r="E399" t="s">
        <v>272</v>
      </c>
      <c r="F399" s="128" t="s">
        <v>421</v>
      </c>
    </row>
    <row r="400" spans="1:6">
      <c r="A400" s="314"/>
      <c r="B400" s="152" t="s">
        <v>201</v>
      </c>
      <c r="C400" t="s">
        <v>703</v>
      </c>
      <c r="D400" t="s">
        <v>704</v>
      </c>
      <c r="E400" t="s">
        <v>298</v>
      </c>
      <c r="F400" s="128" t="s">
        <v>421</v>
      </c>
    </row>
    <row r="401" spans="1:6">
      <c r="A401" s="314"/>
      <c r="B401" s="152" t="s">
        <v>201</v>
      </c>
      <c r="C401" t="s">
        <v>703</v>
      </c>
      <c r="D401" t="s">
        <v>704</v>
      </c>
      <c r="E401" t="s">
        <v>327</v>
      </c>
      <c r="F401" s="128" t="s">
        <v>421</v>
      </c>
    </row>
    <row r="402" spans="1:6">
      <c r="A402" s="314"/>
      <c r="B402" s="152" t="s">
        <v>201</v>
      </c>
      <c r="C402" t="s">
        <v>703</v>
      </c>
      <c r="D402" t="s">
        <v>704</v>
      </c>
      <c r="E402" t="s">
        <v>290</v>
      </c>
      <c r="F402" s="128" t="s">
        <v>421</v>
      </c>
    </row>
    <row r="403" spans="1:6">
      <c r="A403" s="314"/>
      <c r="B403" s="152" t="s">
        <v>201</v>
      </c>
      <c r="C403" t="s">
        <v>703</v>
      </c>
      <c r="D403" t="s">
        <v>704</v>
      </c>
      <c r="E403" t="s">
        <v>334</v>
      </c>
      <c r="F403" s="128" t="s">
        <v>421</v>
      </c>
    </row>
    <row r="404" spans="1:6">
      <c r="A404" s="314"/>
      <c r="B404" s="152" t="s">
        <v>201</v>
      </c>
      <c r="C404" t="s">
        <v>711</v>
      </c>
      <c r="D404" t="s">
        <v>712</v>
      </c>
      <c r="E404" t="s">
        <v>283</v>
      </c>
      <c r="F404" s="128" t="s">
        <v>421</v>
      </c>
    </row>
    <row r="405" spans="1:6">
      <c r="A405" s="314"/>
      <c r="B405" s="152" t="s">
        <v>201</v>
      </c>
      <c r="C405" t="s">
        <v>703</v>
      </c>
      <c r="D405" t="s">
        <v>704</v>
      </c>
      <c r="E405" t="s">
        <v>325</v>
      </c>
      <c r="F405" s="128" t="s">
        <v>421</v>
      </c>
    </row>
    <row r="406" spans="1:6">
      <c r="A406" s="314"/>
      <c r="B406" s="152" t="s">
        <v>201</v>
      </c>
      <c r="C406" t="s">
        <v>721</v>
      </c>
      <c r="D406" t="s">
        <v>722</v>
      </c>
      <c r="E406" t="s">
        <v>272</v>
      </c>
      <c r="F406" s="128" t="s">
        <v>421</v>
      </c>
    </row>
    <row r="407" spans="1:6">
      <c r="A407" s="314"/>
      <c r="B407" s="152" t="s">
        <v>201</v>
      </c>
      <c r="C407" t="s">
        <v>703</v>
      </c>
      <c r="D407" t="s">
        <v>704</v>
      </c>
      <c r="E407" t="s">
        <v>305</v>
      </c>
      <c r="F407" s="128" t="s">
        <v>421</v>
      </c>
    </row>
    <row r="408" spans="1:6">
      <c r="A408" s="314"/>
      <c r="B408" s="152" t="s">
        <v>201</v>
      </c>
      <c r="C408" t="s">
        <v>703</v>
      </c>
      <c r="D408" t="s">
        <v>704</v>
      </c>
      <c r="E408" t="s">
        <v>283</v>
      </c>
      <c r="F408" s="128" t="s">
        <v>421</v>
      </c>
    </row>
    <row r="409" spans="1:6">
      <c r="A409" s="314"/>
      <c r="B409" s="152" t="s">
        <v>201</v>
      </c>
      <c r="C409" t="s">
        <v>703</v>
      </c>
      <c r="D409" t="s">
        <v>704</v>
      </c>
      <c r="E409" t="s">
        <v>324</v>
      </c>
      <c r="F409" s="128" t="s">
        <v>421</v>
      </c>
    </row>
    <row r="410" spans="1:6">
      <c r="A410" s="314"/>
      <c r="B410" s="152" t="s">
        <v>201</v>
      </c>
      <c r="C410" t="s">
        <v>705</v>
      </c>
      <c r="D410" t="s">
        <v>706</v>
      </c>
      <c r="E410" t="s">
        <v>278</v>
      </c>
      <c r="F410" s="128" t="s">
        <v>421</v>
      </c>
    </row>
    <row r="411" spans="1:6">
      <c r="A411" s="314"/>
      <c r="B411" s="152" t="s">
        <v>201</v>
      </c>
      <c r="C411" t="s">
        <v>703</v>
      </c>
      <c r="D411" t="s">
        <v>704</v>
      </c>
      <c r="E411" t="s">
        <v>291</v>
      </c>
      <c r="F411" s="128" t="s">
        <v>421</v>
      </c>
    </row>
    <row r="412" spans="1:6">
      <c r="A412" s="314"/>
      <c r="B412" s="152" t="s">
        <v>201</v>
      </c>
      <c r="C412" t="s">
        <v>703</v>
      </c>
      <c r="D412" t="s">
        <v>704</v>
      </c>
      <c r="E412" t="s">
        <v>310</v>
      </c>
      <c r="F412" s="128" t="s">
        <v>421</v>
      </c>
    </row>
    <row r="413" spans="1:6">
      <c r="A413" s="314"/>
      <c r="B413" s="152" t="s">
        <v>201</v>
      </c>
      <c r="C413" t="s">
        <v>703</v>
      </c>
      <c r="D413" t="s">
        <v>704</v>
      </c>
      <c r="E413" t="s">
        <v>316</v>
      </c>
      <c r="F413" s="128" t="s">
        <v>421</v>
      </c>
    </row>
    <row r="414" spans="1:6">
      <c r="A414" s="314"/>
      <c r="B414" s="152" t="s">
        <v>201</v>
      </c>
      <c r="C414" t="s">
        <v>703</v>
      </c>
      <c r="D414" t="s">
        <v>704</v>
      </c>
      <c r="E414" t="s">
        <v>314</v>
      </c>
      <c r="F414" s="128" t="s">
        <v>421</v>
      </c>
    </row>
    <row r="415" spans="1:6">
      <c r="A415" s="314"/>
      <c r="B415" s="152" t="s">
        <v>201</v>
      </c>
      <c r="C415" t="s">
        <v>709</v>
      </c>
      <c r="D415" t="s">
        <v>710</v>
      </c>
      <c r="E415" t="s">
        <v>278</v>
      </c>
      <c r="F415" s="128" t="s">
        <v>421</v>
      </c>
    </row>
    <row r="416" spans="1:6">
      <c r="A416" s="314"/>
      <c r="B416" s="152" t="s">
        <v>201</v>
      </c>
      <c r="C416" t="s">
        <v>703</v>
      </c>
      <c r="D416" t="s">
        <v>704</v>
      </c>
      <c r="E416" t="s">
        <v>320</v>
      </c>
      <c r="F416" s="128" t="s">
        <v>421</v>
      </c>
    </row>
    <row r="417" spans="1:6">
      <c r="A417" s="314"/>
      <c r="B417" s="152" t="s">
        <v>201</v>
      </c>
      <c r="C417" t="s">
        <v>703</v>
      </c>
      <c r="D417" t="s">
        <v>704</v>
      </c>
      <c r="E417" t="s">
        <v>288</v>
      </c>
      <c r="F417" s="128" t="s">
        <v>421</v>
      </c>
    </row>
    <row r="418" spans="1:6">
      <c r="A418" s="314"/>
      <c r="B418" s="152" t="s">
        <v>201</v>
      </c>
      <c r="C418" t="s">
        <v>723</v>
      </c>
      <c r="D418" t="s">
        <v>724</v>
      </c>
      <c r="E418" t="s">
        <v>278</v>
      </c>
      <c r="F418" s="128" t="s">
        <v>421</v>
      </c>
    </row>
    <row r="419" spans="1:6">
      <c r="A419" s="314"/>
      <c r="B419" s="152" t="s">
        <v>201</v>
      </c>
      <c r="C419" t="s">
        <v>725</v>
      </c>
      <c r="D419" t="s">
        <v>704</v>
      </c>
      <c r="E419" t="s">
        <v>276</v>
      </c>
      <c r="F419" s="128" t="s">
        <v>421</v>
      </c>
    </row>
    <row r="420" spans="1:6">
      <c r="A420" s="314"/>
      <c r="B420" s="152" t="s">
        <v>201</v>
      </c>
      <c r="C420" t="s">
        <v>703</v>
      </c>
      <c r="D420" t="s">
        <v>704</v>
      </c>
      <c r="E420" t="s">
        <v>335</v>
      </c>
      <c r="F420" s="128" t="s">
        <v>421</v>
      </c>
    </row>
    <row r="421" spans="1:6">
      <c r="A421" s="314"/>
      <c r="B421" s="152" t="s">
        <v>201</v>
      </c>
      <c r="C421" t="s">
        <v>703</v>
      </c>
      <c r="D421" t="s">
        <v>704</v>
      </c>
      <c r="E421" t="s">
        <v>329</v>
      </c>
      <c r="F421" s="128" t="s">
        <v>421</v>
      </c>
    </row>
    <row r="422" spans="1:6">
      <c r="A422" s="314"/>
      <c r="B422" s="152" t="s">
        <v>201</v>
      </c>
      <c r="C422" t="s">
        <v>726</v>
      </c>
      <c r="D422" t="s">
        <v>727</v>
      </c>
      <c r="E422" t="s">
        <v>276</v>
      </c>
      <c r="F422" s="128" t="s">
        <v>421</v>
      </c>
    </row>
    <row r="423" spans="1:6">
      <c r="A423" s="314"/>
      <c r="B423" s="152" t="s">
        <v>201</v>
      </c>
      <c r="C423" t="s">
        <v>725</v>
      </c>
      <c r="D423" t="s">
        <v>704</v>
      </c>
      <c r="E423" t="s">
        <v>287</v>
      </c>
      <c r="F423" s="128" t="s">
        <v>421</v>
      </c>
    </row>
    <row r="424" spans="1:6">
      <c r="A424" s="314"/>
      <c r="B424" s="152" t="s">
        <v>201</v>
      </c>
      <c r="C424" t="s">
        <v>703</v>
      </c>
      <c r="D424" t="s">
        <v>704</v>
      </c>
      <c r="E424" t="s">
        <v>518</v>
      </c>
      <c r="F424" s="128" t="s">
        <v>421</v>
      </c>
    </row>
    <row r="425" spans="1:6">
      <c r="A425" s="314"/>
      <c r="B425" s="152" t="s">
        <v>201</v>
      </c>
      <c r="C425" t="s">
        <v>703</v>
      </c>
      <c r="D425" t="s">
        <v>704</v>
      </c>
      <c r="E425" t="s">
        <v>280</v>
      </c>
      <c r="F425" s="128" t="s">
        <v>421</v>
      </c>
    </row>
    <row r="426" spans="1:6">
      <c r="A426" s="314"/>
      <c r="B426" s="152" t="s">
        <v>201</v>
      </c>
      <c r="C426" t="s">
        <v>728</v>
      </c>
      <c r="D426" t="s">
        <v>729</v>
      </c>
      <c r="E426" t="s">
        <v>278</v>
      </c>
      <c r="F426" s="128" t="s">
        <v>421</v>
      </c>
    </row>
    <row r="427" spans="1:6">
      <c r="A427" s="314"/>
      <c r="B427" s="152" t="s">
        <v>201</v>
      </c>
      <c r="C427" t="s">
        <v>703</v>
      </c>
      <c r="D427" t="s">
        <v>704</v>
      </c>
      <c r="E427" t="s">
        <v>317</v>
      </c>
      <c r="F427" s="128" t="s">
        <v>421</v>
      </c>
    </row>
    <row r="428" spans="1:6">
      <c r="A428" s="314"/>
      <c r="B428" s="152" t="s">
        <v>201</v>
      </c>
      <c r="C428" t="s">
        <v>703</v>
      </c>
      <c r="D428" t="s">
        <v>704</v>
      </c>
      <c r="E428" t="s">
        <v>318</v>
      </c>
      <c r="F428" s="128" t="s">
        <v>421</v>
      </c>
    </row>
    <row r="429" spans="1:6">
      <c r="A429" s="314"/>
      <c r="B429" s="152" t="s">
        <v>201</v>
      </c>
      <c r="C429" t="s">
        <v>703</v>
      </c>
      <c r="D429" t="s">
        <v>704</v>
      </c>
      <c r="E429" t="s">
        <v>315</v>
      </c>
      <c r="F429" s="128" t="s">
        <v>421</v>
      </c>
    </row>
    <row r="430" spans="1:6">
      <c r="A430" s="314"/>
      <c r="B430" s="152" t="s">
        <v>201</v>
      </c>
      <c r="C430" t="s">
        <v>726</v>
      </c>
      <c r="D430" t="s">
        <v>727</v>
      </c>
      <c r="E430" t="s">
        <v>283</v>
      </c>
      <c r="F430" s="128" t="s">
        <v>421</v>
      </c>
    </row>
    <row r="431" spans="1:6">
      <c r="A431" s="314"/>
      <c r="B431" s="152" t="s">
        <v>201</v>
      </c>
      <c r="C431" t="s">
        <v>703</v>
      </c>
      <c r="D431" t="s">
        <v>704</v>
      </c>
      <c r="E431" t="s">
        <v>307</v>
      </c>
      <c r="F431" s="128" t="s">
        <v>421</v>
      </c>
    </row>
    <row r="432" spans="1:6">
      <c r="A432" s="314"/>
      <c r="B432" s="152" t="s">
        <v>201</v>
      </c>
      <c r="C432" t="s">
        <v>730</v>
      </c>
      <c r="D432" t="s">
        <v>731</v>
      </c>
      <c r="E432" t="s">
        <v>283</v>
      </c>
      <c r="F432" s="128" t="s">
        <v>421</v>
      </c>
    </row>
    <row r="433" spans="1:6">
      <c r="A433" s="314"/>
      <c r="B433" s="152" t="s">
        <v>201</v>
      </c>
      <c r="C433" t="s">
        <v>703</v>
      </c>
      <c r="D433" t="s">
        <v>704</v>
      </c>
      <c r="E433" t="s">
        <v>294</v>
      </c>
      <c r="F433" s="128" t="s">
        <v>421</v>
      </c>
    </row>
    <row r="434" spans="1:6">
      <c r="A434" s="314"/>
      <c r="B434" s="152" t="s">
        <v>201</v>
      </c>
      <c r="C434" t="s">
        <v>732</v>
      </c>
      <c r="D434" t="s">
        <v>733</v>
      </c>
      <c r="E434" t="s">
        <v>272</v>
      </c>
      <c r="F434" s="128" t="s">
        <v>421</v>
      </c>
    </row>
    <row r="435" spans="1:6">
      <c r="A435" s="314"/>
      <c r="B435" s="152" t="s">
        <v>201</v>
      </c>
      <c r="C435" t="s">
        <v>730</v>
      </c>
      <c r="D435" t="s">
        <v>731</v>
      </c>
      <c r="E435" t="s">
        <v>278</v>
      </c>
      <c r="F435" s="128" t="s">
        <v>421</v>
      </c>
    </row>
    <row r="436" spans="1:6">
      <c r="A436" s="314"/>
      <c r="B436" s="152" t="s">
        <v>201</v>
      </c>
      <c r="C436" t="s">
        <v>734</v>
      </c>
      <c r="D436" t="s">
        <v>735</v>
      </c>
      <c r="E436" t="s">
        <v>272</v>
      </c>
      <c r="F436" s="128" t="s">
        <v>421</v>
      </c>
    </row>
    <row r="437" spans="1:6">
      <c r="A437" s="314"/>
      <c r="B437" s="152" t="s">
        <v>201</v>
      </c>
      <c r="C437" t="s">
        <v>703</v>
      </c>
      <c r="D437" t="s">
        <v>704</v>
      </c>
      <c r="E437" t="s">
        <v>322</v>
      </c>
      <c r="F437" s="128" t="s">
        <v>421</v>
      </c>
    </row>
    <row r="438" spans="1:6">
      <c r="A438" s="314"/>
      <c r="B438" s="152" t="s">
        <v>201</v>
      </c>
      <c r="C438" t="s">
        <v>703</v>
      </c>
      <c r="D438" t="s">
        <v>704</v>
      </c>
      <c r="E438" t="s">
        <v>281</v>
      </c>
      <c r="F438" s="128" t="s">
        <v>421</v>
      </c>
    </row>
    <row r="439" spans="1:6">
      <c r="A439" s="314"/>
      <c r="B439" s="152" t="s">
        <v>201</v>
      </c>
      <c r="C439" t="s">
        <v>703</v>
      </c>
      <c r="D439" t="s">
        <v>704</v>
      </c>
      <c r="E439" t="s">
        <v>304</v>
      </c>
      <c r="F439" s="128" t="s">
        <v>421</v>
      </c>
    </row>
    <row r="440" spans="1:6">
      <c r="A440" s="314"/>
      <c r="B440" s="152" t="s">
        <v>201</v>
      </c>
      <c r="C440" t="s">
        <v>736</v>
      </c>
      <c r="D440" t="s">
        <v>737</v>
      </c>
      <c r="E440" t="s">
        <v>272</v>
      </c>
      <c r="F440" s="128" t="s">
        <v>421</v>
      </c>
    </row>
    <row r="441" spans="1:6">
      <c r="A441" s="314"/>
      <c r="B441" s="152" t="s">
        <v>201</v>
      </c>
      <c r="C441" t="s">
        <v>738</v>
      </c>
      <c r="D441" t="s">
        <v>739</v>
      </c>
      <c r="E441" t="s">
        <v>278</v>
      </c>
      <c r="F441" s="128" t="s">
        <v>421</v>
      </c>
    </row>
    <row r="442" spans="1:6">
      <c r="A442" s="314"/>
      <c r="B442" s="152" t="s">
        <v>201</v>
      </c>
      <c r="C442" t="s">
        <v>703</v>
      </c>
      <c r="D442" t="s">
        <v>704</v>
      </c>
      <c r="E442" t="s">
        <v>323</v>
      </c>
      <c r="F442" s="128" t="s">
        <v>421</v>
      </c>
    </row>
    <row r="443" spans="1:6">
      <c r="A443" s="314"/>
      <c r="B443" s="152" t="s">
        <v>201</v>
      </c>
      <c r="C443" t="s">
        <v>703</v>
      </c>
      <c r="D443" t="s">
        <v>704</v>
      </c>
      <c r="E443" t="s">
        <v>321</v>
      </c>
      <c r="F443" s="128" t="s">
        <v>421</v>
      </c>
    </row>
    <row r="444" spans="1:6">
      <c r="A444" s="314"/>
      <c r="B444" s="152" t="s">
        <v>201</v>
      </c>
      <c r="C444" t="s">
        <v>703</v>
      </c>
      <c r="D444" t="s">
        <v>704</v>
      </c>
      <c r="E444" t="s">
        <v>332</v>
      </c>
      <c r="F444" s="128" t="s">
        <v>421</v>
      </c>
    </row>
    <row r="445" spans="1:6">
      <c r="A445" s="314"/>
      <c r="B445" s="152" t="s">
        <v>201</v>
      </c>
      <c r="C445" t="s">
        <v>703</v>
      </c>
      <c r="D445" t="s">
        <v>704</v>
      </c>
      <c r="E445" t="s">
        <v>193</v>
      </c>
      <c r="F445" s="128" t="s">
        <v>421</v>
      </c>
    </row>
    <row r="446" spans="1:6">
      <c r="A446" s="314"/>
      <c r="B446" s="152" t="s">
        <v>201</v>
      </c>
      <c r="C446" t="s">
        <v>703</v>
      </c>
      <c r="D446" t="s">
        <v>704</v>
      </c>
      <c r="E446" t="s">
        <v>542</v>
      </c>
      <c r="F446" s="128" t="s">
        <v>421</v>
      </c>
    </row>
    <row r="447" spans="1:6">
      <c r="A447" s="314"/>
      <c r="B447" s="152" t="s">
        <v>201</v>
      </c>
      <c r="C447" t="s">
        <v>713</v>
      </c>
      <c r="D447" t="s">
        <v>714</v>
      </c>
      <c r="E447" t="s">
        <v>276</v>
      </c>
      <c r="F447" s="128" t="s">
        <v>421</v>
      </c>
    </row>
    <row r="448" spans="1:6">
      <c r="A448" s="314"/>
      <c r="B448" s="152" t="s">
        <v>201</v>
      </c>
      <c r="C448" t="s">
        <v>703</v>
      </c>
      <c r="D448" t="s">
        <v>704</v>
      </c>
      <c r="E448" t="s">
        <v>319</v>
      </c>
      <c r="F448" s="128" t="s">
        <v>421</v>
      </c>
    </row>
    <row r="449" spans="1:6">
      <c r="A449" s="314"/>
      <c r="B449" s="152" t="s">
        <v>201</v>
      </c>
      <c r="C449" t="s">
        <v>703</v>
      </c>
      <c r="D449" t="s">
        <v>704</v>
      </c>
      <c r="E449" t="s">
        <v>328</v>
      </c>
      <c r="F449" s="128" t="s">
        <v>421</v>
      </c>
    </row>
    <row r="450" spans="1:6">
      <c r="A450" s="314"/>
      <c r="B450" s="152" t="s">
        <v>201</v>
      </c>
      <c r="C450" t="s">
        <v>703</v>
      </c>
      <c r="D450" t="s">
        <v>704</v>
      </c>
      <c r="E450" t="s">
        <v>257</v>
      </c>
      <c r="F450" s="128" t="s">
        <v>421</v>
      </c>
    </row>
    <row r="451" spans="1:6">
      <c r="A451" s="314"/>
      <c r="B451" s="152" t="s">
        <v>201</v>
      </c>
      <c r="C451" t="s">
        <v>703</v>
      </c>
      <c r="D451" t="s">
        <v>704</v>
      </c>
      <c r="E451" t="s">
        <v>302</v>
      </c>
      <c r="F451" s="128" t="s">
        <v>421</v>
      </c>
    </row>
    <row r="452" spans="1:6">
      <c r="A452" s="314"/>
      <c r="B452" s="152" t="s">
        <v>207</v>
      </c>
      <c r="C452" t="s">
        <v>740</v>
      </c>
      <c r="D452" t="s">
        <v>741</v>
      </c>
      <c r="E452" t="s">
        <v>304</v>
      </c>
      <c r="F452" s="128" t="s">
        <v>421</v>
      </c>
    </row>
    <row r="453" spans="1:6">
      <c r="A453" s="314"/>
      <c r="B453" s="152" t="s">
        <v>207</v>
      </c>
      <c r="C453" t="s">
        <v>742</v>
      </c>
      <c r="D453" t="s">
        <v>743</v>
      </c>
      <c r="E453" t="s">
        <v>272</v>
      </c>
      <c r="F453" s="128" t="s">
        <v>421</v>
      </c>
    </row>
    <row r="454" spans="1:6">
      <c r="A454" s="314"/>
      <c r="B454" s="152" t="s">
        <v>207</v>
      </c>
      <c r="C454" t="s">
        <v>744</v>
      </c>
      <c r="D454" t="s">
        <v>745</v>
      </c>
      <c r="E454" t="s">
        <v>278</v>
      </c>
      <c r="F454" s="128" t="s">
        <v>421</v>
      </c>
    </row>
    <row r="455" spans="1:6">
      <c r="A455" s="314"/>
      <c r="B455" s="152" t="s">
        <v>207</v>
      </c>
      <c r="C455" t="s">
        <v>746</v>
      </c>
      <c r="D455" t="s">
        <v>747</v>
      </c>
      <c r="E455" t="s">
        <v>272</v>
      </c>
      <c r="F455" s="128" t="s">
        <v>421</v>
      </c>
    </row>
    <row r="456" spans="1:6">
      <c r="A456" s="314"/>
      <c r="B456" s="152" t="s">
        <v>207</v>
      </c>
      <c r="C456" t="s">
        <v>740</v>
      </c>
      <c r="D456" t="s">
        <v>741</v>
      </c>
      <c r="E456" t="s">
        <v>308</v>
      </c>
      <c r="F456" s="128" t="s">
        <v>421</v>
      </c>
    </row>
    <row r="457" spans="1:6">
      <c r="A457" s="314"/>
      <c r="B457" s="152" t="s">
        <v>207</v>
      </c>
      <c r="C457" t="s">
        <v>740</v>
      </c>
      <c r="D457" t="s">
        <v>741</v>
      </c>
      <c r="E457" t="s">
        <v>335</v>
      </c>
      <c r="F457" s="128" t="s">
        <v>421</v>
      </c>
    </row>
    <row r="458" spans="1:6">
      <c r="A458" s="314"/>
      <c r="B458" s="152" t="s">
        <v>207</v>
      </c>
      <c r="C458" t="s">
        <v>740</v>
      </c>
      <c r="D458" t="s">
        <v>741</v>
      </c>
      <c r="E458" t="s">
        <v>281</v>
      </c>
      <c r="F458" s="128" t="s">
        <v>421</v>
      </c>
    </row>
    <row r="459" spans="1:6">
      <c r="A459" s="314"/>
      <c r="B459" s="152" t="s">
        <v>207</v>
      </c>
      <c r="C459" t="s">
        <v>748</v>
      </c>
      <c r="D459" t="s">
        <v>749</v>
      </c>
      <c r="E459" t="s">
        <v>278</v>
      </c>
      <c r="F459" s="128" t="s">
        <v>421</v>
      </c>
    </row>
    <row r="460" spans="1:6">
      <c r="A460" s="314"/>
      <c r="B460" s="152" t="s">
        <v>207</v>
      </c>
      <c r="C460" t="s">
        <v>740</v>
      </c>
      <c r="D460" t="s">
        <v>741</v>
      </c>
      <c r="E460" t="s">
        <v>331</v>
      </c>
      <c r="F460" s="128" t="s">
        <v>421</v>
      </c>
    </row>
    <row r="461" spans="1:6">
      <c r="A461" s="314"/>
      <c r="B461" s="152" t="s">
        <v>207</v>
      </c>
      <c r="C461" t="s">
        <v>750</v>
      </c>
      <c r="D461" t="s">
        <v>741</v>
      </c>
      <c r="E461" t="s">
        <v>276</v>
      </c>
      <c r="F461" s="128" t="s">
        <v>421</v>
      </c>
    </row>
    <row r="462" spans="1:6">
      <c r="A462" s="314"/>
      <c r="B462" s="152" t="s">
        <v>207</v>
      </c>
      <c r="C462" t="s">
        <v>740</v>
      </c>
      <c r="D462" t="s">
        <v>741</v>
      </c>
      <c r="E462" t="s">
        <v>334</v>
      </c>
      <c r="F462" s="128" t="s">
        <v>421</v>
      </c>
    </row>
    <row r="463" spans="1:6">
      <c r="A463" s="314"/>
      <c r="B463" s="152" t="s">
        <v>207</v>
      </c>
      <c r="C463" t="s">
        <v>740</v>
      </c>
      <c r="D463" t="s">
        <v>741</v>
      </c>
      <c r="E463" t="s">
        <v>316</v>
      </c>
      <c r="F463" s="128" t="s">
        <v>421</v>
      </c>
    </row>
    <row r="464" spans="1:6">
      <c r="A464" s="314"/>
      <c r="B464" s="152" t="s">
        <v>207</v>
      </c>
      <c r="C464" t="s">
        <v>740</v>
      </c>
      <c r="D464" t="s">
        <v>741</v>
      </c>
      <c r="E464" t="s">
        <v>283</v>
      </c>
      <c r="F464" s="128" t="s">
        <v>421</v>
      </c>
    </row>
    <row r="465" spans="1:6">
      <c r="A465" s="314"/>
      <c r="B465" s="152" t="s">
        <v>207</v>
      </c>
      <c r="C465" t="s">
        <v>751</v>
      </c>
      <c r="D465" t="s">
        <v>752</v>
      </c>
      <c r="E465" t="s">
        <v>278</v>
      </c>
      <c r="F465" s="128" t="s">
        <v>421</v>
      </c>
    </row>
    <row r="466" spans="1:6">
      <c r="A466" s="314"/>
      <c r="B466" s="152" t="s">
        <v>207</v>
      </c>
      <c r="C466" t="s">
        <v>740</v>
      </c>
      <c r="D466" t="s">
        <v>741</v>
      </c>
      <c r="E466" t="s">
        <v>257</v>
      </c>
      <c r="F466" s="128" t="s">
        <v>421</v>
      </c>
    </row>
    <row r="467" spans="1:6">
      <c r="A467" s="314"/>
      <c r="B467" s="152" t="s">
        <v>207</v>
      </c>
      <c r="C467" t="s">
        <v>740</v>
      </c>
      <c r="D467" t="s">
        <v>741</v>
      </c>
      <c r="E467" t="s">
        <v>291</v>
      </c>
      <c r="F467" s="128" t="s">
        <v>421</v>
      </c>
    </row>
    <row r="468" spans="1:6">
      <c r="A468" s="314"/>
      <c r="B468" s="152" t="s">
        <v>207</v>
      </c>
      <c r="C468" t="s">
        <v>740</v>
      </c>
      <c r="D468" t="s">
        <v>741</v>
      </c>
      <c r="E468" t="s">
        <v>324</v>
      </c>
      <c r="F468" s="128" t="s">
        <v>421</v>
      </c>
    </row>
    <row r="469" spans="1:6">
      <c r="A469" s="314"/>
      <c r="B469" s="152" t="s">
        <v>207</v>
      </c>
      <c r="C469" t="s">
        <v>753</v>
      </c>
      <c r="D469" t="s">
        <v>754</v>
      </c>
      <c r="E469" t="s">
        <v>283</v>
      </c>
      <c r="F469" s="128" t="s">
        <v>421</v>
      </c>
    </row>
    <row r="470" spans="1:6">
      <c r="A470" s="314"/>
      <c r="B470" s="152" t="s">
        <v>207</v>
      </c>
      <c r="C470" t="s">
        <v>740</v>
      </c>
      <c r="D470" t="s">
        <v>741</v>
      </c>
      <c r="E470" t="s">
        <v>305</v>
      </c>
      <c r="F470" s="128" t="s">
        <v>421</v>
      </c>
    </row>
    <row r="471" spans="1:6">
      <c r="A471" s="314"/>
      <c r="B471" s="152" t="s">
        <v>207</v>
      </c>
      <c r="C471" t="s">
        <v>740</v>
      </c>
      <c r="D471" t="s">
        <v>741</v>
      </c>
      <c r="E471" t="s">
        <v>298</v>
      </c>
      <c r="F471" s="128" t="s">
        <v>421</v>
      </c>
    </row>
    <row r="472" spans="1:6">
      <c r="A472" s="314"/>
      <c r="B472" s="152" t="s">
        <v>207</v>
      </c>
      <c r="C472" t="s">
        <v>751</v>
      </c>
      <c r="D472" t="s">
        <v>752</v>
      </c>
      <c r="E472" t="s">
        <v>287</v>
      </c>
      <c r="F472" s="128" t="s">
        <v>421</v>
      </c>
    </row>
    <row r="473" spans="1:6">
      <c r="A473" s="314"/>
      <c r="B473" s="152" t="s">
        <v>207</v>
      </c>
      <c r="C473" t="s">
        <v>740</v>
      </c>
      <c r="D473" t="s">
        <v>741</v>
      </c>
      <c r="E473" t="s">
        <v>320</v>
      </c>
      <c r="F473" s="128" t="s">
        <v>421</v>
      </c>
    </row>
    <row r="474" spans="1:6">
      <c r="A474" s="314"/>
      <c r="B474" s="152" t="s">
        <v>207</v>
      </c>
      <c r="C474" t="s">
        <v>740</v>
      </c>
      <c r="D474" t="s">
        <v>741</v>
      </c>
      <c r="E474" t="s">
        <v>332</v>
      </c>
      <c r="F474" s="128" t="s">
        <v>421</v>
      </c>
    </row>
    <row r="475" spans="1:6">
      <c r="A475" s="314"/>
      <c r="B475" s="152" t="s">
        <v>207</v>
      </c>
      <c r="C475" t="s">
        <v>740</v>
      </c>
      <c r="D475" t="s">
        <v>741</v>
      </c>
      <c r="E475" t="s">
        <v>323</v>
      </c>
      <c r="F475" s="128" t="s">
        <v>421</v>
      </c>
    </row>
    <row r="476" spans="1:6">
      <c r="A476" s="314"/>
      <c r="B476" s="152" t="s">
        <v>207</v>
      </c>
      <c r="C476" t="s">
        <v>740</v>
      </c>
      <c r="D476" t="s">
        <v>741</v>
      </c>
      <c r="E476" t="s">
        <v>301</v>
      </c>
      <c r="F476" s="128" t="s">
        <v>421</v>
      </c>
    </row>
    <row r="477" spans="1:6">
      <c r="A477" s="314"/>
      <c r="B477" s="152" t="s">
        <v>207</v>
      </c>
      <c r="C477" t="s">
        <v>753</v>
      </c>
      <c r="D477" t="s">
        <v>754</v>
      </c>
      <c r="E477" t="s">
        <v>278</v>
      </c>
      <c r="F477" s="128" t="s">
        <v>421</v>
      </c>
    </row>
    <row r="478" spans="1:6">
      <c r="A478" s="314"/>
      <c r="B478" s="152" t="s">
        <v>207</v>
      </c>
      <c r="C478" t="s">
        <v>755</v>
      </c>
      <c r="D478" t="s">
        <v>756</v>
      </c>
      <c r="E478" t="s">
        <v>272</v>
      </c>
      <c r="F478" s="128" t="s">
        <v>421</v>
      </c>
    </row>
    <row r="479" spans="1:6">
      <c r="A479" s="314"/>
      <c r="B479" s="152" t="s">
        <v>207</v>
      </c>
      <c r="C479" t="s">
        <v>757</v>
      </c>
      <c r="D479" t="s">
        <v>758</v>
      </c>
      <c r="E479" t="s">
        <v>272</v>
      </c>
      <c r="F479" s="128" t="s">
        <v>421</v>
      </c>
    </row>
    <row r="480" spans="1:6">
      <c r="A480" s="314"/>
      <c r="B480" s="152" t="s">
        <v>207</v>
      </c>
      <c r="C480" t="s">
        <v>740</v>
      </c>
      <c r="D480" t="s">
        <v>741</v>
      </c>
      <c r="E480" t="s">
        <v>310</v>
      </c>
      <c r="F480" s="128" t="s">
        <v>421</v>
      </c>
    </row>
    <row r="481" spans="1:6">
      <c r="A481" s="314"/>
      <c r="B481" s="152" t="s">
        <v>207</v>
      </c>
      <c r="C481" t="s">
        <v>740</v>
      </c>
      <c r="D481" t="s">
        <v>741</v>
      </c>
      <c r="E481" t="s">
        <v>325</v>
      </c>
      <c r="F481" s="128" t="s">
        <v>421</v>
      </c>
    </row>
    <row r="482" spans="1:6">
      <c r="A482" s="314"/>
      <c r="B482" s="152" t="s">
        <v>207</v>
      </c>
      <c r="C482" t="s">
        <v>740</v>
      </c>
      <c r="D482" t="s">
        <v>741</v>
      </c>
      <c r="E482" t="s">
        <v>542</v>
      </c>
      <c r="F482" s="128" t="s">
        <v>421</v>
      </c>
    </row>
    <row r="483" spans="1:6">
      <c r="A483" s="314"/>
      <c r="B483" s="152" t="s">
        <v>207</v>
      </c>
      <c r="C483" t="s">
        <v>740</v>
      </c>
      <c r="D483" t="s">
        <v>741</v>
      </c>
      <c r="E483" t="s">
        <v>300</v>
      </c>
      <c r="F483" s="128" t="s">
        <v>421</v>
      </c>
    </row>
    <row r="484" spans="1:6">
      <c r="A484" s="314"/>
      <c r="B484" s="152" t="s">
        <v>207</v>
      </c>
      <c r="C484" t="s">
        <v>750</v>
      </c>
      <c r="D484" t="s">
        <v>741</v>
      </c>
      <c r="E484" t="s">
        <v>287</v>
      </c>
      <c r="F484" s="128" t="s">
        <v>421</v>
      </c>
    </row>
    <row r="485" spans="1:6">
      <c r="A485" s="314"/>
      <c r="B485" s="152" t="s">
        <v>207</v>
      </c>
      <c r="C485" t="s">
        <v>740</v>
      </c>
      <c r="D485" t="s">
        <v>741</v>
      </c>
      <c r="E485" t="s">
        <v>293</v>
      </c>
      <c r="F485" s="128" t="s">
        <v>421</v>
      </c>
    </row>
    <row r="486" spans="1:6">
      <c r="A486" s="314"/>
      <c r="B486" s="152" t="s">
        <v>207</v>
      </c>
      <c r="C486" t="s">
        <v>740</v>
      </c>
      <c r="D486" t="s">
        <v>741</v>
      </c>
      <c r="E486" t="s">
        <v>318</v>
      </c>
      <c r="F486" s="128" t="s">
        <v>421</v>
      </c>
    </row>
    <row r="487" spans="1:6">
      <c r="A487" s="314"/>
      <c r="B487" s="152" t="s">
        <v>207</v>
      </c>
      <c r="C487" t="s">
        <v>759</v>
      </c>
      <c r="D487" t="s">
        <v>760</v>
      </c>
      <c r="E487" t="s">
        <v>272</v>
      </c>
      <c r="F487" s="128" t="s">
        <v>421</v>
      </c>
    </row>
    <row r="488" spans="1:6">
      <c r="A488" s="314"/>
      <c r="B488" s="152" t="s">
        <v>207</v>
      </c>
      <c r="C488" t="s">
        <v>740</v>
      </c>
      <c r="D488" t="s">
        <v>741</v>
      </c>
      <c r="E488" t="s">
        <v>527</v>
      </c>
      <c r="F488" s="128" t="s">
        <v>421</v>
      </c>
    </row>
    <row r="489" spans="1:6">
      <c r="A489" s="314"/>
      <c r="B489" s="152" t="s">
        <v>207</v>
      </c>
      <c r="C489" t="s">
        <v>761</v>
      </c>
      <c r="D489" t="s">
        <v>762</v>
      </c>
      <c r="E489" t="s">
        <v>278</v>
      </c>
      <c r="F489" s="128" t="s">
        <v>421</v>
      </c>
    </row>
    <row r="490" spans="1:6">
      <c r="A490" s="314"/>
      <c r="B490" s="152" t="s">
        <v>207</v>
      </c>
      <c r="C490" t="s">
        <v>763</v>
      </c>
      <c r="D490" t="s">
        <v>764</v>
      </c>
      <c r="E490" t="s">
        <v>278</v>
      </c>
      <c r="F490" s="128" t="s">
        <v>421</v>
      </c>
    </row>
    <row r="491" spans="1:6">
      <c r="A491" s="314"/>
      <c r="B491" s="152" t="s">
        <v>207</v>
      </c>
      <c r="C491" t="s">
        <v>740</v>
      </c>
      <c r="D491" t="s">
        <v>741</v>
      </c>
      <c r="E491" t="s">
        <v>290</v>
      </c>
      <c r="F491" s="128" t="s">
        <v>421</v>
      </c>
    </row>
    <row r="492" spans="1:6">
      <c r="A492" s="314"/>
      <c r="B492" s="152" t="s">
        <v>207</v>
      </c>
      <c r="C492" t="s">
        <v>740</v>
      </c>
      <c r="D492" t="s">
        <v>741</v>
      </c>
      <c r="E492" t="s">
        <v>328</v>
      </c>
      <c r="F492" s="128" t="s">
        <v>421</v>
      </c>
    </row>
    <row r="493" spans="1:6">
      <c r="A493" s="314"/>
      <c r="B493" s="152" t="s">
        <v>207</v>
      </c>
      <c r="C493" t="s">
        <v>765</v>
      </c>
      <c r="D493" t="s">
        <v>766</v>
      </c>
      <c r="E493" t="s">
        <v>272</v>
      </c>
      <c r="F493" s="128" t="s">
        <v>421</v>
      </c>
    </row>
    <row r="494" spans="1:6">
      <c r="A494" s="314"/>
      <c r="B494" s="152" t="s">
        <v>207</v>
      </c>
      <c r="C494" t="s">
        <v>767</v>
      </c>
      <c r="D494" t="s">
        <v>768</v>
      </c>
      <c r="E494" t="s">
        <v>278</v>
      </c>
      <c r="F494" s="128" t="s">
        <v>421</v>
      </c>
    </row>
    <row r="495" spans="1:6">
      <c r="A495" s="314"/>
      <c r="B495" s="152" t="s">
        <v>207</v>
      </c>
      <c r="C495" t="s">
        <v>769</v>
      </c>
      <c r="D495" t="s">
        <v>770</v>
      </c>
      <c r="E495" t="s">
        <v>278</v>
      </c>
      <c r="F495" s="128" t="s">
        <v>421</v>
      </c>
    </row>
    <row r="496" spans="1:6">
      <c r="A496" s="314"/>
      <c r="B496" s="152" t="s">
        <v>207</v>
      </c>
      <c r="C496" t="s">
        <v>740</v>
      </c>
      <c r="D496" t="s">
        <v>741</v>
      </c>
      <c r="E496" t="s">
        <v>327</v>
      </c>
      <c r="F496" s="128" t="s">
        <v>421</v>
      </c>
    </row>
    <row r="497" spans="1:6">
      <c r="A497" s="314"/>
      <c r="B497" s="152" t="s">
        <v>207</v>
      </c>
      <c r="C497" t="s">
        <v>771</v>
      </c>
      <c r="D497" t="s">
        <v>772</v>
      </c>
      <c r="E497" t="s">
        <v>272</v>
      </c>
      <c r="F497" s="128" t="s">
        <v>421</v>
      </c>
    </row>
    <row r="498" spans="1:6">
      <c r="A498" s="314"/>
      <c r="B498" s="152" t="s">
        <v>207</v>
      </c>
      <c r="C498" t="s">
        <v>740</v>
      </c>
      <c r="D498" t="s">
        <v>741</v>
      </c>
      <c r="E498" t="s">
        <v>294</v>
      </c>
      <c r="F498" s="128" t="s">
        <v>421</v>
      </c>
    </row>
    <row r="499" spans="1:6">
      <c r="A499" s="314"/>
      <c r="B499" s="152" t="s">
        <v>207</v>
      </c>
      <c r="C499" t="s">
        <v>773</v>
      </c>
      <c r="D499" t="s">
        <v>774</v>
      </c>
      <c r="E499" t="s">
        <v>278</v>
      </c>
      <c r="F499" s="128" t="s">
        <v>421</v>
      </c>
    </row>
    <row r="500" spans="1:6">
      <c r="A500" s="314"/>
      <c r="B500" s="152" t="s">
        <v>207</v>
      </c>
      <c r="C500" t="s">
        <v>740</v>
      </c>
      <c r="D500" t="s">
        <v>741</v>
      </c>
      <c r="E500" t="s">
        <v>288</v>
      </c>
      <c r="F500" s="128" t="s">
        <v>421</v>
      </c>
    </row>
    <row r="501" spans="1:6">
      <c r="A501" s="314"/>
      <c r="B501" s="152" t="s">
        <v>207</v>
      </c>
      <c r="C501" t="s">
        <v>740</v>
      </c>
      <c r="D501" t="s">
        <v>741</v>
      </c>
      <c r="E501" t="s">
        <v>317</v>
      </c>
      <c r="F501" s="128" t="s">
        <v>421</v>
      </c>
    </row>
    <row r="502" spans="1:6">
      <c r="A502" s="314"/>
      <c r="B502" s="152" t="s">
        <v>207</v>
      </c>
      <c r="C502" t="s">
        <v>740</v>
      </c>
      <c r="D502" t="s">
        <v>741</v>
      </c>
      <c r="E502" t="s">
        <v>315</v>
      </c>
      <c r="F502" s="128" t="s">
        <v>421</v>
      </c>
    </row>
    <row r="503" spans="1:6">
      <c r="A503" s="314"/>
      <c r="B503" s="152" t="s">
        <v>207</v>
      </c>
      <c r="C503" t="s">
        <v>740</v>
      </c>
      <c r="D503" t="s">
        <v>741</v>
      </c>
      <c r="E503" t="s">
        <v>278</v>
      </c>
      <c r="F503" s="128" t="s">
        <v>421</v>
      </c>
    </row>
    <row r="504" spans="1:6">
      <c r="A504" s="314"/>
      <c r="B504" s="152" t="s">
        <v>207</v>
      </c>
      <c r="C504" t="s">
        <v>740</v>
      </c>
      <c r="D504" t="s">
        <v>741</v>
      </c>
      <c r="E504" t="s">
        <v>302</v>
      </c>
      <c r="F504" s="128" t="s">
        <v>421</v>
      </c>
    </row>
    <row r="505" spans="1:6">
      <c r="A505" s="314"/>
      <c r="B505" s="152" t="s">
        <v>207</v>
      </c>
      <c r="C505" t="s">
        <v>775</v>
      </c>
      <c r="D505" t="s">
        <v>776</v>
      </c>
      <c r="E505" t="s">
        <v>272</v>
      </c>
      <c r="F505" s="128" t="s">
        <v>421</v>
      </c>
    </row>
    <row r="506" spans="1:6">
      <c r="A506" s="314"/>
      <c r="B506" s="152" t="s">
        <v>207</v>
      </c>
      <c r="C506" t="s">
        <v>767</v>
      </c>
      <c r="D506" t="s">
        <v>768</v>
      </c>
      <c r="E506" t="s">
        <v>283</v>
      </c>
      <c r="F506" s="128" t="s">
        <v>421</v>
      </c>
    </row>
    <row r="507" spans="1:6">
      <c r="A507" s="314"/>
      <c r="B507" s="152" t="s">
        <v>207</v>
      </c>
      <c r="C507" t="s">
        <v>740</v>
      </c>
      <c r="D507" t="s">
        <v>741</v>
      </c>
      <c r="E507" t="s">
        <v>314</v>
      </c>
      <c r="F507" s="128" t="s">
        <v>421</v>
      </c>
    </row>
    <row r="508" spans="1:6">
      <c r="A508" s="314"/>
      <c r="B508" s="152" t="s">
        <v>207</v>
      </c>
      <c r="C508" t="s">
        <v>740</v>
      </c>
      <c r="D508" t="s">
        <v>741</v>
      </c>
      <c r="E508" t="s">
        <v>312</v>
      </c>
      <c r="F508" s="128" t="s">
        <v>421</v>
      </c>
    </row>
    <row r="509" spans="1:6">
      <c r="A509" s="314"/>
      <c r="B509" s="152" t="s">
        <v>207</v>
      </c>
      <c r="C509" t="s">
        <v>740</v>
      </c>
      <c r="D509" t="s">
        <v>741</v>
      </c>
      <c r="E509" t="s">
        <v>322</v>
      </c>
      <c r="F509" s="128" t="s">
        <v>421</v>
      </c>
    </row>
    <row r="510" spans="1:6">
      <c r="A510" s="314"/>
      <c r="B510" s="152" t="s">
        <v>207</v>
      </c>
      <c r="C510" t="s">
        <v>740</v>
      </c>
      <c r="D510" t="s">
        <v>741</v>
      </c>
      <c r="E510" t="s">
        <v>329</v>
      </c>
      <c r="F510" s="128" t="s">
        <v>421</v>
      </c>
    </row>
    <row r="511" spans="1:6">
      <c r="A511" s="314"/>
      <c r="B511" s="152" t="s">
        <v>207</v>
      </c>
      <c r="C511" t="s">
        <v>740</v>
      </c>
      <c r="D511" t="s">
        <v>741</v>
      </c>
      <c r="E511" t="s">
        <v>321</v>
      </c>
      <c r="F511" s="128" t="s">
        <v>421</v>
      </c>
    </row>
    <row r="512" spans="1:6">
      <c r="A512" s="314"/>
      <c r="B512" s="152" t="s">
        <v>207</v>
      </c>
      <c r="C512" t="s">
        <v>740</v>
      </c>
      <c r="D512" t="s">
        <v>741</v>
      </c>
      <c r="E512" t="s">
        <v>193</v>
      </c>
      <c r="F512" s="128" t="s">
        <v>421</v>
      </c>
    </row>
    <row r="513" spans="1:6">
      <c r="A513" s="314"/>
      <c r="B513" s="152" t="s">
        <v>207</v>
      </c>
      <c r="C513" t="s">
        <v>777</v>
      </c>
      <c r="D513" t="s">
        <v>778</v>
      </c>
      <c r="E513" t="s">
        <v>272</v>
      </c>
      <c r="F513" s="128" t="s">
        <v>421</v>
      </c>
    </row>
    <row r="514" spans="1:6">
      <c r="A514" s="314"/>
      <c r="B514" s="152" t="s">
        <v>207</v>
      </c>
      <c r="C514" t="s">
        <v>779</v>
      </c>
      <c r="D514" t="s">
        <v>780</v>
      </c>
      <c r="E514" t="s">
        <v>278</v>
      </c>
      <c r="F514" s="128" t="s">
        <v>421</v>
      </c>
    </row>
    <row r="515" spans="1:6">
      <c r="A515" s="314"/>
      <c r="B515" s="152" t="s">
        <v>207</v>
      </c>
      <c r="C515" t="s">
        <v>773</v>
      </c>
      <c r="D515" t="s">
        <v>774</v>
      </c>
      <c r="E515" t="s">
        <v>283</v>
      </c>
      <c r="F515" s="128" t="s">
        <v>421</v>
      </c>
    </row>
    <row r="516" spans="1:6">
      <c r="A516" s="314"/>
      <c r="B516" s="152" t="s">
        <v>207</v>
      </c>
      <c r="C516" t="s">
        <v>781</v>
      </c>
      <c r="D516" t="s">
        <v>782</v>
      </c>
      <c r="E516" t="s">
        <v>272</v>
      </c>
      <c r="F516" s="128" t="s">
        <v>421</v>
      </c>
    </row>
    <row r="517" spans="1:6">
      <c r="A517" s="314"/>
      <c r="B517" s="152" t="s">
        <v>207</v>
      </c>
      <c r="C517" t="s">
        <v>740</v>
      </c>
      <c r="D517" t="s">
        <v>741</v>
      </c>
      <c r="E517" t="s">
        <v>518</v>
      </c>
      <c r="F517" s="128" t="s">
        <v>421</v>
      </c>
    </row>
    <row r="518" spans="1:6">
      <c r="A518" s="314"/>
      <c r="B518" s="152" t="s">
        <v>207</v>
      </c>
      <c r="C518" t="s">
        <v>740</v>
      </c>
      <c r="D518" t="s">
        <v>741</v>
      </c>
      <c r="E518" t="s">
        <v>319</v>
      </c>
      <c r="F518" s="128" t="s">
        <v>421</v>
      </c>
    </row>
    <row r="519" spans="1:6">
      <c r="A519" s="314"/>
      <c r="B519" s="152" t="s">
        <v>207</v>
      </c>
      <c r="C519" t="s">
        <v>740</v>
      </c>
      <c r="D519" t="s">
        <v>741</v>
      </c>
      <c r="E519" t="s">
        <v>280</v>
      </c>
      <c r="F519" s="128" t="s">
        <v>421</v>
      </c>
    </row>
    <row r="520" spans="1:6">
      <c r="A520" s="314"/>
      <c r="B520" s="152" t="s">
        <v>207</v>
      </c>
      <c r="C520" t="s">
        <v>769</v>
      </c>
      <c r="D520" t="s">
        <v>770</v>
      </c>
      <c r="E520" t="s">
        <v>283</v>
      </c>
      <c r="F520" s="128" t="s">
        <v>421</v>
      </c>
    </row>
    <row r="521" spans="1:6">
      <c r="A521" s="314"/>
      <c r="B521" s="152" t="s">
        <v>207</v>
      </c>
      <c r="C521" t="s">
        <v>751</v>
      </c>
      <c r="D521" t="s">
        <v>752</v>
      </c>
      <c r="E521" t="s">
        <v>283</v>
      </c>
      <c r="F521" s="128" t="s">
        <v>421</v>
      </c>
    </row>
    <row r="522" spans="1:6">
      <c r="A522" s="314"/>
      <c r="B522" s="152" t="s">
        <v>207</v>
      </c>
      <c r="C522" t="s">
        <v>740</v>
      </c>
      <c r="D522" t="s">
        <v>741</v>
      </c>
      <c r="E522" t="s">
        <v>307</v>
      </c>
      <c r="F522" s="128" t="s">
        <v>421</v>
      </c>
    </row>
    <row r="523" spans="1:6">
      <c r="A523" s="314"/>
      <c r="B523" s="152" t="s">
        <v>207</v>
      </c>
      <c r="C523" t="s">
        <v>783</v>
      </c>
      <c r="D523" t="s">
        <v>784</v>
      </c>
      <c r="E523" t="s">
        <v>278</v>
      </c>
      <c r="F523" s="128" t="s">
        <v>421</v>
      </c>
    </row>
    <row r="524" spans="1:6">
      <c r="A524" s="314"/>
      <c r="B524" s="152" t="s">
        <v>209</v>
      </c>
      <c r="C524" t="s">
        <v>785</v>
      </c>
      <c r="D524" t="s">
        <v>786</v>
      </c>
      <c r="E524" t="s">
        <v>283</v>
      </c>
      <c r="F524" s="128" t="s">
        <v>421</v>
      </c>
    </row>
    <row r="525" spans="1:6">
      <c r="A525" s="314"/>
      <c r="B525" s="152" t="s">
        <v>209</v>
      </c>
      <c r="C525" t="s">
        <v>785</v>
      </c>
      <c r="D525" t="s">
        <v>786</v>
      </c>
      <c r="E525" t="s">
        <v>276</v>
      </c>
      <c r="F525" s="128" t="s">
        <v>421</v>
      </c>
    </row>
    <row r="526" spans="1:6">
      <c r="A526" s="314"/>
      <c r="B526" s="152" t="s">
        <v>219</v>
      </c>
      <c r="C526" t="s">
        <v>787</v>
      </c>
      <c r="D526" t="s">
        <v>788</v>
      </c>
      <c r="E526" t="s">
        <v>278</v>
      </c>
      <c r="F526" s="128" t="s">
        <v>421</v>
      </c>
    </row>
    <row r="527" spans="1:6">
      <c r="A527" s="314"/>
      <c r="B527" s="152" t="s">
        <v>219</v>
      </c>
      <c r="C527" t="s">
        <v>789</v>
      </c>
      <c r="D527" t="s">
        <v>790</v>
      </c>
      <c r="E527" t="s">
        <v>272</v>
      </c>
      <c r="F527" s="128" t="s">
        <v>421</v>
      </c>
    </row>
    <row r="528" spans="1:6">
      <c r="A528" s="314"/>
      <c r="B528" s="152" t="s">
        <v>219</v>
      </c>
      <c r="C528" t="s">
        <v>791</v>
      </c>
      <c r="D528" t="s">
        <v>792</v>
      </c>
      <c r="E528" t="s">
        <v>272</v>
      </c>
      <c r="F528" s="128" t="s">
        <v>421</v>
      </c>
    </row>
    <row r="529" spans="1:6">
      <c r="A529" s="314"/>
      <c r="B529" s="152" t="s">
        <v>219</v>
      </c>
      <c r="C529" t="s">
        <v>793</v>
      </c>
      <c r="D529" t="s">
        <v>794</v>
      </c>
      <c r="E529" t="s">
        <v>272</v>
      </c>
      <c r="F529" s="128" t="s">
        <v>421</v>
      </c>
    </row>
    <row r="530" spans="1:6">
      <c r="A530" s="314"/>
      <c r="B530" s="152" t="s">
        <v>219</v>
      </c>
      <c r="C530" t="s">
        <v>795</v>
      </c>
      <c r="D530" t="s">
        <v>796</v>
      </c>
      <c r="E530" t="s">
        <v>272</v>
      </c>
      <c r="F530" s="128" t="s">
        <v>421</v>
      </c>
    </row>
    <row r="531" spans="1:6">
      <c r="A531" s="314"/>
      <c r="B531" s="152" t="s">
        <v>219</v>
      </c>
      <c r="C531" t="s">
        <v>797</v>
      </c>
      <c r="D531" t="s">
        <v>798</v>
      </c>
      <c r="E531" t="s">
        <v>278</v>
      </c>
      <c r="F531" s="128" t="s">
        <v>421</v>
      </c>
    </row>
    <row r="532" spans="1:6">
      <c r="A532" s="314"/>
      <c r="B532" s="152" t="s">
        <v>219</v>
      </c>
      <c r="C532" t="s">
        <v>797</v>
      </c>
      <c r="D532" t="s">
        <v>798</v>
      </c>
      <c r="E532" t="s">
        <v>283</v>
      </c>
      <c r="F532" s="128" t="s">
        <v>421</v>
      </c>
    </row>
    <row r="533" spans="1:6">
      <c r="A533" s="314"/>
      <c r="B533" s="152" t="s">
        <v>219</v>
      </c>
      <c r="C533" t="s">
        <v>799</v>
      </c>
      <c r="D533" t="s">
        <v>800</v>
      </c>
      <c r="E533" t="s">
        <v>272</v>
      </c>
      <c r="F533" s="128" t="s">
        <v>421</v>
      </c>
    </row>
    <row r="534" spans="1:6">
      <c r="A534" s="314"/>
      <c r="B534" s="152" t="s">
        <v>219</v>
      </c>
      <c r="C534" t="s">
        <v>801</v>
      </c>
      <c r="D534" t="s">
        <v>802</v>
      </c>
      <c r="E534" t="s">
        <v>278</v>
      </c>
      <c r="F534" s="128" t="s">
        <v>421</v>
      </c>
    </row>
    <row r="535" spans="1:6">
      <c r="A535" s="314"/>
      <c r="B535" s="152" t="s">
        <v>229</v>
      </c>
      <c r="C535" t="s">
        <v>803</v>
      </c>
      <c r="D535" t="s">
        <v>804</v>
      </c>
      <c r="E535" t="s">
        <v>272</v>
      </c>
      <c r="F535" s="128" t="s">
        <v>421</v>
      </c>
    </row>
    <row r="536" spans="1:6">
      <c r="A536" s="314"/>
      <c r="B536" s="152" t="s">
        <v>223</v>
      </c>
      <c r="C536" t="s">
        <v>805</v>
      </c>
      <c r="D536" t="s">
        <v>806</v>
      </c>
      <c r="E536" t="s">
        <v>272</v>
      </c>
      <c r="F536" s="128" t="s">
        <v>421</v>
      </c>
    </row>
    <row r="537" spans="1:6">
      <c r="A537" s="314"/>
      <c r="B537" s="152" t="s">
        <v>223</v>
      </c>
      <c r="C537" t="s">
        <v>807</v>
      </c>
      <c r="D537" t="s">
        <v>808</v>
      </c>
      <c r="E537" t="s">
        <v>276</v>
      </c>
      <c r="F537" s="128" t="s">
        <v>421</v>
      </c>
    </row>
    <row r="538" spans="1:6">
      <c r="A538" s="314"/>
      <c r="B538" s="152" t="s">
        <v>223</v>
      </c>
      <c r="C538" t="s">
        <v>807</v>
      </c>
      <c r="D538" t="s">
        <v>808</v>
      </c>
      <c r="E538" t="s">
        <v>283</v>
      </c>
      <c r="F538" s="128" t="s">
        <v>421</v>
      </c>
    </row>
    <row r="539" spans="1:6">
      <c r="A539" s="314"/>
      <c r="B539" s="152" t="s">
        <v>223</v>
      </c>
      <c r="C539" t="s">
        <v>809</v>
      </c>
      <c r="D539" t="s">
        <v>810</v>
      </c>
      <c r="E539" t="s">
        <v>272</v>
      </c>
      <c r="F539" s="128" t="s">
        <v>421</v>
      </c>
    </row>
    <row r="540" spans="1:6" ht="15" thickBot="1">
      <c r="A540" s="315"/>
      <c r="B540" s="153" t="s">
        <v>223</v>
      </c>
      <c r="C540" s="134" t="s">
        <v>811</v>
      </c>
      <c r="D540" s="134" t="s">
        <v>812</v>
      </c>
      <c r="E540" s="134" t="s">
        <v>272</v>
      </c>
      <c r="F540" s="135" t="s">
        <v>421</v>
      </c>
    </row>
    <row r="573" ht="15" customHeight="1"/>
    <row r="574" ht="15" customHeight="1"/>
    <row r="575" ht="15" customHeight="1"/>
    <row r="576" ht="15" customHeight="1"/>
    <row r="577" ht="15" customHeight="1"/>
  </sheetData>
  <mergeCells count="4">
    <mergeCell ref="A3:A4"/>
    <mergeCell ref="A5:A17"/>
    <mergeCell ref="A19:A20"/>
    <mergeCell ref="A23:A5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18E5-C246-4125-A621-ACCDD47922CB}">
  <sheetPr>
    <tabColor rgb="FFFFC000"/>
  </sheetPr>
  <dimension ref="A1:AQ1793"/>
  <sheetViews>
    <sheetView workbookViewId="0">
      <selection activeCell="F1" sqref="F1"/>
    </sheetView>
    <sheetView workbookViewId="1"/>
  </sheetViews>
  <sheetFormatPr defaultColWidth="8.5546875" defaultRowHeight="14.4"/>
  <cols>
    <col min="2" max="2" width="13.44140625" customWidth="1"/>
    <col min="3" max="3" width="11.44140625" customWidth="1"/>
    <col min="4" max="5" width="19.5546875" customWidth="1"/>
    <col min="6" max="6" width="17.109375" customWidth="1"/>
    <col min="7" max="7" width="25.33203125" customWidth="1"/>
    <col min="8" max="8" width="23.88671875" customWidth="1"/>
    <col min="9" max="9" width="18" customWidth="1"/>
    <col min="10" max="10" width="16.44140625" customWidth="1"/>
    <col min="11" max="11" width="18.88671875" customWidth="1"/>
    <col min="12" max="12" width="22" customWidth="1"/>
    <col min="13" max="13" width="18.88671875" customWidth="1"/>
    <col min="14" max="14" width="24.44140625" customWidth="1"/>
    <col min="15" max="15" width="23.5546875" customWidth="1"/>
    <col min="16" max="16" width="23" customWidth="1"/>
    <col min="17" max="17" width="42.5546875" customWidth="1"/>
    <col min="18" max="18" width="53" customWidth="1"/>
    <col min="19" max="19" width="42.33203125" customWidth="1"/>
    <col min="20" max="20" width="36" customWidth="1"/>
    <col min="21" max="21" width="36.44140625" customWidth="1"/>
    <col min="22" max="22" width="44.109375" customWidth="1"/>
    <col min="23" max="23" width="46.109375" customWidth="1"/>
    <col min="24" max="24" width="51" customWidth="1"/>
    <col min="25" max="25" width="41.5546875" customWidth="1"/>
    <col min="26" max="26" width="37.5546875" customWidth="1"/>
    <col min="27" max="27" width="48" customWidth="1"/>
    <col min="28" max="28" width="37.33203125" customWidth="1"/>
    <col min="29" max="29" width="31" customWidth="1"/>
    <col min="30" max="30" width="31.44140625" customWidth="1"/>
    <col min="31" max="31" width="39.109375" customWidth="1"/>
    <col min="32" max="32" width="41.109375" customWidth="1"/>
    <col min="33" max="33" width="46" customWidth="1"/>
    <col min="34" max="34" width="36.5546875" customWidth="1"/>
    <col min="35" max="35" width="40.5546875" customWidth="1"/>
    <col min="36" max="36" width="51.109375" customWidth="1"/>
    <col min="37" max="37" width="40.44140625" customWidth="1"/>
    <col min="38" max="38" width="34.109375" customWidth="1"/>
    <col min="39" max="39" width="34.5546875" customWidth="1"/>
    <col min="40" max="40" width="42.44140625" customWidth="1"/>
    <col min="41" max="41" width="44.44140625" customWidth="1"/>
    <col min="42" max="42" width="49.109375" customWidth="1"/>
    <col min="43" max="43" width="39.5546875" customWidth="1"/>
  </cols>
  <sheetData>
    <row r="1" spans="1:43">
      <c r="A1" t="s">
        <v>813</v>
      </c>
      <c r="B1" t="s">
        <v>814</v>
      </c>
      <c r="C1" t="s">
        <v>815</v>
      </c>
      <c r="D1" t="s">
        <v>816</v>
      </c>
      <c r="E1" t="s">
        <v>817</v>
      </c>
      <c r="F1" t="s">
        <v>818</v>
      </c>
      <c r="G1" t="s">
        <v>819</v>
      </c>
      <c r="H1" t="s">
        <v>820</v>
      </c>
      <c r="I1" t="s">
        <v>821</v>
      </c>
      <c r="J1" t="s">
        <v>822</v>
      </c>
      <c r="K1" t="s">
        <v>823</v>
      </c>
      <c r="L1" t="s">
        <v>824</v>
      </c>
      <c r="M1" t="s">
        <v>825</v>
      </c>
      <c r="N1" t="s">
        <v>826</v>
      </c>
      <c r="O1" t="s">
        <v>827</v>
      </c>
      <c r="P1" t="s">
        <v>828</v>
      </c>
      <c r="Q1" t="s">
        <v>829</v>
      </c>
      <c r="R1" t="s">
        <v>830</v>
      </c>
      <c r="S1" t="s">
        <v>831</v>
      </c>
      <c r="T1" t="s">
        <v>832</v>
      </c>
      <c r="U1" t="s">
        <v>833</v>
      </c>
      <c r="V1" t="s">
        <v>834</v>
      </c>
      <c r="W1" t="s">
        <v>835</v>
      </c>
      <c r="X1" t="s">
        <v>836</v>
      </c>
      <c r="Y1" t="s">
        <v>837</v>
      </c>
      <c r="Z1" t="s">
        <v>838</v>
      </c>
      <c r="AA1" t="s">
        <v>839</v>
      </c>
      <c r="AB1" t="s">
        <v>840</v>
      </c>
      <c r="AC1" t="s">
        <v>841</v>
      </c>
      <c r="AD1" t="s">
        <v>842</v>
      </c>
      <c r="AE1" t="s">
        <v>843</v>
      </c>
      <c r="AF1" t="s">
        <v>844</v>
      </c>
      <c r="AG1" t="s">
        <v>845</v>
      </c>
      <c r="AH1" t="s">
        <v>846</v>
      </c>
      <c r="AI1" t="s">
        <v>847</v>
      </c>
      <c r="AJ1" t="s">
        <v>848</v>
      </c>
      <c r="AK1" t="s">
        <v>849</v>
      </c>
      <c r="AL1" t="s">
        <v>850</v>
      </c>
      <c r="AM1" t="s">
        <v>851</v>
      </c>
      <c r="AN1" t="s">
        <v>852</v>
      </c>
      <c r="AO1" t="s">
        <v>853</v>
      </c>
      <c r="AP1" t="s">
        <v>854</v>
      </c>
      <c r="AQ1" t="s">
        <v>855</v>
      </c>
    </row>
    <row r="2" spans="1:43">
      <c r="A2" t="s">
        <v>114</v>
      </c>
      <c r="B2" t="s">
        <v>171</v>
      </c>
      <c r="C2" t="s">
        <v>856</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row>
    <row r="3" spans="1:43">
      <c r="A3" t="s">
        <v>114</v>
      </c>
      <c r="B3" t="s">
        <v>171</v>
      </c>
      <c r="C3" t="s">
        <v>857</v>
      </c>
      <c r="D3">
        <v>196.3666666666667</v>
      </c>
      <c r="E3">
        <v>90.300000000000011</v>
      </c>
      <c r="F3">
        <v>306.06619939190273</v>
      </c>
      <c r="G3">
        <v>140.74577052328371</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row>
    <row r="4" spans="1:43">
      <c r="A4" t="s">
        <v>114</v>
      </c>
      <c r="B4" t="s">
        <v>171</v>
      </c>
      <c r="C4" t="s">
        <v>858</v>
      </c>
      <c r="D4">
        <v>196.3666666666667</v>
      </c>
      <c r="E4">
        <v>90.300000000000011</v>
      </c>
      <c r="F4">
        <v>531.05352983559317</v>
      </c>
      <c r="G4">
        <v>244.2070976616231</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row>
    <row r="5" spans="1:43">
      <c r="A5" t="s">
        <v>114</v>
      </c>
      <c r="B5" t="s">
        <v>171</v>
      </c>
      <c r="C5" t="s">
        <v>859</v>
      </c>
      <c r="D5">
        <v>196.3666666666667</v>
      </c>
      <c r="E5">
        <v>90.300000000000011</v>
      </c>
      <c r="F5">
        <v>521.65504382163158</v>
      </c>
      <c r="G5">
        <v>239.88516613695464</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row>
    <row r="6" spans="1:43">
      <c r="A6" t="s">
        <v>114</v>
      </c>
      <c r="B6" t="s">
        <v>171</v>
      </c>
      <c r="C6" t="s">
        <v>860</v>
      </c>
      <c r="D6">
        <v>196.3666666666667</v>
      </c>
      <c r="E6">
        <v>90.300000000000011</v>
      </c>
      <c r="F6">
        <v>492.76775033999007</v>
      </c>
      <c r="G6">
        <v>226.60122825853557</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row>
    <row r="7" spans="1:43">
      <c r="A7" t="s">
        <v>114</v>
      </c>
      <c r="B7" t="s">
        <v>171</v>
      </c>
      <c r="C7" t="s">
        <v>861</v>
      </c>
      <c r="D7">
        <v>0</v>
      </c>
      <c r="E7">
        <v>0</v>
      </c>
      <c r="F7">
        <v>0</v>
      </c>
      <c r="G7">
        <v>0</v>
      </c>
      <c r="H7">
        <v>0</v>
      </c>
      <c r="I7">
        <v>0</v>
      </c>
      <c r="J7">
        <v>0</v>
      </c>
      <c r="K7">
        <v>41.853691217522019</v>
      </c>
      <c r="L7">
        <v>173.26072578913465</v>
      </c>
      <c r="M7">
        <v>146.13333333333338</v>
      </c>
      <c r="N7">
        <v>131.52000000000001</v>
      </c>
      <c r="O7">
        <v>0</v>
      </c>
      <c r="P7">
        <v>0</v>
      </c>
      <c r="Q7">
        <v>0</v>
      </c>
      <c r="R7">
        <v>0</v>
      </c>
      <c r="S7">
        <v>0</v>
      </c>
      <c r="T7">
        <v>0</v>
      </c>
      <c r="U7">
        <v>0</v>
      </c>
      <c r="V7">
        <v>0</v>
      </c>
      <c r="W7">
        <v>0</v>
      </c>
      <c r="X7">
        <v>82.200000000000017</v>
      </c>
      <c r="Y7">
        <v>114.16666666666669</v>
      </c>
      <c r="Z7">
        <v>0</v>
      </c>
      <c r="AA7">
        <v>0</v>
      </c>
      <c r="AB7">
        <v>0</v>
      </c>
      <c r="AC7">
        <v>19.246587932145161</v>
      </c>
      <c r="AD7">
        <v>79.674640326390374</v>
      </c>
      <c r="AE7">
        <v>67.199999999999989</v>
      </c>
      <c r="AF7">
        <v>60.47999999999999</v>
      </c>
      <c r="AG7">
        <v>0</v>
      </c>
      <c r="AH7">
        <v>0</v>
      </c>
      <c r="AI7">
        <v>0</v>
      </c>
      <c r="AJ7">
        <v>0</v>
      </c>
      <c r="AK7">
        <v>0</v>
      </c>
      <c r="AL7">
        <v>0</v>
      </c>
      <c r="AM7">
        <v>0</v>
      </c>
      <c r="AN7">
        <v>0</v>
      </c>
      <c r="AO7">
        <v>0</v>
      </c>
      <c r="AP7">
        <v>37.799999999999997</v>
      </c>
      <c r="AQ7">
        <v>52.5</v>
      </c>
    </row>
    <row r="8" spans="1:43">
      <c r="A8" t="s">
        <v>114</v>
      </c>
      <c r="B8" t="s">
        <v>171</v>
      </c>
      <c r="C8" t="s">
        <v>862</v>
      </c>
      <c r="D8">
        <v>0</v>
      </c>
      <c r="E8">
        <v>0</v>
      </c>
      <c r="F8">
        <v>0</v>
      </c>
      <c r="G8">
        <v>0</v>
      </c>
      <c r="H8">
        <v>0</v>
      </c>
      <c r="I8">
        <v>0</v>
      </c>
      <c r="J8">
        <v>0</v>
      </c>
      <c r="K8">
        <v>41.853691217522019</v>
      </c>
      <c r="L8">
        <v>173.26072578913465</v>
      </c>
      <c r="M8">
        <v>146.13333333333338</v>
      </c>
      <c r="N8">
        <v>131.52000000000001</v>
      </c>
      <c r="O8">
        <v>0</v>
      </c>
      <c r="P8">
        <v>0</v>
      </c>
      <c r="Q8">
        <v>0</v>
      </c>
      <c r="R8">
        <v>0</v>
      </c>
      <c r="S8">
        <v>0</v>
      </c>
      <c r="T8">
        <v>0</v>
      </c>
      <c r="U8">
        <v>0</v>
      </c>
      <c r="V8">
        <v>0</v>
      </c>
      <c r="W8">
        <v>0</v>
      </c>
      <c r="X8">
        <v>82.200000000000017</v>
      </c>
      <c r="Y8">
        <v>114.16666666666669</v>
      </c>
      <c r="Z8">
        <v>0</v>
      </c>
      <c r="AA8">
        <v>0</v>
      </c>
      <c r="AB8">
        <v>0</v>
      </c>
      <c r="AC8">
        <v>19.246587932145161</v>
      </c>
      <c r="AD8">
        <v>79.674640326390374</v>
      </c>
      <c r="AE8">
        <v>67.199999999999989</v>
      </c>
      <c r="AF8">
        <v>60.47999999999999</v>
      </c>
      <c r="AG8">
        <v>0</v>
      </c>
      <c r="AH8">
        <v>0</v>
      </c>
      <c r="AI8">
        <v>0</v>
      </c>
      <c r="AJ8">
        <v>0</v>
      </c>
      <c r="AK8">
        <v>0</v>
      </c>
      <c r="AL8">
        <v>0</v>
      </c>
      <c r="AM8">
        <v>0</v>
      </c>
      <c r="AN8">
        <v>0</v>
      </c>
      <c r="AO8">
        <v>0</v>
      </c>
      <c r="AP8">
        <v>37.799999999999997</v>
      </c>
      <c r="AQ8">
        <v>52.5</v>
      </c>
    </row>
    <row r="9" spans="1:43">
      <c r="A9" t="s">
        <v>114</v>
      </c>
      <c r="B9" t="s">
        <v>171</v>
      </c>
      <c r="C9" t="s">
        <v>863</v>
      </c>
      <c r="D9">
        <v>0</v>
      </c>
      <c r="E9">
        <v>0</v>
      </c>
      <c r="F9">
        <v>0</v>
      </c>
      <c r="G9">
        <v>0</v>
      </c>
      <c r="H9">
        <v>0</v>
      </c>
      <c r="I9">
        <v>0</v>
      </c>
      <c r="J9">
        <v>0</v>
      </c>
      <c r="K9">
        <v>41.853691217522019</v>
      </c>
      <c r="L9">
        <v>173.26072578913465</v>
      </c>
      <c r="M9">
        <v>146.13333333333338</v>
      </c>
      <c r="N9">
        <v>131.52000000000001</v>
      </c>
      <c r="O9">
        <v>0</v>
      </c>
      <c r="P9">
        <v>0</v>
      </c>
      <c r="Q9">
        <v>0</v>
      </c>
      <c r="R9">
        <v>0</v>
      </c>
      <c r="S9">
        <v>0</v>
      </c>
      <c r="T9">
        <v>0</v>
      </c>
      <c r="U9">
        <v>0</v>
      </c>
      <c r="V9">
        <v>0</v>
      </c>
      <c r="W9">
        <v>0</v>
      </c>
      <c r="X9">
        <v>82.200000000000017</v>
      </c>
      <c r="Y9">
        <v>114.16666666666669</v>
      </c>
      <c r="Z9">
        <v>0</v>
      </c>
      <c r="AA9">
        <v>0</v>
      </c>
      <c r="AB9">
        <v>0</v>
      </c>
      <c r="AC9">
        <v>19.246587932145161</v>
      </c>
      <c r="AD9">
        <v>79.674640326390374</v>
      </c>
      <c r="AE9">
        <v>67.199999999999989</v>
      </c>
      <c r="AF9">
        <v>60.47999999999999</v>
      </c>
      <c r="AG9">
        <v>0</v>
      </c>
      <c r="AH9">
        <v>0</v>
      </c>
      <c r="AI9">
        <v>0</v>
      </c>
      <c r="AJ9">
        <v>0</v>
      </c>
      <c r="AK9">
        <v>0</v>
      </c>
      <c r="AL9">
        <v>0</v>
      </c>
      <c r="AM9">
        <v>0</v>
      </c>
      <c r="AN9">
        <v>0</v>
      </c>
      <c r="AO9">
        <v>0</v>
      </c>
      <c r="AP9">
        <v>37.799999999999997</v>
      </c>
      <c r="AQ9">
        <v>52.5</v>
      </c>
    </row>
    <row r="10" spans="1:43">
      <c r="A10" t="s">
        <v>114</v>
      </c>
      <c r="B10" t="s">
        <v>173</v>
      </c>
      <c r="C10" t="s">
        <v>856</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row>
    <row r="11" spans="1:43">
      <c r="A11" t="s">
        <v>114</v>
      </c>
      <c r="B11" t="s">
        <v>173</v>
      </c>
      <c r="C11" t="s">
        <v>857</v>
      </c>
      <c r="D11">
        <v>134.63927430949101</v>
      </c>
      <c r="E11">
        <v>61.914410813853529</v>
      </c>
      <c r="F11">
        <v>791.40762499623202</v>
      </c>
      <c r="G11">
        <v>363.93197353841322</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row>
    <row r="12" spans="1:43">
      <c r="A12" t="s">
        <v>114</v>
      </c>
      <c r="B12" t="s">
        <v>173</v>
      </c>
      <c r="C12" t="s">
        <v>858</v>
      </c>
      <c r="D12">
        <v>101.30398824580382</v>
      </c>
      <c r="E12">
        <v>46.585045689676207</v>
      </c>
      <c r="F12">
        <v>722.6640904250271</v>
      </c>
      <c r="G12">
        <v>332.31998318815113</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row>
    <row r="13" spans="1:43">
      <c r="A13" t="s">
        <v>114</v>
      </c>
      <c r="B13" t="s">
        <v>173</v>
      </c>
      <c r="C13" t="s">
        <v>859</v>
      </c>
      <c r="D13">
        <v>119.69581886495263</v>
      </c>
      <c r="E13">
        <v>55.042602835708138</v>
      </c>
      <c r="F13">
        <v>513.70173701530894</v>
      </c>
      <c r="G13">
        <v>236.22780607273327</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row>
    <row r="14" spans="1:43">
      <c r="A14" t="s">
        <v>114</v>
      </c>
      <c r="B14" t="s">
        <v>173</v>
      </c>
      <c r="C14" t="s">
        <v>860</v>
      </c>
      <c r="D14">
        <v>130.48334283428213</v>
      </c>
      <c r="E14">
        <v>60.003289040582288</v>
      </c>
      <c r="F14">
        <v>688.52638020860718</v>
      </c>
      <c r="G14">
        <v>316.62162009592879</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row>
    <row r="15" spans="1:43">
      <c r="A15" t="s">
        <v>114</v>
      </c>
      <c r="B15" t="s">
        <v>173</v>
      </c>
      <c r="C15" t="s">
        <v>861</v>
      </c>
      <c r="D15">
        <v>0</v>
      </c>
      <c r="E15">
        <v>0</v>
      </c>
      <c r="F15">
        <v>0</v>
      </c>
      <c r="G15">
        <v>0</v>
      </c>
      <c r="H15">
        <v>67.724860914637887</v>
      </c>
      <c r="I15">
        <v>93.121683757627096</v>
      </c>
      <c r="J15">
        <v>35.555551980184894</v>
      </c>
      <c r="K15">
        <v>5.8237956276099228</v>
      </c>
      <c r="L15">
        <v>258.29773782898855</v>
      </c>
      <c r="M15">
        <v>145.87853679355663</v>
      </c>
      <c r="N15">
        <v>82.124213306002261</v>
      </c>
      <c r="O15">
        <v>0</v>
      </c>
      <c r="P15">
        <v>0</v>
      </c>
      <c r="Q15">
        <v>0</v>
      </c>
      <c r="R15">
        <v>0</v>
      </c>
      <c r="S15">
        <v>0</v>
      </c>
      <c r="T15">
        <v>2.9676862004896201</v>
      </c>
      <c r="U15">
        <v>0</v>
      </c>
      <c r="V15">
        <v>0</v>
      </c>
      <c r="W15">
        <v>0</v>
      </c>
      <c r="X15">
        <v>56.492021523384921</v>
      </c>
      <c r="Y15">
        <v>71.023635110407596</v>
      </c>
      <c r="Z15">
        <v>31.143549179723991</v>
      </c>
      <c r="AA15">
        <v>42.822380122120478</v>
      </c>
      <c r="AB15">
        <v>16.35036331935509</v>
      </c>
      <c r="AC15">
        <v>2.6780957995578474</v>
      </c>
      <c r="AD15">
        <v>118.77925170238154</v>
      </c>
      <c r="AE15">
        <v>67.082830788277846</v>
      </c>
      <c r="AF15">
        <v>37.765149184511969</v>
      </c>
      <c r="AG15">
        <v>0</v>
      </c>
      <c r="AH15">
        <v>0</v>
      </c>
      <c r="AI15">
        <v>0</v>
      </c>
      <c r="AJ15">
        <v>0</v>
      </c>
      <c r="AK15">
        <v>0</v>
      </c>
      <c r="AL15">
        <v>1.3647024133638395</v>
      </c>
      <c r="AM15">
        <v>0</v>
      </c>
      <c r="AN15">
        <v>0</v>
      </c>
      <c r="AO15">
        <v>0</v>
      </c>
      <c r="AP15">
        <v>25.97808289031569</v>
      </c>
      <c r="AQ15">
        <v>32.660503736902754</v>
      </c>
    </row>
    <row r="16" spans="1:43">
      <c r="A16" t="s">
        <v>114</v>
      </c>
      <c r="B16" t="s">
        <v>173</v>
      </c>
      <c r="C16" t="s">
        <v>862</v>
      </c>
      <c r="D16">
        <v>0</v>
      </c>
      <c r="E16">
        <v>0</v>
      </c>
      <c r="F16">
        <v>0</v>
      </c>
      <c r="G16">
        <v>0</v>
      </c>
      <c r="H16">
        <v>67.724860914637887</v>
      </c>
      <c r="I16">
        <v>93.121683757627096</v>
      </c>
      <c r="J16">
        <v>35.555551980184894</v>
      </c>
      <c r="K16">
        <v>5.8237956276099228</v>
      </c>
      <c r="L16">
        <v>258.29773782898855</v>
      </c>
      <c r="M16">
        <v>145.87853679355663</v>
      </c>
      <c r="N16">
        <v>82.124213306002261</v>
      </c>
      <c r="O16">
        <v>0</v>
      </c>
      <c r="P16">
        <v>0</v>
      </c>
      <c r="Q16">
        <v>0</v>
      </c>
      <c r="R16">
        <v>0</v>
      </c>
      <c r="S16">
        <v>0</v>
      </c>
      <c r="T16">
        <v>2.9676862004896201</v>
      </c>
      <c r="U16">
        <v>0</v>
      </c>
      <c r="V16">
        <v>0</v>
      </c>
      <c r="W16">
        <v>0</v>
      </c>
      <c r="X16">
        <v>56.492021523384921</v>
      </c>
      <c r="Y16">
        <v>71.023635110407596</v>
      </c>
      <c r="Z16">
        <v>31.143549179723991</v>
      </c>
      <c r="AA16">
        <v>42.822380122120478</v>
      </c>
      <c r="AB16">
        <v>16.35036331935509</v>
      </c>
      <c r="AC16">
        <v>2.6780957995578474</v>
      </c>
      <c r="AD16">
        <v>118.77925170238154</v>
      </c>
      <c r="AE16">
        <v>67.082830788277846</v>
      </c>
      <c r="AF16">
        <v>37.765149184511969</v>
      </c>
      <c r="AG16">
        <v>0</v>
      </c>
      <c r="AH16">
        <v>0</v>
      </c>
      <c r="AI16">
        <v>0</v>
      </c>
      <c r="AJ16">
        <v>0</v>
      </c>
      <c r="AK16">
        <v>0</v>
      </c>
      <c r="AL16">
        <v>1.3647024133638395</v>
      </c>
      <c r="AM16">
        <v>0</v>
      </c>
      <c r="AN16">
        <v>0</v>
      </c>
      <c r="AO16">
        <v>0</v>
      </c>
      <c r="AP16">
        <v>25.97808289031569</v>
      </c>
      <c r="AQ16">
        <v>32.660503736902754</v>
      </c>
    </row>
    <row r="17" spans="1:43">
      <c r="A17" t="s">
        <v>114</v>
      </c>
      <c r="B17" t="s">
        <v>173</v>
      </c>
      <c r="C17" t="s">
        <v>863</v>
      </c>
      <c r="D17">
        <v>0</v>
      </c>
      <c r="E17">
        <v>0</v>
      </c>
      <c r="F17">
        <v>0</v>
      </c>
      <c r="G17">
        <v>0</v>
      </c>
      <c r="H17">
        <v>67.724860914637887</v>
      </c>
      <c r="I17">
        <v>93.121683757627096</v>
      </c>
      <c r="J17">
        <v>35.555551980184894</v>
      </c>
      <c r="K17">
        <v>5.8237956276099228</v>
      </c>
      <c r="L17">
        <v>258.29773782898855</v>
      </c>
      <c r="M17">
        <v>145.87853679355663</v>
      </c>
      <c r="N17">
        <v>82.124213306002261</v>
      </c>
      <c r="O17">
        <v>0</v>
      </c>
      <c r="P17">
        <v>0</v>
      </c>
      <c r="Q17">
        <v>0</v>
      </c>
      <c r="R17">
        <v>0</v>
      </c>
      <c r="S17">
        <v>0</v>
      </c>
      <c r="T17">
        <v>2.9676862004896201</v>
      </c>
      <c r="U17">
        <v>0</v>
      </c>
      <c r="V17">
        <v>0</v>
      </c>
      <c r="W17">
        <v>0</v>
      </c>
      <c r="X17">
        <v>56.492021523384921</v>
      </c>
      <c r="Y17">
        <v>71.023635110407596</v>
      </c>
      <c r="Z17">
        <v>31.143549179723991</v>
      </c>
      <c r="AA17">
        <v>42.822380122120478</v>
      </c>
      <c r="AB17">
        <v>16.35036331935509</v>
      </c>
      <c r="AC17">
        <v>2.6780957995578474</v>
      </c>
      <c r="AD17">
        <v>118.77925170238154</v>
      </c>
      <c r="AE17">
        <v>67.082830788277846</v>
      </c>
      <c r="AF17">
        <v>37.765149184511969</v>
      </c>
      <c r="AG17">
        <v>0</v>
      </c>
      <c r="AH17">
        <v>0</v>
      </c>
      <c r="AI17">
        <v>0</v>
      </c>
      <c r="AJ17">
        <v>0</v>
      </c>
      <c r="AK17">
        <v>0</v>
      </c>
      <c r="AL17">
        <v>1.3647024133638395</v>
      </c>
      <c r="AM17">
        <v>0</v>
      </c>
      <c r="AN17">
        <v>0</v>
      </c>
      <c r="AO17">
        <v>0</v>
      </c>
      <c r="AP17">
        <v>25.97808289031569</v>
      </c>
      <c r="AQ17">
        <v>32.660503736902754</v>
      </c>
    </row>
    <row r="18" spans="1:43">
      <c r="A18" t="s">
        <v>114</v>
      </c>
      <c r="B18" t="s">
        <v>175</v>
      </c>
      <c r="C18" t="s">
        <v>856</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row>
    <row r="19" spans="1:43">
      <c r="A19" t="s">
        <v>114</v>
      </c>
      <c r="B19" t="s">
        <v>175</v>
      </c>
      <c r="C19" t="s">
        <v>857</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row>
    <row r="20" spans="1:43">
      <c r="A20" t="s">
        <v>114</v>
      </c>
      <c r="B20" t="s">
        <v>175</v>
      </c>
      <c r="C20" t="s">
        <v>858</v>
      </c>
      <c r="D20">
        <v>1330.737804878049</v>
      </c>
      <c r="E20">
        <v>611.94512195121956</v>
      </c>
      <c r="F20">
        <v>799.30478048780503</v>
      </c>
      <c r="G20">
        <v>367.56351219512197</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row>
    <row r="21" spans="1:43">
      <c r="A21" t="s">
        <v>114</v>
      </c>
      <c r="B21" t="s">
        <v>175</v>
      </c>
      <c r="C21" t="s">
        <v>859</v>
      </c>
      <c r="D21">
        <v>1330.737804878049</v>
      </c>
      <c r="E21">
        <v>611.94512195121956</v>
      </c>
      <c r="F21">
        <v>799.30478048780503</v>
      </c>
      <c r="G21">
        <v>367.56351219512197</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row>
    <row r="22" spans="1:43">
      <c r="A22" t="s">
        <v>114</v>
      </c>
      <c r="B22" t="s">
        <v>175</v>
      </c>
      <c r="C22" t="s">
        <v>860</v>
      </c>
      <c r="D22">
        <v>951.77060619276085</v>
      </c>
      <c r="E22">
        <v>437.67553423462721</v>
      </c>
      <c r="F22">
        <v>801.93999543167411</v>
      </c>
      <c r="G22">
        <v>368.77532636639023</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row>
    <row r="23" spans="1:43">
      <c r="A23" t="s">
        <v>114</v>
      </c>
      <c r="B23" t="s">
        <v>175</v>
      </c>
      <c r="C23" t="s">
        <v>861</v>
      </c>
      <c r="D23">
        <v>0</v>
      </c>
      <c r="E23">
        <v>0</v>
      </c>
      <c r="F23">
        <v>0</v>
      </c>
      <c r="G23">
        <v>0</v>
      </c>
      <c r="H23">
        <v>155.15342128858717</v>
      </c>
      <c r="I23">
        <v>152.71645655630576</v>
      </c>
      <c r="J23">
        <v>0</v>
      </c>
      <c r="K23">
        <v>231.03011758678113</v>
      </c>
      <c r="L23">
        <v>263.04000000000008</v>
      </c>
      <c r="M23">
        <v>0</v>
      </c>
      <c r="N23">
        <v>0</v>
      </c>
      <c r="O23">
        <v>0</v>
      </c>
      <c r="P23">
        <v>0</v>
      </c>
      <c r="Q23">
        <v>0</v>
      </c>
      <c r="R23">
        <v>0</v>
      </c>
      <c r="S23">
        <v>0</v>
      </c>
      <c r="T23">
        <v>0</v>
      </c>
      <c r="U23">
        <v>0</v>
      </c>
      <c r="V23">
        <v>0</v>
      </c>
      <c r="W23">
        <v>0</v>
      </c>
      <c r="X23">
        <v>435.75039801596273</v>
      </c>
      <c r="Y23">
        <v>516.02020817679795</v>
      </c>
      <c r="Z23">
        <v>71.347923658255411</v>
      </c>
      <c r="AA23">
        <v>70.227275642680723</v>
      </c>
      <c r="AB23">
        <v>0</v>
      </c>
      <c r="AC23">
        <v>106.24012706545406</v>
      </c>
      <c r="AD23">
        <v>120.95999999999998</v>
      </c>
      <c r="AE23">
        <v>0</v>
      </c>
      <c r="AF23">
        <v>0</v>
      </c>
      <c r="AG23">
        <v>0</v>
      </c>
      <c r="AH23">
        <v>0</v>
      </c>
      <c r="AI23">
        <v>0</v>
      </c>
      <c r="AJ23">
        <v>0</v>
      </c>
      <c r="AK23">
        <v>0</v>
      </c>
      <c r="AL23">
        <v>0</v>
      </c>
      <c r="AM23">
        <v>0</v>
      </c>
      <c r="AN23">
        <v>0</v>
      </c>
      <c r="AO23">
        <v>0</v>
      </c>
      <c r="AP23">
        <v>200.38156989055216</v>
      </c>
      <c r="AQ23">
        <v>237.29396434407499</v>
      </c>
    </row>
    <row r="24" spans="1:43">
      <c r="A24" t="s">
        <v>114</v>
      </c>
      <c r="B24" t="s">
        <v>175</v>
      </c>
      <c r="C24" t="s">
        <v>862</v>
      </c>
      <c r="D24">
        <v>0</v>
      </c>
      <c r="E24">
        <v>0</v>
      </c>
      <c r="F24">
        <v>0</v>
      </c>
      <c r="G24">
        <v>0</v>
      </c>
      <c r="H24">
        <v>155.15342128858717</v>
      </c>
      <c r="I24">
        <v>152.71645655630576</v>
      </c>
      <c r="J24">
        <v>0</v>
      </c>
      <c r="K24">
        <v>231.03011758678113</v>
      </c>
      <c r="L24">
        <v>263.04000000000008</v>
      </c>
      <c r="M24">
        <v>0</v>
      </c>
      <c r="N24">
        <v>0</v>
      </c>
      <c r="O24">
        <v>0</v>
      </c>
      <c r="P24">
        <v>0</v>
      </c>
      <c r="Q24">
        <v>0</v>
      </c>
      <c r="R24">
        <v>0</v>
      </c>
      <c r="S24">
        <v>0</v>
      </c>
      <c r="T24">
        <v>0</v>
      </c>
      <c r="U24">
        <v>0</v>
      </c>
      <c r="V24">
        <v>0</v>
      </c>
      <c r="W24">
        <v>0</v>
      </c>
      <c r="X24">
        <v>435.75039801596273</v>
      </c>
      <c r="Y24">
        <v>516.02020817679795</v>
      </c>
      <c r="Z24">
        <v>71.347923658255411</v>
      </c>
      <c r="AA24">
        <v>70.227275642680723</v>
      </c>
      <c r="AB24">
        <v>0</v>
      </c>
      <c r="AC24">
        <v>106.24012706545406</v>
      </c>
      <c r="AD24">
        <v>120.95999999999998</v>
      </c>
      <c r="AE24">
        <v>0</v>
      </c>
      <c r="AF24">
        <v>0</v>
      </c>
      <c r="AG24">
        <v>0</v>
      </c>
      <c r="AH24">
        <v>0</v>
      </c>
      <c r="AI24">
        <v>0</v>
      </c>
      <c r="AJ24">
        <v>0</v>
      </c>
      <c r="AK24">
        <v>0</v>
      </c>
      <c r="AL24">
        <v>0</v>
      </c>
      <c r="AM24">
        <v>0</v>
      </c>
      <c r="AN24">
        <v>0</v>
      </c>
      <c r="AO24">
        <v>0</v>
      </c>
      <c r="AP24">
        <v>200.38156989055216</v>
      </c>
      <c r="AQ24">
        <v>237.29396434407499</v>
      </c>
    </row>
    <row r="25" spans="1:43">
      <c r="A25" t="s">
        <v>114</v>
      </c>
      <c r="B25" t="s">
        <v>175</v>
      </c>
      <c r="C25" t="s">
        <v>863</v>
      </c>
      <c r="D25">
        <v>0</v>
      </c>
      <c r="E25">
        <v>0</v>
      </c>
      <c r="F25">
        <v>0</v>
      </c>
      <c r="G25">
        <v>0</v>
      </c>
      <c r="H25">
        <v>155.15342128858717</v>
      </c>
      <c r="I25">
        <v>152.71645655630576</v>
      </c>
      <c r="J25">
        <v>0</v>
      </c>
      <c r="K25">
        <v>231.03011758678113</v>
      </c>
      <c r="L25">
        <v>263.04000000000008</v>
      </c>
      <c r="M25">
        <v>0</v>
      </c>
      <c r="N25">
        <v>0</v>
      </c>
      <c r="O25">
        <v>0</v>
      </c>
      <c r="P25">
        <v>0</v>
      </c>
      <c r="Q25">
        <v>0</v>
      </c>
      <c r="R25">
        <v>0</v>
      </c>
      <c r="S25">
        <v>0</v>
      </c>
      <c r="T25">
        <v>0</v>
      </c>
      <c r="U25">
        <v>0</v>
      </c>
      <c r="V25">
        <v>0</v>
      </c>
      <c r="W25">
        <v>0</v>
      </c>
      <c r="X25">
        <v>435.75039801596273</v>
      </c>
      <c r="Y25">
        <v>516.02020817679795</v>
      </c>
      <c r="Z25">
        <v>71.347923658255411</v>
      </c>
      <c r="AA25">
        <v>70.227275642680723</v>
      </c>
      <c r="AB25">
        <v>0</v>
      </c>
      <c r="AC25">
        <v>106.24012706545406</v>
      </c>
      <c r="AD25">
        <v>120.95999999999998</v>
      </c>
      <c r="AE25">
        <v>0</v>
      </c>
      <c r="AF25">
        <v>0</v>
      </c>
      <c r="AG25">
        <v>0</v>
      </c>
      <c r="AH25">
        <v>0</v>
      </c>
      <c r="AI25">
        <v>0</v>
      </c>
      <c r="AJ25">
        <v>0</v>
      </c>
      <c r="AK25">
        <v>0</v>
      </c>
      <c r="AL25">
        <v>0</v>
      </c>
      <c r="AM25">
        <v>0</v>
      </c>
      <c r="AN25">
        <v>0</v>
      </c>
      <c r="AO25">
        <v>0</v>
      </c>
      <c r="AP25">
        <v>200.38156989055216</v>
      </c>
      <c r="AQ25">
        <v>237.29396434407499</v>
      </c>
    </row>
    <row r="26" spans="1:43">
      <c r="A26" t="s">
        <v>114</v>
      </c>
      <c r="B26" t="s">
        <v>177</v>
      </c>
      <c r="C26" t="s">
        <v>856</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row>
    <row r="27" spans="1:43">
      <c r="A27" t="s">
        <v>114</v>
      </c>
      <c r="B27" t="s">
        <v>177</v>
      </c>
      <c r="C27" t="s">
        <v>857</v>
      </c>
      <c r="D27">
        <v>38.93684210526316</v>
      </c>
      <c r="E27">
        <v>17.905263157894737</v>
      </c>
      <c r="F27">
        <v>263.04000000000002</v>
      </c>
      <c r="G27">
        <v>120.96000000000001</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row>
    <row r="28" spans="1:43">
      <c r="A28" t="s">
        <v>114</v>
      </c>
      <c r="B28" t="s">
        <v>177</v>
      </c>
      <c r="C28" t="s">
        <v>858</v>
      </c>
      <c r="D28">
        <v>103.02400000000003</v>
      </c>
      <c r="E28">
        <v>47.376000000000012</v>
      </c>
      <c r="F28">
        <v>628.99874016000012</v>
      </c>
      <c r="G28">
        <v>289.24759584000003</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row>
    <row r="29" spans="1:43">
      <c r="A29" t="s">
        <v>114</v>
      </c>
      <c r="B29" t="s">
        <v>177</v>
      </c>
      <c r="C29" t="s">
        <v>859</v>
      </c>
      <c r="D29">
        <v>89.410526315789497</v>
      </c>
      <c r="E29">
        <v>41.115789473684217</v>
      </c>
      <c r="F29">
        <v>954.68313000000035</v>
      </c>
      <c r="G29">
        <v>439.01487000000009</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row>
    <row r="30" spans="1:43">
      <c r="A30" t="s">
        <v>114</v>
      </c>
      <c r="B30" t="s">
        <v>177</v>
      </c>
      <c r="C30" t="s">
        <v>860</v>
      </c>
      <c r="D30">
        <v>89.410526315789497</v>
      </c>
      <c r="E30">
        <v>41.115789473684217</v>
      </c>
      <c r="F30">
        <v>954.68313000000035</v>
      </c>
      <c r="G30">
        <v>439.01487000000009</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row>
    <row r="31" spans="1:43">
      <c r="A31" t="s">
        <v>114</v>
      </c>
      <c r="B31" t="s">
        <v>177</v>
      </c>
      <c r="C31" t="s">
        <v>861</v>
      </c>
      <c r="D31">
        <v>0</v>
      </c>
      <c r="E31">
        <v>0</v>
      </c>
      <c r="F31">
        <v>0</v>
      </c>
      <c r="G31">
        <v>0</v>
      </c>
      <c r="H31">
        <v>291.21816000000013</v>
      </c>
      <c r="I31">
        <v>400.42497000000014</v>
      </c>
      <c r="J31">
        <v>0</v>
      </c>
      <c r="K31">
        <v>0</v>
      </c>
      <c r="L31">
        <v>263.04000000000002</v>
      </c>
      <c r="M31">
        <v>0</v>
      </c>
      <c r="N31">
        <v>0</v>
      </c>
      <c r="O31">
        <v>0</v>
      </c>
      <c r="P31">
        <v>0</v>
      </c>
      <c r="Q31">
        <v>0</v>
      </c>
      <c r="R31">
        <v>0</v>
      </c>
      <c r="S31">
        <v>0</v>
      </c>
      <c r="T31">
        <v>17.593684210526316</v>
      </c>
      <c r="U31">
        <v>0</v>
      </c>
      <c r="V31">
        <v>0</v>
      </c>
      <c r="W31">
        <v>0</v>
      </c>
      <c r="X31">
        <v>32.88000000000001</v>
      </c>
      <c r="Y31">
        <v>38.936842105263167</v>
      </c>
      <c r="Z31">
        <v>133.91784000000001</v>
      </c>
      <c r="AA31">
        <v>184.13702999999998</v>
      </c>
      <c r="AB31">
        <v>0</v>
      </c>
      <c r="AC31">
        <v>0</v>
      </c>
      <c r="AD31">
        <v>120.95999999999998</v>
      </c>
      <c r="AE31">
        <v>0</v>
      </c>
      <c r="AF31">
        <v>0</v>
      </c>
      <c r="AG31">
        <v>0</v>
      </c>
      <c r="AH31">
        <v>0</v>
      </c>
      <c r="AI31">
        <v>0</v>
      </c>
      <c r="AJ31">
        <v>0</v>
      </c>
      <c r="AK31">
        <v>0</v>
      </c>
      <c r="AL31">
        <v>8.0905263157894716</v>
      </c>
      <c r="AM31">
        <v>0</v>
      </c>
      <c r="AN31">
        <v>0</v>
      </c>
      <c r="AO31">
        <v>0</v>
      </c>
      <c r="AP31">
        <v>15.119999999999997</v>
      </c>
      <c r="AQ31">
        <v>17.905263157894737</v>
      </c>
    </row>
    <row r="32" spans="1:43">
      <c r="A32" t="s">
        <v>114</v>
      </c>
      <c r="B32" t="s">
        <v>177</v>
      </c>
      <c r="C32" t="s">
        <v>862</v>
      </c>
      <c r="D32">
        <v>0</v>
      </c>
      <c r="E32">
        <v>0</v>
      </c>
      <c r="F32">
        <v>0</v>
      </c>
      <c r="G32">
        <v>0</v>
      </c>
      <c r="H32">
        <v>291.21816000000013</v>
      </c>
      <c r="I32">
        <v>400.42497000000014</v>
      </c>
      <c r="J32">
        <v>0</v>
      </c>
      <c r="K32">
        <v>0</v>
      </c>
      <c r="L32">
        <v>263.04000000000002</v>
      </c>
      <c r="M32">
        <v>0</v>
      </c>
      <c r="N32">
        <v>0</v>
      </c>
      <c r="O32">
        <v>0</v>
      </c>
      <c r="P32">
        <v>0</v>
      </c>
      <c r="Q32">
        <v>0</v>
      </c>
      <c r="R32">
        <v>0</v>
      </c>
      <c r="S32">
        <v>0</v>
      </c>
      <c r="T32">
        <v>17.593684210526316</v>
      </c>
      <c r="U32">
        <v>0</v>
      </c>
      <c r="V32">
        <v>0</v>
      </c>
      <c r="W32">
        <v>0</v>
      </c>
      <c r="X32">
        <v>32.88000000000001</v>
      </c>
      <c r="Y32">
        <v>38.936842105263167</v>
      </c>
      <c r="Z32">
        <v>133.91784000000001</v>
      </c>
      <c r="AA32">
        <v>184.13702999999998</v>
      </c>
      <c r="AB32">
        <v>0</v>
      </c>
      <c r="AC32">
        <v>0</v>
      </c>
      <c r="AD32">
        <v>120.95999999999998</v>
      </c>
      <c r="AE32">
        <v>0</v>
      </c>
      <c r="AF32">
        <v>0</v>
      </c>
      <c r="AG32">
        <v>0</v>
      </c>
      <c r="AH32">
        <v>0</v>
      </c>
      <c r="AI32">
        <v>0</v>
      </c>
      <c r="AJ32">
        <v>0</v>
      </c>
      <c r="AK32">
        <v>0</v>
      </c>
      <c r="AL32">
        <v>8.0905263157894716</v>
      </c>
      <c r="AM32">
        <v>0</v>
      </c>
      <c r="AN32">
        <v>0</v>
      </c>
      <c r="AO32">
        <v>0</v>
      </c>
      <c r="AP32">
        <v>15.119999999999997</v>
      </c>
      <c r="AQ32">
        <v>17.905263157894737</v>
      </c>
    </row>
    <row r="33" spans="1:43">
      <c r="A33" t="s">
        <v>114</v>
      </c>
      <c r="B33" t="s">
        <v>177</v>
      </c>
      <c r="C33" t="s">
        <v>863</v>
      </c>
      <c r="D33">
        <v>0</v>
      </c>
      <c r="E33">
        <v>0</v>
      </c>
      <c r="F33">
        <v>0</v>
      </c>
      <c r="G33">
        <v>0</v>
      </c>
      <c r="H33">
        <v>291.21816000000013</v>
      </c>
      <c r="I33">
        <v>400.42497000000014</v>
      </c>
      <c r="J33">
        <v>0</v>
      </c>
      <c r="K33">
        <v>0</v>
      </c>
      <c r="L33">
        <v>263.04000000000002</v>
      </c>
      <c r="M33">
        <v>0</v>
      </c>
      <c r="N33">
        <v>0</v>
      </c>
      <c r="O33">
        <v>0</v>
      </c>
      <c r="P33">
        <v>0</v>
      </c>
      <c r="Q33">
        <v>0</v>
      </c>
      <c r="R33">
        <v>0</v>
      </c>
      <c r="S33">
        <v>0</v>
      </c>
      <c r="T33">
        <v>17.593684210526316</v>
      </c>
      <c r="U33">
        <v>0</v>
      </c>
      <c r="V33">
        <v>0</v>
      </c>
      <c r="W33">
        <v>0</v>
      </c>
      <c r="X33">
        <v>32.88000000000001</v>
      </c>
      <c r="Y33">
        <v>38.936842105263167</v>
      </c>
      <c r="Z33">
        <v>133.91784000000001</v>
      </c>
      <c r="AA33">
        <v>184.13702999999998</v>
      </c>
      <c r="AB33">
        <v>0</v>
      </c>
      <c r="AC33">
        <v>0</v>
      </c>
      <c r="AD33">
        <v>120.95999999999998</v>
      </c>
      <c r="AE33">
        <v>0</v>
      </c>
      <c r="AF33">
        <v>0</v>
      </c>
      <c r="AG33">
        <v>0</v>
      </c>
      <c r="AH33">
        <v>0</v>
      </c>
      <c r="AI33">
        <v>0</v>
      </c>
      <c r="AJ33">
        <v>0</v>
      </c>
      <c r="AK33">
        <v>0</v>
      </c>
      <c r="AL33">
        <v>8.0905263157894716</v>
      </c>
      <c r="AM33">
        <v>0</v>
      </c>
      <c r="AN33">
        <v>0</v>
      </c>
      <c r="AO33">
        <v>0</v>
      </c>
      <c r="AP33">
        <v>15.119999999999997</v>
      </c>
      <c r="AQ33">
        <v>17.905263157894737</v>
      </c>
    </row>
    <row r="34" spans="1:43">
      <c r="A34" t="s">
        <v>114</v>
      </c>
      <c r="B34" t="s">
        <v>179</v>
      </c>
      <c r="C34" t="s">
        <v>856</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row>
    <row r="35" spans="1:43">
      <c r="A35" t="s">
        <v>114</v>
      </c>
      <c r="B35" t="s">
        <v>179</v>
      </c>
      <c r="C35" t="s">
        <v>857</v>
      </c>
      <c r="D35">
        <v>38.93684210526316</v>
      </c>
      <c r="E35">
        <v>17.905263157894737</v>
      </c>
      <c r="F35">
        <v>263.04000000000002</v>
      </c>
      <c r="G35">
        <v>120.96000000000001</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row>
    <row r="36" spans="1:43">
      <c r="A36" t="s">
        <v>114</v>
      </c>
      <c r="B36" t="s">
        <v>179</v>
      </c>
      <c r="C36" t="s">
        <v>858</v>
      </c>
      <c r="D36">
        <v>103.02400000000003</v>
      </c>
      <c r="E36">
        <v>47.376000000000012</v>
      </c>
      <c r="F36">
        <v>628.99874016000012</v>
      </c>
      <c r="G36">
        <v>289.24759584000003</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row>
    <row r="37" spans="1:43">
      <c r="A37" t="s">
        <v>114</v>
      </c>
      <c r="B37" t="s">
        <v>179</v>
      </c>
      <c r="C37" t="s">
        <v>859</v>
      </c>
      <c r="D37">
        <v>89.410526315789497</v>
      </c>
      <c r="E37">
        <v>41.115789473684217</v>
      </c>
      <c r="F37">
        <v>954.68313000000035</v>
      </c>
      <c r="G37">
        <v>439.01487000000009</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row>
    <row r="38" spans="1:43">
      <c r="A38" t="s">
        <v>114</v>
      </c>
      <c r="B38" t="s">
        <v>179</v>
      </c>
      <c r="C38" t="s">
        <v>860</v>
      </c>
      <c r="D38">
        <v>89.410526315789497</v>
      </c>
      <c r="E38">
        <v>41.115789473684217</v>
      </c>
      <c r="F38">
        <v>954.68313000000035</v>
      </c>
      <c r="G38">
        <v>439.01487000000009</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row>
    <row r="39" spans="1:43">
      <c r="A39" t="s">
        <v>114</v>
      </c>
      <c r="B39" t="s">
        <v>179</v>
      </c>
      <c r="C39" t="s">
        <v>861</v>
      </c>
      <c r="D39">
        <v>0</v>
      </c>
      <c r="E39">
        <v>0</v>
      </c>
      <c r="F39">
        <v>0</v>
      </c>
      <c r="G39">
        <v>0</v>
      </c>
      <c r="H39">
        <v>291.21816000000013</v>
      </c>
      <c r="I39">
        <v>400.42497000000014</v>
      </c>
      <c r="J39">
        <v>0</v>
      </c>
      <c r="K39">
        <v>0</v>
      </c>
      <c r="L39">
        <v>263.04000000000002</v>
      </c>
      <c r="M39">
        <v>0</v>
      </c>
      <c r="N39">
        <v>0</v>
      </c>
      <c r="O39">
        <v>0</v>
      </c>
      <c r="P39">
        <v>0</v>
      </c>
      <c r="Q39">
        <v>0</v>
      </c>
      <c r="R39">
        <v>0</v>
      </c>
      <c r="S39">
        <v>0</v>
      </c>
      <c r="T39">
        <v>17.593684210526316</v>
      </c>
      <c r="U39">
        <v>0</v>
      </c>
      <c r="V39">
        <v>0</v>
      </c>
      <c r="W39">
        <v>0</v>
      </c>
      <c r="X39">
        <v>32.88000000000001</v>
      </c>
      <c r="Y39">
        <v>38.936842105263167</v>
      </c>
      <c r="Z39">
        <v>133.91784000000001</v>
      </c>
      <c r="AA39">
        <v>184.13702999999998</v>
      </c>
      <c r="AB39">
        <v>0</v>
      </c>
      <c r="AC39">
        <v>0</v>
      </c>
      <c r="AD39">
        <v>120.95999999999998</v>
      </c>
      <c r="AE39">
        <v>0</v>
      </c>
      <c r="AF39">
        <v>0</v>
      </c>
      <c r="AG39">
        <v>0</v>
      </c>
      <c r="AH39">
        <v>0</v>
      </c>
      <c r="AI39">
        <v>0</v>
      </c>
      <c r="AJ39">
        <v>0</v>
      </c>
      <c r="AK39">
        <v>0</v>
      </c>
      <c r="AL39">
        <v>8.0905263157894716</v>
      </c>
      <c r="AM39">
        <v>0</v>
      </c>
      <c r="AN39">
        <v>0</v>
      </c>
      <c r="AO39">
        <v>0</v>
      </c>
      <c r="AP39">
        <v>15.119999999999997</v>
      </c>
      <c r="AQ39">
        <v>17.905263157894737</v>
      </c>
    </row>
    <row r="40" spans="1:43">
      <c r="A40" t="s">
        <v>114</v>
      </c>
      <c r="B40" t="s">
        <v>179</v>
      </c>
      <c r="C40" t="s">
        <v>862</v>
      </c>
      <c r="D40">
        <v>0</v>
      </c>
      <c r="E40">
        <v>0</v>
      </c>
      <c r="F40">
        <v>0</v>
      </c>
      <c r="G40">
        <v>0</v>
      </c>
      <c r="H40">
        <v>291.21816000000013</v>
      </c>
      <c r="I40">
        <v>400.42497000000014</v>
      </c>
      <c r="J40">
        <v>0</v>
      </c>
      <c r="K40">
        <v>0</v>
      </c>
      <c r="L40">
        <v>263.04000000000002</v>
      </c>
      <c r="M40">
        <v>0</v>
      </c>
      <c r="N40">
        <v>0</v>
      </c>
      <c r="O40">
        <v>0</v>
      </c>
      <c r="P40">
        <v>0</v>
      </c>
      <c r="Q40">
        <v>0</v>
      </c>
      <c r="R40">
        <v>0</v>
      </c>
      <c r="S40">
        <v>0</v>
      </c>
      <c r="T40">
        <v>17.593684210526316</v>
      </c>
      <c r="U40">
        <v>0</v>
      </c>
      <c r="V40">
        <v>0</v>
      </c>
      <c r="W40">
        <v>0</v>
      </c>
      <c r="X40">
        <v>32.88000000000001</v>
      </c>
      <c r="Y40">
        <v>38.936842105263167</v>
      </c>
      <c r="Z40">
        <v>133.91784000000001</v>
      </c>
      <c r="AA40">
        <v>184.13702999999998</v>
      </c>
      <c r="AB40">
        <v>0</v>
      </c>
      <c r="AC40">
        <v>0</v>
      </c>
      <c r="AD40">
        <v>120.95999999999998</v>
      </c>
      <c r="AE40">
        <v>0</v>
      </c>
      <c r="AF40">
        <v>0</v>
      </c>
      <c r="AG40">
        <v>0</v>
      </c>
      <c r="AH40">
        <v>0</v>
      </c>
      <c r="AI40">
        <v>0</v>
      </c>
      <c r="AJ40">
        <v>0</v>
      </c>
      <c r="AK40">
        <v>0</v>
      </c>
      <c r="AL40">
        <v>8.0905263157894716</v>
      </c>
      <c r="AM40">
        <v>0</v>
      </c>
      <c r="AN40">
        <v>0</v>
      </c>
      <c r="AO40">
        <v>0</v>
      </c>
      <c r="AP40">
        <v>15.119999999999997</v>
      </c>
      <c r="AQ40">
        <v>17.905263157894737</v>
      </c>
    </row>
    <row r="41" spans="1:43">
      <c r="A41" t="s">
        <v>114</v>
      </c>
      <c r="B41" t="s">
        <v>179</v>
      </c>
      <c r="C41" t="s">
        <v>863</v>
      </c>
      <c r="D41">
        <v>0</v>
      </c>
      <c r="E41">
        <v>0</v>
      </c>
      <c r="F41">
        <v>0</v>
      </c>
      <c r="G41">
        <v>0</v>
      </c>
      <c r="H41">
        <v>291.21816000000013</v>
      </c>
      <c r="I41">
        <v>400.42497000000014</v>
      </c>
      <c r="J41">
        <v>0</v>
      </c>
      <c r="K41">
        <v>0</v>
      </c>
      <c r="L41">
        <v>263.04000000000002</v>
      </c>
      <c r="M41">
        <v>0</v>
      </c>
      <c r="N41">
        <v>0</v>
      </c>
      <c r="O41">
        <v>0</v>
      </c>
      <c r="P41">
        <v>0</v>
      </c>
      <c r="Q41">
        <v>0</v>
      </c>
      <c r="R41">
        <v>0</v>
      </c>
      <c r="S41">
        <v>0</v>
      </c>
      <c r="T41">
        <v>17.593684210526316</v>
      </c>
      <c r="U41">
        <v>0</v>
      </c>
      <c r="V41">
        <v>0</v>
      </c>
      <c r="W41">
        <v>0</v>
      </c>
      <c r="X41">
        <v>32.88000000000001</v>
      </c>
      <c r="Y41">
        <v>38.936842105263167</v>
      </c>
      <c r="Z41">
        <v>133.91784000000001</v>
      </c>
      <c r="AA41">
        <v>184.13702999999998</v>
      </c>
      <c r="AB41">
        <v>0</v>
      </c>
      <c r="AC41">
        <v>0</v>
      </c>
      <c r="AD41">
        <v>120.95999999999998</v>
      </c>
      <c r="AE41">
        <v>0</v>
      </c>
      <c r="AF41">
        <v>0</v>
      </c>
      <c r="AG41">
        <v>0</v>
      </c>
      <c r="AH41">
        <v>0</v>
      </c>
      <c r="AI41">
        <v>0</v>
      </c>
      <c r="AJ41">
        <v>0</v>
      </c>
      <c r="AK41">
        <v>0</v>
      </c>
      <c r="AL41">
        <v>8.0905263157894716</v>
      </c>
      <c r="AM41">
        <v>0</v>
      </c>
      <c r="AN41">
        <v>0</v>
      </c>
      <c r="AO41">
        <v>0</v>
      </c>
      <c r="AP41">
        <v>15.119999999999997</v>
      </c>
      <c r="AQ41">
        <v>17.905263157894737</v>
      </c>
    </row>
    <row r="42" spans="1:43">
      <c r="A42" t="s">
        <v>114</v>
      </c>
      <c r="B42" t="s">
        <v>181</v>
      </c>
      <c r="C42" t="s">
        <v>856</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row>
    <row r="43" spans="1:43">
      <c r="A43" t="s">
        <v>114</v>
      </c>
      <c r="B43" t="s">
        <v>181</v>
      </c>
      <c r="C43" t="s">
        <v>857</v>
      </c>
      <c r="D43">
        <v>38.93684210526316</v>
      </c>
      <c r="E43">
        <v>17.905263157894737</v>
      </c>
      <c r="F43">
        <v>263.04000000000002</v>
      </c>
      <c r="G43">
        <v>120.96000000000001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row>
    <row r="44" spans="1:43">
      <c r="A44" t="s">
        <v>114</v>
      </c>
      <c r="B44" t="s">
        <v>181</v>
      </c>
      <c r="C44" t="s">
        <v>858</v>
      </c>
      <c r="D44">
        <v>103.02400000000003</v>
      </c>
      <c r="E44">
        <v>47.376000000000012</v>
      </c>
      <c r="F44">
        <v>628.99874016000012</v>
      </c>
      <c r="G44">
        <v>289.24759584000003</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row>
    <row r="45" spans="1:43">
      <c r="A45" t="s">
        <v>114</v>
      </c>
      <c r="B45" t="s">
        <v>181</v>
      </c>
      <c r="C45" t="s">
        <v>859</v>
      </c>
      <c r="D45">
        <v>89.410526315789497</v>
      </c>
      <c r="E45">
        <v>41.115789473684217</v>
      </c>
      <c r="F45">
        <v>954.68313000000035</v>
      </c>
      <c r="G45">
        <v>439.01487000000009</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row>
    <row r="46" spans="1:43">
      <c r="A46" t="s">
        <v>114</v>
      </c>
      <c r="B46" t="s">
        <v>181</v>
      </c>
      <c r="C46" t="s">
        <v>860</v>
      </c>
      <c r="D46">
        <v>89.410526315789497</v>
      </c>
      <c r="E46">
        <v>41.115789473684217</v>
      </c>
      <c r="F46">
        <v>954.68313000000035</v>
      </c>
      <c r="G46">
        <v>439.01487000000009</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row>
    <row r="47" spans="1:43">
      <c r="A47" t="s">
        <v>114</v>
      </c>
      <c r="B47" t="s">
        <v>181</v>
      </c>
      <c r="C47" t="s">
        <v>861</v>
      </c>
      <c r="D47">
        <v>0</v>
      </c>
      <c r="E47">
        <v>0</v>
      </c>
      <c r="F47">
        <v>0</v>
      </c>
      <c r="G47">
        <v>0</v>
      </c>
      <c r="H47">
        <v>291.21816000000013</v>
      </c>
      <c r="I47">
        <v>400.42497000000014</v>
      </c>
      <c r="J47">
        <v>0</v>
      </c>
      <c r="K47">
        <v>0</v>
      </c>
      <c r="L47">
        <v>263.04000000000002</v>
      </c>
      <c r="M47">
        <v>0</v>
      </c>
      <c r="N47">
        <v>0</v>
      </c>
      <c r="O47">
        <v>0</v>
      </c>
      <c r="P47">
        <v>0</v>
      </c>
      <c r="Q47">
        <v>0</v>
      </c>
      <c r="R47">
        <v>0</v>
      </c>
      <c r="S47">
        <v>0</v>
      </c>
      <c r="T47">
        <v>17.593684210526316</v>
      </c>
      <c r="U47">
        <v>0</v>
      </c>
      <c r="V47">
        <v>0</v>
      </c>
      <c r="W47">
        <v>0</v>
      </c>
      <c r="X47">
        <v>32.88000000000001</v>
      </c>
      <c r="Y47">
        <v>38.936842105263167</v>
      </c>
      <c r="Z47">
        <v>133.91784000000001</v>
      </c>
      <c r="AA47">
        <v>184.13702999999998</v>
      </c>
      <c r="AB47">
        <v>0</v>
      </c>
      <c r="AC47">
        <v>0</v>
      </c>
      <c r="AD47">
        <v>120.95999999999998</v>
      </c>
      <c r="AE47">
        <v>0</v>
      </c>
      <c r="AF47">
        <v>0</v>
      </c>
      <c r="AG47">
        <v>0</v>
      </c>
      <c r="AH47">
        <v>0</v>
      </c>
      <c r="AI47">
        <v>0</v>
      </c>
      <c r="AJ47">
        <v>0</v>
      </c>
      <c r="AK47">
        <v>0</v>
      </c>
      <c r="AL47">
        <v>8.0905263157894716</v>
      </c>
      <c r="AM47">
        <v>0</v>
      </c>
      <c r="AN47">
        <v>0</v>
      </c>
      <c r="AO47">
        <v>0</v>
      </c>
      <c r="AP47">
        <v>15.119999999999997</v>
      </c>
      <c r="AQ47">
        <v>17.905263157894737</v>
      </c>
    </row>
    <row r="48" spans="1:43">
      <c r="A48" t="s">
        <v>114</v>
      </c>
      <c r="B48" t="s">
        <v>181</v>
      </c>
      <c r="C48" t="s">
        <v>862</v>
      </c>
      <c r="D48">
        <v>0</v>
      </c>
      <c r="E48">
        <v>0</v>
      </c>
      <c r="F48">
        <v>0</v>
      </c>
      <c r="G48">
        <v>0</v>
      </c>
      <c r="H48">
        <v>291.21816000000013</v>
      </c>
      <c r="I48">
        <v>400.42497000000014</v>
      </c>
      <c r="J48">
        <v>0</v>
      </c>
      <c r="K48">
        <v>0</v>
      </c>
      <c r="L48">
        <v>263.04000000000002</v>
      </c>
      <c r="M48">
        <v>0</v>
      </c>
      <c r="N48">
        <v>0</v>
      </c>
      <c r="O48">
        <v>0</v>
      </c>
      <c r="P48">
        <v>0</v>
      </c>
      <c r="Q48">
        <v>0</v>
      </c>
      <c r="R48">
        <v>0</v>
      </c>
      <c r="S48">
        <v>0</v>
      </c>
      <c r="T48">
        <v>17.593684210526316</v>
      </c>
      <c r="U48">
        <v>0</v>
      </c>
      <c r="V48">
        <v>0</v>
      </c>
      <c r="W48">
        <v>0</v>
      </c>
      <c r="X48">
        <v>32.88000000000001</v>
      </c>
      <c r="Y48">
        <v>38.936842105263167</v>
      </c>
      <c r="Z48">
        <v>133.91784000000001</v>
      </c>
      <c r="AA48">
        <v>184.13702999999998</v>
      </c>
      <c r="AB48">
        <v>0</v>
      </c>
      <c r="AC48">
        <v>0</v>
      </c>
      <c r="AD48">
        <v>120.95999999999998</v>
      </c>
      <c r="AE48">
        <v>0</v>
      </c>
      <c r="AF48">
        <v>0</v>
      </c>
      <c r="AG48">
        <v>0</v>
      </c>
      <c r="AH48">
        <v>0</v>
      </c>
      <c r="AI48">
        <v>0</v>
      </c>
      <c r="AJ48">
        <v>0</v>
      </c>
      <c r="AK48">
        <v>0</v>
      </c>
      <c r="AL48">
        <v>8.0905263157894716</v>
      </c>
      <c r="AM48">
        <v>0</v>
      </c>
      <c r="AN48">
        <v>0</v>
      </c>
      <c r="AO48">
        <v>0</v>
      </c>
      <c r="AP48">
        <v>15.119999999999997</v>
      </c>
      <c r="AQ48">
        <v>17.905263157894737</v>
      </c>
    </row>
    <row r="49" spans="1:43">
      <c r="A49" t="s">
        <v>114</v>
      </c>
      <c r="B49" t="s">
        <v>181</v>
      </c>
      <c r="C49" t="s">
        <v>863</v>
      </c>
      <c r="D49">
        <v>0</v>
      </c>
      <c r="E49">
        <v>0</v>
      </c>
      <c r="F49">
        <v>0</v>
      </c>
      <c r="G49">
        <v>0</v>
      </c>
      <c r="H49">
        <v>291.21816000000013</v>
      </c>
      <c r="I49">
        <v>400.42497000000014</v>
      </c>
      <c r="J49">
        <v>0</v>
      </c>
      <c r="K49">
        <v>0</v>
      </c>
      <c r="L49">
        <v>263.04000000000002</v>
      </c>
      <c r="M49">
        <v>0</v>
      </c>
      <c r="N49">
        <v>0</v>
      </c>
      <c r="O49">
        <v>0</v>
      </c>
      <c r="P49">
        <v>0</v>
      </c>
      <c r="Q49">
        <v>0</v>
      </c>
      <c r="R49">
        <v>0</v>
      </c>
      <c r="S49">
        <v>0</v>
      </c>
      <c r="T49">
        <v>17.593684210526316</v>
      </c>
      <c r="U49">
        <v>0</v>
      </c>
      <c r="V49">
        <v>0</v>
      </c>
      <c r="W49">
        <v>0</v>
      </c>
      <c r="X49">
        <v>32.88000000000001</v>
      </c>
      <c r="Y49">
        <v>38.936842105263167</v>
      </c>
      <c r="Z49">
        <v>133.91784000000001</v>
      </c>
      <c r="AA49">
        <v>184.13702999999998</v>
      </c>
      <c r="AB49">
        <v>0</v>
      </c>
      <c r="AC49">
        <v>0</v>
      </c>
      <c r="AD49">
        <v>120.95999999999998</v>
      </c>
      <c r="AE49">
        <v>0</v>
      </c>
      <c r="AF49">
        <v>0</v>
      </c>
      <c r="AG49">
        <v>0</v>
      </c>
      <c r="AH49">
        <v>0</v>
      </c>
      <c r="AI49">
        <v>0</v>
      </c>
      <c r="AJ49">
        <v>0</v>
      </c>
      <c r="AK49">
        <v>0</v>
      </c>
      <c r="AL49">
        <v>8.0905263157894716</v>
      </c>
      <c r="AM49">
        <v>0</v>
      </c>
      <c r="AN49">
        <v>0</v>
      </c>
      <c r="AO49">
        <v>0</v>
      </c>
      <c r="AP49">
        <v>15.119999999999997</v>
      </c>
      <c r="AQ49">
        <v>17.905263157894737</v>
      </c>
    </row>
    <row r="50" spans="1:43">
      <c r="A50" t="s">
        <v>114</v>
      </c>
      <c r="B50" t="s">
        <v>183</v>
      </c>
      <c r="C50" t="s">
        <v>856</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row>
    <row r="51" spans="1:43">
      <c r="A51" t="s">
        <v>114</v>
      </c>
      <c r="B51" t="s">
        <v>183</v>
      </c>
      <c r="C51" t="s">
        <v>857</v>
      </c>
      <c r="D51">
        <v>38.93684210526316</v>
      </c>
      <c r="E51">
        <v>17.905263157894737</v>
      </c>
      <c r="F51">
        <v>263.04000000000002</v>
      </c>
      <c r="G51">
        <v>120.96000000000001</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row>
    <row r="52" spans="1:43">
      <c r="A52" t="s">
        <v>114</v>
      </c>
      <c r="B52" t="s">
        <v>183</v>
      </c>
      <c r="C52" t="s">
        <v>858</v>
      </c>
      <c r="D52">
        <v>103.02400000000003</v>
      </c>
      <c r="E52">
        <v>47.376000000000012</v>
      </c>
      <c r="F52">
        <v>628.99874016000012</v>
      </c>
      <c r="G52">
        <v>289.24759584000003</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row>
    <row r="53" spans="1:43">
      <c r="A53" t="s">
        <v>114</v>
      </c>
      <c r="B53" t="s">
        <v>183</v>
      </c>
      <c r="C53" t="s">
        <v>859</v>
      </c>
      <c r="D53">
        <v>89.410526315789497</v>
      </c>
      <c r="E53">
        <v>41.115789473684217</v>
      </c>
      <c r="F53">
        <v>954.68313000000035</v>
      </c>
      <c r="G53">
        <v>439.01487000000009</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row>
    <row r="54" spans="1:43">
      <c r="A54" t="s">
        <v>114</v>
      </c>
      <c r="B54" t="s">
        <v>183</v>
      </c>
      <c r="C54" t="s">
        <v>860</v>
      </c>
      <c r="D54">
        <v>89.410526315789497</v>
      </c>
      <c r="E54">
        <v>41.115789473684217</v>
      </c>
      <c r="F54">
        <v>954.68313000000035</v>
      </c>
      <c r="G54">
        <v>439.01487000000009</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row>
    <row r="55" spans="1:43">
      <c r="A55" t="s">
        <v>114</v>
      </c>
      <c r="B55" t="s">
        <v>183</v>
      </c>
      <c r="C55" t="s">
        <v>861</v>
      </c>
      <c r="D55">
        <v>0</v>
      </c>
      <c r="E55">
        <v>0</v>
      </c>
      <c r="F55">
        <v>0</v>
      </c>
      <c r="G55">
        <v>0</v>
      </c>
      <c r="H55">
        <v>291.21816000000013</v>
      </c>
      <c r="I55">
        <v>400.42497000000014</v>
      </c>
      <c r="J55">
        <v>0</v>
      </c>
      <c r="K55">
        <v>0</v>
      </c>
      <c r="L55">
        <v>263.04000000000002</v>
      </c>
      <c r="M55">
        <v>0</v>
      </c>
      <c r="N55">
        <v>0</v>
      </c>
      <c r="O55">
        <v>0</v>
      </c>
      <c r="P55">
        <v>0</v>
      </c>
      <c r="Q55">
        <v>0</v>
      </c>
      <c r="R55">
        <v>0</v>
      </c>
      <c r="S55">
        <v>0</v>
      </c>
      <c r="T55">
        <v>17.593684210526316</v>
      </c>
      <c r="U55">
        <v>0</v>
      </c>
      <c r="V55">
        <v>0</v>
      </c>
      <c r="W55">
        <v>0</v>
      </c>
      <c r="X55">
        <v>32.88000000000001</v>
      </c>
      <c r="Y55">
        <v>38.936842105263167</v>
      </c>
      <c r="Z55">
        <v>133.91784000000001</v>
      </c>
      <c r="AA55">
        <v>184.13702999999998</v>
      </c>
      <c r="AB55">
        <v>0</v>
      </c>
      <c r="AC55">
        <v>0</v>
      </c>
      <c r="AD55">
        <v>120.95999999999998</v>
      </c>
      <c r="AE55">
        <v>0</v>
      </c>
      <c r="AF55">
        <v>0</v>
      </c>
      <c r="AG55">
        <v>0</v>
      </c>
      <c r="AH55">
        <v>0</v>
      </c>
      <c r="AI55">
        <v>0</v>
      </c>
      <c r="AJ55">
        <v>0</v>
      </c>
      <c r="AK55">
        <v>0</v>
      </c>
      <c r="AL55">
        <v>8.0905263157894716</v>
      </c>
      <c r="AM55">
        <v>0</v>
      </c>
      <c r="AN55">
        <v>0</v>
      </c>
      <c r="AO55">
        <v>0</v>
      </c>
      <c r="AP55">
        <v>15.119999999999997</v>
      </c>
      <c r="AQ55">
        <v>17.905263157894737</v>
      </c>
    </row>
    <row r="56" spans="1:43">
      <c r="A56" t="s">
        <v>114</v>
      </c>
      <c r="B56" t="s">
        <v>183</v>
      </c>
      <c r="C56" t="s">
        <v>862</v>
      </c>
      <c r="D56">
        <v>0</v>
      </c>
      <c r="E56">
        <v>0</v>
      </c>
      <c r="F56">
        <v>0</v>
      </c>
      <c r="G56">
        <v>0</v>
      </c>
      <c r="H56">
        <v>291.21816000000013</v>
      </c>
      <c r="I56">
        <v>400.42497000000014</v>
      </c>
      <c r="J56">
        <v>0</v>
      </c>
      <c r="K56">
        <v>0</v>
      </c>
      <c r="L56">
        <v>263.04000000000002</v>
      </c>
      <c r="M56">
        <v>0</v>
      </c>
      <c r="N56">
        <v>0</v>
      </c>
      <c r="O56">
        <v>0</v>
      </c>
      <c r="P56">
        <v>0</v>
      </c>
      <c r="Q56">
        <v>0</v>
      </c>
      <c r="R56">
        <v>0</v>
      </c>
      <c r="S56">
        <v>0</v>
      </c>
      <c r="T56">
        <v>17.593684210526316</v>
      </c>
      <c r="U56">
        <v>0</v>
      </c>
      <c r="V56">
        <v>0</v>
      </c>
      <c r="W56">
        <v>0</v>
      </c>
      <c r="X56">
        <v>32.88000000000001</v>
      </c>
      <c r="Y56">
        <v>38.936842105263167</v>
      </c>
      <c r="Z56">
        <v>133.91784000000001</v>
      </c>
      <c r="AA56">
        <v>184.13702999999998</v>
      </c>
      <c r="AB56">
        <v>0</v>
      </c>
      <c r="AC56">
        <v>0</v>
      </c>
      <c r="AD56">
        <v>120.95999999999998</v>
      </c>
      <c r="AE56">
        <v>0</v>
      </c>
      <c r="AF56">
        <v>0</v>
      </c>
      <c r="AG56">
        <v>0</v>
      </c>
      <c r="AH56">
        <v>0</v>
      </c>
      <c r="AI56">
        <v>0</v>
      </c>
      <c r="AJ56">
        <v>0</v>
      </c>
      <c r="AK56">
        <v>0</v>
      </c>
      <c r="AL56">
        <v>8.0905263157894716</v>
      </c>
      <c r="AM56">
        <v>0</v>
      </c>
      <c r="AN56">
        <v>0</v>
      </c>
      <c r="AO56">
        <v>0</v>
      </c>
      <c r="AP56">
        <v>15.119999999999997</v>
      </c>
      <c r="AQ56">
        <v>17.905263157894737</v>
      </c>
    </row>
    <row r="57" spans="1:43">
      <c r="A57" t="s">
        <v>114</v>
      </c>
      <c r="B57" t="s">
        <v>183</v>
      </c>
      <c r="C57" t="s">
        <v>863</v>
      </c>
      <c r="D57">
        <v>0</v>
      </c>
      <c r="E57">
        <v>0</v>
      </c>
      <c r="F57">
        <v>0</v>
      </c>
      <c r="G57">
        <v>0</v>
      </c>
      <c r="H57">
        <v>291.21816000000013</v>
      </c>
      <c r="I57">
        <v>400.42497000000014</v>
      </c>
      <c r="J57">
        <v>0</v>
      </c>
      <c r="K57">
        <v>0</v>
      </c>
      <c r="L57">
        <v>263.04000000000002</v>
      </c>
      <c r="M57">
        <v>0</v>
      </c>
      <c r="N57">
        <v>0</v>
      </c>
      <c r="O57">
        <v>0</v>
      </c>
      <c r="P57">
        <v>0</v>
      </c>
      <c r="Q57">
        <v>0</v>
      </c>
      <c r="R57">
        <v>0</v>
      </c>
      <c r="S57">
        <v>0</v>
      </c>
      <c r="T57">
        <v>17.593684210526316</v>
      </c>
      <c r="U57">
        <v>0</v>
      </c>
      <c r="V57">
        <v>0</v>
      </c>
      <c r="W57">
        <v>0</v>
      </c>
      <c r="X57">
        <v>32.88000000000001</v>
      </c>
      <c r="Y57">
        <v>38.936842105263167</v>
      </c>
      <c r="Z57">
        <v>133.91784000000001</v>
      </c>
      <c r="AA57">
        <v>184.13702999999998</v>
      </c>
      <c r="AB57">
        <v>0</v>
      </c>
      <c r="AC57">
        <v>0</v>
      </c>
      <c r="AD57">
        <v>120.95999999999998</v>
      </c>
      <c r="AE57">
        <v>0</v>
      </c>
      <c r="AF57">
        <v>0</v>
      </c>
      <c r="AG57">
        <v>0</v>
      </c>
      <c r="AH57">
        <v>0</v>
      </c>
      <c r="AI57">
        <v>0</v>
      </c>
      <c r="AJ57">
        <v>0</v>
      </c>
      <c r="AK57">
        <v>0</v>
      </c>
      <c r="AL57">
        <v>8.0905263157894716</v>
      </c>
      <c r="AM57">
        <v>0</v>
      </c>
      <c r="AN57">
        <v>0</v>
      </c>
      <c r="AO57">
        <v>0</v>
      </c>
      <c r="AP57">
        <v>15.119999999999997</v>
      </c>
      <c r="AQ57">
        <v>17.905263157894737</v>
      </c>
    </row>
    <row r="58" spans="1:43">
      <c r="A58" t="s">
        <v>114</v>
      </c>
      <c r="B58" t="s">
        <v>185</v>
      </c>
      <c r="C58" t="s">
        <v>856</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row>
    <row r="59" spans="1:43">
      <c r="A59" t="s">
        <v>114</v>
      </c>
      <c r="B59" t="s">
        <v>185</v>
      </c>
      <c r="C59" t="s">
        <v>857</v>
      </c>
      <c r="D59">
        <v>41.389860775665959</v>
      </c>
      <c r="E59">
        <v>19.033293641364637</v>
      </c>
      <c r="F59">
        <v>187.32803396117617</v>
      </c>
      <c r="G59">
        <v>86.143548463898526</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row>
    <row r="60" spans="1:43">
      <c r="A60" t="s">
        <v>114</v>
      </c>
      <c r="B60" t="s">
        <v>185</v>
      </c>
      <c r="C60" t="s">
        <v>858</v>
      </c>
      <c r="D60">
        <v>403.52969910193343</v>
      </c>
      <c r="E60">
        <v>185.56475214176498</v>
      </c>
      <c r="F60">
        <v>640.22995685463422</v>
      </c>
      <c r="G60">
        <v>294.4123159258537</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row>
    <row r="61" spans="1:43">
      <c r="A61" t="s">
        <v>114</v>
      </c>
      <c r="B61" t="s">
        <v>185</v>
      </c>
      <c r="C61" t="s">
        <v>859</v>
      </c>
      <c r="D61">
        <v>394.45404997912635</v>
      </c>
      <c r="E61">
        <v>181.39127845755445</v>
      </c>
      <c r="F61">
        <v>857.35288341463445</v>
      </c>
      <c r="G61">
        <v>394.25716536585378</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row>
    <row r="62" spans="1:43">
      <c r="A62" t="s">
        <v>114</v>
      </c>
      <c r="B62" t="s">
        <v>185</v>
      </c>
      <c r="C62" t="s">
        <v>860</v>
      </c>
      <c r="D62">
        <v>320.23185057685077</v>
      </c>
      <c r="E62">
        <v>147.25990209008464</v>
      </c>
      <c r="F62">
        <v>857.79208590527912</v>
      </c>
      <c r="G62">
        <v>394.4591343943984</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row>
    <row r="63" spans="1:43">
      <c r="A63" t="s">
        <v>114</v>
      </c>
      <c r="B63" t="s">
        <v>185</v>
      </c>
      <c r="C63" t="s">
        <v>861</v>
      </c>
      <c r="D63">
        <v>0</v>
      </c>
      <c r="E63">
        <v>0</v>
      </c>
      <c r="F63">
        <v>0</v>
      </c>
      <c r="G63">
        <v>0</v>
      </c>
      <c r="H63">
        <v>220.00434354809795</v>
      </c>
      <c r="I63">
        <v>292.40272275938435</v>
      </c>
      <c r="J63">
        <v>0</v>
      </c>
      <c r="K63">
        <v>82.345019597796863</v>
      </c>
      <c r="L63">
        <v>263.04000000000002</v>
      </c>
      <c r="M63">
        <v>0</v>
      </c>
      <c r="N63">
        <v>0</v>
      </c>
      <c r="O63">
        <v>0</v>
      </c>
      <c r="P63">
        <v>0</v>
      </c>
      <c r="Q63">
        <v>17.746960103780332</v>
      </c>
      <c r="R63">
        <v>24.402070142697962</v>
      </c>
      <c r="S63">
        <v>0</v>
      </c>
      <c r="T63">
        <v>11.729122807017545</v>
      </c>
      <c r="U63">
        <v>0</v>
      </c>
      <c r="V63">
        <v>0</v>
      </c>
      <c r="W63">
        <v>0</v>
      </c>
      <c r="X63">
        <v>121.9450663359938</v>
      </c>
      <c r="Y63">
        <v>144.4086311873611</v>
      </c>
      <c r="Z63">
        <v>101.16988060970925</v>
      </c>
      <c r="AA63">
        <v>134.46256594044678</v>
      </c>
      <c r="AB63">
        <v>0</v>
      </c>
      <c r="AC63">
        <v>37.866687844242335</v>
      </c>
      <c r="AD63">
        <v>120.95999999999998</v>
      </c>
      <c r="AE63">
        <v>0</v>
      </c>
      <c r="AF63">
        <v>0</v>
      </c>
      <c r="AG63">
        <v>0</v>
      </c>
      <c r="AH63">
        <v>0</v>
      </c>
      <c r="AI63">
        <v>8.1610108506435104</v>
      </c>
      <c r="AJ63">
        <v>11.221389919634827</v>
      </c>
      <c r="AK63">
        <v>0</v>
      </c>
      <c r="AL63">
        <v>5.393684210526315</v>
      </c>
      <c r="AM63">
        <v>0</v>
      </c>
      <c r="AN63">
        <v>0</v>
      </c>
      <c r="AO63">
        <v>0</v>
      </c>
      <c r="AP63">
        <v>56.076928315092033</v>
      </c>
      <c r="AQ63">
        <v>66.40688879418795</v>
      </c>
    </row>
    <row r="64" spans="1:43">
      <c r="A64" t="s">
        <v>114</v>
      </c>
      <c r="B64" t="s">
        <v>185</v>
      </c>
      <c r="C64" t="s">
        <v>862</v>
      </c>
      <c r="D64">
        <v>0</v>
      </c>
      <c r="E64">
        <v>0</v>
      </c>
      <c r="F64">
        <v>0</v>
      </c>
      <c r="G64">
        <v>0</v>
      </c>
      <c r="H64">
        <v>220.00434354809795</v>
      </c>
      <c r="I64">
        <v>292.40272275938435</v>
      </c>
      <c r="J64">
        <v>0</v>
      </c>
      <c r="K64">
        <v>82.345019597796863</v>
      </c>
      <c r="L64">
        <v>263.04000000000002</v>
      </c>
      <c r="M64">
        <v>0</v>
      </c>
      <c r="N64">
        <v>0</v>
      </c>
      <c r="O64">
        <v>0</v>
      </c>
      <c r="P64">
        <v>0</v>
      </c>
      <c r="Q64">
        <v>17.746960103780332</v>
      </c>
      <c r="R64">
        <v>24.402070142697962</v>
      </c>
      <c r="S64">
        <v>0</v>
      </c>
      <c r="T64">
        <v>11.729122807017545</v>
      </c>
      <c r="U64">
        <v>0</v>
      </c>
      <c r="V64">
        <v>0</v>
      </c>
      <c r="W64">
        <v>0</v>
      </c>
      <c r="X64">
        <v>121.9450663359938</v>
      </c>
      <c r="Y64">
        <v>144.4086311873611</v>
      </c>
      <c r="Z64">
        <v>101.16988060970925</v>
      </c>
      <c r="AA64">
        <v>134.46256594044678</v>
      </c>
      <c r="AB64">
        <v>0</v>
      </c>
      <c r="AC64">
        <v>37.866687844242335</v>
      </c>
      <c r="AD64">
        <v>120.95999999999998</v>
      </c>
      <c r="AE64">
        <v>0</v>
      </c>
      <c r="AF64">
        <v>0</v>
      </c>
      <c r="AG64">
        <v>0</v>
      </c>
      <c r="AH64">
        <v>0</v>
      </c>
      <c r="AI64">
        <v>8.1610108506435104</v>
      </c>
      <c r="AJ64">
        <v>11.221389919634827</v>
      </c>
      <c r="AK64">
        <v>0</v>
      </c>
      <c r="AL64">
        <v>5.393684210526315</v>
      </c>
      <c r="AM64">
        <v>0</v>
      </c>
      <c r="AN64">
        <v>0</v>
      </c>
      <c r="AO64">
        <v>0</v>
      </c>
      <c r="AP64">
        <v>56.076928315092033</v>
      </c>
      <c r="AQ64">
        <v>66.40688879418795</v>
      </c>
    </row>
    <row r="65" spans="1:43">
      <c r="A65" t="s">
        <v>114</v>
      </c>
      <c r="B65" t="s">
        <v>185</v>
      </c>
      <c r="C65" t="s">
        <v>863</v>
      </c>
      <c r="D65">
        <v>0</v>
      </c>
      <c r="E65">
        <v>0</v>
      </c>
      <c r="F65">
        <v>0</v>
      </c>
      <c r="G65">
        <v>0</v>
      </c>
      <c r="H65">
        <v>220.00434354809795</v>
      </c>
      <c r="I65">
        <v>292.40272275938435</v>
      </c>
      <c r="J65">
        <v>0</v>
      </c>
      <c r="K65">
        <v>82.345019597796863</v>
      </c>
      <c r="L65">
        <v>263.04000000000002</v>
      </c>
      <c r="M65">
        <v>0</v>
      </c>
      <c r="N65">
        <v>0</v>
      </c>
      <c r="O65">
        <v>0</v>
      </c>
      <c r="P65">
        <v>0</v>
      </c>
      <c r="Q65">
        <v>17.746960103780332</v>
      </c>
      <c r="R65">
        <v>24.402070142697962</v>
      </c>
      <c r="S65">
        <v>0</v>
      </c>
      <c r="T65">
        <v>11.729122807017545</v>
      </c>
      <c r="U65">
        <v>0</v>
      </c>
      <c r="V65">
        <v>0</v>
      </c>
      <c r="W65">
        <v>0</v>
      </c>
      <c r="X65">
        <v>121.9450663359938</v>
      </c>
      <c r="Y65">
        <v>144.4086311873611</v>
      </c>
      <c r="Z65">
        <v>101.16988060970925</v>
      </c>
      <c r="AA65">
        <v>134.46256594044678</v>
      </c>
      <c r="AB65">
        <v>0</v>
      </c>
      <c r="AC65">
        <v>37.866687844242335</v>
      </c>
      <c r="AD65">
        <v>120.95999999999998</v>
      </c>
      <c r="AE65">
        <v>0</v>
      </c>
      <c r="AF65">
        <v>0</v>
      </c>
      <c r="AG65">
        <v>0</v>
      </c>
      <c r="AH65">
        <v>0</v>
      </c>
      <c r="AI65">
        <v>8.1610108506435104</v>
      </c>
      <c r="AJ65">
        <v>11.221389919634827</v>
      </c>
      <c r="AK65">
        <v>0</v>
      </c>
      <c r="AL65">
        <v>5.393684210526315</v>
      </c>
      <c r="AM65">
        <v>0</v>
      </c>
      <c r="AN65">
        <v>0</v>
      </c>
      <c r="AO65">
        <v>0</v>
      </c>
      <c r="AP65">
        <v>56.076928315092033</v>
      </c>
      <c r="AQ65">
        <v>66.40688879418795</v>
      </c>
    </row>
    <row r="66" spans="1:43">
      <c r="A66" t="s">
        <v>116</v>
      </c>
      <c r="B66" t="s">
        <v>171</v>
      </c>
      <c r="C66" t="s">
        <v>856</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row>
    <row r="67" spans="1:43">
      <c r="A67" t="s">
        <v>116</v>
      </c>
      <c r="B67" t="s">
        <v>171</v>
      </c>
      <c r="C67" t="s">
        <v>857</v>
      </c>
      <c r="D67">
        <v>196.3666666666667</v>
      </c>
      <c r="E67">
        <v>90.300000000000011</v>
      </c>
      <c r="F67">
        <v>306.06619939190273</v>
      </c>
      <c r="G67">
        <v>140.74577052328371</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row>
    <row r="68" spans="1:43">
      <c r="A68" t="s">
        <v>116</v>
      </c>
      <c r="B68" t="s">
        <v>171</v>
      </c>
      <c r="C68" t="s">
        <v>858</v>
      </c>
      <c r="D68">
        <v>196.3666666666667</v>
      </c>
      <c r="E68">
        <v>90.300000000000011</v>
      </c>
      <c r="F68">
        <v>531.05352983559317</v>
      </c>
      <c r="G68">
        <v>244.2070976616231</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row>
    <row r="69" spans="1:43">
      <c r="A69" t="s">
        <v>116</v>
      </c>
      <c r="B69" t="s">
        <v>171</v>
      </c>
      <c r="C69" t="s">
        <v>859</v>
      </c>
      <c r="D69">
        <v>196.3666666666667</v>
      </c>
      <c r="E69">
        <v>90.300000000000011</v>
      </c>
      <c r="F69">
        <v>521.65504382163158</v>
      </c>
      <c r="G69">
        <v>239.88516613695464</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row>
    <row r="70" spans="1:43">
      <c r="A70" t="s">
        <v>116</v>
      </c>
      <c r="B70" t="s">
        <v>171</v>
      </c>
      <c r="C70" t="s">
        <v>860</v>
      </c>
      <c r="D70">
        <v>196.3666666666667</v>
      </c>
      <c r="E70">
        <v>90.300000000000011</v>
      </c>
      <c r="F70">
        <v>492.76775033999007</v>
      </c>
      <c r="G70">
        <v>226.60122825853557</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row>
    <row r="71" spans="1:43">
      <c r="A71" t="s">
        <v>116</v>
      </c>
      <c r="B71" t="s">
        <v>171</v>
      </c>
      <c r="C71" t="s">
        <v>861</v>
      </c>
      <c r="D71">
        <v>0</v>
      </c>
      <c r="E71">
        <v>0</v>
      </c>
      <c r="F71">
        <v>0</v>
      </c>
      <c r="G71">
        <v>0</v>
      </c>
      <c r="H71">
        <v>0</v>
      </c>
      <c r="I71">
        <v>0</v>
      </c>
      <c r="J71">
        <v>0</v>
      </c>
      <c r="K71">
        <v>41.853691217522019</v>
      </c>
      <c r="L71">
        <v>173.26072578913465</v>
      </c>
      <c r="M71">
        <v>146.13333333333338</v>
      </c>
      <c r="N71">
        <v>131.52000000000001</v>
      </c>
      <c r="O71">
        <v>0</v>
      </c>
      <c r="P71">
        <v>0</v>
      </c>
      <c r="Q71">
        <v>0</v>
      </c>
      <c r="R71">
        <v>0</v>
      </c>
      <c r="S71">
        <v>0</v>
      </c>
      <c r="T71">
        <v>0</v>
      </c>
      <c r="U71">
        <v>0</v>
      </c>
      <c r="V71">
        <v>0</v>
      </c>
      <c r="W71">
        <v>0</v>
      </c>
      <c r="X71">
        <v>82.200000000000017</v>
      </c>
      <c r="Y71">
        <v>114.16666666666669</v>
      </c>
      <c r="Z71">
        <v>0</v>
      </c>
      <c r="AA71">
        <v>0</v>
      </c>
      <c r="AB71">
        <v>0</v>
      </c>
      <c r="AC71">
        <v>19.246587932145161</v>
      </c>
      <c r="AD71">
        <v>79.674640326390374</v>
      </c>
      <c r="AE71">
        <v>67.199999999999989</v>
      </c>
      <c r="AF71">
        <v>60.47999999999999</v>
      </c>
      <c r="AG71">
        <v>0</v>
      </c>
      <c r="AH71">
        <v>0</v>
      </c>
      <c r="AI71">
        <v>0</v>
      </c>
      <c r="AJ71">
        <v>0</v>
      </c>
      <c r="AK71">
        <v>0</v>
      </c>
      <c r="AL71">
        <v>0</v>
      </c>
      <c r="AM71">
        <v>0</v>
      </c>
      <c r="AN71">
        <v>0</v>
      </c>
      <c r="AO71">
        <v>0</v>
      </c>
      <c r="AP71">
        <v>37.799999999999997</v>
      </c>
      <c r="AQ71">
        <v>52.5</v>
      </c>
    </row>
    <row r="72" spans="1:43">
      <c r="A72" t="s">
        <v>116</v>
      </c>
      <c r="B72" t="s">
        <v>171</v>
      </c>
      <c r="C72" t="s">
        <v>862</v>
      </c>
      <c r="D72">
        <v>0</v>
      </c>
      <c r="E72">
        <v>0</v>
      </c>
      <c r="F72">
        <v>0</v>
      </c>
      <c r="G72">
        <v>0</v>
      </c>
      <c r="H72">
        <v>0</v>
      </c>
      <c r="I72">
        <v>0</v>
      </c>
      <c r="J72">
        <v>0</v>
      </c>
      <c r="K72">
        <v>41.853691217522019</v>
      </c>
      <c r="L72">
        <v>173.26072578913465</v>
      </c>
      <c r="M72">
        <v>146.13333333333338</v>
      </c>
      <c r="N72">
        <v>131.52000000000001</v>
      </c>
      <c r="O72">
        <v>0</v>
      </c>
      <c r="P72">
        <v>0</v>
      </c>
      <c r="Q72">
        <v>0</v>
      </c>
      <c r="R72">
        <v>0</v>
      </c>
      <c r="S72">
        <v>0</v>
      </c>
      <c r="T72">
        <v>0</v>
      </c>
      <c r="U72">
        <v>0</v>
      </c>
      <c r="V72">
        <v>0</v>
      </c>
      <c r="W72">
        <v>0</v>
      </c>
      <c r="X72">
        <v>82.200000000000017</v>
      </c>
      <c r="Y72">
        <v>114.16666666666669</v>
      </c>
      <c r="Z72">
        <v>0</v>
      </c>
      <c r="AA72">
        <v>0</v>
      </c>
      <c r="AB72">
        <v>0</v>
      </c>
      <c r="AC72">
        <v>19.246587932145161</v>
      </c>
      <c r="AD72">
        <v>79.674640326390374</v>
      </c>
      <c r="AE72">
        <v>67.199999999999989</v>
      </c>
      <c r="AF72">
        <v>60.47999999999999</v>
      </c>
      <c r="AG72">
        <v>0</v>
      </c>
      <c r="AH72">
        <v>0</v>
      </c>
      <c r="AI72">
        <v>0</v>
      </c>
      <c r="AJ72">
        <v>0</v>
      </c>
      <c r="AK72">
        <v>0</v>
      </c>
      <c r="AL72">
        <v>0</v>
      </c>
      <c r="AM72">
        <v>0</v>
      </c>
      <c r="AN72">
        <v>0</v>
      </c>
      <c r="AO72">
        <v>0</v>
      </c>
      <c r="AP72">
        <v>37.799999999999997</v>
      </c>
      <c r="AQ72">
        <v>52.5</v>
      </c>
    </row>
    <row r="73" spans="1:43">
      <c r="A73" t="s">
        <v>116</v>
      </c>
      <c r="B73" t="s">
        <v>171</v>
      </c>
      <c r="C73" t="s">
        <v>863</v>
      </c>
      <c r="D73">
        <v>0</v>
      </c>
      <c r="E73">
        <v>0</v>
      </c>
      <c r="F73">
        <v>0</v>
      </c>
      <c r="G73">
        <v>0</v>
      </c>
      <c r="H73">
        <v>0</v>
      </c>
      <c r="I73">
        <v>0</v>
      </c>
      <c r="J73">
        <v>0</v>
      </c>
      <c r="K73">
        <v>41.853691217522019</v>
      </c>
      <c r="L73">
        <v>173.26072578913465</v>
      </c>
      <c r="M73">
        <v>146.13333333333338</v>
      </c>
      <c r="N73">
        <v>131.52000000000001</v>
      </c>
      <c r="O73">
        <v>0</v>
      </c>
      <c r="P73">
        <v>0</v>
      </c>
      <c r="Q73">
        <v>0</v>
      </c>
      <c r="R73">
        <v>0</v>
      </c>
      <c r="S73">
        <v>0</v>
      </c>
      <c r="T73">
        <v>0</v>
      </c>
      <c r="U73">
        <v>0</v>
      </c>
      <c r="V73">
        <v>0</v>
      </c>
      <c r="W73">
        <v>0</v>
      </c>
      <c r="X73">
        <v>82.200000000000017</v>
      </c>
      <c r="Y73">
        <v>114.16666666666669</v>
      </c>
      <c r="Z73">
        <v>0</v>
      </c>
      <c r="AA73">
        <v>0</v>
      </c>
      <c r="AB73">
        <v>0</v>
      </c>
      <c r="AC73">
        <v>19.246587932145161</v>
      </c>
      <c r="AD73">
        <v>79.674640326390374</v>
      </c>
      <c r="AE73">
        <v>67.199999999999989</v>
      </c>
      <c r="AF73">
        <v>60.47999999999999</v>
      </c>
      <c r="AG73">
        <v>0</v>
      </c>
      <c r="AH73">
        <v>0</v>
      </c>
      <c r="AI73">
        <v>0</v>
      </c>
      <c r="AJ73">
        <v>0</v>
      </c>
      <c r="AK73">
        <v>0</v>
      </c>
      <c r="AL73">
        <v>0</v>
      </c>
      <c r="AM73">
        <v>0</v>
      </c>
      <c r="AN73">
        <v>0</v>
      </c>
      <c r="AO73">
        <v>0</v>
      </c>
      <c r="AP73">
        <v>37.799999999999997</v>
      </c>
      <c r="AQ73">
        <v>52.5</v>
      </c>
    </row>
    <row r="74" spans="1:43">
      <c r="A74" t="s">
        <v>116</v>
      </c>
      <c r="B74" t="s">
        <v>173</v>
      </c>
      <c r="C74" t="s">
        <v>856</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row>
    <row r="75" spans="1:43">
      <c r="A75" t="s">
        <v>116</v>
      </c>
      <c r="B75" t="s">
        <v>173</v>
      </c>
      <c r="C75" t="s">
        <v>857</v>
      </c>
      <c r="D75">
        <v>134.63927430949101</v>
      </c>
      <c r="E75">
        <v>61.914410813853529</v>
      </c>
      <c r="F75">
        <v>791.40762499623202</v>
      </c>
      <c r="G75">
        <v>363.93197353841322</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row>
    <row r="76" spans="1:43">
      <c r="A76" t="s">
        <v>116</v>
      </c>
      <c r="B76" t="s">
        <v>173</v>
      </c>
      <c r="C76" t="s">
        <v>858</v>
      </c>
      <c r="D76">
        <v>101.30398824580382</v>
      </c>
      <c r="E76">
        <v>46.585045689676207</v>
      </c>
      <c r="F76">
        <v>722.6640904250271</v>
      </c>
      <c r="G76">
        <v>332.31998318815113</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row>
    <row r="77" spans="1:43">
      <c r="A77" t="s">
        <v>116</v>
      </c>
      <c r="B77" t="s">
        <v>173</v>
      </c>
      <c r="C77" t="s">
        <v>859</v>
      </c>
      <c r="D77">
        <v>119.69581886495263</v>
      </c>
      <c r="E77">
        <v>55.042602835708138</v>
      </c>
      <c r="F77">
        <v>513.70173701530894</v>
      </c>
      <c r="G77">
        <v>236.22780607273327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row>
    <row r="78" spans="1:43">
      <c r="A78" t="s">
        <v>116</v>
      </c>
      <c r="B78" t="s">
        <v>173</v>
      </c>
      <c r="C78" t="s">
        <v>860</v>
      </c>
      <c r="D78">
        <v>130.48334283428213</v>
      </c>
      <c r="E78">
        <v>60.003289040582288</v>
      </c>
      <c r="F78">
        <v>688.52638020860718</v>
      </c>
      <c r="G78">
        <v>316.62162009592879</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row>
    <row r="79" spans="1:43">
      <c r="A79" t="s">
        <v>116</v>
      </c>
      <c r="B79" t="s">
        <v>173</v>
      </c>
      <c r="C79" t="s">
        <v>861</v>
      </c>
      <c r="D79">
        <v>0</v>
      </c>
      <c r="E79">
        <v>0</v>
      </c>
      <c r="F79">
        <v>0</v>
      </c>
      <c r="G79">
        <v>0</v>
      </c>
      <c r="H79">
        <v>67.724860914637887</v>
      </c>
      <c r="I79">
        <v>93.121683757627096</v>
      </c>
      <c r="J79">
        <v>35.555551980184894</v>
      </c>
      <c r="K79">
        <v>5.8237956276099228</v>
      </c>
      <c r="L79">
        <v>258.29773782898855</v>
      </c>
      <c r="M79">
        <v>145.87853679355663</v>
      </c>
      <c r="N79">
        <v>82.124213306002261</v>
      </c>
      <c r="O79">
        <v>0</v>
      </c>
      <c r="P79">
        <v>0</v>
      </c>
      <c r="Q79">
        <v>0</v>
      </c>
      <c r="R79">
        <v>0</v>
      </c>
      <c r="S79">
        <v>0</v>
      </c>
      <c r="T79">
        <v>2.9676862004896201</v>
      </c>
      <c r="U79">
        <v>0</v>
      </c>
      <c r="V79">
        <v>0</v>
      </c>
      <c r="W79">
        <v>0</v>
      </c>
      <c r="X79">
        <v>56.492021523384921</v>
      </c>
      <c r="Y79">
        <v>71.023635110407596</v>
      </c>
      <c r="Z79">
        <v>31.143549179723991</v>
      </c>
      <c r="AA79">
        <v>42.822380122120478</v>
      </c>
      <c r="AB79">
        <v>16.35036331935509</v>
      </c>
      <c r="AC79">
        <v>2.6780957995578474</v>
      </c>
      <c r="AD79">
        <v>118.77925170238154</v>
      </c>
      <c r="AE79">
        <v>67.082830788277846</v>
      </c>
      <c r="AF79">
        <v>37.765149184511969</v>
      </c>
      <c r="AG79">
        <v>0</v>
      </c>
      <c r="AH79">
        <v>0</v>
      </c>
      <c r="AI79">
        <v>0</v>
      </c>
      <c r="AJ79">
        <v>0</v>
      </c>
      <c r="AK79">
        <v>0</v>
      </c>
      <c r="AL79">
        <v>1.3647024133638395</v>
      </c>
      <c r="AM79">
        <v>0</v>
      </c>
      <c r="AN79">
        <v>0</v>
      </c>
      <c r="AO79">
        <v>0</v>
      </c>
      <c r="AP79">
        <v>25.97808289031569</v>
      </c>
      <c r="AQ79">
        <v>32.660503736902754</v>
      </c>
    </row>
    <row r="80" spans="1:43">
      <c r="A80" t="s">
        <v>116</v>
      </c>
      <c r="B80" t="s">
        <v>173</v>
      </c>
      <c r="C80" t="s">
        <v>862</v>
      </c>
      <c r="D80">
        <v>0</v>
      </c>
      <c r="E80">
        <v>0</v>
      </c>
      <c r="F80">
        <v>0</v>
      </c>
      <c r="G80">
        <v>0</v>
      </c>
      <c r="H80">
        <v>67.724860914637887</v>
      </c>
      <c r="I80">
        <v>93.121683757627096</v>
      </c>
      <c r="J80">
        <v>35.555551980184894</v>
      </c>
      <c r="K80">
        <v>5.8237956276099228</v>
      </c>
      <c r="L80">
        <v>258.29773782898855</v>
      </c>
      <c r="M80">
        <v>145.87853679355663</v>
      </c>
      <c r="N80">
        <v>82.124213306002261</v>
      </c>
      <c r="O80">
        <v>0</v>
      </c>
      <c r="P80">
        <v>0</v>
      </c>
      <c r="Q80">
        <v>0</v>
      </c>
      <c r="R80">
        <v>0</v>
      </c>
      <c r="S80">
        <v>0</v>
      </c>
      <c r="T80">
        <v>2.9676862004896201</v>
      </c>
      <c r="U80">
        <v>0</v>
      </c>
      <c r="V80">
        <v>0</v>
      </c>
      <c r="W80">
        <v>0</v>
      </c>
      <c r="X80">
        <v>56.492021523384921</v>
      </c>
      <c r="Y80">
        <v>71.023635110407596</v>
      </c>
      <c r="Z80">
        <v>31.143549179723991</v>
      </c>
      <c r="AA80">
        <v>42.822380122120478</v>
      </c>
      <c r="AB80">
        <v>16.35036331935509</v>
      </c>
      <c r="AC80">
        <v>2.6780957995578474</v>
      </c>
      <c r="AD80">
        <v>118.77925170238154</v>
      </c>
      <c r="AE80">
        <v>67.082830788277846</v>
      </c>
      <c r="AF80">
        <v>37.765149184511969</v>
      </c>
      <c r="AG80">
        <v>0</v>
      </c>
      <c r="AH80">
        <v>0</v>
      </c>
      <c r="AI80">
        <v>0</v>
      </c>
      <c r="AJ80">
        <v>0</v>
      </c>
      <c r="AK80">
        <v>0</v>
      </c>
      <c r="AL80">
        <v>1.3647024133638395</v>
      </c>
      <c r="AM80">
        <v>0</v>
      </c>
      <c r="AN80">
        <v>0</v>
      </c>
      <c r="AO80">
        <v>0</v>
      </c>
      <c r="AP80">
        <v>25.97808289031569</v>
      </c>
      <c r="AQ80">
        <v>32.660503736902754</v>
      </c>
    </row>
    <row r="81" spans="1:43">
      <c r="A81" t="s">
        <v>116</v>
      </c>
      <c r="B81" t="s">
        <v>173</v>
      </c>
      <c r="C81" t="s">
        <v>863</v>
      </c>
      <c r="D81">
        <v>0</v>
      </c>
      <c r="E81">
        <v>0</v>
      </c>
      <c r="F81">
        <v>0</v>
      </c>
      <c r="G81">
        <v>0</v>
      </c>
      <c r="H81">
        <v>67.724860914637887</v>
      </c>
      <c r="I81">
        <v>93.121683757627096</v>
      </c>
      <c r="J81">
        <v>35.555551980184894</v>
      </c>
      <c r="K81">
        <v>5.8237956276099228</v>
      </c>
      <c r="L81">
        <v>258.29773782898855</v>
      </c>
      <c r="M81">
        <v>145.87853679355663</v>
      </c>
      <c r="N81">
        <v>82.124213306002261</v>
      </c>
      <c r="O81">
        <v>0</v>
      </c>
      <c r="P81">
        <v>0</v>
      </c>
      <c r="Q81">
        <v>0</v>
      </c>
      <c r="R81">
        <v>0</v>
      </c>
      <c r="S81">
        <v>0</v>
      </c>
      <c r="T81">
        <v>2.9676862004896201</v>
      </c>
      <c r="U81">
        <v>0</v>
      </c>
      <c r="V81">
        <v>0</v>
      </c>
      <c r="W81">
        <v>0</v>
      </c>
      <c r="X81">
        <v>56.492021523384921</v>
      </c>
      <c r="Y81">
        <v>71.023635110407596</v>
      </c>
      <c r="Z81">
        <v>31.143549179723991</v>
      </c>
      <c r="AA81">
        <v>42.822380122120478</v>
      </c>
      <c r="AB81">
        <v>16.35036331935509</v>
      </c>
      <c r="AC81">
        <v>2.6780957995578474</v>
      </c>
      <c r="AD81">
        <v>118.77925170238154</v>
      </c>
      <c r="AE81">
        <v>67.082830788277846</v>
      </c>
      <c r="AF81">
        <v>37.765149184511969</v>
      </c>
      <c r="AG81">
        <v>0</v>
      </c>
      <c r="AH81">
        <v>0</v>
      </c>
      <c r="AI81">
        <v>0</v>
      </c>
      <c r="AJ81">
        <v>0</v>
      </c>
      <c r="AK81">
        <v>0</v>
      </c>
      <c r="AL81">
        <v>1.3647024133638395</v>
      </c>
      <c r="AM81">
        <v>0</v>
      </c>
      <c r="AN81">
        <v>0</v>
      </c>
      <c r="AO81">
        <v>0</v>
      </c>
      <c r="AP81">
        <v>25.97808289031569</v>
      </c>
      <c r="AQ81">
        <v>32.660503736902754</v>
      </c>
    </row>
    <row r="82" spans="1:43">
      <c r="A82" t="s">
        <v>116</v>
      </c>
      <c r="B82" t="s">
        <v>175</v>
      </c>
      <c r="C82" t="s">
        <v>856</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row>
    <row r="83" spans="1:43">
      <c r="A83" t="s">
        <v>116</v>
      </c>
      <c r="B83" t="s">
        <v>175</v>
      </c>
      <c r="C83" t="s">
        <v>857</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row>
    <row r="84" spans="1:43">
      <c r="A84" t="s">
        <v>116</v>
      </c>
      <c r="B84" t="s">
        <v>175</v>
      </c>
      <c r="C84" t="s">
        <v>858</v>
      </c>
      <c r="D84">
        <v>1330.737804878049</v>
      </c>
      <c r="E84">
        <v>611.94512195121956</v>
      </c>
      <c r="F84">
        <v>799.30478048780503</v>
      </c>
      <c r="G84">
        <v>367.56351219512197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row>
    <row r="85" spans="1:43">
      <c r="A85" t="s">
        <v>116</v>
      </c>
      <c r="B85" t="s">
        <v>175</v>
      </c>
      <c r="C85" t="s">
        <v>859</v>
      </c>
      <c r="D85">
        <v>1330.737804878049</v>
      </c>
      <c r="E85">
        <v>611.94512195121956</v>
      </c>
      <c r="F85">
        <v>799.30478048780503</v>
      </c>
      <c r="G85">
        <v>367.56351219512197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row>
    <row r="86" spans="1:43">
      <c r="A86" t="s">
        <v>116</v>
      </c>
      <c r="B86" t="s">
        <v>175</v>
      </c>
      <c r="C86" t="s">
        <v>860</v>
      </c>
      <c r="D86">
        <v>951.77060619276085</v>
      </c>
      <c r="E86">
        <v>437.67553423462721</v>
      </c>
      <c r="F86">
        <v>801.93999543167411</v>
      </c>
      <c r="G86">
        <v>368.77532636639023</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row>
    <row r="87" spans="1:43">
      <c r="A87" t="s">
        <v>116</v>
      </c>
      <c r="B87" t="s">
        <v>175</v>
      </c>
      <c r="C87" t="s">
        <v>861</v>
      </c>
      <c r="D87">
        <v>0</v>
      </c>
      <c r="E87">
        <v>0</v>
      </c>
      <c r="F87">
        <v>0</v>
      </c>
      <c r="G87">
        <v>0</v>
      </c>
      <c r="H87">
        <v>155.15342128858717</v>
      </c>
      <c r="I87">
        <v>152.71645655630576</v>
      </c>
      <c r="J87">
        <v>0</v>
      </c>
      <c r="K87">
        <v>231.03011758678113</v>
      </c>
      <c r="L87">
        <v>263.04000000000008</v>
      </c>
      <c r="M87">
        <v>0</v>
      </c>
      <c r="N87">
        <v>0</v>
      </c>
      <c r="O87">
        <v>0</v>
      </c>
      <c r="P87">
        <v>0</v>
      </c>
      <c r="Q87">
        <v>0</v>
      </c>
      <c r="R87">
        <v>0</v>
      </c>
      <c r="S87">
        <v>0</v>
      </c>
      <c r="T87">
        <v>0</v>
      </c>
      <c r="U87">
        <v>0</v>
      </c>
      <c r="V87">
        <v>0</v>
      </c>
      <c r="W87">
        <v>0</v>
      </c>
      <c r="X87">
        <v>435.75039801596273</v>
      </c>
      <c r="Y87">
        <v>516.02020817679795</v>
      </c>
      <c r="Z87">
        <v>71.347923658255411</v>
      </c>
      <c r="AA87">
        <v>70.227275642680723</v>
      </c>
      <c r="AB87">
        <v>0</v>
      </c>
      <c r="AC87">
        <v>106.24012706545406</v>
      </c>
      <c r="AD87">
        <v>120.95999999999998</v>
      </c>
      <c r="AE87">
        <v>0</v>
      </c>
      <c r="AF87">
        <v>0</v>
      </c>
      <c r="AG87">
        <v>0</v>
      </c>
      <c r="AH87">
        <v>0</v>
      </c>
      <c r="AI87">
        <v>0</v>
      </c>
      <c r="AJ87">
        <v>0</v>
      </c>
      <c r="AK87">
        <v>0</v>
      </c>
      <c r="AL87">
        <v>0</v>
      </c>
      <c r="AM87">
        <v>0</v>
      </c>
      <c r="AN87">
        <v>0</v>
      </c>
      <c r="AO87">
        <v>0</v>
      </c>
      <c r="AP87">
        <v>200.38156989055216</v>
      </c>
      <c r="AQ87">
        <v>237.29396434407499</v>
      </c>
    </row>
    <row r="88" spans="1:43">
      <c r="A88" t="s">
        <v>116</v>
      </c>
      <c r="B88" t="s">
        <v>175</v>
      </c>
      <c r="C88" t="s">
        <v>862</v>
      </c>
      <c r="D88">
        <v>0</v>
      </c>
      <c r="E88">
        <v>0</v>
      </c>
      <c r="F88">
        <v>0</v>
      </c>
      <c r="G88">
        <v>0</v>
      </c>
      <c r="H88">
        <v>155.15342128858717</v>
      </c>
      <c r="I88">
        <v>152.71645655630576</v>
      </c>
      <c r="J88">
        <v>0</v>
      </c>
      <c r="K88">
        <v>231.03011758678113</v>
      </c>
      <c r="L88">
        <v>263.04000000000008</v>
      </c>
      <c r="M88">
        <v>0</v>
      </c>
      <c r="N88">
        <v>0</v>
      </c>
      <c r="O88">
        <v>0</v>
      </c>
      <c r="P88">
        <v>0</v>
      </c>
      <c r="Q88">
        <v>0</v>
      </c>
      <c r="R88">
        <v>0</v>
      </c>
      <c r="S88">
        <v>0</v>
      </c>
      <c r="T88">
        <v>0</v>
      </c>
      <c r="U88">
        <v>0</v>
      </c>
      <c r="V88">
        <v>0</v>
      </c>
      <c r="W88">
        <v>0</v>
      </c>
      <c r="X88">
        <v>435.75039801596273</v>
      </c>
      <c r="Y88">
        <v>516.02020817679795</v>
      </c>
      <c r="Z88">
        <v>71.347923658255411</v>
      </c>
      <c r="AA88">
        <v>70.227275642680723</v>
      </c>
      <c r="AB88">
        <v>0</v>
      </c>
      <c r="AC88">
        <v>106.24012706545406</v>
      </c>
      <c r="AD88">
        <v>120.95999999999998</v>
      </c>
      <c r="AE88">
        <v>0</v>
      </c>
      <c r="AF88">
        <v>0</v>
      </c>
      <c r="AG88">
        <v>0</v>
      </c>
      <c r="AH88">
        <v>0</v>
      </c>
      <c r="AI88">
        <v>0</v>
      </c>
      <c r="AJ88">
        <v>0</v>
      </c>
      <c r="AK88">
        <v>0</v>
      </c>
      <c r="AL88">
        <v>0</v>
      </c>
      <c r="AM88">
        <v>0</v>
      </c>
      <c r="AN88">
        <v>0</v>
      </c>
      <c r="AO88">
        <v>0</v>
      </c>
      <c r="AP88">
        <v>200.38156989055216</v>
      </c>
      <c r="AQ88">
        <v>237.29396434407499</v>
      </c>
    </row>
    <row r="89" spans="1:43">
      <c r="A89" t="s">
        <v>116</v>
      </c>
      <c r="B89" t="s">
        <v>175</v>
      </c>
      <c r="C89" t="s">
        <v>863</v>
      </c>
      <c r="D89">
        <v>0</v>
      </c>
      <c r="E89">
        <v>0</v>
      </c>
      <c r="F89">
        <v>0</v>
      </c>
      <c r="G89">
        <v>0</v>
      </c>
      <c r="H89">
        <v>155.15342128858717</v>
      </c>
      <c r="I89">
        <v>152.71645655630576</v>
      </c>
      <c r="J89">
        <v>0</v>
      </c>
      <c r="K89">
        <v>231.03011758678113</v>
      </c>
      <c r="L89">
        <v>263.04000000000008</v>
      </c>
      <c r="M89">
        <v>0</v>
      </c>
      <c r="N89">
        <v>0</v>
      </c>
      <c r="O89">
        <v>0</v>
      </c>
      <c r="P89">
        <v>0</v>
      </c>
      <c r="Q89">
        <v>0</v>
      </c>
      <c r="R89">
        <v>0</v>
      </c>
      <c r="S89">
        <v>0</v>
      </c>
      <c r="T89">
        <v>0</v>
      </c>
      <c r="U89">
        <v>0</v>
      </c>
      <c r="V89">
        <v>0</v>
      </c>
      <c r="W89">
        <v>0</v>
      </c>
      <c r="X89">
        <v>435.75039801596273</v>
      </c>
      <c r="Y89">
        <v>516.02020817679795</v>
      </c>
      <c r="Z89">
        <v>71.347923658255411</v>
      </c>
      <c r="AA89">
        <v>70.227275642680723</v>
      </c>
      <c r="AB89">
        <v>0</v>
      </c>
      <c r="AC89">
        <v>106.24012706545406</v>
      </c>
      <c r="AD89">
        <v>120.95999999999998</v>
      </c>
      <c r="AE89">
        <v>0</v>
      </c>
      <c r="AF89">
        <v>0</v>
      </c>
      <c r="AG89">
        <v>0</v>
      </c>
      <c r="AH89">
        <v>0</v>
      </c>
      <c r="AI89">
        <v>0</v>
      </c>
      <c r="AJ89">
        <v>0</v>
      </c>
      <c r="AK89">
        <v>0</v>
      </c>
      <c r="AL89">
        <v>0</v>
      </c>
      <c r="AM89">
        <v>0</v>
      </c>
      <c r="AN89">
        <v>0</v>
      </c>
      <c r="AO89">
        <v>0</v>
      </c>
      <c r="AP89">
        <v>200.38156989055216</v>
      </c>
      <c r="AQ89">
        <v>237.29396434407499</v>
      </c>
    </row>
    <row r="90" spans="1:43">
      <c r="A90" t="s">
        <v>116</v>
      </c>
      <c r="B90" t="s">
        <v>177</v>
      </c>
      <c r="C90" t="s">
        <v>856</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row>
    <row r="91" spans="1:43">
      <c r="A91" t="s">
        <v>116</v>
      </c>
      <c r="B91" t="s">
        <v>177</v>
      </c>
      <c r="C91" t="s">
        <v>857</v>
      </c>
      <c r="D91">
        <v>38.93684210526316</v>
      </c>
      <c r="E91">
        <v>17.905263157894737</v>
      </c>
      <c r="F91">
        <v>263.04000000000002</v>
      </c>
      <c r="G91">
        <v>120.96000000000001</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row>
    <row r="92" spans="1:43">
      <c r="A92" t="s">
        <v>116</v>
      </c>
      <c r="B92" t="s">
        <v>177</v>
      </c>
      <c r="C92" t="s">
        <v>858</v>
      </c>
      <c r="D92">
        <v>103.02400000000003</v>
      </c>
      <c r="E92">
        <v>47.376000000000012</v>
      </c>
      <c r="F92">
        <v>628.99874016000012</v>
      </c>
      <c r="G92">
        <v>289.24759584000003</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row>
    <row r="93" spans="1:43">
      <c r="A93" t="s">
        <v>116</v>
      </c>
      <c r="B93" t="s">
        <v>177</v>
      </c>
      <c r="C93" t="s">
        <v>859</v>
      </c>
      <c r="D93">
        <v>89.410526315789497</v>
      </c>
      <c r="E93">
        <v>41.115789473684217</v>
      </c>
      <c r="F93">
        <v>954.68313000000035</v>
      </c>
      <c r="G93">
        <v>439.01487000000009</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row>
    <row r="94" spans="1:43">
      <c r="A94" t="s">
        <v>116</v>
      </c>
      <c r="B94" t="s">
        <v>177</v>
      </c>
      <c r="C94" t="s">
        <v>860</v>
      </c>
      <c r="D94">
        <v>89.410526315789497</v>
      </c>
      <c r="E94">
        <v>41.115789473684217</v>
      </c>
      <c r="F94">
        <v>954.68313000000035</v>
      </c>
      <c r="G94">
        <v>439.01487000000009</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row>
    <row r="95" spans="1:43">
      <c r="A95" t="s">
        <v>116</v>
      </c>
      <c r="B95" t="s">
        <v>177</v>
      </c>
      <c r="C95" t="s">
        <v>861</v>
      </c>
      <c r="D95">
        <v>0</v>
      </c>
      <c r="E95">
        <v>0</v>
      </c>
      <c r="F95">
        <v>0</v>
      </c>
      <c r="G95">
        <v>0</v>
      </c>
      <c r="H95">
        <v>291.21816000000013</v>
      </c>
      <c r="I95">
        <v>400.42497000000014</v>
      </c>
      <c r="J95">
        <v>0</v>
      </c>
      <c r="K95">
        <v>0</v>
      </c>
      <c r="L95">
        <v>263.04000000000002</v>
      </c>
      <c r="M95">
        <v>0</v>
      </c>
      <c r="N95">
        <v>0</v>
      </c>
      <c r="O95">
        <v>0</v>
      </c>
      <c r="P95">
        <v>0</v>
      </c>
      <c r="Q95">
        <v>0</v>
      </c>
      <c r="R95">
        <v>0</v>
      </c>
      <c r="S95">
        <v>0</v>
      </c>
      <c r="T95">
        <v>17.593684210526316</v>
      </c>
      <c r="U95">
        <v>0</v>
      </c>
      <c r="V95">
        <v>0</v>
      </c>
      <c r="W95">
        <v>0</v>
      </c>
      <c r="X95">
        <v>32.88000000000001</v>
      </c>
      <c r="Y95">
        <v>38.936842105263167</v>
      </c>
      <c r="Z95">
        <v>133.91784000000001</v>
      </c>
      <c r="AA95">
        <v>184.13702999999998</v>
      </c>
      <c r="AB95">
        <v>0</v>
      </c>
      <c r="AC95">
        <v>0</v>
      </c>
      <c r="AD95">
        <v>120.95999999999998</v>
      </c>
      <c r="AE95">
        <v>0</v>
      </c>
      <c r="AF95">
        <v>0</v>
      </c>
      <c r="AG95">
        <v>0</v>
      </c>
      <c r="AH95">
        <v>0</v>
      </c>
      <c r="AI95">
        <v>0</v>
      </c>
      <c r="AJ95">
        <v>0</v>
      </c>
      <c r="AK95">
        <v>0</v>
      </c>
      <c r="AL95">
        <v>8.0905263157894716</v>
      </c>
      <c r="AM95">
        <v>0</v>
      </c>
      <c r="AN95">
        <v>0</v>
      </c>
      <c r="AO95">
        <v>0</v>
      </c>
      <c r="AP95">
        <v>15.119999999999997</v>
      </c>
      <c r="AQ95">
        <v>17.905263157894737</v>
      </c>
    </row>
    <row r="96" spans="1:43">
      <c r="A96" t="s">
        <v>116</v>
      </c>
      <c r="B96" t="s">
        <v>177</v>
      </c>
      <c r="C96" t="s">
        <v>862</v>
      </c>
      <c r="D96">
        <v>0</v>
      </c>
      <c r="E96">
        <v>0</v>
      </c>
      <c r="F96">
        <v>0</v>
      </c>
      <c r="G96">
        <v>0</v>
      </c>
      <c r="H96">
        <v>291.21816000000013</v>
      </c>
      <c r="I96">
        <v>400.42497000000014</v>
      </c>
      <c r="J96">
        <v>0</v>
      </c>
      <c r="K96">
        <v>0</v>
      </c>
      <c r="L96">
        <v>263.04000000000002</v>
      </c>
      <c r="M96">
        <v>0</v>
      </c>
      <c r="N96">
        <v>0</v>
      </c>
      <c r="O96">
        <v>0</v>
      </c>
      <c r="P96">
        <v>0</v>
      </c>
      <c r="Q96">
        <v>0</v>
      </c>
      <c r="R96">
        <v>0</v>
      </c>
      <c r="S96">
        <v>0</v>
      </c>
      <c r="T96">
        <v>17.593684210526316</v>
      </c>
      <c r="U96">
        <v>0</v>
      </c>
      <c r="V96">
        <v>0</v>
      </c>
      <c r="W96">
        <v>0</v>
      </c>
      <c r="X96">
        <v>32.88000000000001</v>
      </c>
      <c r="Y96">
        <v>38.936842105263167</v>
      </c>
      <c r="Z96">
        <v>133.91784000000001</v>
      </c>
      <c r="AA96">
        <v>184.13702999999998</v>
      </c>
      <c r="AB96">
        <v>0</v>
      </c>
      <c r="AC96">
        <v>0</v>
      </c>
      <c r="AD96">
        <v>120.95999999999998</v>
      </c>
      <c r="AE96">
        <v>0</v>
      </c>
      <c r="AF96">
        <v>0</v>
      </c>
      <c r="AG96">
        <v>0</v>
      </c>
      <c r="AH96">
        <v>0</v>
      </c>
      <c r="AI96">
        <v>0</v>
      </c>
      <c r="AJ96">
        <v>0</v>
      </c>
      <c r="AK96">
        <v>0</v>
      </c>
      <c r="AL96">
        <v>8.0905263157894716</v>
      </c>
      <c r="AM96">
        <v>0</v>
      </c>
      <c r="AN96">
        <v>0</v>
      </c>
      <c r="AO96">
        <v>0</v>
      </c>
      <c r="AP96">
        <v>15.119999999999997</v>
      </c>
      <c r="AQ96">
        <v>17.905263157894737</v>
      </c>
    </row>
    <row r="97" spans="1:43">
      <c r="A97" t="s">
        <v>116</v>
      </c>
      <c r="B97" t="s">
        <v>177</v>
      </c>
      <c r="C97" t="s">
        <v>863</v>
      </c>
      <c r="D97">
        <v>0</v>
      </c>
      <c r="E97">
        <v>0</v>
      </c>
      <c r="F97">
        <v>0</v>
      </c>
      <c r="G97">
        <v>0</v>
      </c>
      <c r="H97">
        <v>291.21816000000013</v>
      </c>
      <c r="I97">
        <v>400.42497000000014</v>
      </c>
      <c r="J97">
        <v>0</v>
      </c>
      <c r="K97">
        <v>0</v>
      </c>
      <c r="L97">
        <v>263.04000000000002</v>
      </c>
      <c r="M97">
        <v>0</v>
      </c>
      <c r="N97">
        <v>0</v>
      </c>
      <c r="O97">
        <v>0</v>
      </c>
      <c r="P97">
        <v>0</v>
      </c>
      <c r="Q97">
        <v>0</v>
      </c>
      <c r="R97">
        <v>0</v>
      </c>
      <c r="S97">
        <v>0</v>
      </c>
      <c r="T97">
        <v>17.593684210526316</v>
      </c>
      <c r="U97">
        <v>0</v>
      </c>
      <c r="V97">
        <v>0</v>
      </c>
      <c r="W97">
        <v>0</v>
      </c>
      <c r="X97">
        <v>32.88000000000001</v>
      </c>
      <c r="Y97">
        <v>38.936842105263167</v>
      </c>
      <c r="Z97">
        <v>133.91784000000001</v>
      </c>
      <c r="AA97">
        <v>184.13702999999998</v>
      </c>
      <c r="AB97">
        <v>0</v>
      </c>
      <c r="AC97">
        <v>0</v>
      </c>
      <c r="AD97">
        <v>120.95999999999998</v>
      </c>
      <c r="AE97">
        <v>0</v>
      </c>
      <c r="AF97">
        <v>0</v>
      </c>
      <c r="AG97">
        <v>0</v>
      </c>
      <c r="AH97">
        <v>0</v>
      </c>
      <c r="AI97">
        <v>0</v>
      </c>
      <c r="AJ97">
        <v>0</v>
      </c>
      <c r="AK97">
        <v>0</v>
      </c>
      <c r="AL97">
        <v>8.0905263157894716</v>
      </c>
      <c r="AM97">
        <v>0</v>
      </c>
      <c r="AN97">
        <v>0</v>
      </c>
      <c r="AO97">
        <v>0</v>
      </c>
      <c r="AP97">
        <v>15.119999999999997</v>
      </c>
      <c r="AQ97">
        <v>17.905263157894737</v>
      </c>
    </row>
    <row r="98" spans="1:43">
      <c r="A98" t="s">
        <v>116</v>
      </c>
      <c r="B98" t="s">
        <v>179</v>
      </c>
      <c r="C98" t="s">
        <v>856</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row>
    <row r="99" spans="1:43">
      <c r="A99" t="s">
        <v>116</v>
      </c>
      <c r="B99" t="s">
        <v>179</v>
      </c>
      <c r="C99" t="s">
        <v>857</v>
      </c>
      <c r="D99">
        <v>38.93684210526316</v>
      </c>
      <c r="E99">
        <v>17.905263157894737</v>
      </c>
      <c r="F99">
        <v>263.04000000000002</v>
      </c>
      <c r="G99">
        <v>120.96000000000001</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row>
    <row r="100" spans="1:43">
      <c r="A100" t="s">
        <v>116</v>
      </c>
      <c r="B100" t="s">
        <v>179</v>
      </c>
      <c r="C100" t="s">
        <v>858</v>
      </c>
      <c r="D100">
        <v>103.02400000000003</v>
      </c>
      <c r="E100">
        <v>47.376000000000012</v>
      </c>
      <c r="F100">
        <v>628.99874016000012</v>
      </c>
      <c r="G100">
        <v>289.24759584000003</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row>
    <row r="101" spans="1:43">
      <c r="A101" t="s">
        <v>116</v>
      </c>
      <c r="B101" t="s">
        <v>179</v>
      </c>
      <c r="C101" t="s">
        <v>859</v>
      </c>
      <c r="D101">
        <v>89.410526315789497</v>
      </c>
      <c r="E101">
        <v>41.115789473684217</v>
      </c>
      <c r="F101">
        <v>954.68313000000035</v>
      </c>
      <c r="G101">
        <v>439.01487000000009</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row>
    <row r="102" spans="1:43">
      <c r="A102" t="s">
        <v>116</v>
      </c>
      <c r="B102" t="s">
        <v>179</v>
      </c>
      <c r="C102" t="s">
        <v>860</v>
      </c>
      <c r="D102">
        <v>89.410526315789497</v>
      </c>
      <c r="E102">
        <v>41.115789473684217</v>
      </c>
      <c r="F102">
        <v>954.68313000000035</v>
      </c>
      <c r="G102">
        <v>439.01487000000009</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row>
    <row r="103" spans="1:43">
      <c r="A103" t="s">
        <v>116</v>
      </c>
      <c r="B103" t="s">
        <v>179</v>
      </c>
      <c r="C103" t="s">
        <v>861</v>
      </c>
      <c r="D103">
        <v>0</v>
      </c>
      <c r="E103">
        <v>0</v>
      </c>
      <c r="F103">
        <v>0</v>
      </c>
      <c r="G103">
        <v>0</v>
      </c>
      <c r="H103">
        <v>291.21816000000013</v>
      </c>
      <c r="I103">
        <v>400.42497000000014</v>
      </c>
      <c r="J103">
        <v>0</v>
      </c>
      <c r="K103">
        <v>0</v>
      </c>
      <c r="L103">
        <v>263.04000000000002</v>
      </c>
      <c r="M103">
        <v>0</v>
      </c>
      <c r="N103">
        <v>0</v>
      </c>
      <c r="O103">
        <v>0</v>
      </c>
      <c r="P103">
        <v>0</v>
      </c>
      <c r="Q103">
        <v>0</v>
      </c>
      <c r="R103">
        <v>0</v>
      </c>
      <c r="S103">
        <v>0</v>
      </c>
      <c r="T103">
        <v>17.593684210526316</v>
      </c>
      <c r="U103">
        <v>0</v>
      </c>
      <c r="V103">
        <v>0</v>
      </c>
      <c r="W103">
        <v>0</v>
      </c>
      <c r="X103">
        <v>32.88000000000001</v>
      </c>
      <c r="Y103">
        <v>38.936842105263167</v>
      </c>
      <c r="Z103">
        <v>133.91784000000001</v>
      </c>
      <c r="AA103">
        <v>184.13702999999998</v>
      </c>
      <c r="AB103">
        <v>0</v>
      </c>
      <c r="AC103">
        <v>0</v>
      </c>
      <c r="AD103">
        <v>120.95999999999998</v>
      </c>
      <c r="AE103">
        <v>0</v>
      </c>
      <c r="AF103">
        <v>0</v>
      </c>
      <c r="AG103">
        <v>0</v>
      </c>
      <c r="AH103">
        <v>0</v>
      </c>
      <c r="AI103">
        <v>0</v>
      </c>
      <c r="AJ103">
        <v>0</v>
      </c>
      <c r="AK103">
        <v>0</v>
      </c>
      <c r="AL103">
        <v>8.0905263157894716</v>
      </c>
      <c r="AM103">
        <v>0</v>
      </c>
      <c r="AN103">
        <v>0</v>
      </c>
      <c r="AO103">
        <v>0</v>
      </c>
      <c r="AP103">
        <v>15.119999999999997</v>
      </c>
      <c r="AQ103">
        <v>17.905263157894737</v>
      </c>
    </row>
    <row r="104" spans="1:43">
      <c r="A104" t="s">
        <v>116</v>
      </c>
      <c r="B104" t="s">
        <v>179</v>
      </c>
      <c r="C104" t="s">
        <v>862</v>
      </c>
      <c r="D104">
        <v>0</v>
      </c>
      <c r="E104">
        <v>0</v>
      </c>
      <c r="F104">
        <v>0</v>
      </c>
      <c r="G104">
        <v>0</v>
      </c>
      <c r="H104">
        <v>291.21816000000013</v>
      </c>
      <c r="I104">
        <v>400.42497000000014</v>
      </c>
      <c r="J104">
        <v>0</v>
      </c>
      <c r="K104">
        <v>0</v>
      </c>
      <c r="L104">
        <v>263.04000000000002</v>
      </c>
      <c r="M104">
        <v>0</v>
      </c>
      <c r="N104">
        <v>0</v>
      </c>
      <c r="O104">
        <v>0</v>
      </c>
      <c r="P104">
        <v>0</v>
      </c>
      <c r="Q104">
        <v>0</v>
      </c>
      <c r="R104">
        <v>0</v>
      </c>
      <c r="S104">
        <v>0</v>
      </c>
      <c r="T104">
        <v>17.593684210526316</v>
      </c>
      <c r="U104">
        <v>0</v>
      </c>
      <c r="V104">
        <v>0</v>
      </c>
      <c r="W104">
        <v>0</v>
      </c>
      <c r="X104">
        <v>32.88000000000001</v>
      </c>
      <c r="Y104">
        <v>38.936842105263167</v>
      </c>
      <c r="Z104">
        <v>133.91784000000001</v>
      </c>
      <c r="AA104">
        <v>184.13702999999998</v>
      </c>
      <c r="AB104">
        <v>0</v>
      </c>
      <c r="AC104">
        <v>0</v>
      </c>
      <c r="AD104">
        <v>120.95999999999998</v>
      </c>
      <c r="AE104">
        <v>0</v>
      </c>
      <c r="AF104">
        <v>0</v>
      </c>
      <c r="AG104">
        <v>0</v>
      </c>
      <c r="AH104">
        <v>0</v>
      </c>
      <c r="AI104">
        <v>0</v>
      </c>
      <c r="AJ104">
        <v>0</v>
      </c>
      <c r="AK104">
        <v>0</v>
      </c>
      <c r="AL104">
        <v>8.0905263157894716</v>
      </c>
      <c r="AM104">
        <v>0</v>
      </c>
      <c r="AN104">
        <v>0</v>
      </c>
      <c r="AO104">
        <v>0</v>
      </c>
      <c r="AP104">
        <v>15.119999999999997</v>
      </c>
      <c r="AQ104">
        <v>17.905263157894737</v>
      </c>
    </row>
    <row r="105" spans="1:43">
      <c r="A105" t="s">
        <v>116</v>
      </c>
      <c r="B105" t="s">
        <v>179</v>
      </c>
      <c r="C105" t="s">
        <v>863</v>
      </c>
      <c r="D105">
        <v>0</v>
      </c>
      <c r="E105">
        <v>0</v>
      </c>
      <c r="F105">
        <v>0</v>
      </c>
      <c r="G105">
        <v>0</v>
      </c>
      <c r="H105">
        <v>291.21816000000013</v>
      </c>
      <c r="I105">
        <v>400.42497000000014</v>
      </c>
      <c r="J105">
        <v>0</v>
      </c>
      <c r="K105">
        <v>0</v>
      </c>
      <c r="L105">
        <v>263.04000000000002</v>
      </c>
      <c r="M105">
        <v>0</v>
      </c>
      <c r="N105">
        <v>0</v>
      </c>
      <c r="O105">
        <v>0</v>
      </c>
      <c r="P105">
        <v>0</v>
      </c>
      <c r="Q105">
        <v>0</v>
      </c>
      <c r="R105">
        <v>0</v>
      </c>
      <c r="S105">
        <v>0</v>
      </c>
      <c r="T105">
        <v>17.593684210526316</v>
      </c>
      <c r="U105">
        <v>0</v>
      </c>
      <c r="V105">
        <v>0</v>
      </c>
      <c r="W105">
        <v>0</v>
      </c>
      <c r="X105">
        <v>32.88000000000001</v>
      </c>
      <c r="Y105">
        <v>38.936842105263167</v>
      </c>
      <c r="Z105">
        <v>133.91784000000001</v>
      </c>
      <c r="AA105">
        <v>184.13702999999998</v>
      </c>
      <c r="AB105">
        <v>0</v>
      </c>
      <c r="AC105">
        <v>0</v>
      </c>
      <c r="AD105">
        <v>120.95999999999998</v>
      </c>
      <c r="AE105">
        <v>0</v>
      </c>
      <c r="AF105">
        <v>0</v>
      </c>
      <c r="AG105">
        <v>0</v>
      </c>
      <c r="AH105">
        <v>0</v>
      </c>
      <c r="AI105">
        <v>0</v>
      </c>
      <c r="AJ105">
        <v>0</v>
      </c>
      <c r="AK105">
        <v>0</v>
      </c>
      <c r="AL105">
        <v>8.0905263157894716</v>
      </c>
      <c r="AM105">
        <v>0</v>
      </c>
      <c r="AN105">
        <v>0</v>
      </c>
      <c r="AO105">
        <v>0</v>
      </c>
      <c r="AP105">
        <v>15.119999999999997</v>
      </c>
      <c r="AQ105">
        <v>17.905263157894737</v>
      </c>
    </row>
    <row r="106" spans="1:43">
      <c r="A106" t="s">
        <v>116</v>
      </c>
      <c r="B106" t="s">
        <v>181</v>
      </c>
      <c r="C106" t="s">
        <v>856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row>
    <row r="107" spans="1:43">
      <c r="A107" t="s">
        <v>116</v>
      </c>
      <c r="B107" t="s">
        <v>181</v>
      </c>
      <c r="C107" t="s">
        <v>857</v>
      </c>
      <c r="D107">
        <v>38.93684210526316</v>
      </c>
      <c r="E107">
        <v>17.905263157894737</v>
      </c>
      <c r="F107">
        <v>263.04000000000002</v>
      </c>
      <c r="G107">
        <v>120.96000000000001</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row>
    <row r="108" spans="1:43">
      <c r="A108" t="s">
        <v>116</v>
      </c>
      <c r="B108" t="s">
        <v>181</v>
      </c>
      <c r="C108" t="s">
        <v>858</v>
      </c>
      <c r="D108">
        <v>103.02400000000003</v>
      </c>
      <c r="E108">
        <v>47.376000000000012</v>
      </c>
      <c r="F108">
        <v>628.99874016000012</v>
      </c>
      <c r="G108">
        <v>289.24759584000003</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row>
    <row r="109" spans="1:43">
      <c r="A109" t="s">
        <v>116</v>
      </c>
      <c r="B109" t="s">
        <v>181</v>
      </c>
      <c r="C109" t="s">
        <v>859</v>
      </c>
      <c r="D109">
        <v>89.410526315789497</v>
      </c>
      <c r="E109">
        <v>41.115789473684217</v>
      </c>
      <c r="F109">
        <v>954.68313000000035</v>
      </c>
      <c r="G109">
        <v>439.01487000000009</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row>
    <row r="110" spans="1:43">
      <c r="A110" t="s">
        <v>116</v>
      </c>
      <c r="B110" t="s">
        <v>181</v>
      </c>
      <c r="C110" t="s">
        <v>860</v>
      </c>
      <c r="D110">
        <v>89.410526315789497</v>
      </c>
      <c r="E110">
        <v>41.115789473684217</v>
      </c>
      <c r="F110">
        <v>954.68313000000035</v>
      </c>
      <c r="G110">
        <v>439.01487000000009</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row>
    <row r="111" spans="1:43">
      <c r="A111" t="s">
        <v>116</v>
      </c>
      <c r="B111" t="s">
        <v>181</v>
      </c>
      <c r="C111" t="s">
        <v>861</v>
      </c>
      <c r="D111">
        <v>0</v>
      </c>
      <c r="E111">
        <v>0</v>
      </c>
      <c r="F111">
        <v>0</v>
      </c>
      <c r="G111">
        <v>0</v>
      </c>
      <c r="H111">
        <v>291.21816000000013</v>
      </c>
      <c r="I111">
        <v>400.42497000000014</v>
      </c>
      <c r="J111">
        <v>0</v>
      </c>
      <c r="K111">
        <v>0</v>
      </c>
      <c r="L111">
        <v>263.04000000000002</v>
      </c>
      <c r="M111">
        <v>0</v>
      </c>
      <c r="N111">
        <v>0</v>
      </c>
      <c r="O111">
        <v>0</v>
      </c>
      <c r="P111">
        <v>0</v>
      </c>
      <c r="Q111">
        <v>0</v>
      </c>
      <c r="R111">
        <v>0</v>
      </c>
      <c r="S111">
        <v>0</v>
      </c>
      <c r="T111">
        <v>17.593684210526316</v>
      </c>
      <c r="U111">
        <v>0</v>
      </c>
      <c r="V111">
        <v>0</v>
      </c>
      <c r="W111">
        <v>0</v>
      </c>
      <c r="X111">
        <v>32.88000000000001</v>
      </c>
      <c r="Y111">
        <v>38.936842105263167</v>
      </c>
      <c r="Z111">
        <v>133.91784000000001</v>
      </c>
      <c r="AA111">
        <v>184.13702999999998</v>
      </c>
      <c r="AB111">
        <v>0</v>
      </c>
      <c r="AC111">
        <v>0</v>
      </c>
      <c r="AD111">
        <v>120.95999999999998</v>
      </c>
      <c r="AE111">
        <v>0</v>
      </c>
      <c r="AF111">
        <v>0</v>
      </c>
      <c r="AG111">
        <v>0</v>
      </c>
      <c r="AH111">
        <v>0</v>
      </c>
      <c r="AI111">
        <v>0</v>
      </c>
      <c r="AJ111">
        <v>0</v>
      </c>
      <c r="AK111">
        <v>0</v>
      </c>
      <c r="AL111">
        <v>8.0905263157894716</v>
      </c>
      <c r="AM111">
        <v>0</v>
      </c>
      <c r="AN111">
        <v>0</v>
      </c>
      <c r="AO111">
        <v>0</v>
      </c>
      <c r="AP111">
        <v>15.119999999999997</v>
      </c>
      <c r="AQ111">
        <v>17.905263157894737</v>
      </c>
    </row>
    <row r="112" spans="1:43">
      <c r="A112" t="s">
        <v>116</v>
      </c>
      <c r="B112" t="s">
        <v>181</v>
      </c>
      <c r="C112" t="s">
        <v>862</v>
      </c>
      <c r="D112">
        <v>0</v>
      </c>
      <c r="E112">
        <v>0</v>
      </c>
      <c r="F112">
        <v>0</v>
      </c>
      <c r="G112">
        <v>0</v>
      </c>
      <c r="H112">
        <v>291.21816000000013</v>
      </c>
      <c r="I112">
        <v>400.42497000000014</v>
      </c>
      <c r="J112">
        <v>0</v>
      </c>
      <c r="K112">
        <v>0</v>
      </c>
      <c r="L112">
        <v>263.04000000000002</v>
      </c>
      <c r="M112">
        <v>0</v>
      </c>
      <c r="N112">
        <v>0</v>
      </c>
      <c r="O112">
        <v>0</v>
      </c>
      <c r="P112">
        <v>0</v>
      </c>
      <c r="Q112">
        <v>0</v>
      </c>
      <c r="R112">
        <v>0</v>
      </c>
      <c r="S112">
        <v>0</v>
      </c>
      <c r="T112">
        <v>17.593684210526316</v>
      </c>
      <c r="U112">
        <v>0</v>
      </c>
      <c r="V112">
        <v>0</v>
      </c>
      <c r="W112">
        <v>0</v>
      </c>
      <c r="X112">
        <v>32.88000000000001</v>
      </c>
      <c r="Y112">
        <v>38.936842105263167</v>
      </c>
      <c r="Z112">
        <v>133.91784000000001</v>
      </c>
      <c r="AA112">
        <v>184.13702999999998</v>
      </c>
      <c r="AB112">
        <v>0</v>
      </c>
      <c r="AC112">
        <v>0</v>
      </c>
      <c r="AD112">
        <v>120.95999999999998</v>
      </c>
      <c r="AE112">
        <v>0</v>
      </c>
      <c r="AF112">
        <v>0</v>
      </c>
      <c r="AG112">
        <v>0</v>
      </c>
      <c r="AH112">
        <v>0</v>
      </c>
      <c r="AI112">
        <v>0</v>
      </c>
      <c r="AJ112">
        <v>0</v>
      </c>
      <c r="AK112">
        <v>0</v>
      </c>
      <c r="AL112">
        <v>8.0905263157894716</v>
      </c>
      <c r="AM112">
        <v>0</v>
      </c>
      <c r="AN112">
        <v>0</v>
      </c>
      <c r="AO112">
        <v>0</v>
      </c>
      <c r="AP112">
        <v>15.119999999999997</v>
      </c>
      <c r="AQ112">
        <v>17.905263157894737</v>
      </c>
    </row>
    <row r="113" spans="1:43">
      <c r="A113" t="s">
        <v>116</v>
      </c>
      <c r="B113" t="s">
        <v>181</v>
      </c>
      <c r="C113" t="s">
        <v>863</v>
      </c>
      <c r="D113">
        <v>0</v>
      </c>
      <c r="E113">
        <v>0</v>
      </c>
      <c r="F113">
        <v>0</v>
      </c>
      <c r="G113">
        <v>0</v>
      </c>
      <c r="H113">
        <v>291.21816000000013</v>
      </c>
      <c r="I113">
        <v>400.42497000000014</v>
      </c>
      <c r="J113">
        <v>0</v>
      </c>
      <c r="K113">
        <v>0</v>
      </c>
      <c r="L113">
        <v>263.04000000000002</v>
      </c>
      <c r="M113">
        <v>0</v>
      </c>
      <c r="N113">
        <v>0</v>
      </c>
      <c r="O113">
        <v>0</v>
      </c>
      <c r="P113">
        <v>0</v>
      </c>
      <c r="Q113">
        <v>0</v>
      </c>
      <c r="R113">
        <v>0</v>
      </c>
      <c r="S113">
        <v>0</v>
      </c>
      <c r="T113">
        <v>17.593684210526316</v>
      </c>
      <c r="U113">
        <v>0</v>
      </c>
      <c r="V113">
        <v>0</v>
      </c>
      <c r="W113">
        <v>0</v>
      </c>
      <c r="X113">
        <v>32.88000000000001</v>
      </c>
      <c r="Y113">
        <v>38.936842105263167</v>
      </c>
      <c r="Z113">
        <v>133.91784000000001</v>
      </c>
      <c r="AA113">
        <v>184.13702999999998</v>
      </c>
      <c r="AB113">
        <v>0</v>
      </c>
      <c r="AC113">
        <v>0</v>
      </c>
      <c r="AD113">
        <v>120.95999999999998</v>
      </c>
      <c r="AE113">
        <v>0</v>
      </c>
      <c r="AF113">
        <v>0</v>
      </c>
      <c r="AG113">
        <v>0</v>
      </c>
      <c r="AH113">
        <v>0</v>
      </c>
      <c r="AI113">
        <v>0</v>
      </c>
      <c r="AJ113">
        <v>0</v>
      </c>
      <c r="AK113">
        <v>0</v>
      </c>
      <c r="AL113">
        <v>8.0905263157894716</v>
      </c>
      <c r="AM113">
        <v>0</v>
      </c>
      <c r="AN113">
        <v>0</v>
      </c>
      <c r="AO113">
        <v>0</v>
      </c>
      <c r="AP113">
        <v>15.119999999999997</v>
      </c>
      <c r="AQ113">
        <v>17.905263157894737</v>
      </c>
    </row>
    <row r="114" spans="1:43">
      <c r="A114" t="s">
        <v>116</v>
      </c>
      <c r="B114" t="s">
        <v>183</v>
      </c>
      <c r="C114" t="s">
        <v>856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row>
    <row r="115" spans="1:43">
      <c r="A115" t="s">
        <v>116</v>
      </c>
      <c r="B115" t="s">
        <v>183</v>
      </c>
      <c r="C115" t="s">
        <v>857</v>
      </c>
      <c r="D115">
        <v>38.93684210526316</v>
      </c>
      <c r="E115">
        <v>17.905263157894737</v>
      </c>
      <c r="F115">
        <v>263.04000000000002</v>
      </c>
      <c r="G115">
        <v>120.96000000000001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row>
    <row r="116" spans="1:43">
      <c r="A116" t="s">
        <v>116</v>
      </c>
      <c r="B116" t="s">
        <v>183</v>
      </c>
      <c r="C116" t="s">
        <v>858</v>
      </c>
      <c r="D116">
        <v>103.02400000000003</v>
      </c>
      <c r="E116">
        <v>47.376000000000012</v>
      </c>
      <c r="F116">
        <v>628.99874016000012</v>
      </c>
      <c r="G116">
        <v>289.24759584000003</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row>
    <row r="117" spans="1:43">
      <c r="A117" t="s">
        <v>116</v>
      </c>
      <c r="B117" t="s">
        <v>183</v>
      </c>
      <c r="C117" t="s">
        <v>859</v>
      </c>
      <c r="D117">
        <v>89.410526315789497</v>
      </c>
      <c r="E117">
        <v>41.115789473684217</v>
      </c>
      <c r="F117">
        <v>954.68313000000035</v>
      </c>
      <c r="G117">
        <v>439.01487000000009</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row>
    <row r="118" spans="1:43">
      <c r="A118" t="s">
        <v>116</v>
      </c>
      <c r="B118" t="s">
        <v>183</v>
      </c>
      <c r="C118" t="s">
        <v>860</v>
      </c>
      <c r="D118">
        <v>89.410526315789497</v>
      </c>
      <c r="E118">
        <v>41.115789473684217</v>
      </c>
      <c r="F118">
        <v>954.68313000000035</v>
      </c>
      <c r="G118">
        <v>439.01487000000009</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row>
    <row r="119" spans="1:43">
      <c r="A119" t="s">
        <v>116</v>
      </c>
      <c r="B119" t="s">
        <v>183</v>
      </c>
      <c r="C119" t="s">
        <v>861</v>
      </c>
      <c r="D119">
        <v>0</v>
      </c>
      <c r="E119">
        <v>0</v>
      </c>
      <c r="F119">
        <v>0</v>
      </c>
      <c r="G119">
        <v>0</v>
      </c>
      <c r="H119">
        <v>291.21816000000013</v>
      </c>
      <c r="I119">
        <v>400.42497000000014</v>
      </c>
      <c r="J119">
        <v>0</v>
      </c>
      <c r="K119">
        <v>0</v>
      </c>
      <c r="L119">
        <v>263.04000000000002</v>
      </c>
      <c r="M119">
        <v>0</v>
      </c>
      <c r="N119">
        <v>0</v>
      </c>
      <c r="O119">
        <v>0</v>
      </c>
      <c r="P119">
        <v>0</v>
      </c>
      <c r="Q119">
        <v>0</v>
      </c>
      <c r="R119">
        <v>0</v>
      </c>
      <c r="S119">
        <v>0</v>
      </c>
      <c r="T119">
        <v>17.593684210526316</v>
      </c>
      <c r="U119">
        <v>0</v>
      </c>
      <c r="V119">
        <v>0</v>
      </c>
      <c r="W119">
        <v>0</v>
      </c>
      <c r="X119">
        <v>32.88000000000001</v>
      </c>
      <c r="Y119">
        <v>38.936842105263167</v>
      </c>
      <c r="Z119">
        <v>133.91784000000001</v>
      </c>
      <c r="AA119">
        <v>184.13702999999998</v>
      </c>
      <c r="AB119">
        <v>0</v>
      </c>
      <c r="AC119">
        <v>0</v>
      </c>
      <c r="AD119">
        <v>120.95999999999998</v>
      </c>
      <c r="AE119">
        <v>0</v>
      </c>
      <c r="AF119">
        <v>0</v>
      </c>
      <c r="AG119">
        <v>0</v>
      </c>
      <c r="AH119">
        <v>0</v>
      </c>
      <c r="AI119">
        <v>0</v>
      </c>
      <c r="AJ119">
        <v>0</v>
      </c>
      <c r="AK119">
        <v>0</v>
      </c>
      <c r="AL119">
        <v>8.0905263157894716</v>
      </c>
      <c r="AM119">
        <v>0</v>
      </c>
      <c r="AN119">
        <v>0</v>
      </c>
      <c r="AO119">
        <v>0</v>
      </c>
      <c r="AP119">
        <v>15.119999999999997</v>
      </c>
      <c r="AQ119">
        <v>17.905263157894737</v>
      </c>
    </row>
    <row r="120" spans="1:43">
      <c r="A120" t="s">
        <v>116</v>
      </c>
      <c r="B120" t="s">
        <v>183</v>
      </c>
      <c r="C120" t="s">
        <v>862</v>
      </c>
      <c r="D120">
        <v>0</v>
      </c>
      <c r="E120">
        <v>0</v>
      </c>
      <c r="F120">
        <v>0</v>
      </c>
      <c r="G120">
        <v>0</v>
      </c>
      <c r="H120">
        <v>291.21816000000013</v>
      </c>
      <c r="I120">
        <v>400.42497000000014</v>
      </c>
      <c r="J120">
        <v>0</v>
      </c>
      <c r="K120">
        <v>0</v>
      </c>
      <c r="L120">
        <v>263.04000000000002</v>
      </c>
      <c r="M120">
        <v>0</v>
      </c>
      <c r="N120">
        <v>0</v>
      </c>
      <c r="O120">
        <v>0</v>
      </c>
      <c r="P120">
        <v>0</v>
      </c>
      <c r="Q120">
        <v>0</v>
      </c>
      <c r="R120">
        <v>0</v>
      </c>
      <c r="S120">
        <v>0</v>
      </c>
      <c r="T120">
        <v>17.593684210526316</v>
      </c>
      <c r="U120">
        <v>0</v>
      </c>
      <c r="V120">
        <v>0</v>
      </c>
      <c r="W120">
        <v>0</v>
      </c>
      <c r="X120">
        <v>32.88000000000001</v>
      </c>
      <c r="Y120">
        <v>38.936842105263167</v>
      </c>
      <c r="Z120">
        <v>133.91784000000001</v>
      </c>
      <c r="AA120">
        <v>184.13702999999998</v>
      </c>
      <c r="AB120">
        <v>0</v>
      </c>
      <c r="AC120">
        <v>0</v>
      </c>
      <c r="AD120">
        <v>120.95999999999998</v>
      </c>
      <c r="AE120">
        <v>0</v>
      </c>
      <c r="AF120">
        <v>0</v>
      </c>
      <c r="AG120">
        <v>0</v>
      </c>
      <c r="AH120">
        <v>0</v>
      </c>
      <c r="AI120">
        <v>0</v>
      </c>
      <c r="AJ120">
        <v>0</v>
      </c>
      <c r="AK120">
        <v>0</v>
      </c>
      <c r="AL120">
        <v>8.0905263157894716</v>
      </c>
      <c r="AM120">
        <v>0</v>
      </c>
      <c r="AN120">
        <v>0</v>
      </c>
      <c r="AO120">
        <v>0</v>
      </c>
      <c r="AP120">
        <v>15.119999999999997</v>
      </c>
      <c r="AQ120">
        <v>17.905263157894737</v>
      </c>
    </row>
    <row r="121" spans="1:43">
      <c r="A121" t="s">
        <v>116</v>
      </c>
      <c r="B121" t="s">
        <v>183</v>
      </c>
      <c r="C121" t="s">
        <v>863</v>
      </c>
      <c r="D121">
        <v>0</v>
      </c>
      <c r="E121">
        <v>0</v>
      </c>
      <c r="F121">
        <v>0</v>
      </c>
      <c r="G121">
        <v>0</v>
      </c>
      <c r="H121">
        <v>291.21816000000013</v>
      </c>
      <c r="I121">
        <v>400.42497000000014</v>
      </c>
      <c r="J121">
        <v>0</v>
      </c>
      <c r="K121">
        <v>0</v>
      </c>
      <c r="L121">
        <v>263.04000000000002</v>
      </c>
      <c r="M121">
        <v>0</v>
      </c>
      <c r="N121">
        <v>0</v>
      </c>
      <c r="O121">
        <v>0</v>
      </c>
      <c r="P121">
        <v>0</v>
      </c>
      <c r="Q121">
        <v>0</v>
      </c>
      <c r="R121">
        <v>0</v>
      </c>
      <c r="S121">
        <v>0</v>
      </c>
      <c r="T121">
        <v>17.593684210526316</v>
      </c>
      <c r="U121">
        <v>0</v>
      </c>
      <c r="V121">
        <v>0</v>
      </c>
      <c r="W121">
        <v>0</v>
      </c>
      <c r="X121">
        <v>32.88000000000001</v>
      </c>
      <c r="Y121">
        <v>38.936842105263167</v>
      </c>
      <c r="Z121">
        <v>133.91784000000001</v>
      </c>
      <c r="AA121">
        <v>184.13702999999998</v>
      </c>
      <c r="AB121">
        <v>0</v>
      </c>
      <c r="AC121">
        <v>0</v>
      </c>
      <c r="AD121">
        <v>120.95999999999998</v>
      </c>
      <c r="AE121">
        <v>0</v>
      </c>
      <c r="AF121">
        <v>0</v>
      </c>
      <c r="AG121">
        <v>0</v>
      </c>
      <c r="AH121">
        <v>0</v>
      </c>
      <c r="AI121">
        <v>0</v>
      </c>
      <c r="AJ121">
        <v>0</v>
      </c>
      <c r="AK121">
        <v>0</v>
      </c>
      <c r="AL121">
        <v>8.0905263157894716</v>
      </c>
      <c r="AM121">
        <v>0</v>
      </c>
      <c r="AN121">
        <v>0</v>
      </c>
      <c r="AO121">
        <v>0</v>
      </c>
      <c r="AP121">
        <v>15.119999999999997</v>
      </c>
      <c r="AQ121">
        <v>17.905263157894737</v>
      </c>
    </row>
    <row r="122" spans="1:43">
      <c r="A122" t="s">
        <v>116</v>
      </c>
      <c r="B122" t="s">
        <v>185</v>
      </c>
      <c r="C122" t="s">
        <v>856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row>
    <row r="123" spans="1:43">
      <c r="A123" t="s">
        <v>116</v>
      </c>
      <c r="B123" t="s">
        <v>185</v>
      </c>
      <c r="C123" t="s">
        <v>857</v>
      </c>
      <c r="D123">
        <v>41.389860775665959</v>
      </c>
      <c r="E123">
        <v>19.033293641364637</v>
      </c>
      <c r="F123">
        <v>187.32803396117617</v>
      </c>
      <c r="G123">
        <v>86.143548463898526</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row>
    <row r="124" spans="1:43">
      <c r="A124" t="s">
        <v>116</v>
      </c>
      <c r="B124" t="s">
        <v>185</v>
      </c>
      <c r="C124" t="s">
        <v>858</v>
      </c>
      <c r="D124">
        <v>403.52969910193343</v>
      </c>
      <c r="E124">
        <v>185.56475214176498</v>
      </c>
      <c r="F124">
        <v>640.22995685463422</v>
      </c>
      <c r="G124">
        <v>294.4123159258537</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row>
    <row r="125" spans="1:43">
      <c r="A125" t="s">
        <v>116</v>
      </c>
      <c r="B125" t="s">
        <v>185</v>
      </c>
      <c r="C125" t="s">
        <v>859</v>
      </c>
      <c r="D125">
        <v>394.45404997912635</v>
      </c>
      <c r="E125">
        <v>181.39127845755445</v>
      </c>
      <c r="F125">
        <v>857.35288341463445</v>
      </c>
      <c r="G125">
        <v>394.25716536585378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row>
    <row r="126" spans="1:43">
      <c r="A126" t="s">
        <v>116</v>
      </c>
      <c r="B126" t="s">
        <v>185</v>
      </c>
      <c r="C126" t="s">
        <v>860</v>
      </c>
      <c r="D126">
        <v>320.23185057685077</v>
      </c>
      <c r="E126">
        <v>147.25990209008464</v>
      </c>
      <c r="F126">
        <v>857.79208590527912</v>
      </c>
      <c r="G126">
        <v>394.4591343943984</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row>
    <row r="127" spans="1:43">
      <c r="A127" t="s">
        <v>116</v>
      </c>
      <c r="B127" t="s">
        <v>185</v>
      </c>
      <c r="C127" t="s">
        <v>861</v>
      </c>
      <c r="D127">
        <v>0</v>
      </c>
      <c r="E127">
        <v>0</v>
      </c>
      <c r="F127">
        <v>0</v>
      </c>
      <c r="G127">
        <v>0</v>
      </c>
      <c r="H127">
        <v>220.00434354809795</v>
      </c>
      <c r="I127">
        <v>292.40272275938435</v>
      </c>
      <c r="J127">
        <v>0</v>
      </c>
      <c r="K127">
        <v>82.345019597796863</v>
      </c>
      <c r="L127">
        <v>263.04000000000002</v>
      </c>
      <c r="M127">
        <v>0</v>
      </c>
      <c r="N127">
        <v>0</v>
      </c>
      <c r="O127">
        <v>0</v>
      </c>
      <c r="P127">
        <v>0</v>
      </c>
      <c r="Q127">
        <v>17.746960103780332</v>
      </c>
      <c r="R127">
        <v>24.402070142697962</v>
      </c>
      <c r="S127">
        <v>0</v>
      </c>
      <c r="T127">
        <v>11.729122807017545</v>
      </c>
      <c r="U127">
        <v>0</v>
      </c>
      <c r="V127">
        <v>0</v>
      </c>
      <c r="W127">
        <v>0</v>
      </c>
      <c r="X127">
        <v>121.9450663359938</v>
      </c>
      <c r="Y127">
        <v>144.4086311873611</v>
      </c>
      <c r="Z127">
        <v>101.16988060970925</v>
      </c>
      <c r="AA127">
        <v>134.46256594044678</v>
      </c>
      <c r="AB127">
        <v>0</v>
      </c>
      <c r="AC127">
        <v>37.866687844242335</v>
      </c>
      <c r="AD127">
        <v>120.95999999999998</v>
      </c>
      <c r="AE127">
        <v>0</v>
      </c>
      <c r="AF127">
        <v>0</v>
      </c>
      <c r="AG127">
        <v>0</v>
      </c>
      <c r="AH127">
        <v>0</v>
      </c>
      <c r="AI127">
        <v>8.1610108506435104</v>
      </c>
      <c r="AJ127">
        <v>11.221389919634827</v>
      </c>
      <c r="AK127">
        <v>0</v>
      </c>
      <c r="AL127">
        <v>5.393684210526315</v>
      </c>
      <c r="AM127">
        <v>0</v>
      </c>
      <c r="AN127">
        <v>0</v>
      </c>
      <c r="AO127">
        <v>0</v>
      </c>
      <c r="AP127">
        <v>56.076928315092033</v>
      </c>
      <c r="AQ127">
        <v>66.40688879418795</v>
      </c>
    </row>
    <row r="128" spans="1:43">
      <c r="A128" t="s">
        <v>116</v>
      </c>
      <c r="B128" t="s">
        <v>185</v>
      </c>
      <c r="C128" t="s">
        <v>862</v>
      </c>
      <c r="D128">
        <v>0</v>
      </c>
      <c r="E128">
        <v>0</v>
      </c>
      <c r="F128">
        <v>0</v>
      </c>
      <c r="G128">
        <v>0</v>
      </c>
      <c r="H128">
        <v>220.00434354809795</v>
      </c>
      <c r="I128">
        <v>292.40272275938435</v>
      </c>
      <c r="J128">
        <v>0</v>
      </c>
      <c r="K128">
        <v>82.345019597796863</v>
      </c>
      <c r="L128">
        <v>263.04000000000002</v>
      </c>
      <c r="M128">
        <v>0</v>
      </c>
      <c r="N128">
        <v>0</v>
      </c>
      <c r="O128">
        <v>0</v>
      </c>
      <c r="P128">
        <v>0</v>
      </c>
      <c r="Q128">
        <v>17.746960103780332</v>
      </c>
      <c r="R128">
        <v>24.402070142697962</v>
      </c>
      <c r="S128">
        <v>0</v>
      </c>
      <c r="T128">
        <v>11.729122807017545</v>
      </c>
      <c r="U128">
        <v>0</v>
      </c>
      <c r="V128">
        <v>0</v>
      </c>
      <c r="W128">
        <v>0</v>
      </c>
      <c r="X128">
        <v>121.9450663359938</v>
      </c>
      <c r="Y128">
        <v>144.4086311873611</v>
      </c>
      <c r="Z128">
        <v>101.16988060970925</v>
      </c>
      <c r="AA128">
        <v>134.46256594044678</v>
      </c>
      <c r="AB128">
        <v>0</v>
      </c>
      <c r="AC128">
        <v>37.866687844242335</v>
      </c>
      <c r="AD128">
        <v>120.95999999999998</v>
      </c>
      <c r="AE128">
        <v>0</v>
      </c>
      <c r="AF128">
        <v>0</v>
      </c>
      <c r="AG128">
        <v>0</v>
      </c>
      <c r="AH128">
        <v>0</v>
      </c>
      <c r="AI128">
        <v>8.1610108506435104</v>
      </c>
      <c r="AJ128">
        <v>11.221389919634827</v>
      </c>
      <c r="AK128">
        <v>0</v>
      </c>
      <c r="AL128">
        <v>5.393684210526315</v>
      </c>
      <c r="AM128">
        <v>0</v>
      </c>
      <c r="AN128">
        <v>0</v>
      </c>
      <c r="AO128">
        <v>0</v>
      </c>
      <c r="AP128">
        <v>56.076928315092033</v>
      </c>
      <c r="AQ128">
        <v>66.40688879418795</v>
      </c>
    </row>
    <row r="129" spans="1:43">
      <c r="A129" t="s">
        <v>116</v>
      </c>
      <c r="B129" t="s">
        <v>185</v>
      </c>
      <c r="C129" t="s">
        <v>863</v>
      </c>
      <c r="D129">
        <v>0</v>
      </c>
      <c r="E129">
        <v>0</v>
      </c>
      <c r="F129">
        <v>0</v>
      </c>
      <c r="G129">
        <v>0</v>
      </c>
      <c r="H129">
        <v>220.00434354809795</v>
      </c>
      <c r="I129">
        <v>292.40272275938435</v>
      </c>
      <c r="J129">
        <v>0</v>
      </c>
      <c r="K129">
        <v>82.345019597796863</v>
      </c>
      <c r="L129">
        <v>263.04000000000002</v>
      </c>
      <c r="M129">
        <v>0</v>
      </c>
      <c r="N129">
        <v>0</v>
      </c>
      <c r="O129">
        <v>0</v>
      </c>
      <c r="P129">
        <v>0</v>
      </c>
      <c r="Q129">
        <v>17.746960103780332</v>
      </c>
      <c r="R129">
        <v>24.402070142697962</v>
      </c>
      <c r="S129">
        <v>0</v>
      </c>
      <c r="T129">
        <v>11.729122807017545</v>
      </c>
      <c r="U129">
        <v>0</v>
      </c>
      <c r="V129">
        <v>0</v>
      </c>
      <c r="W129">
        <v>0</v>
      </c>
      <c r="X129">
        <v>121.9450663359938</v>
      </c>
      <c r="Y129">
        <v>144.4086311873611</v>
      </c>
      <c r="Z129">
        <v>101.16988060970925</v>
      </c>
      <c r="AA129">
        <v>134.46256594044678</v>
      </c>
      <c r="AB129">
        <v>0</v>
      </c>
      <c r="AC129">
        <v>37.866687844242335</v>
      </c>
      <c r="AD129">
        <v>120.95999999999998</v>
      </c>
      <c r="AE129">
        <v>0</v>
      </c>
      <c r="AF129">
        <v>0</v>
      </c>
      <c r="AG129">
        <v>0</v>
      </c>
      <c r="AH129">
        <v>0</v>
      </c>
      <c r="AI129">
        <v>8.1610108506435104</v>
      </c>
      <c r="AJ129">
        <v>11.221389919634827</v>
      </c>
      <c r="AK129">
        <v>0</v>
      </c>
      <c r="AL129">
        <v>5.393684210526315</v>
      </c>
      <c r="AM129">
        <v>0</v>
      </c>
      <c r="AN129">
        <v>0</v>
      </c>
      <c r="AO129">
        <v>0</v>
      </c>
      <c r="AP129">
        <v>56.076928315092033</v>
      </c>
      <c r="AQ129">
        <v>66.40688879418795</v>
      </c>
    </row>
    <row r="130" spans="1:43">
      <c r="A130" t="s">
        <v>118</v>
      </c>
      <c r="B130" t="s">
        <v>171</v>
      </c>
      <c r="C130" t="s">
        <v>856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row>
    <row r="131" spans="1:43">
      <c r="A131" t="s">
        <v>118</v>
      </c>
      <c r="B131" t="s">
        <v>171</v>
      </c>
      <c r="C131" t="s">
        <v>857</v>
      </c>
      <c r="D131">
        <v>196.3666666666667</v>
      </c>
      <c r="E131">
        <v>90.300000000000011</v>
      </c>
      <c r="F131">
        <v>306.06619939190273</v>
      </c>
      <c r="G131">
        <v>140.74577052328371</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row>
    <row r="132" spans="1:43">
      <c r="A132" t="s">
        <v>118</v>
      </c>
      <c r="B132" t="s">
        <v>171</v>
      </c>
      <c r="C132" t="s">
        <v>858</v>
      </c>
      <c r="D132">
        <v>196.3666666666667</v>
      </c>
      <c r="E132">
        <v>90.300000000000011</v>
      </c>
      <c r="F132">
        <v>531.05352983559317</v>
      </c>
      <c r="G132">
        <v>244.2070976616231</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row>
    <row r="133" spans="1:43">
      <c r="A133" t="s">
        <v>118</v>
      </c>
      <c r="B133" t="s">
        <v>171</v>
      </c>
      <c r="C133" t="s">
        <v>859</v>
      </c>
      <c r="D133">
        <v>196.3666666666667</v>
      </c>
      <c r="E133">
        <v>90.300000000000011</v>
      </c>
      <c r="F133">
        <v>521.65504382163158</v>
      </c>
      <c r="G133">
        <v>239.88516613695464</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row>
    <row r="134" spans="1:43">
      <c r="A134" t="s">
        <v>118</v>
      </c>
      <c r="B134" t="s">
        <v>171</v>
      </c>
      <c r="C134" t="s">
        <v>860</v>
      </c>
      <c r="D134">
        <v>196.3666666666667</v>
      </c>
      <c r="E134">
        <v>90.300000000000011</v>
      </c>
      <c r="F134">
        <v>492.76775033999007</v>
      </c>
      <c r="G134">
        <v>226.60122825853557</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row>
    <row r="135" spans="1:43">
      <c r="A135" t="s">
        <v>118</v>
      </c>
      <c r="B135" t="s">
        <v>171</v>
      </c>
      <c r="C135" t="s">
        <v>861</v>
      </c>
      <c r="D135">
        <v>0</v>
      </c>
      <c r="E135">
        <v>0</v>
      </c>
      <c r="F135">
        <v>0</v>
      </c>
      <c r="G135">
        <v>0</v>
      </c>
      <c r="H135">
        <v>0</v>
      </c>
      <c r="I135">
        <v>0</v>
      </c>
      <c r="J135">
        <v>0</v>
      </c>
      <c r="K135">
        <v>41.853691217522019</v>
      </c>
      <c r="L135">
        <v>173.26072578913465</v>
      </c>
      <c r="M135">
        <v>146.13333333333338</v>
      </c>
      <c r="N135">
        <v>131.52000000000001</v>
      </c>
      <c r="O135">
        <v>0</v>
      </c>
      <c r="P135">
        <v>0</v>
      </c>
      <c r="Q135">
        <v>0</v>
      </c>
      <c r="R135">
        <v>0</v>
      </c>
      <c r="S135">
        <v>0</v>
      </c>
      <c r="T135">
        <v>0</v>
      </c>
      <c r="U135">
        <v>0</v>
      </c>
      <c r="V135">
        <v>0</v>
      </c>
      <c r="W135">
        <v>0</v>
      </c>
      <c r="X135">
        <v>82.200000000000017</v>
      </c>
      <c r="Y135">
        <v>114.16666666666669</v>
      </c>
      <c r="Z135">
        <v>0</v>
      </c>
      <c r="AA135">
        <v>0</v>
      </c>
      <c r="AB135">
        <v>0</v>
      </c>
      <c r="AC135">
        <v>19.246587932145161</v>
      </c>
      <c r="AD135">
        <v>79.674640326390374</v>
      </c>
      <c r="AE135">
        <v>67.199999999999989</v>
      </c>
      <c r="AF135">
        <v>60.47999999999999</v>
      </c>
      <c r="AG135">
        <v>0</v>
      </c>
      <c r="AH135">
        <v>0</v>
      </c>
      <c r="AI135">
        <v>0</v>
      </c>
      <c r="AJ135">
        <v>0</v>
      </c>
      <c r="AK135">
        <v>0</v>
      </c>
      <c r="AL135">
        <v>0</v>
      </c>
      <c r="AM135">
        <v>0</v>
      </c>
      <c r="AN135">
        <v>0</v>
      </c>
      <c r="AO135">
        <v>0</v>
      </c>
      <c r="AP135">
        <v>37.799999999999997</v>
      </c>
      <c r="AQ135">
        <v>52.5</v>
      </c>
    </row>
    <row r="136" spans="1:43">
      <c r="A136" t="s">
        <v>118</v>
      </c>
      <c r="B136" t="s">
        <v>171</v>
      </c>
      <c r="C136" t="s">
        <v>862</v>
      </c>
      <c r="D136">
        <v>0</v>
      </c>
      <c r="E136">
        <v>0</v>
      </c>
      <c r="F136">
        <v>0</v>
      </c>
      <c r="G136">
        <v>0</v>
      </c>
      <c r="H136">
        <v>0</v>
      </c>
      <c r="I136">
        <v>0</v>
      </c>
      <c r="J136">
        <v>0</v>
      </c>
      <c r="K136">
        <v>41.853691217522019</v>
      </c>
      <c r="L136">
        <v>173.26072578913465</v>
      </c>
      <c r="M136">
        <v>146.13333333333338</v>
      </c>
      <c r="N136">
        <v>131.52000000000001</v>
      </c>
      <c r="O136">
        <v>0</v>
      </c>
      <c r="P136">
        <v>0</v>
      </c>
      <c r="Q136">
        <v>0</v>
      </c>
      <c r="R136">
        <v>0</v>
      </c>
      <c r="S136">
        <v>0</v>
      </c>
      <c r="T136">
        <v>0</v>
      </c>
      <c r="U136">
        <v>0</v>
      </c>
      <c r="V136">
        <v>0</v>
      </c>
      <c r="W136">
        <v>0</v>
      </c>
      <c r="X136">
        <v>82.200000000000017</v>
      </c>
      <c r="Y136">
        <v>114.16666666666669</v>
      </c>
      <c r="Z136">
        <v>0</v>
      </c>
      <c r="AA136">
        <v>0</v>
      </c>
      <c r="AB136">
        <v>0</v>
      </c>
      <c r="AC136">
        <v>19.246587932145161</v>
      </c>
      <c r="AD136">
        <v>79.674640326390374</v>
      </c>
      <c r="AE136">
        <v>67.199999999999989</v>
      </c>
      <c r="AF136">
        <v>60.47999999999999</v>
      </c>
      <c r="AG136">
        <v>0</v>
      </c>
      <c r="AH136">
        <v>0</v>
      </c>
      <c r="AI136">
        <v>0</v>
      </c>
      <c r="AJ136">
        <v>0</v>
      </c>
      <c r="AK136">
        <v>0</v>
      </c>
      <c r="AL136">
        <v>0</v>
      </c>
      <c r="AM136">
        <v>0</v>
      </c>
      <c r="AN136">
        <v>0</v>
      </c>
      <c r="AO136">
        <v>0</v>
      </c>
      <c r="AP136">
        <v>37.799999999999997</v>
      </c>
      <c r="AQ136">
        <v>52.5</v>
      </c>
    </row>
    <row r="137" spans="1:43">
      <c r="A137" t="s">
        <v>118</v>
      </c>
      <c r="B137" t="s">
        <v>171</v>
      </c>
      <c r="C137" t="s">
        <v>863</v>
      </c>
      <c r="D137">
        <v>0</v>
      </c>
      <c r="E137">
        <v>0</v>
      </c>
      <c r="F137">
        <v>0</v>
      </c>
      <c r="G137">
        <v>0</v>
      </c>
      <c r="H137">
        <v>0</v>
      </c>
      <c r="I137">
        <v>0</v>
      </c>
      <c r="J137">
        <v>0</v>
      </c>
      <c r="K137">
        <v>41.853691217522019</v>
      </c>
      <c r="L137">
        <v>173.26072578913465</v>
      </c>
      <c r="M137">
        <v>146.13333333333338</v>
      </c>
      <c r="N137">
        <v>131.52000000000001</v>
      </c>
      <c r="O137">
        <v>0</v>
      </c>
      <c r="P137">
        <v>0</v>
      </c>
      <c r="Q137">
        <v>0</v>
      </c>
      <c r="R137">
        <v>0</v>
      </c>
      <c r="S137">
        <v>0</v>
      </c>
      <c r="T137">
        <v>0</v>
      </c>
      <c r="U137">
        <v>0</v>
      </c>
      <c r="V137">
        <v>0</v>
      </c>
      <c r="W137">
        <v>0</v>
      </c>
      <c r="X137">
        <v>82.200000000000017</v>
      </c>
      <c r="Y137">
        <v>114.16666666666669</v>
      </c>
      <c r="Z137">
        <v>0</v>
      </c>
      <c r="AA137">
        <v>0</v>
      </c>
      <c r="AB137">
        <v>0</v>
      </c>
      <c r="AC137">
        <v>19.246587932145161</v>
      </c>
      <c r="AD137">
        <v>79.674640326390374</v>
      </c>
      <c r="AE137">
        <v>67.199999999999989</v>
      </c>
      <c r="AF137">
        <v>60.47999999999999</v>
      </c>
      <c r="AG137">
        <v>0</v>
      </c>
      <c r="AH137">
        <v>0</v>
      </c>
      <c r="AI137">
        <v>0</v>
      </c>
      <c r="AJ137">
        <v>0</v>
      </c>
      <c r="AK137">
        <v>0</v>
      </c>
      <c r="AL137">
        <v>0</v>
      </c>
      <c r="AM137">
        <v>0</v>
      </c>
      <c r="AN137">
        <v>0</v>
      </c>
      <c r="AO137">
        <v>0</v>
      </c>
      <c r="AP137">
        <v>37.799999999999997</v>
      </c>
      <c r="AQ137">
        <v>52.5</v>
      </c>
    </row>
    <row r="138" spans="1:43">
      <c r="A138" t="s">
        <v>118</v>
      </c>
      <c r="B138" t="s">
        <v>173</v>
      </c>
      <c r="C138" t="s">
        <v>856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row>
    <row r="139" spans="1:43">
      <c r="A139" t="s">
        <v>118</v>
      </c>
      <c r="B139" t="s">
        <v>173</v>
      </c>
      <c r="C139" t="s">
        <v>857</v>
      </c>
      <c r="D139">
        <v>134.63927430949101</v>
      </c>
      <c r="E139">
        <v>61.914410813853529</v>
      </c>
      <c r="F139">
        <v>791.40762499623202</v>
      </c>
      <c r="G139">
        <v>363.93197353841322</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row>
    <row r="140" spans="1:43">
      <c r="A140" t="s">
        <v>118</v>
      </c>
      <c r="B140" t="s">
        <v>173</v>
      </c>
      <c r="C140" t="s">
        <v>858</v>
      </c>
      <c r="D140">
        <v>101.30398824580382</v>
      </c>
      <c r="E140">
        <v>46.585045689676207</v>
      </c>
      <c r="F140">
        <v>722.6640904250271</v>
      </c>
      <c r="G140">
        <v>332.31998318815113</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row>
    <row r="141" spans="1:43">
      <c r="A141" t="s">
        <v>118</v>
      </c>
      <c r="B141" t="s">
        <v>173</v>
      </c>
      <c r="C141" t="s">
        <v>859</v>
      </c>
      <c r="D141">
        <v>119.69581886495263</v>
      </c>
      <c r="E141">
        <v>55.042602835708138</v>
      </c>
      <c r="F141">
        <v>513.70173701530894</v>
      </c>
      <c r="G141">
        <v>236.22780607273327</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row>
    <row r="142" spans="1:43">
      <c r="A142" t="s">
        <v>118</v>
      </c>
      <c r="B142" t="s">
        <v>173</v>
      </c>
      <c r="C142" t="s">
        <v>860</v>
      </c>
      <c r="D142">
        <v>130.48334283428213</v>
      </c>
      <c r="E142">
        <v>60.003289040582288</v>
      </c>
      <c r="F142">
        <v>688.52638020860718</v>
      </c>
      <c r="G142">
        <v>316.62162009592879</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row>
    <row r="143" spans="1:43">
      <c r="A143" t="s">
        <v>118</v>
      </c>
      <c r="B143" t="s">
        <v>173</v>
      </c>
      <c r="C143" t="s">
        <v>861</v>
      </c>
      <c r="D143">
        <v>0</v>
      </c>
      <c r="E143">
        <v>0</v>
      </c>
      <c r="F143">
        <v>0</v>
      </c>
      <c r="G143">
        <v>0</v>
      </c>
      <c r="H143">
        <v>67.724860914637887</v>
      </c>
      <c r="I143">
        <v>93.121683757627096</v>
      </c>
      <c r="J143">
        <v>35.555551980184894</v>
      </c>
      <c r="K143">
        <v>5.8237956276099228</v>
      </c>
      <c r="L143">
        <v>258.29773782898855</v>
      </c>
      <c r="M143">
        <v>145.87853679355663</v>
      </c>
      <c r="N143">
        <v>82.124213306002261</v>
      </c>
      <c r="O143">
        <v>0</v>
      </c>
      <c r="P143">
        <v>0</v>
      </c>
      <c r="Q143">
        <v>0</v>
      </c>
      <c r="R143">
        <v>0</v>
      </c>
      <c r="S143">
        <v>0</v>
      </c>
      <c r="T143">
        <v>2.9676862004896201</v>
      </c>
      <c r="U143">
        <v>0</v>
      </c>
      <c r="V143">
        <v>0</v>
      </c>
      <c r="W143">
        <v>0</v>
      </c>
      <c r="X143">
        <v>56.492021523384921</v>
      </c>
      <c r="Y143">
        <v>71.023635110407596</v>
      </c>
      <c r="Z143">
        <v>31.143549179723991</v>
      </c>
      <c r="AA143">
        <v>42.822380122120478</v>
      </c>
      <c r="AB143">
        <v>16.35036331935509</v>
      </c>
      <c r="AC143">
        <v>2.6780957995578474</v>
      </c>
      <c r="AD143">
        <v>118.77925170238154</v>
      </c>
      <c r="AE143">
        <v>67.082830788277846</v>
      </c>
      <c r="AF143">
        <v>37.765149184511969</v>
      </c>
      <c r="AG143">
        <v>0</v>
      </c>
      <c r="AH143">
        <v>0</v>
      </c>
      <c r="AI143">
        <v>0</v>
      </c>
      <c r="AJ143">
        <v>0</v>
      </c>
      <c r="AK143">
        <v>0</v>
      </c>
      <c r="AL143">
        <v>1.3647024133638395</v>
      </c>
      <c r="AM143">
        <v>0</v>
      </c>
      <c r="AN143">
        <v>0</v>
      </c>
      <c r="AO143">
        <v>0</v>
      </c>
      <c r="AP143">
        <v>25.97808289031569</v>
      </c>
      <c r="AQ143">
        <v>32.660503736902754</v>
      </c>
    </row>
    <row r="144" spans="1:43">
      <c r="A144" t="s">
        <v>118</v>
      </c>
      <c r="B144" t="s">
        <v>173</v>
      </c>
      <c r="C144" t="s">
        <v>862</v>
      </c>
      <c r="D144">
        <v>0</v>
      </c>
      <c r="E144">
        <v>0</v>
      </c>
      <c r="F144">
        <v>0</v>
      </c>
      <c r="G144">
        <v>0</v>
      </c>
      <c r="H144">
        <v>67.724860914637887</v>
      </c>
      <c r="I144">
        <v>93.121683757627096</v>
      </c>
      <c r="J144">
        <v>35.555551980184894</v>
      </c>
      <c r="K144">
        <v>5.8237956276099228</v>
      </c>
      <c r="L144">
        <v>258.29773782898855</v>
      </c>
      <c r="M144">
        <v>145.87853679355663</v>
      </c>
      <c r="N144">
        <v>82.124213306002261</v>
      </c>
      <c r="O144">
        <v>0</v>
      </c>
      <c r="P144">
        <v>0</v>
      </c>
      <c r="Q144">
        <v>0</v>
      </c>
      <c r="R144">
        <v>0</v>
      </c>
      <c r="S144">
        <v>0</v>
      </c>
      <c r="T144">
        <v>2.9676862004896201</v>
      </c>
      <c r="U144">
        <v>0</v>
      </c>
      <c r="V144">
        <v>0</v>
      </c>
      <c r="W144">
        <v>0</v>
      </c>
      <c r="X144">
        <v>56.492021523384921</v>
      </c>
      <c r="Y144">
        <v>71.023635110407596</v>
      </c>
      <c r="Z144">
        <v>31.143549179723991</v>
      </c>
      <c r="AA144">
        <v>42.822380122120478</v>
      </c>
      <c r="AB144">
        <v>16.35036331935509</v>
      </c>
      <c r="AC144">
        <v>2.6780957995578474</v>
      </c>
      <c r="AD144">
        <v>118.77925170238154</v>
      </c>
      <c r="AE144">
        <v>67.082830788277846</v>
      </c>
      <c r="AF144">
        <v>37.765149184511969</v>
      </c>
      <c r="AG144">
        <v>0</v>
      </c>
      <c r="AH144">
        <v>0</v>
      </c>
      <c r="AI144">
        <v>0</v>
      </c>
      <c r="AJ144">
        <v>0</v>
      </c>
      <c r="AK144">
        <v>0</v>
      </c>
      <c r="AL144">
        <v>1.3647024133638395</v>
      </c>
      <c r="AM144">
        <v>0</v>
      </c>
      <c r="AN144">
        <v>0</v>
      </c>
      <c r="AO144">
        <v>0</v>
      </c>
      <c r="AP144">
        <v>25.97808289031569</v>
      </c>
      <c r="AQ144">
        <v>32.660503736902754</v>
      </c>
    </row>
    <row r="145" spans="1:43">
      <c r="A145" t="s">
        <v>118</v>
      </c>
      <c r="B145" t="s">
        <v>173</v>
      </c>
      <c r="C145" t="s">
        <v>863</v>
      </c>
      <c r="D145">
        <v>0</v>
      </c>
      <c r="E145">
        <v>0</v>
      </c>
      <c r="F145">
        <v>0</v>
      </c>
      <c r="G145">
        <v>0</v>
      </c>
      <c r="H145">
        <v>67.724860914637887</v>
      </c>
      <c r="I145">
        <v>93.121683757627096</v>
      </c>
      <c r="J145">
        <v>35.555551980184894</v>
      </c>
      <c r="K145">
        <v>5.8237956276099228</v>
      </c>
      <c r="L145">
        <v>258.29773782898855</v>
      </c>
      <c r="M145">
        <v>145.87853679355663</v>
      </c>
      <c r="N145">
        <v>82.124213306002261</v>
      </c>
      <c r="O145">
        <v>0</v>
      </c>
      <c r="P145">
        <v>0</v>
      </c>
      <c r="Q145">
        <v>0</v>
      </c>
      <c r="R145">
        <v>0</v>
      </c>
      <c r="S145">
        <v>0</v>
      </c>
      <c r="T145">
        <v>2.9676862004896201</v>
      </c>
      <c r="U145">
        <v>0</v>
      </c>
      <c r="V145">
        <v>0</v>
      </c>
      <c r="W145">
        <v>0</v>
      </c>
      <c r="X145">
        <v>56.492021523384921</v>
      </c>
      <c r="Y145">
        <v>71.023635110407596</v>
      </c>
      <c r="Z145">
        <v>31.143549179723991</v>
      </c>
      <c r="AA145">
        <v>42.822380122120478</v>
      </c>
      <c r="AB145">
        <v>16.35036331935509</v>
      </c>
      <c r="AC145">
        <v>2.6780957995578474</v>
      </c>
      <c r="AD145">
        <v>118.77925170238154</v>
      </c>
      <c r="AE145">
        <v>67.082830788277846</v>
      </c>
      <c r="AF145">
        <v>37.765149184511969</v>
      </c>
      <c r="AG145">
        <v>0</v>
      </c>
      <c r="AH145">
        <v>0</v>
      </c>
      <c r="AI145">
        <v>0</v>
      </c>
      <c r="AJ145">
        <v>0</v>
      </c>
      <c r="AK145">
        <v>0</v>
      </c>
      <c r="AL145">
        <v>1.3647024133638395</v>
      </c>
      <c r="AM145">
        <v>0</v>
      </c>
      <c r="AN145">
        <v>0</v>
      </c>
      <c r="AO145">
        <v>0</v>
      </c>
      <c r="AP145">
        <v>25.97808289031569</v>
      </c>
      <c r="AQ145">
        <v>32.660503736902754</v>
      </c>
    </row>
    <row r="146" spans="1:43">
      <c r="A146" t="s">
        <v>118</v>
      </c>
      <c r="B146" t="s">
        <v>175</v>
      </c>
      <c r="C146" t="s">
        <v>856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row>
    <row r="147" spans="1:43">
      <c r="A147" t="s">
        <v>118</v>
      </c>
      <c r="B147" t="s">
        <v>175</v>
      </c>
      <c r="C147" t="s">
        <v>857</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row>
    <row r="148" spans="1:43">
      <c r="A148" t="s">
        <v>118</v>
      </c>
      <c r="B148" t="s">
        <v>175</v>
      </c>
      <c r="C148" t="s">
        <v>858</v>
      </c>
      <c r="D148">
        <v>1330.737804878049</v>
      </c>
      <c r="E148">
        <v>611.94512195121956</v>
      </c>
      <c r="F148">
        <v>799.30478048780503</v>
      </c>
      <c r="G148">
        <v>367.56351219512197</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row>
    <row r="149" spans="1:43">
      <c r="A149" t="s">
        <v>118</v>
      </c>
      <c r="B149" t="s">
        <v>175</v>
      </c>
      <c r="C149" t="s">
        <v>859</v>
      </c>
      <c r="D149">
        <v>1330.737804878049</v>
      </c>
      <c r="E149">
        <v>611.94512195121956</v>
      </c>
      <c r="F149">
        <v>799.30478048780503</v>
      </c>
      <c r="G149">
        <v>367.56351219512197</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row>
    <row r="150" spans="1:43">
      <c r="A150" t="s">
        <v>118</v>
      </c>
      <c r="B150" t="s">
        <v>175</v>
      </c>
      <c r="C150" t="s">
        <v>860</v>
      </c>
      <c r="D150">
        <v>951.77060619276085</v>
      </c>
      <c r="E150">
        <v>437.67553423462721</v>
      </c>
      <c r="F150">
        <v>801.93999543167411</v>
      </c>
      <c r="G150">
        <v>368.77532636639023</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row>
    <row r="151" spans="1:43">
      <c r="A151" t="s">
        <v>118</v>
      </c>
      <c r="B151" t="s">
        <v>175</v>
      </c>
      <c r="C151" t="s">
        <v>861</v>
      </c>
      <c r="D151">
        <v>0</v>
      </c>
      <c r="E151">
        <v>0</v>
      </c>
      <c r="F151">
        <v>0</v>
      </c>
      <c r="G151">
        <v>0</v>
      </c>
      <c r="H151">
        <v>155.15342128858717</v>
      </c>
      <c r="I151">
        <v>152.71645655630576</v>
      </c>
      <c r="J151">
        <v>0</v>
      </c>
      <c r="K151">
        <v>231.03011758678113</v>
      </c>
      <c r="L151">
        <v>263.04000000000008</v>
      </c>
      <c r="M151">
        <v>0</v>
      </c>
      <c r="N151">
        <v>0</v>
      </c>
      <c r="O151">
        <v>0</v>
      </c>
      <c r="P151">
        <v>0</v>
      </c>
      <c r="Q151">
        <v>0</v>
      </c>
      <c r="R151">
        <v>0</v>
      </c>
      <c r="S151">
        <v>0</v>
      </c>
      <c r="T151">
        <v>0</v>
      </c>
      <c r="U151">
        <v>0</v>
      </c>
      <c r="V151">
        <v>0</v>
      </c>
      <c r="W151">
        <v>0</v>
      </c>
      <c r="X151">
        <v>435.75039801596273</v>
      </c>
      <c r="Y151">
        <v>516.02020817679795</v>
      </c>
      <c r="Z151">
        <v>71.347923658255411</v>
      </c>
      <c r="AA151">
        <v>70.227275642680723</v>
      </c>
      <c r="AB151">
        <v>0</v>
      </c>
      <c r="AC151">
        <v>106.24012706545406</v>
      </c>
      <c r="AD151">
        <v>120.95999999999998</v>
      </c>
      <c r="AE151">
        <v>0</v>
      </c>
      <c r="AF151">
        <v>0</v>
      </c>
      <c r="AG151">
        <v>0</v>
      </c>
      <c r="AH151">
        <v>0</v>
      </c>
      <c r="AI151">
        <v>0</v>
      </c>
      <c r="AJ151">
        <v>0</v>
      </c>
      <c r="AK151">
        <v>0</v>
      </c>
      <c r="AL151">
        <v>0</v>
      </c>
      <c r="AM151">
        <v>0</v>
      </c>
      <c r="AN151">
        <v>0</v>
      </c>
      <c r="AO151">
        <v>0</v>
      </c>
      <c r="AP151">
        <v>200.38156989055216</v>
      </c>
      <c r="AQ151">
        <v>237.29396434407499</v>
      </c>
    </row>
    <row r="152" spans="1:43">
      <c r="A152" t="s">
        <v>118</v>
      </c>
      <c r="B152" t="s">
        <v>175</v>
      </c>
      <c r="C152" t="s">
        <v>862</v>
      </c>
      <c r="D152">
        <v>0</v>
      </c>
      <c r="E152">
        <v>0</v>
      </c>
      <c r="F152">
        <v>0</v>
      </c>
      <c r="G152">
        <v>0</v>
      </c>
      <c r="H152">
        <v>155.15342128858717</v>
      </c>
      <c r="I152">
        <v>152.71645655630576</v>
      </c>
      <c r="J152">
        <v>0</v>
      </c>
      <c r="K152">
        <v>231.03011758678113</v>
      </c>
      <c r="L152">
        <v>263.04000000000008</v>
      </c>
      <c r="M152">
        <v>0</v>
      </c>
      <c r="N152">
        <v>0</v>
      </c>
      <c r="O152">
        <v>0</v>
      </c>
      <c r="P152">
        <v>0</v>
      </c>
      <c r="Q152">
        <v>0</v>
      </c>
      <c r="R152">
        <v>0</v>
      </c>
      <c r="S152">
        <v>0</v>
      </c>
      <c r="T152">
        <v>0</v>
      </c>
      <c r="U152">
        <v>0</v>
      </c>
      <c r="V152">
        <v>0</v>
      </c>
      <c r="W152">
        <v>0</v>
      </c>
      <c r="X152">
        <v>435.75039801596273</v>
      </c>
      <c r="Y152">
        <v>516.02020817679795</v>
      </c>
      <c r="Z152">
        <v>71.347923658255411</v>
      </c>
      <c r="AA152">
        <v>70.227275642680723</v>
      </c>
      <c r="AB152">
        <v>0</v>
      </c>
      <c r="AC152">
        <v>106.24012706545406</v>
      </c>
      <c r="AD152">
        <v>120.95999999999998</v>
      </c>
      <c r="AE152">
        <v>0</v>
      </c>
      <c r="AF152">
        <v>0</v>
      </c>
      <c r="AG152">
        <v>0</v>
      </c>
      <c r="AH152">
        <v>0</v>
      </c>
      <c r="AI152">
        <v>0</v>
      </c>
      <c r="AJ152">
        <v>0</v>
      </c>
      <c r="AK152">
        <v>0</v>
      </c>
      <c r="AL152">
        <v>0</v>
      </c>
      <c r="AM152">
        <v>0</v>
      </c>
      <c r="AN152">
        <v>0</v>
      </c>
      <c r="AO152">
        <v>0</v>
      </c>
      <c r="AP152">
        <v>200.38156989055216</v>
      </c>
      <c r="AQ152">
        <v>237.29396434407499</v>
      </c>
    </row>
    <row r="153" spans="1:43">
      <c r="A153" t="s">
        <v>118</v>
      </c>
      <c r="B153" t="s">
        <v>175</v>
      </c>
      <c r="C153" t="s">
        <v>863</v>
      </c>
      <c r="D153">
        <v>0</v>
      </c>
      <c r="E153">
        <v>0</v>
      </c>
      <c r="F153">
        <v>0</v>
      </c>
      <c r="G153">
        <v>0</v>
      </c>
      <c r="H153">
        <v>155.15342128858717</v>
      </c>
      <c r="I153">
        <v>152.71645655630576</v>
      </c>
      <c r="J153">
        <v>0</v>
      </c>
      <c r="K153">
        <v>231.03011758678113</v>
      </c>
      <c r="L153">
        <v>263.04000000000008</v>
      </c>
      <c r="M153">
        <v>0</v>
      </c>
      <c r="N153">
        <v>0</v>
      </c>
      <c r="O153">
        <v>0</v>
      </c>
      <c r="P153">
        <v>0</v>
      </c>
      <c r="Q153">
        <v>0</v>
      </c>
      <c r="R153">
        <v>0</v>
      </c>
      <c r="S153">
        <v>0</v>
      </c>
      <c r="T153">
        <v>0</v>
      </c>
      <c r="U153">
        <v>0</v>
      </c>
      <c r="V153">
        <v>0</v>
      </c>
      <c r="W153">
        <v>0</v>
      </c>
      <c r="X153">
        <v>435.75039801596273</v>
      </c>
      <c r="Y153">
        <v>516.02020817679795</v>
      </c>
      <c r="Z153">
        <v>71.347923658255411</v>
      </c>
      <c r="AA153">
        <v>70.227275642680723</v>
      </c>
      <c r="AB153">
        <v>0</v>
      </c>
      <c r="AC153">
        <v>106.24012706545406</v>
      </c>
      <c r="AD153">
        <v>120.95999999999998</v>
      </c>
      <c r="AE153">
        <v>0</v>
      </c>
      <c r="AF153">
        <v>0</v>
      </c>
      <c r="AG153">
        <v>0</v>
      </c>
      <c r="AH153">
        <v>0</v>
      </c>
      <c r="AI153">
        <v>0</v>
      </c>
      <c r="AJ153">
        <v>0</v>
      </c>
      <c r="AK153">
        <v>0</v>
      </c>
      <c r="AL153">
        <v>0</v>
      </c>
      <c r="AM153">
        <v>0</v>
      </c>
      <c r="AN153">
        <v>0</v>
      </c>
      <c r="AO153">
        <v>0</v>
      </c>
      <c r="AP153">
        <v>200.38156989055216</v>
      </c>
      <c r="AQ153">
        <v>237.29396434407499</v>
      </c>
    </row>
    <row r="154" spans="1:43">
      <c r="A154" t="s">
        <v>118</v>
      </c>
      <c r="B154" t="s">
        <v>177</v>
      </c>
      <c r="C154" t="s">
        <v>856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row>
    <row r="155" spans="1:43">
      <c r="A155" t="s">
        <v>118</v>
      </c>
      <c r="B155" t="s">
        <v>177</v>
      </c>
      <c r="C155" t="s">
        <v>857</v>
      </c>
      <c r="D155">
        <v>38.93684210526316</v>
      </c>
      <c r="E155">
        <v>17.905263157894737</v>
      </c>
      <c r="F155">
        <v>263.04000000000002</v>
      </c>
      <c r="G155">
        <v>120.96000000000001</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row>
    <row r="156" spans="1:43">
      <c r="A156" t="s">
        <v>118</v>
      </c>
      <c r="B156" t="s">
        <v>177</v>
      </c>
      <c r="C156" t="s">
        <v>858</v>
      </c>
      <c r="D156">
        <v>103.02400000000003</v>
      </c>
      <c r="E156">
        <v>47.376000000000012</v>
      </c>
      <c r="F156">
        <v>628.99874016000012</v>
      </c>
      <c r="G156">
        <v>289.24759584000003</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row>
    <row r="157" spans="1:43">
      <c r="A157" t="s">
        <v>118</v>
      </c>
      <c r="B157" t="s">
        <v>177</v>
      </c>
      <c r="C157" t="s">
        <v>859</v>
      </c>
      <c r="D157">
        <v>89.410526315789497</v>
      </c>
      <c r="E157">
        <v>41.115789473684217</v>
      </c>
      <c r="F157">
        <v>954.68313000000035</v>
      </c>
      <c r="G157">
        <v>439.01487000000009</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row>
    <row r="158" spans="1:43">
      <c r="A158" t="s">
        <v>118</v>
      </c>
      <c r="B158" t="s">
        <v>177</v>
      </c>
      <c r="C158" t="s">
        <v>860</v>
      </c>
      <c r="D158">
        <v>89.410526315789497</v>
      </c>
      <c r="E158">
        <v>41.115789473684217</v>
      </c>
      <c r="F158">
        <v>954.68313000000035</v>
      </c>
      <c r="G158">
        <v>439.01487000000009</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row>
    <row r="159" spans="1:43">
      <c r="A159" t="s">
        <v>118</v>
      </c>
      <c r="B159" t="s">
        <v>177</v>
      </c>
      <c r="C159" t="s">
        <v>861</v>
      </c>
      <c r="D159">
        <v>0</v>
      </c>
      <c r="E159">
        <v>0</v>
      </c>
      <c r="F159">
        <v>0</v>
      </c>
      <c r="G159">
        <v>0</v>
      </c>
      <c r="H159">
        <v>291.21816000000013</v>
      </c>
      <c r="I159">
        <v>400.42497000000014</v>
      </c>
      <c r="J159">
        <v>0</v>
      </c>
      <c r="K159">
        <v>0</v>
      </c>
      <c r="L159">
        <v>263.04000000000002</v>
      </c>
      <c r="M159">
        <v>0</v>
      </c>
      <c r="N159">
        <v>0</v>
      </c>
      <c r="O159">
        <v>0</v>
      </c>
      <c r="P159">
        <v>0</v>
      </c>
      <c r="Q159">
        <v>0</v>
      </c>
      <c r="R159">
        <v>0</v>
      </c>
      <c r="S159">
        <v>0</v>
      </c>
      <c r="T159">
        <v>17.593684210526316</v>
      </c>
      <c r="U159">
        <v>0</v>
      </c>
      <c r="V159">
        <v>0</v>
      </c>
      <c r="W159">
        <v>0</v>
      </c>
      <c r="X159">
        <v>32.88000000000001</v>
      </c>
      <c r="Y159">
        <v>38.936842105263167</v>
      </c>
      <c r="Z159">
        <v>133.91784000000001</v>
      </c>
      <c r="AA159">
        <v>184.13702999999998</v>
      </c>
      <c r="AB159">
        <v>0</v>
      </c>
      <c r="AC159">
        <v>0</v>
      </c>
      <c r="AD159">
        <v>120.95999999999998</v>
      </c>
      <c r="AE159">
        <v>0</v>
      </c>
      <c r="AF159">
        <v>0</v>
      </c>
      <c r="AG159">
        <v>0</v>
      </c>
      <c r="AH159">
        <v>0</v>
      </c>
      <c r="AI159">
        <v>0</v>
      </c>
      <c r="AJ159">
        <v>0</v>
      </c>
      <c r="AK159">
        <v>0</v>
      </c>
      <c r="AL159">
        <v>8.0905263157894716</v>
      </c>
      <c r="AM159">
        <v>0</v>
      </c>
      <c r="AN159">
        <v>0</v>
      </c>
      <c r="AO159">
        <v>0</v>
      </c>
      <c r="AP159">
        <v>15.119999999999997</v>
      </c>
      <c r="AQ159">
        <v>17.905263157894737</v>
      </c>
    </row>
    <row r="160" spans="1:43">
      <c r="A160" t="s">
        <v>118</v>
      </c>
      <c r="B160" t="s">
        <v>177</v>
      </c>
      <c r="C160" t="s">
        <v>862</v>
      </c>
      <c r="D160">
        <v>0</v>
      </c>
      <c r="E160">
        <v>0</v>
      </c>
      <c r="F160">
        <v>0</v>
      </c>
      <c r="G160">
        <v>0</v>
      </c>
      <c r="H160">
        <v>291.21816000000013</v>
      </c>
      <c r="I160">
        <v>400.42497000000014</v>
      </c>
      <c r="J160">
        <v>0</v>
      </c>
      <c r="K160">
        <v>0</v>
      </c>
      <c r="L160">
        <v>263.04000000000002</v>
      </c>
      <c r="M160">
        <v>0</v>
      </c>
      <c r="N160">
        <v>0</v>
      </c>
      <c r="O160">
        <v>0</v>
      </c>
      <c r="P160">
        <v>0</v>
      </c>
      <c r="Q160">
        <v>0</v>
      </c>
      <c r="R160">
        <v>0</v>
      </c>
      <c r="S160">
        <v>0</v>
      </c>
      <c r="T160">
        <v>17.593684210526316</v>
      </c>
      <c r="U160">
        <v>0</v>
      </c>
      <c r="V160">
        <v>0</v>
      </c>
      <c r="W160">
        <v>0</v>
      </c>
      <c r="X160">
        <v>32.88000000000001</v>
      </c>
      <c r="Y160">
        <v>38.936842105263167</v>
      </c>
      <c r="Z160">
        <v>133.91784000000001</v>
      </c>
      <c r="AA160">
        <v>184.13702999999998</v>
      </c>
      <c r="AB160">
        <v>0</v>
      </c>
      <c r="AC160">
        <v>0</v>
      </c>
      <c r="AD160">
        <v>120.95999999999998</v>
      </c>
      <c r="AE160">
        <v>0</v>
      </c>
      <c r="AF160">
        <v>0</v>
      </c>
      <c r="AG160">
        <v>0</v>
      </c>
      <c r="AH160">
        <v>0</v>
      </c>
      <c r="AI160">
        <v>0</v>
      </c>
      <c r="AJ160">
        <v>0</v>
      </c>
      <c r="AK160">
        <v>0</v>
      </c>
      <c r="AL160">
        <v>8.0905263157894716</v>
      </c>
      <c r="AM160">
        <v>0</v>
      </c>
      <c r="AN160">
        <v>0</v>
      </c>
      <c r="AO160">
        <v>0</v>
      </c>
      <c r="AP160">
        <v>15.119999999999997</v>
      </c>
      <c r="AQ160">
        <v>17.905263157894737</v>
      </c>
    </row>
    <row r="161" spans="1:43">
      <c r="A161" t="s">
        <v>118</v>
      </c>
      <c r="B161" t="s">
        <v>177</v>
      </c>
      <c r="C161" t="s">
        <v>863</v>
      </c>
      <c r="D161">
        <v>0</v>
      </c>
      <c r="E161">
        <v>0</v>
      </c>
      <c r="F161">
        <v>0</v>
      </c>
      <c r="G161">
        <v>0</v>
      </c>
      <c r="H161">
        <v>291.21816000000013</v>
      </c>
      <c r="I161">
        <v>400.42497000000014</v>
      </c>
      <c r="J161">
        <v>0</v>
      </c>
      <c r="K161">
        <v>0</v>
      </c>
      <c r="L161">
        <v>263.04000000000002</v>
      </c>
      <c r="M161">
        <v>0</v>
      </c>
      <c r="N161">
        <v>0</v>
      </c>
      <c r="O161">
        <v>0</v>
      </c>
      <c r="P161">
        <v>0</v>
      </c>
      <c r="Q161">
        <v>0</v>
      </c>
      <c r="R161">
        <v>0</v>
      </c>
      <c r="S161">
        <v>0</v>
      </c>
      <c r="T161">
        <v>17.593684210526316</v>
      </c>
      <c r="U161">
        <v>0</v>
      </c>
      <c r="V161">
        <v>0</v>
      </c>
      <c r="W161">
        <v>0</v>
      </c>
      <c r="X161">
        <v>32.88000000000001</v>
      </c>
      <c r="Y161">
        <v>38.936842105263167</v>
      </c>
      <c r="Z161">
        <v>133.91784000000001</v>
      </c>
      <c r="AA161">
        <v>184.13702999999998</v>
      </c>
      <c r="AB161">
        <v>0</v>
      </c>
      <c r="AC161">
        <v>0</v>
      </c>
      <c r="AD161">
        <v>120.95999999999998</v>
      </c>
      <c r="AE161">
        <v>0</v>
      </c>
      <c r="AF161">
        <v>0</v>
      </c>
      <c r="AG161">
        <v>0</v>
      </c>
      <c r="AH161">
        <v>0</v>
      </c>
      <c r="AI161">
        <v>0</v>
      </c>
      <c r="AJ161">
        <v>0</v>
      </c>
      <c r="AK161">
        <v>0</v>
      </c>
      <c r="AL161">
        <v>8.0905263157894716</v>
      </c>
      <c r="AM161">
        <v>0</v>
      </c>
      <c r="AN161">
        <v>0</v>
      </c>
      <c r="AO161">
        <v>0</v>
      </c>
      <c r="AP161">
        <v>15.119999999999997</v>
      </c>
      <c r="AQ161">
        <v>17.905263157894737</v>
      </c>
    </row>
    <row r="162" spans="1:43">
      <c r="A162" t="s">
        <v>118</v>
      </c>
      <c r="B162" t="s">
        <v>179</v>
      </c>
      <c r="C162" t="s">
        <v>856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row>
    <row r="163" spans="1:43">
      <c r="A163" t="s">
        <v>118</v>
      </c>
      <c r="B163" t="s">
        <v>179</v>
      </c>
      <c r="C163" t="s">
        <v>857</v>
      </c>
      <c r="D163">
        <v>38.93684210526316</v>
      </c>
      <c r="E163">
        <v>17.905263157894737</v>
      </c>
      <c r="F163">
        <v>263.04000000000002</v>
      </c>
      <c r="G163">
        <v>120.96000000000001</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row>
    <row r="164" spans="1:43">
      <c r="A164" t="s">
        <v>118</v>
      </c>
      <c r="B164" t="s">
        <v>179</v>
      </c>
      <c r="C164" t="s">
        <v>858</v>
      </c>
      <c r="D164">
        <v>103.02400000000003</v>
      </c>
      <c r="E164">
        <v>47.376000000000012</v>
      </c>
      <c r="F164">
        <v>628.99874016000012</v>
      </c>
      <c r="G164">
        <v>289.24759584000003</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row>
    <row r="165" spans="1:43">
      <c r="A165" t="s">
        <v>118</v>
      </c>
      <c r="B165" t="s">
        <v>179</v>
      </c>
      <c r="C165" t="s">
        <v>859</v>
      </c>
      <c r="D165">
        <v>89.410526315789497</v>
      </c>
      <c r="E165">
        <v>41.115789473684217</v>
      </c>
      <c r="F165">
        <v>954.68313000000035</v>
      </c>
      <c r="G165">
        <v>439.01487000000009</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row>
    <row r="166" spans="1:43">
      <c r="A166" t="s">
        <v>118</v>
      </c>
      <c r="B166" t="s">
        <v>179</v>
      </c>
      <c r="C166" t="s">
        <v>860</v>
      </c>
      <c r="D166">
        <v>89.410526315789497</v>
      </c>
      <c r="E166">
        <v>41.115789473684217</v>
      </c>
      <c r="F166">
        <v>954.68313000000035</v>
      </c>
      <c r="G166">
        <v>439.01487000000009</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row>
    <row r="167" spans="1:43">
      <c r="A167" t="s">
        <v>118</v>
      </c>
      <c r="B167" t="s">
        <v>179</v>
      </c>
      <c r="C167" t="s">
        <v>861</v>
      </c>
      <c r="D167">
        <v>0</v>
      </c>
      <c r="E167">
        <v>0</v>
      </c>
      <c r="F167">
        <v>0</v>
      </c>
      <c r="G167">
        <v>0</v>
      </c>
      <c r="H167">
        <v>291.21816000000013</v>
      </c>
      <c r="I167">
        <v>400.42497000000014</v>
      </c>
      <c r="J167">
        <v>0</v>
      </c>
      <c r="K167">
        <v>0</v>
      </c>
      <c r="L167">
        <v>263.04000000000002</v>
      </c>
      <c r="M167">
        <v>0</v>
      </c>
      <c r="N167">
        <v>0</v>
      </c>
      <c r="O167">
        <v>0</v>
      </c>
      <c r="P167">
        <v>0</v>
      </c>
      <c r="Q167">
        <v>0</v>
      </c>
      <c r="R167">
        <v>0</v>
      </c>
      <c r="S167">
        <v>0</v>
      </c>
      <c r="T167">
        <v>17.593684210526316</v>
      </c>
      <c r="U167">
        <v>0</v>
      </c>
      <c r="V167">
        <v>0</v>
      </c>
      <c r="W167">
        <v>0</v>
      </c>
      <c r="X167">
        <v>32.88000000000001</v>
      </c>
      <c r="Y167">
        <v>38.936842105263167</v>
      </c>
      <c r="Z167">
        <v>133.91784000000001</v>
      </c>
      <c r="AA167">
        <v>184.13702999999998</v>
      </c>
      <c r="AB167">
        <v>0</v>
      </c>
      <c r="AC167">
        <v>0</v>
      </c>
      <c r="AD167">
        <v>120.95999999999998</v>
      </c>
      <c r="AE167">
        <v>0</v>
      </c>
      <c r="AF167">
        <v>0</v>
      </c>
      <c r="AG167">
        <v>0</v>
      </c>
      <c r="AH167">
        <v>0</v>
      </c>
      <c r="AI167">
        <v>0</v>
      </c>
      <c r="AJ167">
        <v>0</v>
      </c>
      <c r="AK167">
        <v>0</v>
      </c>
      <c r="AL167">
        <v>8.0905263157894716</v>
      </c>
      <c r="AM167">
        <v>0</v>
      </c>
      <c r="AN167">
        <v>0</v>
      </c>
      <c r="AO167">
        <v>0</v>
      </c>
      <c r="AP167">
        <v>15.119999999999997</v>
      </c>
      <c r="AQ167">
        <v>17.905263157894737</v>
      </c>
    </row>
    <row r="168" spans="1:43">
      <c r="A168" t="s">
        <v>118</v>
      </c>
      <c r="B168" t="s">
        <v>179</v>
      </c>
      <c r="C168" t="s">
        <v>862</v>
      </c>
      <c r="D168">
        <v>0</v>
      </c>
      <c r="E168">
        <v>0</v>
      </c>
      <c r="F168">
        <v>0</v>
      </c>
      <c r="G168">
        <v>0</v>
      </c>
      <c r="H168">
        <v>291.21816000000013</v>
      </c>
      <c r="I168">
        <v>400.42497000000014</v>
      </c>
      <c r="J168">
        <v>0</v>
      </c>
      <c r="K168">
        <v>0</v>
      </c>
      <c r="L168">
        <v>263.04000000000002</v>
      </c>
      <c r="M168">
        <v>0</v>
      </c>
      <c r="N168">
        <v>0</v>
      </c>
      <c r="O168">
        <v>0</v>
      </c>
      <c r="P168">
        <v>0</v>
      </c>
      <c r="Q168">
        <v>0</v>
      </c>
      <c r="R168">
        <v>0</v>
      </c>
      <c r="S168">
        <v>0</v>
      </c>
      <c r="T168">
        <v>17.593684210526316</v>
      </c>
      <c r="U168">
        <v>0</v>
      </c>
      <c r="V168">
        <v>0</v>
      </c>
      <c r="W168">
        <v>0</v>
      </c>
      <c r="X168">
        <v>32.88000000000001</v>
      </c>
      <c r="Y168">
        <v>38.936842105263167</v>
      </c>
      <c r="Z168">
        <v>133.91784000000001</v>
      </c>
      <c r="AA168">
        <v>184.13702999999998</v>
      </c>
      <c r="AB168">
        <v>0</v>
      </c>
      <c r="AC168">
        <v>0</v>
      </c>
      <c r="AD168">
        <v>120.95999999999998</v>
      </c>
      <c r="AE168">
        <v>0</v>
      </c>
      <c r="AF168">
        <v>0</v>
      </c>
      <c r="AG168">
        <v>0</v>
      </c>
      <c r="AH168">
        <v>0</v>
      </c>
      <c r="AI168">
        <v>0</v>
      </c>
      <c r="AJ168">
        <v>0</v>
      </c>
      <c r="AK168">
        <v>0</v>
      </c>
      <c r="AL168">
        <v>8.0905263157894716</v>
      </c>
      <c r="AM168">
        <v>0</v>
      </c>
      <c r="AN168">
        <v>0</v>
      </c>
      <c r="AO168">
        <v>0</v>
      </c>
      <c r="AP168">
        <v>15.119999999999997</v>
      </c>
      <c r="AQ168">
        <v>17.905263157894737</v>
      </c>
    </row>
    <row r="169" spans="1:43">
      <c r="A169" t="s">
        <v>118</v>
      </c>
      <c r="B169" t="s">
        <v>179</v>
      </c>
      <c r="C169" t="s">
        <v>863</v>
      </c>
      <c r="D169">
        <v>0</v>
      </c>
      <c r="E169">
        <v>0</v>
      </c>
      <c r="F169">
        <v>0</v>
      </c>
      <c r="G169">
        <v>0</v>
      </c>
      <c r="H169">
        <v>291.21816000000013</v>
      </c>
      <c r="I169">
        <v>400.42497000000014</v>
      </c>
      <c r="J169">
        <v>0</v>
      </c>
      <c r="K169">
        <v>0</v>
      </c>
      <c r="L169">
        <v>263.04000000000002</v>
      </c>
      <c r="M169">
        <v>0</v>
      </c>
      <c r="N169">
        <v>0</v>
      </c>
      <c r="O169">
        <v>0</v>
      </c>
      <c r="P169">
        <v>0</v>
      </c>
      <c r="Q169">
        <v>0</v>
      </c>
      <c r="R169">
        <v>0</v>
      </c>
      <c r="S169">
        <v>0</v>
      </c>
      <c r="T169">
        <v>17.593684210526316</v>
      </c>
      <c r="U169">
        <v>0</v>
      </c>
      <c r="V169">
        <v>0</v>
      </c>
      <c r="W169">
        <v>0</v>
      </c>
      <c r="X169">
        <v>32.88000000000001</v>
      </c>
      <c r="Y169">
        <v>38.936842105263167</v>
      </c>
      <c r="Z169">
        <v>133.91784000000001</v>
      </c>
      <c r="AA169">
        <v>184.13702999999998</v>
      </c>
      <c r="AB169">
        <v>0</v>
      </c>
      <c r="AC169">
        <v>0</v>
      </c>
      <c r="AD169">
        <v>120.95999999999998</v>
      </c>
      <c r="AE169">
        <v>0</v>
      </c>
      <c r="AF169">
        <v>0</v>
      </c>
      <c r="AG169">
        <v>0</v>
      </c>
      <c r="AH169">
        <v>0</v>
      </c>
      <c r="AI169">
        <v>0</v>
      </c>
      <c r="AJ169">
        <v>0</v>
      </c>
      <c r="AK169">
        <v>0</v>
      </c>
      <c r="AL169">
        <v>8.0905263157894716</v>
      </c>
      <c r="AM169">
        <v>0</v>
      </c>
      <c r="AN169">
        <v>0</v>
      </c>
      <c r="AO169">
        <v>0</v>
      </c>
      <c r="AP169">
        <v>15.119999999999997</v>
      </c>
      <c r="AQ169">
        <v>17.905263157894737</v>
      </c>
    </row>
    <row r="170" spans="1:43">
      <c r="A170" t="s">
        <v>118</v>
      </c>
      <c r="B170" t="s">
        <v>181</v>
      </c>
      <c r="C170" t="s">
        <v>856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row>
    <row r="171" spans="1:43">
      <c r="A171" t="s">
        <v>118</v>
      </c>
      <c r="B171" t="s">
        <v>181</v>
      </c>
      <c r="C171" t="s">
        <v>857</v>
      </c>
      <c r="D171">
        <v>38.93684210526316</v>
      </c>
      <c r="E171">
        <v>17.905263157894737</v>
      </c>
      <c r="F171">
        <v>263.04000000000002</v>
      </c>
      <c r="G171">
        <v>120.96000000000001</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row>
    <row r="172" spans="1:43">
      <c r="A172" t="s">
        <v>118</v>
      </c>
      <c r="B172" t="s">
        <v>181</v>
      </c>
      <c r="C172" t="s">
        <v>858</v>
      </c>
      <c r="D172">
        <v>103.02400000000003</v>
      </c>
      <c r="E172">
        <v>47.376000000000012</v>
      </c>
      <c r="F172">
        <v>628.99874016000012</v>
      </c>
      <c r="G172">
        <v>289.24759584000003</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row>
    <row r="173" spans="1:43">
      <c r="A173" t="s">
        <v>118</v>
      </c>
      <c r="B173" t="s">
        <v>181</v>
      </c>
      <c r="C173" t="s">
        <v>859</v>
      </c>
      <c r="D173">
        <v>89.410526315789497</v>
      </c>
      <c r="E173">
        <v>41.115789473684217</v>
      </c>
      <c r="F173">
        <v>954.68313000000035</v>
      </c>
      <c r="G173">
        <v>439.01487000000009</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row>
    <row r="174" spans="1:43">
      <c r="A174" t="s">
        <v>118</v>
      </c>
      <c r="B174" t="s">
        <v>181</v>
      </c>
      <c r="C174" t="s">
        <v>860</v>
      </c>
      <c r="D174">
        <v>89.410526315789497</v>
      </c>
      <c r="E174">
        <v>41.115789473684217</v>
      </c>
      <c r="F174">
        <v>954.68313000000035</v>
      </c>
      <c r="G174">
        <v>439.01487000000009</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row>
    <row r="175" spans="1:43">
      <c r="A175" t="s">
        <v>118</v>
      </c>
      <c r="B175" t="s">
        <v>181</v>
      </c>
      <c r="C175" t="s">
        <v>861</v>
      </c>
      <c r="D175">
        <v>0</v>
      </c>
      <c r="E175">
        <v>0</v>
      </c>
      <c r="F175">
        <v>0</v>
      </c>
      <c r="G175">
        <v>0</v>
      </c>
      <c r="H175">
        <v>291.21816000000013</v>
      </c>
      <c r="I175">
        <v>400.42497000000014</v>
      </c>
      <c r="J175">
        <v>0</v>
      </c>
      <c r="K175">
        <v>0</v>
      </c>
      <c r="L175">
        <v>263.04000000000002</v>
      </c>
      <c r="M175">
        <v>0</v>
      </c>
      <c r="N175">
        <v>0</v>
      </c>
      <c r="O175">
        <v>0</v>
      </c>
      <c r="P175">
        <v>0</v>
      </c>
      <c r="Q175">
        <v>0</v>
      </c>
      <c r="R175">
        <v>0</v>
      </c>
      <c r="S175">
        <v>0</v>
      </c>
      <c r="T175">
        <v>17.593684210526316</v>
      </c>
      <c r="U175">
        <v>0</v>
      </c>
      <c r="V175">
        <v>0</v>
      </c>
      <c r="W175">
        <v>0</v>
      </c>
      <c r="X175">
        <v>32.88000000000001</v>
      </c>
      <c r="Y175">
        <v>38.936842105263167</v>
      </c>
      <c r="Z175">
        <v>133.91784000000001</v>
      </c>
      <c r="AA175">
        <v>184.13702999999998</v>
      </c>
      <c r="AB175">
        <v>0</v>
      </c>
      <c r="AC175">
        <v>0</v>
      </c>
      <c r="AD175">
        <v>120.95999999999998</v>
      </c>
      <c r="AE175">
        <v>0</v>
      </c>
      <c r="AF175">
        <v>0</v>
      </c>
      <c r="AG175">
        <v>0</v>
      </c>
      <c r="AH175">
        <v>0</v>
      </c>
      <c r="AI175">
        <v>0</v>
      </c>
      <c r="AJ175">
        <v>0</v>
      </c>
      <c r="AK175">
        <v>0</v>
      </c>
      <c r="AL175">
        <v>8.0905263157894716</v>
      </c>
      <c r="AM175">
        <v>0</v>
      </c>
      <c r="AN175">
        <v>0</v>
      </c>
      <c r="AO175">
        <v>0</v>
      </c>
      <c r="AP175">
        <v>15.119999999999997</v>
      </c>
      <c r="AQ175">
        <v>17.905263157894737</v>
      </c>
    </row>
    <row r="176" spans="1:43">
      <c r="A176" t="s">
        <v>118</v>
      </c>
      <c r="B176" t="s">
        <v>181</v>
      </c>
      <c r="C176" t="s">
        <v>862</v>
      </c>
      <c r="D176">
        <v>0</v>
      </c>
      <c r="E176">
        <v>0</v>
      </c>
      <c r="F176">
        <v>0</v>
      </c>
      <c r="G176">
        <v>0</v>
      </c>
      <c r="H176">
        <v>291.21816000000013</v>
      </c>
      <c r="I176">
        <v>400.42497000000014</v>
      </c>
      <c r="J176">
        <v>0</v>
      </c>
      <c r="K176">
        <v>0</v>
      </c>
      <c r="L176">
        <v>263.04000000000002</v>
      </c>
      <c r="M176">
        <v>0</v>
      </c>
      <c r="N176">
        <v>0</v>
      </c>
      <c r="O176">
        <v>0</v>
      </c>
      <c r="P176">
        <v>0</v>
      </c>
      <c r="Q176">
        <v>0</v>
      </c>
      <c r="R176">
        <v>0</v>
      </c>
      <c r="S176">
        <v>0</v>
      </c>
      <c r="T176">
        <v>17.593684210526316</v>
      </c>
      <c r="U176">
        <v>0</v>
      </c>
      <c r="V176">
        <v>0</v>
      </c>
      <c r="W176">
        <v>0</v>
      </c>
      <c r="X176">
        <v>32.88000000000001</v>
      </c>
      <c r="Y176">
        <v>38.936842105263167</v>
      </c>
      <c r="Z176">
        <v>133.91784000000001</v>
      </c>
      <c r="AA176">
        <v>184.13702999999998</v>
      </c>
      <c r="AB176">
        <v>0</v>
      </c>
      <c r="AC176">
        <v>0</v>
      </c>
      <c r="AD176">
        <v>120.95999999999998</v>
      </c>
      <c r="AE176">
        <v>0</v>
      </c>
      <c r="AF176">
        <v>0</v>
      </c>
      <c r="AG176">
        <v>0</v>
      </c>
      <c r="AH176">
        <v>0</v>
      </c>
      <c r="AI176">
        <v>0</v>
      </c>
      <c r="AJ176">
        <v>0</v>
      </c>
      <c r="AK176">
        <v>0</v>
      </c>
      <c r="AL176">
        <v>8.0905263157894716</v>
      </c>
      <c r="AM176">
        <v>0</v>
      </c>
      <c r="AN176">
        <v>0</v>
      </c>
      <c r="AO176">
        <v>0</v>
      </c>
      <c r="AP176">
        <v>15.119999999999997</v>
      </c>
      <c r="AQ176">
        <v>17.905263157894737</v>
      </c>
    </row>
    <row r="177" spans="1:43">
      <c r="A177" t="s">
        <v>118</v>
      </c>
      <c r="B177" t="s">
        <v>181</v>
      </c>
      <c r="C177" t="s">
        <v>863</v>
      </c>
      <c r="D177">
        <v>0</v>
      </c>
      <c r="E177">
        <v>0</v>
      </c>
      <c r="F177">
        <v>0</v>
      </c>
      <c r="G177">
        <v>0</v>
      </c>
      <c r="H177">
        <v>291.21816000000013</v>
      </c>
      <c r="I177">
        <v>400.42497000000014</v>
      </c>
      <c r="J177">
        <v>0</v>
      </c>
      <c r="K177">
        <v>0</v>
      </c>
      <c r="L177">
        <v>263.04000000000002</v>
      </c>
      <c r="M177">
        <v>0</v>
      </c>
      <c r="N177">
        <v>0</v>
      </c>
      <c r="O177">
        <v>0</v>
      </c>
      <c r="P177">
        <v>0</v>
      </c>
      <c r="Q177">
        <v>0</v>
      </c>
      <c r="R177">
        <v>0</v>
      </c>
      <c r="S177">
        <v>0</v>
      </c>
      <c r="T177">
        <v>17.593684210526316</v>
      </c>
      <c r="U177">
        <v>0</v>
      </c>
      <c r="V177">
        <v>0</v>
      </c>
      <c r="W177">
        <v>0</v>
      </c>
      <c r="X177">
        <v>32.88000000000001</v>
      </c>
      <c r="Y177">
        <v>38.936842105263167</v>
      </c>
      <c r="Z177">
        <v>133.91784000000001</v>
      </c>
      <c r="AA177">
        <v>184.13702999999998</v>
      </c>
      <c r="AB177">
        <v>0</v>
      </c>
      <c r="AC177">
        <v>0</v>
      </c>
      <c r="AD177">
        <v>120.95999999999998</v>
      </c>
      <c r="AE177">
        <v>0</v>
      </c>
      <c r="AF177">
        <v>0</v>
      </c>
      <c r="AG177">
        <v>0</v>
      </c>
      <c r="AH177">
        <v>0</v>
      </c>
      <c r="AI177">
        <v>0</v>
      </c>
      <c r="AJ177">
        <v>0</v>
      </c>
      <c r="AK177">
        <v>0</v>
      </c>
      <c r="AL177">
        <v>8.0905263157894716</v>
      </c>
      <c r="AM177">
        <v>0</v>
      </c>
      <c r="AN177">
        <v>0</v>
      </c>
      <c r="AO177">
        <v>0</v>
      </c>
      <c r="AP177">
        <v>15.119999999999997</v>
      </c>
      <c r="AQ177">
        <v>17.905263157894737</v>
      </c>
    </row>
    <row r="178" spans="1:43">
      <c r="A178" t="s">
        <v>118</v>
      </c>
      <c r="B178" t="s">
        <v>183</v>
      </c>
      <c r="C178" t="s">
        <v>856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row>
    <row r="179" spans="1:43">
      <c r="A179" t="s">
        <v>118</v>
      </c>
      <c r="B179" t="s">
        <v>183</v>
      </c>
      <c r="C179" t="s">
        <v>857</v>
      </c>
      <c r="D179">
        <v>38.93684210526316</v>
      </c>
      <c r="E179">
        <v>17.905263157894737</v>
      </c>
      <c r="F179">
        <v>263.04000000000002</v>
      </c>
      <c r="G179">
        <v>120.96000000000001</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row>
    <row r="180" spans="1:43">
      <c r="A180" t="s">
        <v>118</v>
      </c>
      <c r="B180" t="s">
        <v>183</v>
      </c>
      <c r="C180" t="s">
        <v>858</v>
      </c>
      <c r="D180">
        <v>103.02400000000003</v>
      </c>
      <c r="E180">
        <v>47.376000000000012</v>
      </c>
      <c r="F180">
        <v>628.99874016000012</v>
      </c>
      <c r="G180">
        <v>289.24759584000003</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row>
    <row r="181" spans="1:43">
      <c r="A181" t="s">
        <v>118</v>
      </c>
      <c r="B181" t="s">
        <v>183</v>
      </c>
      <c r="C181" t="s">
        <v>859</v>
      </c>
      <c r="D181">
        <v>89.410526315789497</v>
      </c>
      <c r="E181">
        <v>41.115789473684217</v>
      </c>
      <c r="F181">
        <v>954.68313000000035</v>
      </c>
      <c r="G181">
        <v>439.01487000000009</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row>
    <row r="182" spans="1:43">
      <c r="A182" t="s">
        <v>118</v>
      </c>
      <c r="B182" t="s">
        <v>183</v>
      </c>
      <c r="C182" t="s">
        <v>860</v>
      </c>
      <c r="D182">
        <v>89.410526315789497</v>
      </c>
      <c r="E182">
        <v>41.115789473684217</v>
      </c>
      <c r="F182">
        <v>954.68313000000035</v>
      </c>
      <c r="G182">
        <v>439.01487000000009</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row>
    <row r="183" spans="1:43">
      <c r="A183" t="s">
        <v>118</v>
      </c>
      <c r="B183" t="s">
        <v>183</v>
      </c>
      <c r="C183" t="s">
        <v>861</v>
      </c>
      <c r="D183">
        <v>0</v>
      </c>
      <c r="E183">
        <v>0</v>
      </c>
      <c r="F183">
        <v>0</v>
      </c>
      <c r="G183">
        <v>0</v>
      </c>
      <c r="H183">
        <v>291.21816000000013</v>
      </c>
      <c r="I183">
        <v>400.42497000000014</v>
      </c>
      <c r="J183">
        <v>0</v>
      </c>
      <c r="K183">
        <v>0</v>
      </c>
      <c r="L183">
        <v>263.04000000000002</v>
      </c>
      <c r="M183">
        <v>0</v>
      </c>
      <c r="N183">
        <v>0</v>
      </c>
      <c r="O183">
        <v>0</v>
      </c>
      <c r="P183">
        <v>0</v>
      </c>
      <c r="Q183">
        <v>0</v>
      </c>
      <c r="R183">
        <v>0</v>
      </c>
      <c r="S183">
        <v>0</v>
      </c>
      <c r="T183">
        <v>17.593684210526316</v>
      </c>
      <c r="U183">
        <v>0</v>
      </c>
      <c r="V183">
        <v>0</v>
      </c>
      <c r="W183">
        <v>0</v>
      </c>
      <c r="X183">
        <v>32.88000000000001</v>
      </c>
      <c r="Y183">
        <v>38.936842105263167</v>
      </c>
      <c r="Z183">
        <v>133.91784000000001</v>
      </c>
      <c r="AA183">
        <v>184.13702999999998</v>
      </c>
      <c r="AB183">
        <v>0</v>
      </c>
      <c r="AC183">
        <v>0</v>
      </c>
      <c r="AD183">
        <v>120.95999999999998</v>
      </c>
      <c r="AE183">
        <v>0</v>
      </c>
      <c r="AF183">
        <v>0</v>
      </c>
      <c r="AG183">
        <v>0</v>
      </c>
      <c r="AH183">
        <v>0</v>
      </c>
      <c r="AI183">
        <v>0</v>
      </c>
      <c r="AJ183">
        <v>0</v>
      </c>
      <c r="AK183">
        <v>0</v>
      </c>
      <c r="AL183">
        <v>8.0905263157894716</v>
      </c>
      <c r="AM183">
        <v>0</v>
      </c>
      <c r="AN183">
        <v>0</v>
      </c>
      <c r="AO183">
        <v>0</v>
      </c>
      <c r="AP183">
        <v>15.119999999999997</v>
      </c>
      <c r="AQ183">
        <v>17.905263157894737</v>
      </c>
    </row>
    <row r="184" spans="1:43">
      <c r="A184" t="s">
        <v>118</v>
      </c>
      <c r="B184" t="s">
        <v>183</v>
      </c>
      <c r="C184" t="s">
        <v>862</v>
      </c>
      <c r="D184">
        <v>0</v>
      </c>
      <c r="E184">
        <v>0</v>
      </c>
      <c r="F184">
        <v>0</v>
      </c>
      <c r="G184">
        <v>0</v>
      </c>
      <c r="H184">
        <v>291.21816000000013</v>
      </c>
      <c r="I184">
        <v>400.42497000000014</v>
      </c>
      <c r="J184">
        <v>0</v>
      </c>
      <c r="K184">
        <v>0</v>
      </c>
      <c r="L184">
        <v>263.04000000000002</v>
      </c>
      <c r="M184">
        <v>0</v>
      </c>
      <c r="N184">
        <v>0</v>
      </c>
      <c r="O184">
        <v>0</v>
      </c>
      <c r="P184">
        <v>0</v>
      </c>
      <c r="Q184">
        <v>0</v>
      </c>
      <c r="R184">
        <v>0</v>
      </c>
      <c r="S184">
        <v>0</v>
      </c>
      <c r="T184">
        <v>17.593684210526316</v>
      </c>
      <c r="U184">
        <v>0</v>
      </c>
      <c r="V184">
        <v>0</v>
      </c>
      <c r="W184">
        <v>0</v>
      </c>
      <c r="X184">
        <v>32.88000000000001</v>
      </c>
      <c r="Y184">
        <v>38.936842105263167</v>
      </c>
      <c r="Z184">
        <v>133.91784000000001</v>
      </c>
      <c r="AA184">
        <v>184.13702999999998</v>
      </c>
      <c r="AB184">
        <v>0</v>
      </c>
      <c r="AC184">
        <v>0</v>
      </c>
      <c r="AD184">
        <v>120.95999999999998</v>
      </c>
      <c r="AE184">
        <v>0</v>
      </c>
      <c r="AF184">
        <v>0</v>
      </c>
      <c r="AG184">
        <v>0</v>
      </c>
      <c r="AH184">
        <v>0</v>
      </c>
      <c r="AI184">
        <v>0</v>
      </c>
      <c r="AJ184">
        <v>0</v>
      </c>
      <c r="AK184">
        <v>0</v>
      </c>
      <c r="AL184">
        <v>8.0905263157894716</v>
      </c>
      <c r="AM184">
        <v>0</v>
      </c>
      <c r="AN184">
        <v>0</v>
      </c>
      <c r="AO184">
        <v>0</v>
      </c>
      <c r="AP184">
        <v>15.119999999999997</v>
      </c>
      <c r="AQ184">
        <v>17.905263157894737</v>
      </c>
    </row>
    <row r="185" spans="1:43">
      <c r="A185" t="s">
        <v>118</v>
      </c>
      <c r="B185" t="s">
        <v>183</v>
      </c>
      <c r="C185" t="s">
        <v>863</v>
      </c>
      <c r="D185">
        <v>0</v>
      </c>
      <c r="E185">
        <v>0</v>
      </c>
      <c r="F185">
        <v>0</v>
      </c>
      <c r="G185">
        <v>0</v>
      </c>
      <c r="H185">
        <v>291.21816000000013</v>
      </c>
      <c r="I185">
        <v>400.42497000000014</v>
      </c>
      <c r="J185">
        <v>0</v>
      </c>
      <c r="K185">
        <v>0</v>
      </c>
      <c r="L185">
        <v>263.04000000000002</v>
      </c>
      <c r="M185">
        <v>0</v>
      </c>
      <c r="N185">
        <v>0</v>
      </c>
      <c r="O185">
        <v>0</v>
      </c>
      <c r="P185">
        <v>0</v>
      </c>
      <c r="Q185">
        <v>0</v>
      </c>
      <c r="R185">
        <v>0</v>
      </c>
      <c r="S185">
        <v>0</v>
      </c>
      <c r="T185">
        <v>17.593684210526316</v>
      </c>
      <c r="U185">
        <v>0</v>
      </c>
      <c r="V185">
        <v>0</v>
      </c>
      <c r="W185">
        <v>0</v>
      </c>
      <c r="X185">
        <v>32.88000000000001</v>
      </c>
      <c r="Y185">
        <v>38.936842105263167</v>
      </c>
      <c r="Z185">
        <v>133.91784000000001</v>
      </c>
      <c r="AA185">
        <v>184.13702999999998</v>
      </c>
      <c r="AB185">
        <v>0</v>
      </c>
      <c r="AC185">
        <v>0</v>
      </c>
      <c r="AD185">
        <v>120.95999999999998</v>
      </c>
      <c r="AE185">
        <v>0</v>
      </c>
      <c r="AF185">
        <v>0</v>
      </c>
      <c r="AG185">
        <v>0</v>
      </c>
      <c r="AH185">
        <v>0</v>
      </c>
      <c r="AI185">
        <v>0</v>
      </c>
      <c r="AJ185">
        <v>0</v>
      </c>
      <c r="AK185">
        <v>0</v>
      </c>
      <c r="AL185">
        <v>8.0905263157894716</v>
      </c>
      <c r="AM185">
        <v>0</v>
      </c>
      <c r="AN185">
        <v>0</v>
      </c>
      <c r="AO185">
        <v>0</v>
      </c>
      <c r="AP185">
        <v>15.119999999999997</v>
      </c>
      <c r="AQ185">
        <v>17.905263157894737</v>
      </c>
    </row>
    <row r="186" spans="1:43">
      <c r="A186" t="s">
        <v>118</v>
      </c>
      <c r="B186" t="s">
        <v>185</v>
      </c>
      <c r="C186" t="s">
        <v>856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row>
    <row r="187" spans="1:43">
      <c r="A187" t="s">
        <v>118</v>
      </c>
      <c r="B187" t="s">
        <v>185</v>
      </c>
      <c r="C187" t="s">
        <v>857</v>
      </c>
      <c r="D187">
        <v>41.389860775665959</v>
      </c>
      <c r="E187">
        <v>19.033293641364637</v>
      </c>
      <c r="F187">
        <v>187.32803396117617</v>
      </c>
      <c r="G187">
        <v>86.143548463898526</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row>
    <row r="188" spans="1:43">
      <c r="A188" t="s">
        <v>118</v>
      </c>
      <c r="B188" t="s">
        <v>185</v>
      </c>
      <c r="C188" t="s">
        <v>858</v>
      </c>
      <c r="D188">
        <v>403.52969910193343</v>
      </c>
      <c r="E188">
        <v>185.56475214176498</v>
      </c>
      <c r="F188">
        <v>640.22995685463422</v>
      </c>
      <c r="G188">
        <v>294.4123159258537</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row>
    <row r="189" spans="1:43">
      <c r="A189" t="s">
        <v>118</v>
      </c>
      <c r="B189" t="s">
        <v>185</v>
      </c>
      <c r="C189" t="s">
        <v>859</v>
      </c>
      <c r="D189">
        <v>394.45404997912635</v>
      </c>
      <c r="E189">
        <v>181.39127845755445</v>
      </c>
      <c r="F189">
        <v>857.35288341463445</v>
      </c>
      <c r="G189">
        <v>394.25716536585378</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row>
    <row r="190" spans="1:43">
      <c r="A190" t="s">
        <v>118</v>
      </c>
      <c r="B190" t="s">
        <v>185</v>
      </c>
      <c r="C190" t="s">
        <v>860</v>
      </c>
      <c r="D190">
        <v>320.23185057685077</v>
      </c>
      <c r="E190">
        <v>147.25990209008464</v>
      </c>
      <c r="F190">
        <v>857.79208590527912</v>
      </c>
      <c r="G190">
        <v>394.4591343943984</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row>
    <row r="191" spans="1:43">
      <c r="A191" t="s">
        <v>118</v>
      </c>
      <c r="B191" t="s">
        <v>185</v>
      </c>
      <c r="C191" t="s">
        <v>861</v>
      </c>
      <c r="D191">
        <v>0</v>
      </c>
      <c r="E191">
        <v>0</v>
      </c>
      <c r="F191">
        <v>0</v>
      </c>
      <c r="G191">
        <v>0</v>
      </c>
      <c r="H191">
        <v>220.00434354809795</v>
      </c>
      <c r="I191">
        <v>292.40272275938435</v>
      </c>
      <c r="J191">
        <v>0</v>
      </c>
      <c r="K191">
        <v>82.345019597796863</v>
      </c>
      <c r="L191">
        <v>263.04000000000002</v>
      </c>
      <c r="M191">
        <v>0</v>
      </c>
      <c r="N191">
        <v>0</v>
      </c>
      <c r="O191">
        <v>0</v>
      </c>
      <c r="P191">
        <v>0</v>
      </c>
      <c r="Q191">
        <v>17.746960103780332</v>
      </c>
      <c r="R191">
        <v>24.402070142697962</v>
      </c>
      <c r="S191">
        <v>0</v>
      </c>
      <c r="T191">
        <v>11.729122807017545</v>
      </c>
      <c r="U191">
        <v>0</v>
      </c>
      <c r="V191">
        <v>0</v>
      </c>
      <c r="W191">
        <v>0</v>
      </c>
      <c r="X191">
        <v>121.9450663359938</v>
      </c>
      <c r="Y191">
        <v>144.4086311873611</v>
      </c>
      <c r="Z191">
        <v>101.16988060970925</v>
      </c>
      <c r="AA191">
        <v>134.46256594044678</v>
      </c>
      <c r="AB191">
        <v>0</v>
      </c>
      <c r="AC191">
        <v>37.866687844242335</v>
      </c>
      <c r="AD191">
        <v>120.95999999999998</v>
      </c>
      <c r="AE191">
        <v>0</v>
      </c>
      <c r="AF191">
        <v>0</v>
      </c>
      <c r="AG191">
        <v>0</v>
      </c>
      <c r="AH191">
        <v>0</v>
      </c>
      <c r="AI191">
        <v>8.1610108506435104</v>
      </c>
      <c r="AJ191">
        <v>11.221389919634827</v>
      </c>
      <c r="AK191">
        <v>0</v>
      </c>
      <c r="AL191">
        <v>5.393684210526315</v>
      </c>
      <c r="AM191">
        <v>0</v>
      </c>
      <c r="AN191">
        <v>0</v>
      </c>
      <c r="AO191">
        <v>0</v>
      </c>
      <c r="AP191">
        <v>56.076928315092033</v>
      </c>
      <c r="AQ191">
        <v>66.40688879418795</v>
      </c>
    </row>
    <row r="192" spans="1:43">
      <c r="A192" t="s">
        <v>118</v>
      </c>
      <c r="B192" t="s">
        <v>185</v>
      </c>
      <c r="C192" t="s">
        <v>862</v>
      </c>
      <c r="D192">
        <v>0</v>
      </c>
      <c r="E192">
        <v>0</v>
      </c>
      <c r="F192">
        <v>0</v>
      </c>
      <c r="G192">
        <v>0</v>
      </c>
      <c r="H192">
        <v>220.00434354809795</v>
      </c>
      <c r="I192">
        <v>292.40272275938435</v>
      </c>
      <c r="J192">
        <v>0</v>
      </c>
      <c r="K192">
        <v>82.345019597796863</v>
      </c>
      <c r="L192">
        <v>263.04000000000002</v>
      </c>
      <c r="M192">
        <v>0</v>
      </c>
      <c r="N192">
        <v>0</v>
      </c>
      <c r="O192">
        <v>0</v>
      </c>
      <c r="P192">
        <v>0</v>
      </c>
      <c r="Q192">
        <v>17.746960103780332</v>
      </c>
      <c r="R192">
        <v>24.402070142697962</v>
      </c>
      <c r="S192">
        <v>0</v>
      </c>
      <c r="T192">
        <v>11.729122807017545</v>
      </c>
      <c r="U192">
        <v>0</v>
      </c>
      <c r="V192">
        <v>0</v>
      </c>
      <c r="W192">
        <v>0</v>
      </c>
      <c r="X192">
        <v>121.9450663359938</v>
      </c>
      <c r="Y192">
        <v>144.4086311873611</v>
      </c>
      <c r="Z192">
        <v>101.16988060970925</v>
      </c>
      <c r="AA192">
        <v>134.46256594044678</v>
      </c>
      <c r="AB192">
        <v>0</v>
      </c>
      <c r="AC192">
        <v>37.866687844242335</v>
      </c>
      <c r="AD192">
        <v>120.95999999999998</v>
      </c>
      <c r="AE192">
        <v>0</v>
      </c>
      <c r="AF192">
        <v>0</v>
      </c>
      <c r="AG192">
        <v>0</v>
      </c>
      <c r="AH192">
        <v>0</v>
      </c>
      <c r="AI192">
        <v>8.1610108506435104</v>
      </c>
      <c r="AJ192">
        <v>11.221389919634827</v>
      </c>
      <c r="AK192">
        <v>0</v>
      </c>
      <c r="AL192">
        <v>5.393684210526315</v>
      </c>
      <c r="AM192">
        <v>0</v>
      </c>
      <c r="AN192">
        <v>0</v>
      </c>
      <c r="AO192">
        <v>0</v>
      </c>
      <c r="AP192">
        <v>56.076928315092033</v>
      </c>
      <c r="AQ192">
        <v>66.40688879418795</v>
      </c>
    </row>
    <row r="193" spans="1:43">
      <c r="A193" t="s">
        <v>118</v>
      </c>
      <c r="B193" t="s">
        <v>185</v>
      </c>
      <c r="C193" t="s">
        <v>863</v>
      </c>
      <c r="D193">
        <v>0</v>
      </c>
      <c r="E193">
        <v>0</v>
      </c>
      <c r="F193">
        <v>0</v>
      </c>
      <c r="G193">
        <v>0</v>
      </c>
      <c r="H193">
        <v>220.00434354809795</v>
      </c>
      <c r="I193">
        <v>292.40272275938435</v>
      </c>
      <c r="J193">
        <v>0</v>
      </c>
      <c r="K193">
        <v>82.345019597796863</v>
      </c>
      <c r="L193">
        <v>263.04000000000002</v>
      </c>
      <c r="M193">
        <v>0</v>
      </c>
      <c r="N193">
        <v>0</v>
      </c>
      <c r="O193">
        <v>0</v>
      </c>
      <c r="P193">
        <v>0</v>
      </c>
      <c r="Q193">
        <v>17.746960103780332</v>
      </c>
      <c r="R193">
        <v>24.402070142697962</v>
      </c>
      <c r="S193">
        <v>0</v>
      </c>
      <c r="T193">
        <v>11.729122807017545</v>
      </c>
      <c r="U193">
        <v>0</v>
      </c>
      <c r="V193">
        <v>0</v>
      </c>
      <c r="W193">
        <v>0</v>
      </c>
      <c r="X193">
        <v>121.9450663359938</v>
      </c>
      <c r="Y193">
        <v>144.4086311873611</v>
      </c>
      <c r="Z193">
        <v>101.16988060970925</v>
      </c>
      <c r="AA193">
        <v>134.46256594044678</v>
      </c>
      <c r="AB193">
        <v>0</v>
      </c>
      <c r="AC193">
        <v>37.866687844242335</v>
      </c>
      <c r="AD193">
        <v>120.95999999999998</v>
      </c>
      <c r="AE193">
        <v>0</v>
      </c>
      <c r="AF193">
        <v>0</v>
      </c>
      <c r="AG193">
        <v>0</v>
      </c>
      <c r="AH193">
        <v>0</v>
      </c>
      <c r="AI193">
        <v>8.1610108506435104</v>
      </c>
      <c r="AJ193">
        <v>11.221389919634827</v>
      </c>
      <c r="AK193">
        <v>0</v>
      </c>
      <c r="AL193">
        <v>5.393684210526315</v>
      </c>
      <c r="AM193">
        <v>0</v>
      </c>
      <c r="AN193">
        <v>0</v>
      </c>
      <c r="AO193">
        <v>0</v>
      </c>
      <c r="AP193">
        <v>56.076928315092033</v>
      </c>
      <c r="AQ193">
        <v>66.40688879418795</v>
      </c>
    </row>
    <row r="194" spans="1:43">
      <c r="A194" t="s">
        <v>120</v>
      </c>
      <c r="B194" t="s">
        <v>171</v>
      </c>
      <c r="C194" t="s">
        <v>856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row>
    <row r="195" spans="1:43">
      <c r="A195" t="s">
        <v>120</v>
      </c>
      <c r="B195" t="s">
        <v>171</v>
      </c>
      <c r="C195" t="s">
        <v>857</v>
      </c>
      <c r="D195">
        <v>196.3666666666667</v>
      </c>
      <c r="E195">
        <v>90.300000000000011</v>
      </c>
      <c r="F195">
        <v>463.48449631791033</v>
      </c>
      <c r="G195">
        <v>213.13520633597335</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row>
    <row r="196" spans="1:43">
      <c r="A196" t="s">
        <v>120</v>
      </c>
      <c r="B196" t="s">
        <v>171</v>
      </c>
      <c r="C196" t="s">
        <v>858</v>
      </c>
      <c r="D196">
        <v>196.3666666666667</v>
      </c>
      <c r="E196">
        <v>90.300000000000011</v>
      </c>
      <c r="F196">
        <v>508.62197026538843</v>
      </c>
      <c r="G196">
        <v>233.89185493955816</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row>
    <row r="197" spans="1:43">
      <c r="A197" t="s">
        <v>120</v>
      </c>
      <c r="B197" t="s">
        <v>171</v>
      </c>
      <c r="C197" t="s">
        <v>859</v>
      </c>
      <c r="D197">
        <v>196.3666666666667</v>
      </c>
      <c r="E197">
        <v>90.300000000000011</v>
      </c>
      <c r="F197">
        <v>580.29019999660159</v>
      </c>
      <c r="G197">
        <v>266.84877810062699</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row>
    <row r="198" spans="1:43">
      <c r="A198" t="s">
        <v>120</v>
      </c>
      <c r="B198" t="s">
        <v>171</v>
      </c>
      <c r="C198" t="s">
        <v>860</v>
      </c>
      <c r="D198">
        <v>196.3666666666667</v>
      </c>
      <c r="E198">
        <v>90.300000000000011</v>
      </c>
      <c r="F198">
        <v>598.86227159187763</v>
      </c>
      <c r="G198">
        <v>275.38921978312618</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row>
    <row r="199" spans="1:43">
      <c r="A199" t="s">
        <v>120</v>
      </c>
      <c r="B199" t="s">
        <v>171</v>
      </c>
      <c r="C199" t="s">
        <v>861</v>
      </c>
      <c r="D199">
        <v>0</v>
      </c>
      <c r="E199">
        <v>0</v>
      </c>
      <c r="F199">
        <v>0</v>
      </c>
      <c r="G199">
        <v>0</v>
      </c>
      <c r="H199">
        <v>0</v>
      </c>
      <c r="I199">
        <v>0</v>
      </c>
      <c r="J199">
        <v>0</v>
      </c>
      <c r="K199">
        <v>58.168938258544195</v>
      </c>
      <c r="L199">
        <v>263.04000000000008</v>
      </c>
      <c r="M199">
        <v>146.13333333333338</v>
      </c>
      <c r="N199">
        <v>131.52000000000004</v>
      </c>
      <c r="O199">
        <v>0</v>
      </c>
      <c r="P199">
        <v>0</v>
      </c>
      <c r="Q199">
        <v>0</v>
      </c>
      <c r="R199">
        <v>0</v>
      </c>
      <c r="S199">
        <v>0</v>
      </c>
      <c r="T199">
        <v>0</v>
      </c>
      <c r="U199">
        <v>0</v>
      </c>
      <c r="V199">
        <v>0</v>
      </c>
      <c r="W199">
        <v>0</v>
      </c>
      <c r="X199">
        <v>82.200000000000017</v>
      </c>
      <c r="Y199">
        <v>114.16666666666669</v>
      </c>
      <c r="Z199">
        <v>0</v>
      </c>
      <c r="AA199">
        <v>0</v>
      </c>
      <c r="AB199">
        <v>0</v>
      </c>
      <c r="AC199">
        <v>26.749219783126158</v>
      </c>
      <c r="AD199">
        <v>120.95999999999998</v>
      </c>
      <c r="AE199">
        <v>67.199999999999989</v>
      </c>
      <c r="AF199">
        <v>60.47999999999999</v>
      </c>
      <c r="AG199">
        <v>0</v>
      </c>
      <c r="AH199">
        <v>0</v>
      </c>
      <c r="AI199">
        <v>0</v>
      </c>
      <c r="AJ199">
        <v>0</v>
      </c>
      <c r="AK199">
        <v>0</v>
      </c>
      <c r="AL199">
        <v>0</v>
      </c>
      <c r="AM199">
        <v>0</v>
      </c>
      <c r="AN199">
        <v>0</v>
      </c>
      <c r="AO199">
        <v>0</v>
      </c>
      <c r="AP199">
        <v>37.799999999999997</v>
      </c>
      <c r="AQ199">
        <v>52.5</v>
      </c>
    </row>
    <row r="200" spans="1:43">
      <c r="A200" t="s">
        <v>120</v>
      </c>
      <c r="B200" t="s">
        <v>171</v>
      </c>
      <c r="C200" t="s">
        <v>862</v>
      </c>
      <c r="D200">
        <v>0</v>
      </c>
      <c r="E200">
        <v>0</v>
      </c>
      <c r="F200">
        <v>0</v>
      </c>
      <c r="G200">
        <v>0</v>
      </c>
      <c r="H200">
        <v>0</v>
      </c>
      <c r="I200">
        <v>0</v>
      </c>
      <c r="J200">
        <v>0</v>
      </c>
      <c r="K200">
        <v>58.168938258544195</v>
      </c>
      <c r="L200">
        <v>263.04000000000008</v>
      </c>
      <c r="M200">
        <v>146.13333333333338</v>
      </c>
      <c r="N200">
        <v>131.52000000000004</v>
      </c>
      <c r="O200">
        <v>0</v>
      </c>
      <c r="P200">
        <v>0</v>
      </c>
      <c r="Q200">
        <v>0</v>
      </c>
      <c r="R200">
        <v>0</v>
      </c>
      <c r="S200">
        <v>0</v>
      </c>
      <c r="T200">
        <v>0</v>
      </c>
      <c r="U200">
        <v>0</v>
      </c>
      <c r="V200">
        <v>0</v>
      </c>
      <c r="W200">
        <v>0</v>
      </c>
      <c r="X200">
        <v>82.200000000000017</v>
      </c>
      <c r="Y200">
        <v>114.16666666666669</v>
      </c>
      <c r="Z200">
        <v>0</v>
      </c>
      <c r="AA200">
        <v>0</v>
      </c>
      <c r="AB200">
        <v>0</v>
      </c>
      <c r="AC200">
        <v>26.749219783126158</v>
      </c>
      <c r="AD200">
        <v>120.95999999999998</v>
      </c>
      <c r="AE200">
        <v>67.199999999999989</v>
      </c>
      <c r="AF200">
        <v>60.47999999999999</v>
      </c>
      <c r="AG200">
        <v>0</v>
      </c>
      <c r="AH200">
        <v>0</v>
      </c>
      <c r="AI200">
        <v>0</v>
      </c>
      <c r="AJ200">
        <v>0</v>
      </c>
      <c r="AK200">
        <v>0</v>
      </c>
      <c r="AL200">
        <v>0</v>
      </c>
      <c r="AM200">
        <v>0</v>
      </c>
      <c r="AN200">
        <v>0</v>
      </c>
      <c r="AO200">
        <v>0</v>
      </c>
      <c r="AP200">
        <v>37.799999999999997</v>
      </c>
      <c r="AQ200">
        <v>52.5</v>
      </c>
    </row>
    <row r="201" spans="1:43">
      <c r="A201" t="s">
        <v>120</v>
      </c>
      <c r="B201" t="s">
        <v>171</v>
      </c>
      <c r="C201" t="s">
        <v>863</v>
      </c>
      <c r="D201">
        <v>0</v>
      </c>
      <c r="E201">
        <v>0</v>
      </c>
      <c r="F201">
        <v>0</v>
      </c>
      <c r="G201">
        <v>0</v>
      </c>
      <c r="H201">
        <v>0</v>
      </c>
      <c r="I201">
        <v>0</v>
      </c>
      <c r="J201">
        <v>0</v>
      </c>
      <c r="K201">
        <v>58.168938258544195</v>
      </c>
      <c r="L201">
        <v>263.04000000000008</v>
      </c>
      <c r="M201">
        <v>146.13333333333338</v>
      </c>
      <c r="N201">
        <v>131.52000000000004</v>
      </c>
      <c r="O201">
        <v>0</v>
      </c>
      <c r="P201">
        <v>0</v>
      </c>
      <c r="Q201">
        <v>0</v>
      </c>
      <c r="R201">
        <v>0</v>
      </c>
      <c r="S201">
        <v>0</v>
      </c>
      <c r="T201">
        <v>0</v>
      </c>
      <c r="U201">
        <v>0</v>
      </c>
      <c r="V201">
        <v>0</v>
      </c>
      <c r="W201">
        <v>0</v>
      </c>
      <c r="X201">
        <v>82.200000000000017</v>
      </c>
      <c r="Y201">
        <v>114.16666666666669</v>
      </c>
      <c r="Z201">
        <v>0</v>
      </c>
      <c r="AA201">
        <v>0</v>
      </c>
      <c r="AB201">
        <v>0</v>
      </c>
      <c r="AC201">
        <v>26.749219783126158</v>
      </c>
      <c r="AD201">
        <v>120.95999999999998</v>
      </c>
      <c r="AE201">
        <v>67.199999999999989</v>
      </c>
      <c r="AF201">
        <v>60.47999999999999</v>
      </c>
      <c r="AG201">
        <v>0</v>
      </c>
      <c r="AH201">
        <v>0</v>
      </c>
      <c r="AI201">
        <v>0</v>
      </c>
      <c r="AJ201">
        <v>0</v>
      </c>
      <c r="AK201">
        <v>0</v>
      </c>
      <c r="AL201">
        <v>0</v>
      </c>
      <c r="AM201">
        <v>0</v>
      </c>
      <c r="AN201">
        <v>0</v>
      </c>
      <c r="AO201">
        <v>0</v>
      </c>
      <c r="AP201">
        <v>37.799999999999997</v>
      </c>
      <c r="AQ201">
        <v>52.5</v>
      </c>
    </row>
    <row r="202" spans="1:43">
      <c r="A202" t="s">
        <v>120</v>
      </c>
      <c r="B202" t="s">
        <v>173</v>
      </c>
      <c r="C202" t="s">
        <v>856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row>
    <row r="203" spans="1:43">
      <c r="A203" t="s">
        <v>120</v>
      </c>
      <c r="B203" t="s">
        <v>173</v>
      </c>
      <c r="C203" t="s">
        <v>857</v>
      </c>
      <c r="D203">
        <v>264.23975676936942</v>
      </c>
      <c r="E203">
        <v>121.5117129669363</v>
      </c>
      <c r="F203">
        <v>392.05799439998293</v>
      </c>
      <c r="G203">
        <v>180.28944268028411</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row>
    <row r="204" spans="1:43">
      <c r="A204" t="s">
        <v>120</v>
      </c>
      <c r="B204" t="s">
        <v>173</v>
      </c>
      <c r="C204" t="s">
        <v>858</v>
      </c>
      <c r="D204">
        <v>228.75991220341555</v>
      </c>
      <c r="E204">
        <v>105.19616400595021</v>
      </c>
      <c r="F204">
        <v>507.82171633386122</v>
      </c>
      <c r="G204">
        <v>233.52385495644711</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row>
    <row r="205" spans="1:43">
      <c r="A205" t="s">
        <v>120</v>
      </c>
      <c r="B205" t="s">
        <v>173</v>
      </c>
      <c r="C205" t="s">
        <v>859</v>
      </c>
      <c r="D205">
        <v>312.38528601042128</v>
      </c>
      <c r="E205">
        <v>143.6516278734054</v>
      </c>
      <c r="F205">
        <v>462.66061935851201</v>
      </c>
      <c r="G205">
        <v>212.75634320865879</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row>
    <row r="206" spans="1:43">
      <c r="A206" t="s">
        <v>120</v>
      </c>
      <c r="B206" t="s">
        <v>173</v>
      </c>
      <c r="C206" t="s">
        <v>860</v>
      </c>
      <c r="D206">
        <v>265.5161940014338</v>
      </c>
      <c r="E206">
        <v>122.09868775248415</v>
      </c>
      <c r="F206">
        <v>390.80091344646326</v>
      </c>
      <c r="G206">
        <v>179.71136895713272</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row>
    <row r="207" spans="1:43">
      <c r="A207" t="s">
        <v>120</v>
      </c>
      <c r="B207" t="s">
        <v>173</v>
      </c>
      <c r="C207" t="s">
        <v>861</v>
      </c>
      <c r="D207">
        <v>0</v>
      </c>
      <c r="E207">
        <v>0</v>
      </c>
      <c r="F207">
        <v>0</v>
      </c>
      <c r="G207">
        <v>0</v>
      </c>
      <c r="H207">
        <v>0</v>
      </c>
      <c r="I207">
        <v>0</v>
      </c>
      <c r="J207">
        <v>0</v>
      </c>
      <c r="K207">
        <v>26.229959013239075</v>
      </c>
      <c r="L207">
        <v>233.28623092237515</v>
      </c>
      <c r="M207">
        <v>83.997334947699628</v>
      </c>
      <c r="N207">
        <v>47.287388563149406</v>
      </c>
      <c r="O207">
        <v>0</v>
      </c>
      <c r="P207">
        <v>0</v>
      </c>
      <c r="Q207">
        <v>31.749177475632337</v>
      </c>
      <c r="R207">
        <v>163.28668171468891</v>
      </c>
      <c r="S207">
        <v>0</v>
      </c>
      <c r="T207">
        <v>0</v>
      </c>
      <c r="U207">
        <v>0</v>
      </c>
      <c r="V207">
        <v>0</v>
      </c>
      <c r="W207">
        <v>0</v>
      </c>
      <c r="X207">
        <v>28.611115376270028</v>
      </c>
      <c r="Y207">
        <v>45.70000580573906</v>
      </c>
      <c r="Z207">
        <v>0</v>
      </c>
      <c r="AA207">
        <v>0</v>
      </c>
      <c r="AB207">
        <v>0</v>
      </c>
      <c r="AC207">
        <v>12.061951954993148</v>
      </c>
      <c r="AD207">
        <v>107.27760984021629</v>
      </c>
      <c r="AE207">
        <v>38.626511691277912</v>
      </c>
      <c r="AF207">
        <v>21.745295470645345</v>
      </c>
      <c r="AG207">
        <v>0</v>
      </c>
      <c r="AH207">
        <v>0</v>
      </c>
      <c r="AI207">
        <v>14.599986722371071</v>
      </c>
      <c r="AJ207">
        <v>75.088036116973711</v>
      </c>
      <c r="AK207">
        <v>0</v>
      </c>
      <c r="AL207">
        <v>0</v>
      </c>
      <c r="AM207">
        <v>0</v>
      </c>
      <c r="AN207">
        <v>0</v>
      </c>
      <c r="AO207">
        <v>0</v>
      </c>
      <c r="AP207">
        <v>13.156936267919789</v>
      </c>
      <c r="AQ207">
        <v>21.015331136945697</v>
      </c>
    </row>
    <row r="208" spans="1:43">
      <c r="A208" t="s">
        <v>120</v>
      </c>
      <c r="B208" t="s">
        <v>173</v>
      </c>
      <c r="C208" t="s">
        <v>862</v>
      </c>
      <c r="D208">
        <v>0</v>
      </c>
      <c r="E208">
        <v>0</v>
      </c>
      <c r="F208">
        <v>0</v>
      </c>
      <c r="G208">
        <v>0</v>
      </c>
      <c r="H208">
        <v>0</v>
      </c>
      <c r="I208">
        <v>0</v>
      </c>
      <c r="J208">
        <v>0</v>
      </c>
      <c r="K208">
        <v>26.229959013239075</v>
      </c>
      <c r="L208">
        <v>233.28623092237515</v>
      </c>
      <c r="M208">
        <v>83.997334947699628</v>
      </c>
      <c r="N208">
        <v>47.287388563149406</v>
      </c>
      <c r="O208">
        <v>0</v>
      </c>
      <c r="P208">
        <v>0</v>
      </c>
      <c r="Q208">
        <v>31.749177475632337</v>
      </c>
      <c r="R208">
        <v>163.28668171468891</v>
      </c>
      <c r="S208">
        <v>0</v>
      </c>
      <c r="T208">
        <v>0</v>
      </c>
      <c r="U208">
        <v>0</v>
      </c>
      <c r="V208">
        <v>0</v>
      </c>
      <c r="W208">
        <v>0</v>
      </c>
      <c r="X208">
        <v>28.611115376270028</v>
      </c>
      <c r="Y208">
        <v>45.70000580573906</v>
      </c>
      <c r="Z208">
        <v>0</v>
      </c>
      <c r="AA208">
        <v>0</v>
      </c>
      <c r="AB208">
        <v>0</v>
      </c>
      <c r="AC208">
        <v>12.061951954993148</v>
      </c>
      <c r="AD208">
        <v>107.27760984021629</v>
      </c>
      <c r="AE208">
        <v>38.626511691277912</v>
      </c>
      <c r="AF208">
        <v>21.745295470645345</v>
      </c>
      <c r="AG208">
        <v>0</v>
      </c>
      <c r="AH208">
        <v>0</v>
      </c>
      <c r="AI208">
        <v>14.599986722371071</v>
      </c>
      <c r="AJ208">
        <v>75.088036116973711</v>
      </c>
      <c r="AK208">
        <v>0</v>
      </c>
      <c r="AL208">
        <v>0</v>
      </c>
      <c r="AM208">
        <v>0</v>
      </c>
      <c r="AN208">
        <v>0</v>
      </c>
      <c r="AO208">
        <v>0</v>
      </c>
      <c r="AP208">
        <v>13.156936267919789</v>
      </c>
      <c r="AQ208">
        <v>21.015331136945697</v>
      </c>
    </row>
    <row r="209" spans="1:43">
      <c r="A209" t="s">
        <v>120</v>
      </c>
      <c r="B209" t="s">
        <v>173</v>
      </c>
      <c r="C209" t="s">
        <v>863</v>
      </c>
      <c r="D209">
        <v>0</v>
      </c>
      <c r="E209">
        <v>0</v>
      </c>
      <c r="F209">
        <v>0</v>
      </c>
      <c r="G209">
        <v>0</v>
      </c>
      <c r="H209">
        <v>0</v>
      </c>
      <c r="I209">
        <v>0</v>
      </c>
      <c r="J209">
        <v>0</v>
      </c>
      <c r="K209">
        <v>26.229959013239075</v>
      </c>
      <c r="L209">
        <v>233.28623092237515</v>
      </c>
      <c r="M209">
        <v>83.997334947699628</v>
      </c>
      <c r="N209">
        <v>47.287388563149406</v>
      </c>
      <c r="O209">
        <v>0</v>
      </c>
      <c r="P209">
        <v>0</v>
      </c>
      <c r="Q209">
        <v>31.749177475632337</v>
      </c>
      <c r="R209">
        <v>163.28668171468891</v>
      </c>
      <c r="S209">
        <v>0</v>
      </c>
      <c r="T209">
        <v>0</v>
      </c>
      <c r="U209">
        <v>0</v>
      </c>
      <c r="V209">
        <v>0</v>
      </c>
      <c r="W209">
        <v>0</v>
      </c>
      <c r="X209">
        <v>28.611115376270028</v>
      </c>
      <c r="Y209">
        <v>45.70000580573906</v>
      </c>
      <c r="Z209">
        <v>0</v>
      </c>
      <c r="AA209">
        <v>0</v>
      </c>
      <c r="AB209">
        <v>0</v>
      </c>
      <c r="AC209">
        <v>12.061951954993148</v>
      </c>
      <c r="AD209">
        <v>107.27760984021629</v>
      </c>
      <c r="AE209">
        <v>38.626511691277912</v>
      </c>
      <c r="AF209">
        <v>21.745295470645345</v>
      </c>
      <c r="AG209">
        <v>0</v>
      </c>
      <c r="AH209">
        <v>0</v>
      </c>
      <c r="AI209">
        <v>14.599986722371071</v>
      </c>
      <c r="AJ209">
        <v>75.088036116973711</v>
      </c>
      <c r="AK209">
        <v>0</v>
      </c>
      <c r="AL209">
        <v>0</v>
      </c>
      <c r="AM209">
        <v>0</v>
      </c>
      <c r="AN209">
        <v>0</v>
      </c>
      <c r="AO209">
        <v>0</v>
      </c>
      <c r="AP209">
        <v>13.156936267919789</v>
      </c>
      <c r="AQ209">
        <v>21.015331136945697</v>
      </c>
    </row>
    <row r="210" spans="1:43">
      <c r="A210" t="s">
        <v>120</v>
      </c>
      <c r="B210" t="s">
        <v>175</v>
      </c>
      <c r="C210" t="s">
        <v>856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row>
    <row r="211" spans="1:43">
      <c r="A211" t="s">
        <v>120</v>
      </c>
      <c r="B211" t="s">
        <v>175</v>
      </c>
      <c r="C211" t="s">
        <v>857</v>
      </c>
      <c r="D211">
        <v>678.34438973355134</v>
      </c>
      <c r="E211">
        <v>311.93939089937027</v>
      </c>
      <c r="F211">
        <v>526.07999999999993</v>
      </c>
      <c r="G211">
        <v>241.91999999999996</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row>
    <row r="212" spans="1:43">
      <c r="A212" t="s">
        <v>120</v>
      </c>
      <c r="B212" t="s">
        <v>175</v>
      </c>
      <c r="C212" t="s">
        <v>858</v>
      </c>
      <c r="D212">
        <v>678.34438973355134</v>
      </c>
      <c r="E212">
        <v>311.93939089937027</v>
      </c>
      <c r="F212">
        <v>526.08000000000004</v>
      </c>
      <c r="G212">
        <v>241.92000000000002</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row>
    <row r="213" spans="1:43">
      <c r="A213" t="s">
        <v>120</v>
      </c>
      <c r="B213" t="s">
        <v>175</v>
      </c>
      <c r="C213" t="s">
        <v>859</v>
      </c>
      <c r="D213">
        <v>678.34438973355122</v>
      </c>
      <c r="E213">
        <v>311.93939089937027</v>
      </c>
      <c r="F213">
        <v>526.08000000000004</v>
      </c>
      <c r="G213">
        <v>241.92000000000002</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row>
    <row r="214" spans="1:43">
      <c r="A214" t="s">
        <v>120</v>
      </c>
      <c r="B214" t="s">
        <v>175</v>
      </c>
      <c r="C214" t="s">
        <v>860</v>
      </c>
      <c r="D214">
        <v>678.34438973355122</v>
      </c>
      <c r="E214">
        <v>311.93939089937027</v>
      </c>
      <c r="F214">
        <v>526.08000000000004</v>
      </c>
      <c r="G214">
        <v>241.92000000000002</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row>
    <row r="215" spans="1:43">
      <c r="A215" t="s">
        <v>120</v>
      </c>
      <c r="B215" t="s">
        <v>175</v>
      </c>
      <c r="C215" t="s">
        <v>861</v>
      </c>
      <c r="D215">
        <v>0</v>
      </c>
      <c r="E215">
        <v>0</v>
      </c>
      <c r="F215">
        <v>0</v>
      </c>
      <c r="G215">
        <v>0</v>
      </c>
      <c r="H215">
        <v>0</v>
      </c>
      <c r="I215">
        <v>0</v>
      </c>
      <c r="J215">
        <v>0</v>
      </c>
      <c r="K215">
        <v>263.04000000000002</v>
      </c>
      <c r="L215">
        <v>263.04000000000002</v>
      </c>
      <c r="M215">
        <v>0</v>
      </c>
      <c r="N215">
        <v>0</v>
      </c>
      <c r="O215">
        <v>0</v>
      </c>
      <c r="P215">
        <v>0</v>
      </c>
      <c r="Q215">
        <v>134.42533861357279</v>
      </c>
      <c r="R215">
        <v>184.83484059366265</v>
      </c>
      <c r="S215">
        <v>0</v>
      </c>
      <c r="T215">
        <v>0</v>
      </c>
      <c r="U215">
        <v>0</v>
      </c>
      <c r="V215">
        <v>0</v>
      </c>
      <c r="W215">
        <v>0</v>
      </c>
      <c r="X215">
        <v>164.40000000000006</v>
      </c>
      <c r="Y215">
        <v>194.68421052631572</v>
      </c>
      <c r="Z215">
        <v>0</v>
      </c>
      <c r="AA215">
        <v>0</v>
      </c>
      <c r="AB215">
        <v>0</v>
      </c>
      <c r="AC215">
        <v>120.95999999999998</v>
      </c>
      <c r="AD215">
        <v>120.95999999999998</v>
      </c>
      <c r="AE215">
        <v>0</v>
      </c>
      <c r="AF215">
        <v>0</v>
      </c>
      <c r="AG215">
        <v>0</v>
      </c>
      <c r="AH215">
        <v>0</v>
      </c>
      <c r="AI215">
        <v>61.816031625219608</v>
      </c>
      <c r="AJ215">
        <v>84.997043484676965</v>
      </c>
      <c r="AK215">
        <v>0</v>
      </c>
      <c r="AL215">
        <v>0</v>
      </c>
      <c r="AM215">
        <v>0</v>
      </c>
      <c r="AN215">
        <v>0</v>
      </c>
      <c r="AO215">
        <v>0</v>
      </c>
      <c r="AP215">
        <v>75.599999999999994</v>
      </c>
      <c r="AQ215">
        <v>89.526315789473642</v>
      </c>
    </row>
    <row r="216" spans="1:43">
      <c r="A216" t="s">
        <v>120</v>
      </c>
      <c r="B216" t="s">
        <v>175</v>
      </c>
      <c r="C216" t="s">
        <v>862</v>
      </c>
      <c r="D216">
        <v>0</v>
      </c>
      <c r="E216">
        <v>0</v>
      </c>
      <c r="F216">
        <v>0</v>
      </c>
      <c r="G216">
        <v>0</v>
      </c>
      <c r="H216">
        <v>0</v>
      </c>
      <c r="I216">
        <v>0</v>
      </c>
      <c r="J216">
        <v>0</v>
      </c>
      <c r="K216">
        <v>263.04000000000002</v>
      </c>
      <c r="L216">
        <v>263.04000000000002</v>
      </c>
      <c r="M216">
        <v>0</v>
      </c>
      <c r="N216">
        <v>0</v>
      </c>
      <c r="O216">
        <v>0</v>
      </c>
      <c r="P216">
        <v>0</v>
      </c>
      <c r="Q216">
        <v>134.42533861357279</v>
      </c>
      <c r="R216">
        <v>184.83484059366265</v>
      </c>
      <c r="S216">
        <v>0</v>
      </c>
      <c r="T216">
        <v>0</v>
      </c>
      <c r="U216">
        <v>0</v>
      </c>
      <c r="V216">
        <v>0</v>
      </c>
      <c r="W216">
        <v>0</v>
      </c>
      <c r="X216">
        <v>164.40000000000006</v>
      </c>
      <c r="Y216">
        <v>194.68421052631572</v>
      </c>
      <c r="Z216">
        <v>0</v>
      </c>
      <c r="AA216">
        <v>0</v>
      </c>
      <c r="AB216">
        <v>0</v>
      </c>
      <c r="AC216">
        <v>120.95999999999998</v>
      </c>
      <c r="AD216">
        <v>120.95999999999998</v>
      </c>
      <c r="AE216">
        <v>0</v>
      </c>
      <c r="AF216">
        <v>0</v>
      </c>
      <c r="AG216">
        <v>0</v>
      </c>
      <c r="AH216">
        <v>0</v>
      </c>
      <c r="AI216">
        <v>61.816031625219608</v>
      </c>
      <c r="AJ216">
        <v>84.997043484676965</v>
      </c>
      <c r="AK216">
        <v>0</v>
      </c>
      <c r="AL216">
        <v>0</v>
      </c>
      <c r="AM216">
        <v>0</v>
      </c>
      <c r="AN216">
        <v>0</v>
      </c>
      <c r="AO216">
        <v>0</v>
      </c>
      <c r="AP216">
        <v>75.599999999999994</v>
      </c>
      <c r="AQ216">
        <v>89.526315789473642</v>
      </c>
    </row>
    <row r="217" spans="1:43">
      <c r="A217" t="s">
        <v>120</v>
      </c>
      <c r="B217" t="s">
        <v>175</v>
      </c>
      <c r="C217" t="s">
        <v>863</v>
      </c>
      <c r="D217">
        <v>0</v>
      </c>
      <c r="E217">
        <v>0</v>
      </c>
      <c r="F217">
        <v>0</v>
      </c>
      <c r="G217">
        <v>0</v>
      </c>
      <c r="H217">
        <v>0</v>
      </c>
      <c r="I217">
        <v>0</v>
      </c>
      <c r="J217">
        <v>0</v>
      </c>
      <c r="K217">
        <v>263.04000000000002</v>
      </c>
      <c r="L217">
        <v>263.04000000000002</v>
      </c>
      <c r="M217">
        <v>0</v>
      </c>
      <c r="N217">
        <v>0</v>
      </c>
      <c r="O217">
        <v>0</v>
      </c>
      <c r="P217">
        <v>0</v>
      </c>
      <c r="Q217">
        <v>134.42533861357279</v>
      </c>
      <c r="R217">
        <v>184.83484059366265</v>
      </c>
      <c r="S217">
        <v>0</v>
      </c>
      <c r="T217">
        <v>0</v>
      </c>
      <c r="U217">
        <v>0</v>
      </c>
      <c r="V217">
        <v>0</v>
      </c>
      <c r="W217">
        <v>0</v>
      </c>
      <c r="X217">
        <v>164.40000000000006</v>
      </c>
      <c r="Y217">
        <v>194.68421052631572</v>
      </c>
      <c r="Z217">
        <v>0</v>
      </c>
      <c r="AA217">
        <v>0</v>
      </c>
      <c r="AB217">
        <v>0</v>
      </c>
      <c r="AC217">
        <v>120.95999999999998</v>
      </c>
      <c r="AD217">
        <v>120.95999999999998</v>
      </c>
      <c r="AE217">
        <v>0</v>
      </c>
      <c r="AF217">
        <v>0</v>
      </c>
      <c r="AG217">
        <v>0</v>
      </c>
      <c r="AH217">
        <v>0</v>
      </c>
      <c r="AI217">
        <v>61.816031625219608</v>
      </c>
      <c r="AJ217">
        <v>84.997043484676965</v>
      </c>
      <c r="AK217">
        <v>0</v>
      </c>
      <c r="AL217">
        <v>0</v>
      </c>
      <c r="AM217">
        <v>0</v>
      </c>
      <c r="AN217">
        <v>0</v>
      </c>
      <c r="AO217">
        <v>0</v>
      </c>
      <c r="AP217">
        <v>75.599999999999994</v>
      </c>
      <c r="AQ217">
        <v>89.526315789473642</v>
      </c>
    </row>
    <row r="218" spans="1:43">
      <c r="A218" t="s">
        <v>120</v>
      </c>
      <c r="B218" t="s">
        <v>177</v>
      </c>
      <c r="C218" t="s">
        <v>856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row>
    <row r="219" spans="1:43">
      <c r="A219" t="s">
        <v>120</v>
      </c>
      <c r="B219" t="s">
        <v>177</v>
      </c>
      <c r="C219" t="s">
        <v>857</v>
      </c>
      <c r="D219">
        <v>654.25316210526341</v>
      </c>
      <c r="E219">
        <v>300.86094315789484</v>
      </c>
      <c r="F219">
        <v>315.64799999999997</v>
      </c>
      <c r="G219">
        <v>145.15199999999999</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row>
    <row r="220" spans="1:43">
      <c r="A220" t="s">
        <v>120</v>
      </c>
      <c r="B220" t="s">
        <v>177</v>
      </c>
      <c r="C220" t="s">
        <v>858</v>
      </c>
      <c r="D220">
        <v>113.98400000000004</v>
      </c>
      <c r="E220">
        <v>52.416000000000011</v>
      </c>
      <c r="F220">
        <v>1171.8293904000006</v>
      </c>
      <c r="G220">
        <v>538.87044960000026</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row>
    <row r="221" spans="1:43">
      <c r="A221" t="s">
        <v>120</v>
      </c>
      <c r="B221" t="s">
        <v>177</v>
      </c>
      <c r="C221" t="s">
        <v>859</v>
      </c>
      <c r="D221">
        <v>360.00567733333344</v>
      </c>
      <c r="E221">
        <v>165.55005600000004</v>
      </c>
      <c r="F221">
        <v>315.64799999999997</v>
      </c>
      <c r="G221">
        <v>145.15199999999999</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row>
    <row r="222" spans="1:43">
      <c r="A222" t="s">
        <v>120</v>
      </c>
      <c r="B222" t="s">
        <v>177</v>
      </c>
      <c r="C222" t="s">
        <v>860</v>
      </c>
      <c r="D222">
        <v>360.00567733333344</v>
      </c>
      <c r="E222">
        <v>165.55005600000004</v>
      </c>
      <c r="F222">
        <v>315.64799999999997</v>
      </c>
      <c r="G222">
        <v>145.15199999999999</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row>
    <row r="223" spans="1:43">
      <c r="A223" t="s">
        <v>120</v>
      </c>
      <c r="B223" t="s">
        <v>177</v>
      </c>
      <c r="C223" t="s">
        <v>861</v>
      </c>
      <c r="D223">
        <v>0</v>
      </c>
      <c r="E223">
        <v>0</v>
      </c>
      <c r="F223">
        <v>0</v>
      </c>
      <c r="G223">
        <v>0</v>
      </c>
      <c r="H223">
        <v>0</v>
      </c>
      <c r="I223">
        <v>0</v>
      </c>
      <c r="J223">
        <v>0</v>
      </c>
      <c r="K223">
        <v>52.608000000000004</v>
      </c>
      <c r="L223">
        <v>263.03999999999996</v>
      </c>
      <c r="M223">
        <v>0</v>
      </c>
      <c r="N223">
        <v>0</v>
      </c>
      <c r="O223">
        <v>0</v>
      </c>
      <c r="P223">
        <v>0</v>
      </c>
      <c r="Q223">
        <v>0</v>
      </c>
      <c r="R223">
        <v>262.0963440000001</v>
      </c>
      <c r="S223">
        <v>0</v>
      </c>
      <c r="T223">
        <v>0</v>
      </c>
      <c r="U223">
        <v>0</v>
      </c>
      <c r="V223">
        <v>0</v>
      </c>
      <c r="W223">
        <v>0</v>
      </c>
      <c r="X223">
        <v>0</v>
      </c>
      <c r="Y223">
        <v>70.144000000000005</v>
      </c>
      <c r="Z223">
        <v>0</v>
      </c>
      <c r="AA223">
        <v>0</v>
      </c>
      <c r="AB223">
        <v>0</v>
      </c>
      <c r="AC223">
        <v>24.191999999999993</v>
      </c>
      <c r="AD223">
        <v>120.95999999999998</v>
      </c>
      <c r="AE223">
        <v>0</v>
      </c>
      <c r="AF223">
        <v>0</v>
      </c>
      <c r="AG223">
        <v>0</v>
      </c>
      <c r="AH223">
        <v>0</v>
      </c>
      <c r="AI223">
        <v>0</v>
      </c>
      <c r="AJ223">
        <v>120.52605600000004</v>
      </c>
      <c r="AK223">
        <v>0</v>
      </c>
      <c r="AL223">
        <v>0</v>
      </c>
      <c r="AM223">
        <v>0</v>
      </c>
      <c r="AN223">
        <v>0</v>
      </c>
      <c r="AO223">
        <v>0</v>
      </c>
      <c r="AP223">
        <v>0</v>
      </c>
      <c r="AQ223">
        <v>32.256</v>
      </c>
    </row>
    <row r="224" spans="1:43">
      <c r="A224" t="s">
        <v>120</v>
      </c>
      <c r="B224" t="s">
        <v>177</v>
      </c>
      <c r="C224" t="s">
        <v>862</v>
      </c>
      <c r="D224">
        <v>0</v>
      </c>
      <c r="E224">
        <v>0</v>
      </c>
      <c r="F224">
        <v>0</v>
      </c>
      <c r="G224">
        <v>0</v>
      </c>
      <c r="H224">
        <v>0</v>
      </c>
      <c r="I224">
        <v>0</v>
      </c>
      <c r="J224">
        <v>0</v>
      </c>
      <c r="K224">
        <v>52.608000000000004</v>
      </c>
      <c r="L224">
        <v>263.03999999999996</v>
      </c>
      <c r="M224">
        <v>0</v>
      </c>
      <c r="N224">
        <v>0</v>
      </c>
      <c r="O224">
        <v>0</v>
      </c>
      <c r="P224">
        <v>0</v>
      </c>
      <c r="Q224">
        <v>0</v>
      </c>
      <c r="R224">
        <v>262.0963440000001</v>
      </c>
      <c r="S224">
        <v>0</v>
      </c>
      <c r="T224">
        <v>0</v>
      </c>
      <c r="U224">
        <v>0</v>
      </c>
      <c r="V224">
        <v>0</v>
      </c>
      <c r="W224">
        <v>0</v>
      </c>
      <c r="X224">
        <v>0</v>
      </c>
      <c r="Y224">
        <v>70.144000000000005</v>
      </c>
      <c r="Z224">
        <v>0</v>
      </c>
      <c r="AA224">
        <v>0</v>
      </c>
      <c r="AB224">
        <v>0</v>
      </c>
      <c r="AC224">
        <v>24.191999999999993</v>
      </c>
      <c r="AD224">
        <v>120.95999999999998</v>
      </c>
      <c r="AE224">
        <v>0</v>
      </c>
      <c r="AF224">
        <v>0</v>
      </c>
      <c r="AG224">
        <v>0</v>
      </c>
      <c r="AH224">
        <v>0</v>
      </c>
      <c r="AI224">
        <v>0</v>
      </c>
      <c r="AJ224">
        <v>120.52605600000004</v>
      </c>
      <c r="AK224">
        <v>0</v>
      </c>
      <c r="AL224">
        <v>0</v>
      </c>
      <c r="AM224">
        <v>0</v>
      </c>
      <c r="AN224">
        <v>0</v>
      </c>
      <c r="AO224">
        <v>0</v>
      </c>
      <c r="AP224">
        <v>0</v>
      </c>
      <c r="AQ224">
        <v>32.256</v>
      </c>
    </row>
    <row r="225" spans="1:43">
      <c r="A225" t="s">
        <v>120</v>
      </c>
      <c r="B225" t="s">
        <v>177</v>
      </c>
      <c r="C225" t="s">
        <v>863</v>
      </c>
      <c r="D225">
        <v>0</v>
      </c>
      <c r="E225">
        <v>0</v>
      </c>
      <c r="F225">
        <v>0</v>
      </c>
      <c r="G225">
        <v>0</v>
      </c>
      <c r="H225">
        <v>0</v>
      </c>
      <c r="I225">
        <v>0</v>
      </c>
      <c r="J225">
        <v>0</v>
      </c>
      <c r="K225">
        <v>52.608000000000004</v>
      </c>
      <c r="L225">
        <v>263.03999999999996</v>
      </c>
      <c r="M225">
        <v>0</v>
      </c>
      <c r="N225">
        <v>0</v>
      </c>
      <c r="O225">
        <v>0</v>
      </c>
      <c r="P225">
        <v>0</v>
      </c>
      <c r="Q225">
        <v>0</v>
      </c>
      <c r="R225">
        <v>262.0963440000001</v>
      </c>
      <c r="S225">
        <v>0</v>
      </c>
      <c r="T225">
        <v>0</v>
      </c>
      <c r="U225">
        <v>0</v>
      </c>
      <c r="V225">
        <v>0</v>
      </c>
      <c r="W225">
        <v>0</v>
      </c>
      <c r="X225">
        <v>0</v>
      </c>
      <c r="Y225">
        <v>70.144000000000005</v>
      </c>
      <c r="Z225">
        <v>0</v>
      </c>
      <c r="AA225">
        <v>0</v>
      </c>
      <c r="AB225">
        <v>0</v>
      </c>
      <c r="AC225">
        <v>24.191999999999993</v>
      </c>
      <c r="AD225">
        <v>120.95999999999998</v>
      </c>
      <c r="AE225">
        <v>0</v>
      </c>
      <c r="AF225">
        <v>0</v>
      </c>
      <c r="AG225">
        <v>0</v>
      </c>
      <c r="AH225">
        <v>0</v>
      </c>
      <c r="AI225">
        <v>0</v>
      </c>
      <c r="AJ225">
        <v>120.52605600000004</v>
      </c>
      <c r="AK225">
        <v>0</v>
      </c>
      <c r="AL225">
        <v>0</v>
      </c>
      <c r="AM225">
        <v>0</v>
      </c>
      <c r="AN225">
        <v>0</v>
      </c>
      <c r="AO225">
        <v>0</v>
      </c>
      <c r="AP225">
        <v>0</v>
      </c>
      <c r="AQ225">
        <v>32.256</v>
      </c>
    </row>
    <row r="226" spans="1:43">
      <c r="A226" t="s">
        <v>120</v>
      </c>
      <c r="B226" t="s">
        <v>179</v>
      </c>
      <c r="C226" t="s">
        <v>856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row>
    <row r="227" spans="1:43">
      <c r="A227" t="s">
        <v>120</v>
      </c>
      <c r="B227" t="s">
        <v>179</v>
      </c>
      <c r="C227" t="s">
        <v>857</v>
      </c>
      <c r="D227">
        <v>654.25316210526341</v>
      </c>
      <c r="E227">
        <v>300.86094315789484</v>
      </c>
      <c r="F227">
        <v>315.64799999999997</v>
      </c>
      <c r="G227">
        <v>145.15199999999999</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row>
    <row r="228" spans="1:43">
      <c r="A228" t="s">
        <v>120</v>
      </c>
      <c r="B228" t="s">
        <v>179</v>
      </c>
      <c r="C228" t="s">
        <v>858</v>
      </c>
      <c r="D228">
        <v>113.98400000000004</v>
      </c>
      <c r="E228">
        <v>52.416000000000011</v>
      </c>
      <c r="F228">
        <v>1171.8293904000006</v>
      </c>
      <c r="G228">
        <v>538.87044960000026</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row>
    <row r="229" spans="1:43">
      <c r="A229" t="s">
        <v>120</v>
      </c>
      <c r="B229" t="s">
        <v>179</v>
      </c>
      <c r="C229" t="s">
        <v>859</v>
      </c>
      <c r="D229">
        <v>360.00567733333344</v>
      </c>
      <c r="E229">
        <v>165.55005600000004</v>
      </c>
      <c r="F229">
        <v>315.64799999999997</v>
      </c>
      <c r="G229">
        <v>145.15199999999999</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row>
    <row r="230" spans="1:43">
      <c r="A230" t="s">
        <v>120</v>
      </c>
      <c r="B230" t="s">
        <v>179</v>
      </c>
      <c r="C230" t="s">
        <v>860</v>
      </c>
      <c r="D230">
        <v>360.00567733333344</v>
      </c>
      <c r="E230">
        <v>165.55005600000004</v>
      </c>
      <c r="F230">
        <v>315.64799999999997</v>
      </c>
      <c r="G230">
        <v>145.15199999999999</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row>
    <row r="231" spans="1:43">
      <c r="A231" t="s">
        <v>120</v>
      </c>
      <c r="B231" t="s">
        <v>179</v>
      </c>
      <c r="C231" t="s">
        <v>861</v>
      </c>
      <c r="D231">
        <v>0</v>
      </c>
      <c r="E231">
        <v>0</v>
      </c>
      <c r="F231">
        <v>0</v>
      </c>
      <c r="G231">
        <v>0</v>
      </c>
      <c r="H231">
        <v>0</v>
      </c>
      <c r="I231">
        <v>0</v>
      </c>
      <c r="J231">
        <v>0</v>
      </c>
      <c r="K231">
        <v>52.608000000000004</v>
      </c>
      <c r="L231">
        <v>263.03999999999996</v>
      </c>
      <c r="M231">
        <v>0</v>
      </c>
      <c r="N231">
        <v>0</v>
      </c>
      <c r="O231">
        <v>0</v>
      </c>
      <c r="P231">
        <v>0</v>
      </c>
      <c r="Q231">
        <v>0</v>
      </c>
      <c r="R231">
        <v>262.0963440000001</v>
      </c>
      <c r="S231">
        <v>0</v>
      </c>
      <c r="T231">
        <v>0</v>
      </c>
      <c r="U231">
        <v>0</v>
      </c>
      <c r="V231">
        <v>0</v>
      </c>
      <c r="W231">
        <v>0</v>
      </c>
      <c r="X231">
        <v>0</v>
      </c>
      <c r="Y231">
        <v>70.144000000000005</v>
      </c>
      <c r="Z231">
        <v>0</v>
      </c>
      <c r="AA231">
        <v>0</v>
      </c>
      <c r="AB231">
        <v>0</v>
      </c>
      <c r="AC231">
        <v>24.191999999999993</v>
      </c>
      <c r="AD231">
        <v>120.95999999999998</v>
      </c>
      <c r="AE231">
        <v>0</v>
      </c>
      <c r="AF231">
        <v>0</v>
      </c>
      <c r="AG231">
        <v>0</v>
      </c>
      <c r="AH231">
        <v>0</v>
      </c>
      <c r="AI231">
        <v>0</v>
      </c>
      <c r="AJ231">
        <v>120.52605600000004</v>
      </c>
      <c r="AK231">
        <v>0</v>
      </c>
      <c r="AL231">
        <v>0</v>
      </c>
      <c r="AM231">
        <v>0</v>
      </c>
      <c r="AN231">
        <v>0</v>
      </c>
      <c r="AO231">
        <v>0</v>
      </c>
      <c r="AP231">
        <v>0</v>
      </c>
      <c r="AQ231">
        <v>32.256</v>
      </c>
    </row>
    <row r="232" spans="1:43">
      <c r="A232" t="s">
        <v>120</v>
      </c>
      <c r="B232" t="s">
        <v>179</v>
      </c>
      <c r="C232" t="s">
        <v>862</v>
      </c>
      <c r="D232">
        <v>0</v>
      </c>
      <c r="E232">
        <v>0</v>
      </c>
      <c r="F232">
        <v>0</v>
      </c>
      <c r="G232">
        <v>0</v>
      </c>
      <c r="H232">
        <v>0</v>
      </c>
      <c r="I232">
        <v>0</v>
      </c>
      <c r="J232">
        <v>0</v>
      </c>
      <c r="K232">
        <v>52.608000000000004</v>
      </c>
      <c r="L232">
        <v>263.03999999999996</v>
      </c>
      <c r="M232">
        <v>0</v>
      </c>
      <c r="N232">
        <v>0</v>
      </c>
      <c r="O232">
        <v>0</v>
      </c>
      <c r="P232">
        <v>0</v>
      </c>
      <c r="Q232">
        <v>0</v>
      </c>
      <c r="R232">
        <v>262.0963440000001</v>
      </c>
      <c r="S232">
        <v>0</v>
      </c>
      <c r="T232">
        <v>0</v>
      </c>
      <c r="U232">
        <v>0</v>
      </c>
      <c r="V232">
        <v>0</v>
      </c>
      <c r="W232">
        <v>0</v>
      </c>
      <c r="X232">
        <v>0</v>
      </c>
      <c r="Y232">
        <v>70.144000000000005</v>
      </c>
      <c r="Z232">
        <v>0</v>
      </c>
      <c r="AA232">
        <v>0</v>
      </c>
      <c r="AB232">
        <v>0</v>
      </c>
      <c r="AC232">
        <v>24.191999999999993</v>
      </c>
      <c r="AD232">
        <v>120.95999999999998</v>
      </c>
      <c r="AE232">
        <v>0</v>
      </c>
      <c r="AF232">
        <v>0</v>
      </c>
      <c r="AG232">
        <v>0</v>
      </c>
      <c r="AH232">
        <v>0</v>
      </c>
      <c r="AI232">
        <v>0</v>
      </c>
      <c r="AJ232">
        <v>120.52605600000004</v>
      </c>
      <c r="AK232">
        <v>0</v>
      </c>
      <c r="AL232">
        <v>0</v>
      </c>
      <c r="AM232">
        <v>0</v>
      </c>
      <c r="AN232">
        <v>0</v>
      </c>
      <c r="AO232">
        <v>0</v>
      </c>
      <c r="AP232">
        <v>0</v>
      </c>
      <c r="AQ232">
        <v>32.256</v>
      </c>
    </row>
    <row r="233" spans="1:43">
      <c r="A233" t="s">
        <v>120</v>
      </c>
      <c r="B233" t="s">
        <v>179</v>
      </c>
      <c r="C233" t="s">
        <v>863</v>
      </c>
      <c r="D233">
        <v>0</v>
      </c>
      <c r="E233">
        <v>0</v>
      </c>
      <c r="F233">
        <v>0</v>
      </c>
      <c r="G233">
        <v>0</v>
      </c>
      <c r="H233">
        <v>0</v>
      </c>
      <c r="I233">
        <v>0</v>
      </c>
      <c r="J233">
        <v>0</v>
      </c>
      <c r="K233">
        <v>52.608000000000004</v>
      </c>
      <c r="L233">
        <v>263.03999999999996</v>
      </c>
      <c r="M233">
        <v>0</v>
      </c>
      <c r="N233">
        <v>0</v>
      </c>
      <c r="O233">
        <v>0</v>
      </c>
      <c r="P233">
        <v>0</v>
      </c>
      <c r="Q233">
        <v>0</v>
      </c>
      <c r="R233">
        <v>262.0963440000001</v>
      </c>
      <c r="S233">
        <v>0</v>
      </c>
      <c r="T233">
        <v>0</v>
      </c>
      <c r="U233">
        <v>0</v>
      </c>
      <c r="V233">
        <v>0</v>
      </c>
      <c r="W233">
        <v>0</v>
      </c>
      <c r="X233">
        <v>0</v>
      </c>
      <c r="Y233">
        <v>70.144000000000005</v>
      </c>
      <c r="Z233">
        <v>0</v>
      </c>
      <c r="AA233">
        <v>0</v>
      </c>
      <c r="AB233">
        <v>0</v>
      </c>
      <c r="AC233">
        <v>24.191999999999993</v>
      </c>
      <c r="AD233">
        <v>120.95999999999998</v>
      </c>
      <c r="AE233">
        <v>0</v>
      </c>
      <c r="AF233">
        <v>0</v>
      </c>
      <c r="AG233">
        <v>0</v>
      </c>
      <c r="AH233">
        <v>0</v>
      </c>
      <c r="AI233">
        <v>0</v>
      </c>
      <c r="AJ233">
        <v>120.52605600000004</v>
      </c>
      <c r="AK233">
        <v>0</v>
      </c>
      <c r="AL233">
        <v>0</v>
      </c>
      <c r="AM233">
        <v>0</v>
      </c>
      <c r="AN233">
        <v>0</v>
      </c>
      <c r="AO233">
        <v>0</v>
      </c>
      <c r="AP233">
        <v>0</v>
      </c>
      <c r="AQ233">
        <v>32.256</v>
      </c>
    </row>
    <row r="234" spans="1:43">
      <c r="A234" t="s">
        <v>120</v>
      </c>
      <c r="B234" t="s">
        <v>181</v>
      </c>
      <c r="C234" t="s">
        <v>856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row>
    <row r="235" spans="1:43">
      <c r="A235" t="s">
        <v>120</v>
      </c>
      <c r="B235" t="s">
        <v>181</v>
      </c>
      <c r="C235" t="s">
        <v>857</v>
      </c>
      <c r="D235">
        <v>654.25316210526341</v>
      </c>
      <c r="E235">
        <v>300.86094315789484</v>
      </c>
      <c r="F235">
        <v>315.64799999999997</v>
      </c>
      <c r="G235">
        <v>145.15199999999999</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row>
    <row r="236" spans="1:43">
      <c r="A236" t="s">
        <v>120</v>
      </c>
      <c r="B236" t="s">
        <v>181</v>
      </c>
      <c r="C236" t="s">
        <v>858</v>
      </c>
      <c r="D236">
        <v>113.98400000000004</v>
      </c>
      <c r="E236">
        <v>52.416000000000011</v>
      </c>
      <c r="F236">
        <v>1171.8293904000006</v>
      </c>
      <c r="G236">
        <v>538.87044960000026</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row>
    <row r="237" spans="1:43">
      <c r="A237" t="s">
        <v>120</v>
      </c>
      <c r="B237" t="s">
        <v>181</v>
      </c>
      <c r="C237" t="s">
        <v>859</v>
      </c>
      <c r="D237">
        <v>360.00567733333344</v>
      </c>
      <c r="E237">
        <v>165.55005600000004</v>
      </c>
      <c r="F237">
        <v>315.64799999999997</v>
      </c>
      <c r="G237">
        <v>145.15199999999999</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row>
    <row r="238" spans="1:43">
      <c r="A238" t="s">
        <v>120</v>
      </c>
      <c r="B238" t="s">
        <v>181</v>
      </c>
      <c r="C238" t="s">
        <v>860</v>
      </c>
      <c r="D238">
        <v>360.00567733333344</v>
      </c>
      <c r="E238">
        <v>165.55005600000004</v>
      </c>
      <c r="F238">
        <v>315.64799999999997</v>
      </c>
      <c r="G238">
        <v>145.15199999999999</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row>
    <row r="239" spans="1:43">
      <c r="A239" t="s">
        <v>120</v>
      </c>
      <c r="B239" t="s">
        <v>181</v>
      </c>
      <c r="C239" t="s">
        <v>861</v>
      </c>
      <c r="D239">
        <v>0</v>
      </c>
      <c r="E239">
        <v>0</v>
      </c>
      <c r="F239">
        <v>0</v>
      </c>
      <c r="G239">
        <v>0</v>
      </c>
      <c r="H239">
        <v>0</v>
      </c>
      <c r="I239">
        <v>0</v>
      </c>
      <c r="J239">
        <v>0</v>
      </c>
      <c r="K239">
        <v>52.608000000000004</v>
      </c>
      <c r="L239">
        <v>263.03999999999996</v>
      </c>
      <c r="M239">
        <v>0</v>
      </c>
      <c r="N239">
        <v>0</v>
      </c>
      <c r="O239">
        <v>0</v>
      </c>
      <c r="P239">
        <v>0</v>
      </c>
      <c r="Q239">
        <v>0</v>
      </c>
      <c r="R239">
        <v>262.0963440000001</v>
      </c>
      <c r="S239">
        <v>0</v>
      </c>
      <c r="T239">
        <v>0</v>
      </c>
      <c r="U239">
        <v>0</v>
      </c>
      <c r="V239">
        <v>0</v>
      </c>
      <c r="W239">
        <v>0</v>
      </c>
      <c r="X239">
        <v>0</v>
      </c>
      <c r="Y239">
        <v>70.144000000000005</v>
      </c>
      <c r="Z239">
        <v>0</v>
      </c>
      <c r="AA239">
        <v>0</v>
      </c>
      <c r="AB239">
        <v>0</v>
      </c>
      <c r="AC239">
        <v>24.191999999999993</v>
      </c>
      <c r="AD239">
        <v>120.95999999999998</v>
      </c>
      <c r="AE239">
        <v>0</v>
      </c>
      <c r="AF239">
        <v>0</v>
      </c>
      <c r="AG239">
        <v>0</v>
      </c>
      <c r="AH239">
        <v>0</v>
      </c>
      <c r="AI239">
        <v>0</v>
      </c>
      <c r="AJ239">
        <v>120.52605600000004</v>
      </c>
      <c r="AK239">
        <v>0</v>
      </c>
      <c r="AL239">
        <v>0</v>
      </c>
      <c r="AM239">
        <v>0</v>
      </c>
      <c r="AN239">
        <v>0</v>
      </c>
      <c r="AO239">
        <v>0</v>
      </c>
      <c r="AP239">
        <v>0</v>
      </c>
      <c r="AQ239">
        <v>32.256</v>
      </c>
    </row>
    <row r="240" spans="1:43">
      <c r="A240" t="s">
        <v>120</v>
      </c>
      <c r="B240" t="s">
        <v>181</v>
      </c>
      <c r="C240" t="s">
        <v>862</v>
      </c>
      <c r="D240">
        <v>0</v>
      </c>
      <c r="E240">
        <v>0</v>
      </c>
      <c r="F240">
        <v>0</v>
      </c>
      <c r="G240">
        <v>0</v>
      </c>
      <c r="H240">
        <v>0</v>
      </c>
      <c r="I240">
        <v>0</v>
      </c>
      <c r="J240">
        <v>0</v>
      </c>
      <c r="K240">
        <v>52.608000000000004</v>
      </c>
      <c r="L240">
        <v>263.03999999999996</v>
      </c>
      <c r="M240">
        <v>0</v>
      </c>
      <c r="N240">
        <v>0</v>
      </c>
      <c r="O240">
        <v>0</v>
      </c>
      <c r="P240">
        <v>0</v>
      </c>
      <c r="Q240">
        <v>0</v>
      </c>
      <c r="R240">
        <v>262.0963440000001</v>
      </c>
      <c r="S240">
        <v>0</v>
      </c>
      <c r="T240">
        <v>0</v>
      </c>
      <c r="U240">
        <v>0</v>
      </c>
      <c r="V240">
        <v>0</v>
      </c>
      <c r="W240">
        <v>0</v>
      </c>
      <c r="X240">
        <v>0</v>
      </c>
      <c r="Y240">
        <v>70.144000000000005</v>
      </c>
      <c r="Z240">
        <v>0</v>
      </c>
      <c r="AA240">
        <v>0</v>
      </c>
      <c r="AB240">
        <v>0</v>
      </c>
      <c r="AC240">
        <v>24.191999999999993</v>
      </c>
      <c r="AD240">
        <v>120.95999999999998</v>
      </c>
      <c r="AE240">
        <v>0</v>
      </c>
      <c r="AF240">
        <v>0</v>
      </c>
      <c r="AG240">
        <v>0</v>
      </c>
      <c r="AH240">
        <v>0</v>
      </c>
      <c r="AI240">
        <v>0</v>
      </c>
      <c r="AJ240">
        <v>120.52605600000004</v>
      </c>
      <c r="AK240">
        <v>0</v>
      </c>
      <c r="AL240">
        <v>0</v>
      </c>
      <c r="AM240">
        <v>0</v>
      </c>
      <c r="AN240">
        <v>0</v>
      </c>
      <c r="AO240">
        <v>0</v>
      </c>
      <c r="AP240">
        <v>0</v>
      </c>
      <c r="AQ240">
        <v>32.256</v>
      </c>
    </row>
    <row r="241" spans="1:43">
      <c r="A241" t="s">
        <v>120</v>
      </c>
      <c r="B241" t="s">
        <v>181</v>
      </c>
      <c r="C241" t="s">
        <v>863</v>
      </c>
      <c r="D241">
        <v>0</v>
      </c>
      <c r="E241">
        <v>0</v>
      </c>
      <c r="F241">
        <v>0</v>
      </c>
      <c r="G241">
        <v>0</v>
      </c>
      <c r="H241">
        <v>0</v>
      </c>
      <c r="I241">
        <v>0</v>
      </c>
      <c r="J241">
        <v>0</v>
      </c>
      <c r="K241">
        <v>52.608000000000004</v>
      </c>
      <c r="L241">
        <v>263.03999999999996</v>
      </c>
      <c r="M241">
        <v>0</v>
      </c>
      <c r="N241">
        <v>0</v>
      </c>
      <c r="O241">
        <v>0</v>
      </c>
      <c r="P241">
        <v>0</v>
      </c>
      <c r="Q241">
        <v>0</v>
      </c>
      <c r="R241">
        <v>262.0963440000001</v>
      </c>
      <c r="S241">
        <v>0</v>
      </c>
      <c r="T241">
        <v>0</v>
      </c>
      <c r="U241">
        <v>0</v>
      </c>
      <c r="V241">
        <v>0</v>
      </c>
      <c r="W241">
        <v>0</v>
      </c>
      <c r="X241">
        <v>0</v>
      </c>
      <c r="Y241">
        <v>70.144000000000005</v>
      </c>
      <c r="Z241">
        <v>0</v>
      </c>
      <c r="AA241">
        <v>0</v>
      </c>
      <c r="AB241">
        <v>0</v>
      </c>
      <c r="AC241">
        <v>24.191999999999993</v>
      </c>
      <c r="AD241">
        <v>120.95999999999998</v>
      </c>
      <c r="AE241">
        <v>0</v>
      </c>
      <c r="AF241">
        <v>0</v>
      </c>
      <c r="AG241">
        <v>0</v>
      </c>
      <c r="AH241">
        <v>0</v>
      </c>
      <c r="AI241">
        <v>0</v>
      </c>
      <c r="AJ241">
        <v>120.52605600000004</v>
      </c>
      <c r="AK241">
        <v>0</v>
      </c>
      <c r="AL241">
        <v>0</v>
      </c>
      <c r="AM241">
        <v>0</v>
      </c>
      <c r="AN241">
        <v>0</v>
      </c>
      <c r="AO241">
        <v>0</v>
      </c>
      <c r="AP241">
        <v>0</v>
      </c>
      <c r="AQ241">
        <v>32.256</v>
      </c>
    </row>
    <row r="242" spans="1:43">
      <c r="A242" t="s">
        <v>120</v>
      </c>
      <c r="B242" t="s">
        <v>183</v>
      </c>
      <c r="C242" t="s">
        <v>856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row>
    <row r="243" spans="1:43">
      <c r="A243" t="s">
        <v>120</v>
      </c>
      <c r="B243" t="s">
        <v>183</v>
      </c>
      <c r="C243" t="s">
        <v>857</v>
      </c>
      <c r="D243">
        <v>654.25316210526341</v>
      </c>
      <c r="E243">
        <v>300.86094315789484</v>
      </c>
      <c r="F243">
        <v>315.64799999999997</v>
      </c>
      <c r="G243">
        <v>145.15199999999999</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row>
    <row r="244" spans="1:43">
      <c r="A244" t="s">
        <v>120</v>
      </c>
      <c r="B244" t="s">
        <v>183</v>
      </c>
      <c r="C244" t="s">
        <v>858</v>
      </c>
      <c r="D244">
        <v>113.98400000000004</v>
      </c>
      <c r="E244">
        <v>52.416000000000011</v>
      </c>
      <c r="F244">
        <v>1171.8293904000006</v>
      </c>
      <c r="G244">
        <v>538.87044960000026</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row>
    <row r="245" spans="1:43">
      <c r="A245" t="s">
        <v>120</v>
      </c>
      <c r="B245" t="s">
        <v>183</v>
      </c>
      <c r="C245" t="s">
        <v>859</v>
      </c>
      <c r="D245">
        <v>360.00567733333344</v>
      </c>
      <c r="E245">
        <v>165.55005600000004</v>
      </c>
      <c r="F245">
        <v>315.64799999999997</v>
      </c>
      <c r="G245">
        <v>145.15199999999999</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row>
    <row r="246" spans="1:43">
      <c r="A246" t="s">
        <v>120</v>
      </c>
      <c r="B246" t="s">
        <v>183</v>
      </c>
      <c r="C246" t="s">
        <v>860</v>
      </c>
      <c r="D246">
        <v>360.00567733333344</v>
      </c>
      <c r="E246">
        <v>165.55005600000004</v>
      </c>
      <c r="F246">
        <v>315.64799999999997</v>
      </c>
      <c r="G246">
        <v>145.15199999999999</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row>
    <row r="247" spans="1:43">
      <c r="A247" t="s">
        <v>120</v>
      </c>
      <c r="B247" t="s">
        <v>183</v>
      </c>
      <c r="C247" t="s">
        <v>861</v>
      </c>
      <c r="D247">
        <v>0</v>
      </c>
      <c r="E247">
        <v>0</v>
      </c>
      <c r="F247">
        <v>0</v>
      </c>
      <c r="G247">
        <v>0</v>
      </c>
      <c r="H247">
        <v>0</v>
      </c>
      <c r="I247">
        <v>0</v>
      </c>
      <c r="J247">
        <v>0</v>
      </c>
      <c r="K247">
        <v>52.608000000000004</v>
      </c>
      <c r="L247">
        <v>263.03999999999996</v>
      </c>
      <c r="M247">
        <v>0</v>
      </c>
      <c r="N247">
        <v>0</v>
      </c>
      <c r="O247">
        <v>0</v>
      </c>
      <c r="P247">
        <v>0</v>
      </c>
      <c r="Q247">
        <v>0</v>
      </c>
      <c r="R247">
        <v>262.0963440000001</v>
      </c>
      <c r="S247">
        <v>0</v>
      </c>
      <c r="T247">
        <v>0</v>
      </c>
      <c r="U247">
        <v>0</v>
      </c>
      <c r="V247">
        <v>0</v>
      </c>
      <c r="W247">
        <v>0</v>
      </c>
      <c r="X247">
        <v>0</v>
      </c>
      <c r="Y247">
        <v>70.144000000000005</v>
      </c>
      <c r="Z247">
        <v>0</v>
      </c>
      <c r="AA247">
        <v>0</v>
      </c>
      <c r="AB247">
        <v>0</v>
      </c>
      <c r="AC247">
        <v>24.191999999999993</v>
      </c>
      <c r="AD247">
        <v>120.95999999999998</v>
      </c>
      <c r="AE247">
        <v>0</v>
      </c>
      <c r="AF247">
        <v>0</v>
      </c>
      <c r="AG247">
        <v>0</v>
      </c>
      <c r="AH247">
        <v>0</v>
      </c>
      <c r="AI247">
        <v>0</v>
      </c>
      <c r="AJ247">
        <v>120.52605600000004</v>
      </c>
      <c r="AK247">
        <v>0</v>
      </c>
      <c r="AL247">
        <v>0</v>
      </c>
      <c r="AM247">
        <v>0</v>
      </c>
      <c r="AN247">
        <v>0</v>
      </c>
      <c r="AO247">
        <v>0</v>
      </c>
      <c r="AP247">
        <v>0</v>
      </c>
      <c r="AQ247">
        <v>32.256</v>
      </c>
    </row>
    <row r="248" spans="1:43">
      <c r="A248" t="s">
        <v>120</v>
      </c>
      <c r="B248" t="s">
        <v>183</v>
      </c>
      <c r="C248" t="s">
        <v>862</v>
      </c>
      <c r="D248">
        <v>0</v>
      </c>
      <c r="E248">
        <v>0</v>
      </c>
      <c r="F248">
        <v>0</v>
      </c>
      <c r="G248">
        <v>0</v>
      </c>
      <c r="H248">
        <v>0</v>
      </c>
      <c r="I248">
        <v>0</v>
      </c>
      <c r="J248">
        <v>0</v>
      </c>
      <c r="K248">
        <v>52.608000000000004</v>
      </c>
      <c r="L248">
        <v>263.03999999999996</v>
      </c>
      <c r="M248">
        <v>0</v>
      </c>
      <c r="N248">
        <v>0</v>
      </c>
      <c r="O248">
        <v>0</v>
      </c>
      <c r="P248">
        <v>0</v>
      </c>
      <c r="Q248">
        <v>0</v>
      </c>
      <c r="R248">
        <v>262.0963440000001</v>
      </c>
      <c r="S248">
        <v>0</v>
      </c>
      <c r="T248">
        <v>0</v>
      </c>
      <c r="U248">
        <v>0</v>
      </c>
      <c r="V248">
        <v>0</v>
      </c>
      <c r="W248">
        <v>0</v>
      </c>
      <c r="X248">
        <v>0</v>
      </c>
      <c r="Y248">
        <v>70.144000000000005</v>
      </c>
      <c r="Z248">
        <v>0</v>
      </c>
      <c r="AA248">
        <v>0</v>
      </c>
      <c r="AB248">
        <v>0</v>
      </c>
      <c r="AC248">
        <v>24.191999999999993</v>
      </c>
      <c r="AD248">
        <v>120.95999999999998</v>
      </c>
      <c r="AE248">
        <v>0</v>
      </c>
      <c r="AF248">
        <v>0</v>
      </c>
      <c r="AG248">
        <v>0</v>
      </c>
      <c r="AH248">
        <v>0</v>
      </c>
      <c r="AI248">
        <v>0</v>
      </c>
      <c r="AJ248">
        <v>120.52605600000004</v>
      </c>
      <c r="AK248">
        <v>0</v>
      </c>
      <c r="AL248">
        <v>0</v>
      </c>
      <c r="AM248">
        <v>0</v>
      </c>
      <c r="AN248">
        <v>0</v>
      </c>
      <c r="AO248">
        <v>0</v>
      </c>
      <c r="AP248">
        <v>0</v>
      </c>
      <c r="AQ248">
        <v>32.256</v>
      </c>
    </row>
    <row r="249" spans="1:43">
      <c r="A249" t="s">
        <v>120</v>
      </c>
      <c r="B249" t="s">
        <v>183</v>
      </c>
      <c r="C249" t="s">
        <v>863</v>
      </c>
      <c r="D249">
        <v>0</v>
      </c>
      <c r="E249">
        <v>0</v>
      </c>
      <c r="F249">
        <v>0</v>
      </c>
      <c r="G249">
        <v>0</v>
      </c>
      <c r="H249">
        <v>0</v>
      </c>
      <c r="I249">
        <v>0</v>
      </c>
      <c r="J249">
        <v>0</v>
      </c>
      <c r="K249">
        <v>52.608000000000004</v>
      </c>
      <c r="L249">
        <v>263.03999999999996</v>
      </c>
      <c r="M249">
        <v>0</v>
      </c>
      <c r="N249">
        <v>0</v>
      </c>
      <c r="O249">
        <v>0</v>
      </c>
      <c r="P249">
        <v>0</v>
      </c>
      <c r="Q249">
        <v>0</v>
      </c>
      <c r="R249">
        <v>262.0963440000001</v>
      </c>
      <c r="S249">
        <v>0</v>
      </c>
      <c r="T249">
        <v>0</v>
      </c>
      <c r="U249">
        <v>0</v>
      </c>
      <c r="V249">
        <v>0</v>
      </c>
      <c r="W249">
        <v>0</v>
      </c>
      <c r="X249">
        <v>0</v>
      </c>
      <c r="Y249">
        <v>70.144000000000005</v>
      </c>
      <c r="Z249">
        <v>0</v>
      </c>
      <c r="AA249">
        <v>0</v>
      </c>
      <c r="AB249">
        <v>0</v>
      </c>
      <c r="AC249">
        <v>24.191999999999993</v>
      </c>
      <c r="AD249">
        <v>120.95999999999998</v>
      </c>
      <c r="AE249">
        <v>0</v>
      </c>
      <c r="AF249">
        <v>0</v>
      </c>
      <c r="AG249">
        <v>0</v>
      </c>
      <c r="AH249">
        <v>0</v>
      </c>
      <c r="AI249">
        <v>0</v>
      </c>
      <c r="AJ249">
        <v>120.52605600000004</v>
      </c>
      <c r="AK249">
        <v>0</v>
      </c>
      <c r="AL249">
        <v>0</v>
      </c>
      <c r="AM249">
        <v>0</v>
      </c>
      <c r="AN249">
        <v>0</v>
      </c>
      <c r="AO249">
        <v>0</v>
      </c>
      <c r="AP249">
        <v>0</v>
      </c>
      <c r="AQ249">
        <v>32.256</v>
      </c>
    </row>
    <row r="250" spans="1:43">
      <c r="A250" t="s">
        <v>120</v>
      </c>
      <c r="B250" t="s">
        <v>185</v>
      </c>
      <c r="C250" t="s">
        <v>856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row>
    <row r="251" spans="1:43">
      <c r="A251" t="s">
        <v>120</v>
      </c>
      <c r="B251" t="s">
        <v>185</v>
      </c>
      <c r="C251" t="s">
        <v>857</v>
      </c>
      <c r="D251">
        <v>662.28357131469272</v>
      </c>
      <c r="E251">
        <v>304.55375907171998</v>
      </c>
      <c r="F251">
        <v>385.79199999999997</v>
      </c>
      <c r="G251">
        <v>177.40799999999999</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row>
    <row r="252" spans="1:43">
      <c r="A252" t="s">
        <v>120</v>
      </c>
      <c r="B252" t="s">
        <v>185</v>
      </c>
      <c r="C252" t="s">
        <v>858</v>
      </c>
      <c r="D252">
        <v>302.1041299111838</v>
      </c>
      <c r="E252">
        <v>138.92379696645676</v>
      </c>
      <c r="F252">
        <v>956.57959360000041</v>
      </c>
      <c r="G252">
        <v>439.88696640000018</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row>
    <row r="253" spans="1:43">
      <c r="A253" t="s">
        <v>120</v>
      </c>
      <c r="B253" t="s">
        <v>185</v>
      </c>
      <c r="C253" t="s">
        <v>859</v>
      </c>
      <c r="D253">
        <v>466.11858146673944</v>
      </c>
      <c r="E253">
        <v>214.34650096645683</v>
      </c>
      <c r="F253">
        <v>385.79199999999997</v>
      </c>
      <c r="G253">
        <v>177.40799999999999</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row>
    <row r="254" spans="1:43">
      <c r="A254" t="s">
        <v>120</v>
      </c>
      <c r="B254" t="s">
        <v>185</v>
      </c>
      <c r="C254" t="s">
        <v>860</v>
      </c>
      <c r="D254">
        <v>466.11858146673944</v>
      </c>
      <c r="E254">
        <v>214.34650096645683</v>
      </c>
      <c r="F254">
        <v>385.79199999999997</v>
      </c>
      <c r="G254">
        <v>177.40799999999999</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row>
    <row r="255" spans="1:43">
      <c r="A255" t="s">
        <v>120</v>
      </c>
      <c r="B255" t="s">
        <v>185</v>
      </c>
      <c r="C255" t="s">
        <v>861</v>
      </c>
      <c r="D255">
        <v>0</v>
      </c>
      <c r="E255">
        <v>0</v>
      </c>
      <c r="F255">
        <v>0</v>
      </c>
      <c r="G255">
        <v>0</v>
      </c>
      <c r="H255">
        <v>0</v>
      </c>
      <c r="I255">
        <v>0</v>
      </c>
      <c r="J255">
        <v>0</v>
      </c>
      <c r="K255">
        <v>122.75199999999998</v>
      </c>
      <c r="L255">
        <v>263.04000000000002</v>
      </c>
      <c r="M255">
        <v>0</v>
      </c>
      <c r="N255">
        <v>0</v>
      </c>
      <c r="O255">
        <v>0</v>
      </c>
      <c r="P255">
        <v>0</v>
      </c>
      <c r="Q255">
        <v>44.808446204524266</v>
      </c>
      <c r="R255">
        <v>236.34250953122094</v>
      </c>
      <c r="S255">
        <v>0</v>
      </c>
      <c r="T255">
        <v>0</v>
      </c>
      <c r="U255">
        <v>0</v>
      </c>
      <c r="V255">
        <v>0</v>
      </c>
      <c r="W255">
        <v>0</v>
      </c>
      <c r="X255">
        <v>54.800000000000004</v>
      </c>
      <c r="Y255">
        <v>111.65740350877191</v>
      </c>
      <c r="Z255">
        <v>0</v>
      </c>
      <c r="AA255">
        <v>0</v>
      </c>
      <c r="AB255">
        <v>0</v>
      </c>
      <c r="AC255">
        <v>56.447999999999979</v>
      </c>
      <c r="AD255">
        <v>120.95999999999998</v>
      </c>
      <c r="AE255">
        <v>0</v>
      </c>
      <c r="AF255">
        <v>0</v>
      </c>
      <c r="AG255">
        <v>0</v>
      </c>
      <c r="AH255">
        <v>0</v>
      </c>
      <c r="AI255">
        <v>20.605343875073196</v>
      </c>
      <c r="AJ255">
        <v>108.68305182822567</v>
      </c>
      <c r="AK255">
        <v>0</v>
      </c>
      <c r="AL255">
        <v>0</v>
      </c>
      <c r="AM255">
        <v>0</v>
      </c>
      <c r="AN255">
        <v>0</v>
      </c>
      <c r="AO255">
        <v>0</v>
      </c>
      <c r="AP255">
        <v>25.199999999999996</v>
      </c>
      <c r="AQ255">
        <v>51.346105263157867</v>
      </c>
    </row>
    <row r="256" spans="1:43">
      <c r="A256" t="s">
        <v>120</v>
      </c>
      <c r="B256" t="s">
        <v>185</v>
      </c>
      <c r="C256" t="s">
        <v>862</v>
      </c>
      <c r="D256">
        <v>0</v>
      </c>
      <c r="E256">
        <v>0</v>
      </c>
      <c r="F256">
        <v>0</v>
      </c>
      <c r="G256">
        <v>0</v>
      </c>
      <c r="H256">
        <v>0</v>
      </c>
      <c r="I256">
        <v>0</v>
      </c>
      <c r="J256">
        <v>0</v>
      </c>
      <c r="K256">
        <v>122.75199999999998</v>
      </c>
      <c r="L256">
        <v>263.04000000000002</v>
      </c>
      <c r="M256">
        <v>0</v>
      </c>
      <c r="N256">
        <v>0</v>
      </c>
      <c r="O256">
        <v>0</v>
      </c>
      <c r="P256">
        <v>0</v>
      </c>
      <c r="Q256">
        <v>44.808446204524266</v>
      </c>
      <c r="R256">
        <v>236.34250953122094</v>
      </c>
      <c r="S256">
        <v>0</v>
      </c>
      <c r="T256">
        <v>0</v>
      </c>
      <c r="U256">
        <v>0</v>
      </c>
      <c r="V256">
        <v>0</v>
      </c>
      <c r="W256">
        <v>0</v>
      </c>
      <c r="X256">
        <v>54.800000000000004</v>
      </c>
      <c r="Y256">
        <v>111.65740350877191</v>
      </c>
      <c r="Z256">
        <v>0</v>
      </c>
      <c r="AA256">
        <v>0</v>
      </c>
      <c r="AB256">
        <v>0</v>
      </c>
      <c r="AC256">
        <v>56.447999999999979</v>
      </c>
      <c r="AD256">
        <v>120.95999999999998</v>
      </c>
      <c r="AE256">
        <v>0</v>
      </c>
      <c r="AF256">
        <v>0</v>
      </c>
      <c r="AG256">
        <v>0</v>
      </c>
      <c r="AH256">
        <v>0</v>
      </c>
      <c r="AI256">
        <v>20.605343875073196</v>
      </c>
      <c r="AJ256">
        <v>108.68305182822567</v>
      </c>
      <c r="AK256">
        <v>0</v>
      </c>
      <c r="AL256">
        <v>0</v>
      </c>
      <c r="AM256">
        <v>0</v>
      </c>
      <c r="AN256">
        <v>0</v>
      </c>
      <c r="AO256">
        <v>0</v>
      </c>
      <c r="AP256">
        <v>25.199999999999996</v>
      </c>
      <c r="AQ256">
        <v>51.346105263157867</v>
      </c>
    </row>
    <row r="257" spans="1:43">
      <c r="A257" t="s">
        <v>120</v>
      </c>
      <c r="B257" t="s">
        <v>185</v>
      </c>
      <c r="C257" t="s">
        <v>863</v>
      </c>
      <c r="D257">
        <v>0</v>
      </c>
      <c r="E257">
        <v>0</v>
      </c>
      <c r="F257">
        <v>0</v>
      </c>
      <c r="G257">
        <v>0</v>
      </c>
      <c r="H257">
        <v>0</v>
      </c>
      <c r="I257">
        <v>0</v>
      </c>
      <c r="J257">
        <v>0</v>
      </c>
      <c r="K257">
        <v>122.75199999999998</v>
      </c>
      <c r="L257">
        <v>263.04000000000002</v>
      </c>
      <c r="M257">
        <v>0</v>
      </c>
      <c r="N257">
        <v>0</v>
      </c>
      <c r="O257">
        <v>0</v>
      </c>
      <c r="P257">
        <v>0</v>
      </c>
      <c r="Q257">
        <v>44.808446204524266</v>
      </c>
      <c r="R257">
        <v>236.34250953122094</v>
      </c>
      <c r="S257">
        <v>0</v>
      </c>
      <c r="T257">
        <v>0</v>
      </c>
      <c r="U257">
        <v>0</v>
      </c>
      <c r="V257">
        <v>0</v>
      </c>
      <c r="W257">
        <v>0</v>
      </c>
      <c r="X257">
        <v>54.800000000000004</v>
      </c>
      <c r="Y257">
        <v>111.65740350877191</v>
      </c>
      <c r="Z257">
        <v>0</v>
      </c>
      <c r="AA257">
        <v>0</v>
      </c>
      <c r="AB257">
        <v>0</v>
      </c>
      <c r="AC257">
        <v>56.447999999999979</v>
      </c>
      <c r="AD257">
        <v>120.95999999999998</v>
      </c>
      <c r="AE257">
        <v>0</v>
      </c>
      <c r="AF257">
        <v>0</v>
      </c>
      <c r="AG257">
        <v>0</v>
      </c>
      <c r="AH257">
        <v>0</v>
      </c>
      <c r="AI257">
        <v>20.605343875073196</v>
      </c>
      <c r="AJ257">
        <v>108.68305182822567</v>
      </c>
      <c r="AK257">
        <v>0</v>
      </c>
      <c r="AL257">
        <v>0</v>
      </c>
      <c r="AM257">
        <v>0</v>
      </c>
      <c r="AN257">
        <v>0</v>
      </c>
      <c r="AO257">
        <v>0</v>
      </c>
      <c r="AP257">
        <v>25.199999999999996</v>
      </c>
      <c r="AQ257">
        <v>51.346105263157867</v>
      </c>
    </row>
    <row r="258" spans="1:43">
      <c r="A258" t="s">
        <v>122</v>
      </c>
      <c r="B258" t="s">
        <v>171</v>
      </c>
      <c r="C258" t="s">
        <v>856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row>
    <row r="259" spans="1:43">
      <c r="A259" t="s">
        <v>122</v>
      </c>
      <c r="B259" t="s">
        <v>171</v>
      </c>
      <c r="C259" t="s">
        <v>857</v>
      </c>
      <c r="D259">
        <v>196.3666666666667</v>
      </c>
      <c r="E259">
        <v>90.300000000000011</v>
      </c>
      <c r="F259">
        <v>306.06619939190273</v>
      </c>
      <c r="G259">
        <v>140.74577052328371</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row>
    <row r="260" spans="1:43">
      <c r="A260" t="s">
        <v>122</v>
      </c>
      <c r="B260" t="s">
        <v>171</v>
      </c>
      <c r="C260" t="s">
        <v>858</v>
      </c>
      <c r="D260">
        <v>196.3666666666667</v>
      </c>
      <c r="E260">
        <v>90.300000000000011</v>
      </c>
      <c r="F260">
        <v>531.05352983559317</v>
      </c>
      <c r="G260">
        <v>244.2070976616231</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row>
    <row r="261" spans="1:43">
      <c r="A261" t="s">
        <v>122</v>
      </c>
      <c r="B261" t="s">
        <v>171</v>
      </c>
      <c r="C261" t="s">
        <v>859</v>
      </c>
      <c r="D261">
        <v>196.3666666666667</v>
      </c>
      <c r="E261">
        <v>90.300000000000011</v>
      </c>
      <c r="F261">
        <v>521.65504382163158</v>
      </c>
      <c r="G261">
        <v>239.88516613695464</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row>
    <row r="262" spans="1:43">
      <c r="A262" t="s">
        <v>122</v>
      </c>
      <c r="B262" t="s">
        <v>171</v>
      </c>
      <c r="C262" t="s">
        <v>860</v>
      </c>
      <c r="D262">
        <v>196.3666666666667</v>
      </c>
      <c r="E262">
        <v>90.300000000000011</v>
      </c>
      <c r="F262">
        <v>492.76775033999007</v>
      </c>
      <c r="G262">
        <v>226.60122825853557</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row>
    <row r="263" spans="1:43">
      <c r="A263" t="s">
        <v>122</v>
      </c>
      <c r="B263" t="s">
        <v>171</v>
      </c>
      <c r="C263" t="s">
        <v>861</v>
      </c>
      <c r="D263">
        <v>0</v>
      </c>
      <c r="E263">
        <v>0</v>
      </c>
      <c r="F263">
        <v>0</v>
      </c>
      <c r="G263">
        <v>0</v>
      </c>
      <c r="H263">
        <v>0</v>
      </c>
      <c r="I263">
        <v>0</v>
      </c>
      <c r="J263">
        <v>0</v>
      </c>
      <c r="K263">
        <v>41.853691217522019</v>
      </c>
      <c r="L263">
        <v>173.26072578913465</v>
      </c>
      <c r="M263">
        <v>146.13333333333338</v>
      </c>
      <c r="N263">
        <v>131.52000000000001</v>
      </c>
      <c r="O263">
        <v>0</v>
      </c>
      <c r="P263">
        <v>0</v>
      </c>
      <c r="Q263">
        <v>0</v>
      </c>
      <c r="R263">
        <v>0</v>
      </c>
      <c r="S263">
        <v>0</v>
      </c>
      <c r="T263">
        <v>0</v>
      </c>
      <c r="U263">
        <v>0</v>
      </c>
      <c r="V263">
        <v>0</v>
      </c>
      <c r="W263">
        <v>0</v>
      </c>
      <c r="X263">
        <v>82.200000000000017</v>
      </c>
      <c r="Y263">
        <v>114.16666666666669</v>
      </c>
      <c r="Z263">
        <v>0</v>
      </c>
      <c r="AA263">
        <v>0</v>
      </c>
      <c r="AB263">
        <v>0</v>
      </c>
      <c r="AC263">
        <v>19.246587932145161</v>
      </c>
      <c r="AD263">
        <v>79.674640326390374</v>
      </c>
      <c r="AE263">
        <v>67.199999999999989</v>
      </c>
      <c r="AF263">
        <v>60.47999999999999</v>
      </c>
      <c r="AG263">
        <v>0</v>
      </c>
      <c r="AH263">
        <v>0</v>
      </c>
      <c r="AI263">
        <v>0</v>
      </c>
      <c r="AJ263">
        <v>0</v>
      </c>
      <c r="AK263">
        <v>0</v>
      </c>
      <c r="AL263">
        <v>0</v>
      </c>
      <c r="AM263">
        <v>0</v>
      </c>
      <c r="AN263">
        <v>0</v>
      </c>
      <c r="AO263">
        <v>0</v>
      </c>
      <c r="AP263">
        <v>37.799999999999997</v>
      </c>
      <c r="AQ263">
        <v>52.5</v>
      </c>
    </row>
    <row r="264" spans="1:43">
      <c r="A264" t="s">
        <v>122</v>
      </c>
      <c r="B264" t="s">
        <v>171</v>
      </c>
      <c r="C264" t="s">
        <v>862</v>
      </c>
      <c r="D264">
        <v>0</v>
      </c>
      <c r="E264">
        <v>0</v>
      </c>
      <c r="F264">
        <v>0</v>
      </c>
      <c r="G264">
        <v>0</v>
      </c>
      <c r="H264">
        <v>0</v>
      </c>
      <c r="I264">
        <v>0</v>
      </c>
      <c r="J264">
        <v>0</v>
      </c>
      <c r="K264">
        <v>41.853691217522019</v>
      </c>
      <c r="L264">
        <v>173.26072578913465</v>
      </c>
      <c r="M264">
        <v>146.13333333333338</v>
      </c>
      <c r="N264">
        <v>131.52000000000001</v>
      </c>
      <c r="O264">
        <v>0</v>
      </c>
      <c r="P264">
        <v>0</v>
      </c>
      <c r="Q264">
        <v>0</v>
      </c>
      <c r="R264">
        <v>0</v>
      </c>
      <c r="S264">
        <v>0</v>
      </c>
      <c r="T264">
        <v>0</v>
      </c>
      <c r="U264">
        <v>0</v>
      </c>
      <c r="V264">
        <v>0</v>
      </c>
      <c r="W264">
        <v>0</v>
      </c>
      <c r="X264">
        <v>82.200000000000017</v>
      </c>
      <c r="Y264">
        <v>114.16666666666669</v>
      </c>
      <c r="Z264">
        <v>0</v>
      </c>
      <c r="AA264">
        <v>0</v>
      </c>
      <c r="AB264">
        <v>0</v>
      </c>
      <c r="AC264">
        <v>19.246587932145161</v>
      </c>
      <c r="AD264">
        <v>79.674640326390374</v>
      </c>
      <c r="AE264">
        <v>67.199999999999989</v>
      </c>
      <c r="AF264">
        <v>60.47999999999999</v>
      </c>
      <c r="AG264">
        <v>0</v>
      </c>
      <c r="AH264">
        <v>0</v>
      </c>
      <c r="AI264">
        <v>0</v>
      </c>
      <c r="AJ264">
        <v>0</v>
      </c>
      <c r="AK264">
        <v>0</v>
      </c>
      <c r="AL264">
        <v>0</v>
      </c>
      <c r="AM264">
        <v>0</v>
      </c>
      <c r="AN264">
        <v>0</v>
      </c>
      <c r="AO264">
        <v>0</v>
      </c>
      <c r="AP264">
        <v>37.799999999999997</v>
      </c>
      <c r="AQ264">
        <v>52.5</v>
      </c>
    </row>
    <row r="265" spans="1:43">
      <c r="A265" t="s">
        <v>122</v>
      </c>
      <c r="B265" t="s">
        <v>171</v>
      </c>
      <c r="C265" t="s">
        <v>863</v>
      </c>
      <c r="D265">
        <v>0</v>
      </c>
      <c r="E265">
        <v>0</v>
      </c>
      <c r="F265">
        <v>0</v>
      </c>
      <c r="G265">
        <v>0</v>
      </c>
      <c r="H265">
        <v>0</v>
      </c>
      <c r="I265">
        <v>0</v>
      </c>
      <c r="J265">
        <v>0</v>
      </c>
      <c r="K265">
        <v>41.853691217522019</v>
      </c>
      <c r="L265">
        <v>173.26072578913465</v>
      </c>
      <c r="M265">
        <v>146.13333333333338</v>
      </c>
      <c r="N265">
        <v>131.52000000000001</v>
      </c>
      <c r="O265">
        <v>0</v>
      </c>
      <c r="P265">
        <v>0</v>
      </c>
      <c r="Q265">
        <v>0</v>
      </c>
      <c r="R265">
        <v>0</v>
      </c>
      <c r="S265">
        <v>0</v>
      </c>
      <c r="T265">
        <v>0</v>
      </c>
      <c r="U265">
        <v>0</v>
      </c>
      <c r="V265">
        <v>0</v>
      </c>
      <c r="W265">
        <v>0</v>
      </c>
      <c r="X265">
        <v>82.200000000000017</v>
      </c>
      <c r="Y265">
        <v>114.16666666666669</v>
      </c>
      <c r="Z265">
        <v>0</v>
      </c>
      <c r="AA265">
        <v>0</v>
      </c>
      <c r="AB265">
        <v>0</v>
      </c>
      <c r="AC265">
        <v>19.246587932145161</v>
      </c>
      <c r="AD265">
        <v>79.674640326390374</v>
      </c>
      <c r="AE265">
        <v>67.199999999999989</v>
      </c>
      <c r="AF265">
        <v>60.47999999999999</v>
      </c>
      <c r="AG265">
        <v>0</v>
      </c>
      <c r="AH265">
        <v>0</v>
      </c>
      <c r="AI265">
        <v>0</v>
      </c>
      <c r="AJ265">
        <v>0</v>
      </c>
      <c r="AK265">
        <v>0</v>
      </c>
      <c r="AL265">
        <v>0</v>
      </c>
      <c r="AM265">
        <v>0</v>
      </c>
      <c r="AN265">
        <v>0</v>
      </c>
      <c r="AO265">
        <v>0</v>
      </c>
      <c r="AP265">
        <v>37.799999999999997</v>
      </c>
      <c r="AQ265">
        <v>52.5</v>
      </c>
    </row>
    <row r="266" spans="1:43">
      <c r="A266" t="s">
        <v>122</v>
      </c>
      <c r="B266" t="s">
        <v>173</v>
      </c>
      <c r="C266" t="s">
        <v>856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row>
    <row r="267" spans="1:43">
      <c r="A267" t="s">
        <v>122</v>
      </c>
      <c r="B267" t="s">
        <v>173</v>
      </c>
      <c r="C267" t="s">
        <v>857</v>
      </c>
      <c r="D267">
        <v>134.63927430949101</v>
      </c>
      <c r="E267">
        <v>61.914410813853529</v>
      </c>
      <c r="F267">
        <v>791.40762499623202</v>
      </c>
      <c r="G267">
        <v>363.93197353841322</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row>
    <row r="268" spans="1:43">
      <c r="A268" t="s">
        <v>122</v>
      </c>
      <c r="B268" t="s">
        <v>173</v>
      </c>
      <c r="C268" t="s">
        <v>858</v>
      </c>
      <c r="D268">
        <v>101.30398824580382</v>
      </c>
      <c r="E268">
        <v>46.585045689676207</v>
      </c>
      <c r="F268">
        <v>722.6640904250271</v>
      </c>
      <c r="G268">
        <v>332.31998318815113</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row>
    <row r="269" spans="1:43">
      <c r="A269" t="s">
        <v>122</v>
      </c>
      <c r="B269" t="s">
        <v>173</v>
      </c>
      <c r="C269" t="s">
        <v>859</v>
      </c>
      <c r="D269">
        <v>119.69581886495263</v>
      </c>
      <c r="E269">
        <v>55.042602835708138</v>
      </c>
      <c r="F269">
        <v>513.70173701530894</v>
      </c>
      <c r="G269">
        <v>236.22780607273327</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row>
    <row r="270" spans="1:43">
      <c r="A270" t="s">
        <v>122</v>
      </c>
      <c r="B270" t="s">
        <v>173</v>
      </c>
      <c r="C270" t="s">
        <v>860</v>
      </c>
      <c r="D270">
        <v>130.48334283428213</v>
      </c>
      <c r="E270">
        <v>60.003289040582288</v>
      </c>
      <c r="F270">
        <v>688.52638020860718</v>
      </c>
      <c r="G270">
        <v>316.62162009592879</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row>
    <row r="271" spans="1:43">
      <c r="A271" t="s">
        <v>122</v>
      </c>
      <c r="B271" t="s">
        <v>173</v>
      </c>
      <c r="C271" t="s">
        <v>861</v>
      </c>
      <c r="D271">
        <v>0</v>
      </c>
      <c r="E271">
        <v>0</v>
      </c>
      <c r="F271">
        <v>0</v>
      </c>
      <c r="G271">
        <v>0</v>
      </c>
      <c r="H271">
        <v>67.724860914637887</v>
      </c>
      <c r="I271">
        <v>93.121683757627096</v>
      </c>
      <c r="J271">
        <v>35.555551980184894</v>
      </c>
      <c r="K271">
        <v>5.8237956276099228</v>
      </c>
      <c r="L271">
        <v>258.29773782898855</v>
      </c>
      <c r="M271">
        <v>145.87853679355663</v>
      </c>
      <c r="N271">
        <v>82.124213306002261</v>
      </c>
      <c r="O271">
        <v>0</v>
      </c>
      <c r="P271">
        <v>0</v>
      </c>
      <c r="Q271">
        <v>0</v>
      </c>
      <c r="R271">
        <v>0</v>
      </c>
      <c r="S271">
        <v>0</v>
      </c>
      <c r="T271">
        <v>2.9676862004896201</v>
      </c>
      <c r="U271">
        <v>0</v>
      </c>
      <c r="V271">
        <v>0</v>
      </c>
      <c r="W271">
        <v>0</v>
      </c>
      <c r="X271">
        <v>56.492021523384921</v>
      </c>
      <c r="Y271">
        <v>71.023635110407596</v>
      </c>
      <c r="Z271">
        <v>31.143549179723991</v>
      </c>
      <c r="AA271">
        <v>42.822380122120478</v>
      </c>
      <c r="AB271">
        <v>16.35036331935509</v>
      </c>
      <c r="AC271">
        <v>2.6780957995578474</v>
      </c>
      <c r="AD271">
        <v>118.77925170238154</v>
      </c>
      <c r="AE271">
        <v>67.082830788277846</v>
      </c>
      <c r="AF271">
        <v>37.765149184511969</v>
      </c>
      <c r="AG271">
        <v>0</v>
      </c>
      <c r="AH271">
        <v>0</v>
      </c>
      <c r="AI271">
        <v>0</v>
      </c>
      <c r="AJ271">
        <v>0</v>
      </c>
      <c r="AK271">
        <v>0</v>
      </c>
      <c r="AL271">
        <v>1.3647024133638395</v>
      </c>
      <c r="AM271">
        <v>0</v>
      </c>
      <c r="AN271">
        <v>0</v>
      </c>
      <c r="AO271">
        <v>0</v>
      </c>
      <c r="AP271">
        <v>25.97808289031569</v>
      </c>
      <c r="AQ271">
        <v>32.660503736902754</v>
      </c>
    </row>
    <row r="272" spans="1:43">
      <c r="A272" t="s">
        <v>122</v>
      </c>
      <c r="B272" t="s">
        <v>173</v>
      </c>
      <c r="C272" t="s">
        <v>862</v>
      </c>
      <c r="D272">
        <v>0</v>
      </c>
      <c r="E272">
        <v>0</v>
      </c>
      <c r="F272">
        <v>0</v>
      </c>
      <c r="G272">
        <v>0</v>
      </c>
      <c r="H272">
        <v>67.724860914637887</v>
      </c>
      <c r="I272">
        <v>93.121683757627096</v>
      </c>
      <c r="J272">
        <v>35.555551980184894</v>
      </c>
      <c r="K272">
        <v>5.8237956276099228</v>
      </c>
      <c r="L272">
        <v>258.29773782898855</v>
      </c>
      <c r="M272">
        <v>145.87853679355663</v>
      </c>
      <c r="N272">
        <v>82.124213306002261</v>
      </c>
      <c r="O272">
        <v>0</v>
      </c>
      <c r="P272">
        <v>0</v>
      </c>
      <c r="Q272">
        <v>0</v>
      </c>
      <c r="R272">
        <v>0</v>
      </c>
      <c r="S272">
        <v>0</v>
      </c>
      <c r="T272">
        <v>2.9676862004896201</v>
      </c>
      <c r="U272">
        <v>0</v>
      </c>
      <c r="V272">
        <v>0</v>
      </c>
      <c r="W272">
        <v>0</v>
      </c>
      <c r="X272">
        <v>56.492021523384921</v>
      </c>
      <c r="Y272">
        <v>71.023635110407596</v>
      </c>
      <c r="Z272">
        <v>31.143549179723991</v>
      </c>
      <c r="AA272">
        <v>42.822380122120478</v>
      </c>
      <c r="AB272">
        <v>16.35036331935509</v>
      </c>
      <c r="AC272">
        <v>2.6780957995578474</v>
      </c>
      <c r="AD272">
        <v>118.77925170238154</v>
      </c>
      <c r="AE272">
        <v>67.082830788277846</v>
      </c>
      <c r="AF272">
        <v>37.765149184511969</v>
      </c>
      <c r="AG272">
        <v>0</v>
      </c>
      <c r="AH272">
        <v>0</v>
      </c>
      <c r="AI272">
        <v>0</v>
      </c>
      <c r="AJ272">
        <v>0</v>
      </c>
      <c r="AK272">
        <v>0</v>
      </c>
      <c r="AL272">
        <v>1.3647024133638395</v>
      </c>
      <c r="AM272">
        <v>0</v>
      </c>
      <c r="AN272">
        <v>0</v>
      </c>
      <c r="AO272">
        <v>0</v>
      </c>
      <c r="AP272">
        <v>25.97808289031569</v>
      </c>
      <c r="AQ272">
        <v>32.660503736902754</v>
      </c>
    </row>
    <row r="273" spans="1:43">
      <c r="A273" t="s">
        <v>122</v>
      </c>
      <c r="B273" t="s">
        <v>173</v>
      </c>
      <c r="C273" t="s">
        <v>863</v>
      </c>
      <c r="D273">
        <v>0</v>
      </c>
      <c r="E273">
        <v>0</v>
      </c>
      <c r="F273">
        <v>0</v>
      </c>
      <c r="G273">
        <v>0</v>
      </c>
      <c r="H273">
        <v>67.724860914637887</v>
      </c>
      <c r="I273">
        <v>93.121683757627096</v>
      </c>
      <c r="J273">
        <v>35.555551980184894</v>
      </c>
      <c r="K273">
        <v>5.8237956276099228</v>
      </c>
      <c r="L273">
        <v>258.29773782898855</v>
      </c>
      <c r="M273">
        <v>145.87853679355663</v>
      </c>
      <c r="N273">
        <v>82.124213306002261</v>
      </c>
      <c r="O273">
        <v>0</v>
      </c>
      <c r="P273">
        <v>0</v>
      </c>
      <c r="Q273">
        <v>0</v>
      </c>
      <c r="R273">
        <v>0</v>
      </c>
      <c r="S273">
        <v>0</v>
      </c>
      <c r="T273">
        <v>2.9676862004896201</v>
      </c>
      <c r="U273">
        <v>0</v>
      </c>
      <c r="V273">
        <v>0</v>
      </c>
      <c r="W273">
        <v>0</v>
      </c>
      <c r="X273">
        <v>56.492021523384921</v>
      </c>
      <c r="Y273">
        <v>71.023635110407596</v>
      </c>
      <c r="Z273">
        <v>31.143549179723991</v>
      </c>
      <c r="AA273">
        <v>42.822380122120478</v>
      </c>
      <c r="AB273">
        <v>16.35036331935509</v>
      </c>
      <c r="AC273">
        <v>2.6780957995578474</v>
      </c>
      <c r="AD273">
        <v>118.77925170238154</v>
      </c>
      <c r="AE273">
        <v>67.082830788277846</v>
      </c>
      <c r="AF273">
        <v>37.765149184511969</v>
      </c>
      <c r="AG273">
        <v>0</v>
      </c>
      <c r="AH273">
        <v>0</v>
      </c>
      <c r="AI273">
        <v>0</v>
      </c>
      <c r="AJ273">
        <v>0</v>
      </c>
      <c r="AK273">
        <v>0</v>
      </c>
      <c r="AL273">
        <v>1.3647024133638395</v>
      </c>
      <c r="AM273">
        <v>0</v>
      </c>
      <c r="AN273">
        <v>0</v>
      </c>
      <c r="AO273">
        <v>0</v>
      </c>
      <c r="AP273">
        <v>25.97808289031569</v>
      </c>
      <c r="AQ273">
        <v>32.660503736902754</v>
      </c>
    </row>
    <row r="274" spans="1:43">
      <c r="A274" t="s">
        <v>122</v>
      </c>
      <c r="B274" t="s">
        <v>175</v>
      </c>
      <c r="C274" t="s">
        <v>856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row>
    <row r="275" spans="1:43">
      <c r="A275" t="s">
        <v>122</v>
      </c>
      <c r="B275" t="s">
        <v>175</v>
      </c>
      <c r="C275" t="s">
        <v>857</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row>
    <row r="276" spans="1:43">
      <c r="A276" t="s">
        <v>122</v>
      </c>
      <c r="B276" t="s">
        <v>175</v>
      </c>
      <c r="C276" t="s">
        <v>858</v>
      </c>
      <c r="D276">
        <v>1330.737804878049</v>
      </c>
      <c r="E276">
        <v>611.94512195121956</v>
      </c>
      <c r="F276">
        <v>799.30478048780503</v>
      </c>
      <c r="G276">
        <v>367.56351219512197</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row>
    <row r="277" spans="1:43">
      <c r="A277" t="s">
        <v>122</v>
      </c>
      <c r="B277" t="s">
        <v>175</v>
      </c>
      <c r="C277" t="s">
        <v>859</v>
      </c>
      <c r="D277">
        <v>1330.737804878049</v>
      </c>
      <c r="E277">
        <v>611.94512195121956</v>
      </c>
      <c r="F277">
        <v>799.30478048780503</v>
      </c>
      <c r="G277">
        <v>367.56351219512197</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row>
    <row r="278" spans="1:43">
      <c r="A278" t="s">
        <v>122</v>
      </c>
      <c r="B278" t="s">
        <v>175</v>
      </c>
      <c r="C278" t="s">
        <v>860</v>
      </c>
      <c r="D278">
        <v>951.77060619276085</v>
      </c>
      <c r="E278">
        <v>437.67553423462721</v>
      </c>
      <c r="F278">
        <v>801.93999543167411</v>
      </c>
      <c r="G278">
        <v>368.77532636639023</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row>
    <row r="279" spans="1:43">
      <c r="A279" t="s">
        <v>122</v>
      </c>
      <c r="B279" t="s">
        <v>175</v>
      </c>
      <c r="C279" t="s">
        <v>861</v>
      </c>
      <c r="D279">
        <v>0</v>
      </c>
      <c r="E279">
        <v>0</v>
      </c>
      <c r="F279">
        <v>0</v>
      </c>
      <c r="G279">
        <v>0</v>
      </c>
      <c r="H279">
        <v>155.15342128858717</v>
      </c>
      <c r="I279">
        <v>152.71645655630576</v>
      </c>
      <c r="J279">
        <v>0</v>
      </c>
      <c r="K279">
        <v>231.03011758678113</v>
      </c>
      <c r="L279">
        <v>263.04000000000008</v>
      </c>
      <c r="M279">
        <v>0</v>
      </c>
      <c r="N279">
        <v>0</v>
      </c>
      <c r="O279">
        <v>0</v>
      </c>
      <c r="P279">
        <v>0</v>
      </c>
      <c r="Q279">
        <v>0</v>
      </c>
      <c r="R279">
        <v>0</v>
      </c>
      <c r="S279">
        <v>0</v>
      </c>
      <c r="T279">
        <v>0</v>
      </c>
      <c r="U279">
        <v>0</v>
      </c>
      <c r="V279">
        <v>0</v>
      </c>
      <c r="W279">
        <v>0</v>
      </c>
      <c r="X279">
        <v>435.75039801596273</v>
      </c>
      <c r="Y279">
        <v>516.02020817679795</v>
      </c>
      <c r="Z279">
        <v>71.347923658255411</v>
      </c>
      <c r="AA279">
        <v>70.227275642680723</v>
      </c>
      <c r="AB279">
        <v>0</v>
      </c>
      <c r="AC279">
        <v>106.24012706545406</v>
      </c>
      <c r="AD279">
        <v>120.95999999999998</v>
      </c>
      <c r="AE279">
        <v>0</v>
      </c>
      <c r="AF279">
        <v>0</v>
      </c>
      <c r="AG279">
        <v>0</v>
      </c>
      <c r="AH279">
        <v>0</v>
      </c>
      <c r="AI279">
        <v>0</v>
      </c>
      <c r="AJ279">
        <v>0</v>
      </c>
      <c r="AK279">
        <v>0</v>
      </c>
      <c r="AL279">
        <v>0</v>
      </c>
      <c r="AM279">
        <v>0</v>
      </c>
      <c r="AN279">
        <v>0</v>
      </c>
      <c r="AO279">
        <v>0</v>
      </c>
      <c r="AP279">
        <v>200.38156989055216</v>
      </c>
      <c r="AQ279">
        <v>237.29396434407499</v>
      </c>
    </row>
    <row r="280" spans="1:43">
      <c r="A280" t="s">
        <v>122</v>
      </c>
      <c r="B280" t="s">
        <v>175</v>
      </c>
      <c r="C280" t="s">
        <v>862</v>
      </c>
      <c r="D280">
        <v>0</v>
      </c>
      <c r="E280">
        <v>0</v>
      </c>
      <c r="F280">
        <v>0</v>
      </c>
      <c r="G280">
        <v>0</v>
      </c>
      <c r="H280">
        <v>155.15342128858717</v>
      </c>
      <c r="I280">
        <v>152.71645655630576</v>
      </c>
      <c r="J280">
        <v>0</v>
      </c>
      <c r="K280">
        <v>231.03011758678113</v>
      </c>
      <c r="L280">
        <v>263.04000000000008</v>
      </c>
      <c r="M280">
        <v>0</v>
      </c>
      <c r="N280">
        <v>0</v>
      </c>
      <c r="O280">
        <v>0</v>
      </c>
      <c r="P280">
        <v>0</v>
      </c>
      <c r="Q280">
        <v>0</v>
      </c>
      <c r="R280">
        <v>0</v>
      </c>
      <c r="S280">
        <v>0</v>
      </c>
      <c r="T280">
        <v>0</v>
      </c>
      <c r="U280">
        <v>0</v>
      </c>
      <c r="V280">
        <v>0</v>
      </c>
      <c r="W280">
        <v>0</v>
      </c>
      <c r="X280">
        <v>435.75039801596273</v>
      </c>
      <c r="Y280">
        <v>516.02020817679795</v>
      </c>
      <c r="Z280">
        <v>71.347923658255411</v>
      </c>
      <c r="AA280">
        <v>70.227275642680723</v>
      </c>
      <c r="AB280">
        <v>0</v>
      </c>
      <c r="AC280">
        <v>106.24012706545406</v>
      </c>
      <c r="AD280">
        <v>120.95999999999998</v>
      </c>
      <c r="AE280">
        <v>0</v>
      </c>
      <c r="AF280">
        <v>0</v>
      </c>
      <c r="AG280">
        <v>0</v>
      </c>
      <c r="AH280">
        <v>0</v>
      </c>
      <c r="AI280">
        <v>0</v>
      </c>
      <c r="AJ280">
        <v>0</v>
      </c>
      <c r="AK280">
        <v>0</v>
      </c>
      <c r="AL280">
        <v>0</v>
      </c>
      <c r="AM280">
        <v>0</v>
      </c>
      <c r="AN280">
        <v>0</v>
      </c>
      <c r="AO280">
        <v>0</v>
      </c>
      <c r="AP280">
        <v>200.38156989055216</v>
      </c>
      <c r="AQ280">
        <v>237.29396434407499</v>
      </c>
    </row>
    <row r="281" spans="1:43">
      <c r="A281" t="s">
        <v>122</v>
      </c>
      <c r="B281" t="s">
        <v>175</v>
      </c>
      <c r="C281" t="s">
        <v>863</v>
      </c>
      <c r="D281">
        <v>0</v>
      </c>
      <c r="E281">
        <v>0</v>
      </c>
      <c r="F281">
        <v>0</v>
      </c>
      <c r="G281">
        <v>0</v>
      </c>
      <c r="H281">
        <v>155.15342128858717</v>
      </c>
      <c r="I281">
        <v>152.71645655630576</v>
      </c>
      <c r="J281">
        <v>0</v>
      </c>
      <c r="K281">
        <v>231.03011758678113</v>
      </c>
      <c r="L281">
        <v>263.04000000000008</v>
      </c>
      <c r="M281">
        <v>0</v>
      </c>
      <c r="N281">
        <v>0</v>
      </c>
      <c r="O281">
        <v>0</v>
      </c>
      <c r="P281">
        <v>0</v>
      </c>
      <c r="Q281">
        <v>0</v>
      </c>
      <c r="R281">
        <v>0</v>
      </c>
      <c r="S281">
        <v>0</v>
      </c>
      <c r="T281">
        <v>0</v>
      </c>
      <c r="U281">
        <v>0</v>
      </c>
      <c r="V281">
        <v>0</v>
      </c>
      <c r="W281">
        <v>0</v>
      </c>
      <c r="X281">
        <v>435.75039801596273</v>
      </c>
      <c r="Y281">
        <v>516.02020817679795</v>
      </c>
      <c r="Z281">
        <v>71.347923658255411</v>
      </c>
      <c r="AA281">
        <v>70.227275642680723</v>
      </c>
      <c r="AB281">
        <v>0</v>
      </c>
      <c r="AC281">
        <v>106.24012706545406</v>
      </c>
      <c r="AD281">
        <v>120.95999999999998</v>
      </c>
      <c r="AE281">
        <v>0</v>
      </c>
      <c r="AF281">
        <v>0</v>
      </c>
      <c r="AG281">
        <v>0</v>
      </c>
      <c r="AH281">
        <v>0</v>
      </c>
      <c r="AI281">
        <v>0</v>
      </c>
      <c r="AJ281">
        <v>0</v>
      </c>
      <c r="AK281">
        <v>0</v>
      </c>
      <c r="AL281">
        <v>0</v>
      </c>
      <c r="AM281">
        <v>0</v>
      </c>
      <c r="AN281">
        <v>0</v>
      </c>
      <c r="AO281">
        <v>0</v>
      </c>
      <c r="AP281">
        <v>200.38156989055216</v>
      </c>
      <c r="AQ281">
        <v>237.29396434407499</v>
      </c>
    </row>
    <row r="282" spans="1:43">
      <c r="A282" t="s">
        <v>122</v>
      </c>
      <c r="B282" t="s">
        <v>177</v>
      </c>
      <c r="C282" t="s">
        <v>856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row>
    <row r="283" spans="1:43">
      <c r="A283" t="s">
        <v>122</v>
      </c>
      <c r="B283" t="s">
        <v>177</v>
      </c>
      <c r="C283" t="s">
        <v>857</v>
      </c>
      <c r="D283">
        <v>38.93684210526316</v>
      </c>
      <c r="E283">
        <v>17.905263157894737</v>
      </c>
      <c r="F283">
        <v>263.04000000000002</v>
      </c>
      <c r="G283">
        <v>120.96000000000001</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row>
    <row r="284" spans="1:43">
      <c r="A284" t="s">
        <v>122</v>
      </c>
      <c r="B284" t="s">
        <v>177</v>
      </c>
      <c r="C284" t="s">
        <v>858</v>
      </c>
      <c r="D284">
        <v>103.02400000000003</v>
      </c>
      <c r="E284">
        <v>47.376000000000012</v>
      </c>
      <c r="F284">
        <v>628.99874016000012</v>
      </c>
      <c r="G284">
        <v>289.24759584000003</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row>
    <row r="285" spans="1:43">
      <c r="A285" t="s">
        <v>122</v>
      </c>
      <c r="B285" t="s">
        <v>177</v>
      </c>
      <c r="C285" t="s">
        <v>859</v>
      </c>
      <c r="D285">
        <v>89.410526315789497</v>
      </c>
      <c r="E285">
        <v>41.115789473684217</v>
      </c>
      <c r="F285">
        <v>954.68313000000035</v>
      </c>
      <c r="G285">
        <v>439.01487000000009</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row>
    <row r="286" spans="1:43">
      <c r="A286" t="s">
        <v>122</v>
      </c>
      <c r="B286" t="s">
        <v>177</v>
      </c>
      <c r="C286" t="s">
        <v>860</v>
      </c>
      <c r="D286">
        <v>89.410526315789497</v>
      </c>
      <c r="E286">
        <v>41.115789473684217</v>
      </c>
      <c r="F286">
        <v>954.68313000000035</v>
      </c>
      <c r="G286">
        <v>439.01487000000009</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row>
    <row r="287" spans="1:43">
      <c r="A287" t="s">
        <v>122</v>
      </c>
      <c r="B287" t="s">
        <v>177</v>
      </c>
      <c r="C287" t="s">
        <v>861</v>
      </c>
      <c r="D287">
        <v>0</v>
      </c>
      <c r="E287">
        <v>0</v>
      </c>
      <c r="F287">
        <v>0</v>
      </c>
      <c r="G287">
        <v>0</v>
      </c>
      <c r="H287">
        <v>291.21816000000013</v>
      </c>
      <c r="I287">
        <v>400.42497000000014</v>
      </c>
      <c r="J287">
        <v>0</v>
      </c>
      <c r="K287">
        <v>0</v>
      </c>
      <c r="L287">
        <v>263.04000000000002</v>
      </c>
      <c r="M287">
        <v>0</v>
      </c>
      <c r="N287">
        <v>0</v>
      </c>
      <c r="O287">
        <v>0</v>
      </c>
      <c r="P287">
        <v>0</v>
      </c>
      <c r="Q287">
        <v>0</v>
      </c>
      <c r="R287">
        <v>0</v>
      </c>
      <c r="S287">
        <v>0</v>
      </c>
      <c r="T287">
        <v>17.593684210526316</v>
      </c>
      <c r="U287">
        <v>0</v>
      </c>
      <c r="V287">
        <v>0</v>
      </c>
      <c r="W287">
        <v>0</v>
      </c>
      <c r="X287">
        <v>32.88000000000001</v>
      </c>
      <c r="Y287">
        <v>38.936842105263167</v>
      </c>
      <c r="Z287">
        <v>133.91784000000001</v>
      </c>
      <c r="AA287">
        <v>184.13702999999998</v>
      </c>
      <c r="AB287">
        <v>0</v>
      </c>
      <c r="AC287">
        <v>0</v>
      </c>
      <c r="AD287">
        <v>120.95999999999998</v>
      </c>
      <c r="AE287">
        <v>0</v>
      </c>
      <c r="AF287">
        <v>0</v>
      </c>
      <c r="AG287">
        <v>0</v>
      </c>
      <c r="AH287">
        <v>0</v>
      </c>
      <c r="AI287">
        <v>0</v>
      </c>
      <c r="AJ287">
        <v>0</v>
      </c>
      <c r="AK287">
        <v>0</v>
      </c>
      <c r="AL287">
        <v>8.0905263157894716</v>
      </c>
      <c r="AM287">
        <v>0</v>
      </c>
      <c r="AN287">
        <v>0</v>
      </c>
      <c r="AO287">
        <v>0</v>
      </c>
      <c r="AP287">
        <v>15.119999999999997</v>
      </c>
      <c r="AQ287">
        <v>17.905263157894737</v>
      </c>
    </row>
    <row r="288" spans="1:43">
      <c r="A288" t="s">
        <v>122</v>
      </c>
      <c r="B288" t="s">
        <v>177</v>
      </c>
      <c r="C288" t="s">
        <v>862</v>
      </c>
      <c r="D288">
        <v>0</v>
      </c>
      <c r="E288">
        <v>0</v>
      </c>
      <c r="F288">
        <v>0</v>
      </c>
      <c r="G288">
        <v>0</v>
      </c>
      <c r="H288">
        <v>291.21816000000013</v>
      </c>
      <c r="I288">
        <v>400.42497000000014</v>
      </c>
      <c r="J288">
        <v>0</v>
      </c>
      <c r="K288">
        <v>0</v>
      </c>
      <c r="L288">
        <v>263.04000000000002</v>
      </c>
      <c r="M288">
        <v>0</v>
      </c>
      <c r="N288">
        <v>0</v>
      </c>
      <c r="O288">
        <v>0</v>
      </c>
      <c r="P288">
        <v>0</v>
      </c>
      <c r="Q288">
        <v>0</v>
      </c>
      <c r="R288">
        <v>0</v>
      </c>
      <c r="S288">
        <v>0</v>
      </c>
      <c r="T288">
        <v>17.593684210526316</v>
      </c>
      <c r="U288">
        <v>0</v>
      </c>
      <c r="V288">
        <v>0</v>
      </c>
      <c r="W288">
        <v>0</v>
      </c>
      <c r="X288">
        <v>32.88000000000001</v>
      </c>
      <c r="Y288">
        <v>38.936842105263167</v>
      </c>
      <c r="Z288">
        <v>133.91784000000001</v>
      </c>
      <c r="AA288">
        <v>184.13702999999998</v>
      </c>
      <c r="AB288">
        <v>0</v>
      </c>
      <c r="AC288">
        <v>0</v>
      </c>
      <c r="AD288">
        <v>120.95999999999998</v>
      </c>
      <c r="AE288">
        <v>0</v>
      </c>
      <c r="AF288">
        <v>0</v>
      </c>
      <c r="AG288">
        <v>0</v>
      </c>
      <c r="AH288">
        <v>0</v>
      </c>
      <c r="AI288">
        <v>0</v>
      </c>
      <c r="AJ288">
        <v>0</v>
      </c>
      <c r="AK288">
        <v>0</v>
      </c>
      <c r="AL288">
        <v>8.0905263157894716</v>
      </c>
      <c r="AM288">
        <v>0</v>
      </c>
      <c r="AN288">
        <v>0</v>
      </c>
      <c r="AO288">
        <v>0</v>
      </c>
      <c r="AP288">
        <v>15.119999999999997</v>
      </c>
      <c r="AQ288">
        <v>17.905263157894737</v>
      </c>
    </row>
    <row r="289" spans="1:43">
      <c r="A289" t="s">
        <v>122</v>
      </c>
      <c r="B289" t="s">
        <v>177</v>
      </c>
      <c r="C289" t="s">
        <v>863</v>
      </c>
      <c r="D289">
        <v>0</v>
      </c>
      <c r="E289">
        <v>0</v>
      </c>
      <c r="F289">
        <v>0</v>
      </c>
      <c r="G289">
        <v>0</v>
      </c>
      <c r="H289">
        <v>291.21816000000013</v>
      </c>
      <c r="I289">
        <v>400.42497000000014</v>
      </c>
      <c r="J289">
        <v>0</v>
      </c>
      <c r="K289">
        <v>0</v>
      </c>
      <c r="L289">
        <v>263.04000000000002</v>
      </c>
      <c r="M289">
        <v>0</v>
      </c>
      <c r="N289">
        <v>0</v>
      </c>
      <c r="O289">
        <v>0</v>
      </c>
      <c r="P289">
        <v>0</v>
      </c>
      <c r="Q289">
        <v>0</v>
      </c>
      <c r="R289">
        <v>0</v>
      </c>
      <c r="S289">
        <v>0</v>
      </c>
      <c r="T289">
        <v>17.593684210526316</v>
      </c>
      <c r="U289">
        <v>0</v>
      </c>
      <c r="V289">
        <v>0</v>
      </c>
      <c r="W289">
        <v>0</v>
      </c>
      <c r="X289">
        <v>32.88000000000001</v>
      </c>
      <c r="Y289">
        <v>38.936842105263167</v>
      </c>
      <c r="Z289">
        <v>133.91784000000001</v>
      </c>
      <c r="AA289">
        <v>184.13702999999998</v>
      </c>
      <c r="AB289">
        <v>0</v>
      </c>
      <c r="AC289">
        <v>0</v>
      </c>
      <c r="AD289">
        <v>120.95999999999998</v>
      </c>
      <c r="AE289">
        <v>0</v>
      </c>
      <c r="AF289">
        <v>0</v>
      </c>
      <c r="AG289">
        <v>0</v>
      </c>
      <c r="AH289">
        <v>0</v>
      </c>
      <c r="AI289">
        <v>0</v>
      </c>
      <c r="AJ289">
        <v>0</v>
      </c>
      <c r="AK289">
        <v>0</v>
      </c>
      <c r="AL289">
        <v>8.0905263157894716</v>
      </c>
      <c r="AM289">
        <v>0</v>
      </c>
      <c r="AN289">
        <v>0</v>
      </c>
      <c r="AO289">
        <v>0</v>
      </c>
      <c r="AP289">
        <v>15.119999999999997</v>
      </c>
      <c r="AQ289">
        <v>17.905263157894737</v>
      </c>
    </row>
    <row r="290" spans="1:43">
      <c r="A290" t="s">
        <v>122</v>
      </c>
      <c r="B290" t="s">
        <v>179</v>
      </c>
      <c r="C290" t="s">
        <v>856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row>
    <row r="291" spans="1:43">
      <c r="A291" t="s">
        <v>122</v>
      </c>
      <c r="B291" t="s">
        <v>179</v>
      </c>
      <c r="C291" t="s">
        <v>857</v>
      </c>
      <c r="D291">
        <v>38.93684210526316</v>
      </c>
      <c r="E291">
        <v>17.905263157894737</v>
      </c>
      <c r="F291">
        <v>263.04000000000002</v>
      </c>
      <c r="G291">
        <v>120.96000000000001</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row>
    <row r="292" spans="1:43">
      <c r="A292" t="s">
        <v>122</v>
      </c>
      <c r="B292" t="s">
        <v>179</v>
      </c>
      <c r="C292" t="s">
        <v>858</v>
      </c>
      <c r="D292">
        <v>103.02400000000003</v>
      </c>
      <c r="E292">
        <v>47.376000000000012</v>
      </c>
      <c r="F292">
        <v>628.99874016000012</v>
      </c>
      <c r="G292">
        <v>289.24759584000003</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row>
    <row r="293" spans="1:43">
      <c r="A293" t="s">
        <v>122</v>
      </c>
      <c r="B293" t="s">
        <v>179</v>
      </c>
      <c r="C293" t="s">
        <v>859</v>
      </c>
      <c r="D293">
        <v>89.410526315789497</v>
      </c>
      <c r="E293">
        <v>41.115789473684217</v>
      </c>
      <c r="F293">
        <v>954.68313000000035</v>
      </c>
      <c r="G293">
        <v>439.01487000000009</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row>
    <row r="294" spans="1:43">
      <c r="A294" t="s">
        <v>122</v>
      </c>
      <c r="B294" t="s">
        <v>179</v>
      </c>
      <c r="C294" t="s">
        <v>860</v>
      </c>
      <c r="D294">
        <v>89.410526315789497</v>
      </c>
      <c r="E294">
        <v>41.115789473684217</v>
      </c>
      <c r="F294">
        <v>954.68313000000035</v>
      </c>
      <c r="G294">
        <v>439.01487000000009</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row>
    <row r="295" spans="1:43">
      <c r="A295" t="s">
        <v>122</v>
      </c>
      <c r="B295" t="s">
        <v>179</v>
      </c>
      <c r="C295" t="s">
        <v>861</v>
      </c>
      <c r="D295">
        <v>0</v>
      </c>
      <c r="E295">
        <v>0</v>
      </c>
      <c r="F295">
        <v>0</v>
      </c>
      <c r="G295">
        <v>0</v>
      </c>
      <c r="H295">
        <v>291.21816000000013</v>
      </c>
      <c r="I295">
        <v>400.42497000000014</v>
      </c>
      <c r="J295">
        <v>0</v>
      </c>
      <c r="K295">
        <v>0</v>
      </c>
      <c r="L295">
        <v>263.04000000000002</v>
      </c>
      <c r="M295">
        <v>0</v>
      </c>
      <c r="N295">
        <v>0</v>
      </c>
      <c r="O295">
        <v>0</v>
      </c>
      <c r="P295">
        <v>0</v>
      </c>
      <c r="Q295">
        <v>0</v>
      </c>
      <c r="R295">
        <v>0</v>
      </c>
      <c r="S295">
        <v>0</v>
      </c>
      <c r="T295">
        <v>17.593684210526316</v>
      </c>
      <c r="U295">
        <v>0</v>
      </c>
      <c r="V295">
        <v>0</v>
      </c>
      <c r="W295">
        <v>0</v>
      </c>
      <c r="X295">
        <v>32.88000000000001</v>
      </c>
      <c r="Y295">
        <v>38.936842105263167</v>
      </c>
      <c r="Z295">
        <v>133.91784000000001</v>
      </c>
      <c r="AA295">
        <v>184.13702999999998</v>
      </c>
      <c r="AB295">
        <v>0</v>
      </c>
      <c r="AC295">
        <v>0</v>
      </c>
      <c r="AD295">
        <v>120.95999999999998</v>
      </c>
      <c r="AE295">
        <v>0</v>
      </c>
      <c r="AF295">
        <v>0</v>
      </c>
      <c r="AG295">
        <v>0</v>
      </c>
      <c r="AH295">
        <v>0</v>
      </c>
      <c r="AI295">
        <v>0</v>
      </c>
      <c r="AJ295">
        <v>0</v>
      </c>
      <c r="AK295">
        <v>0</v>
      </c>
      <c r="AL295">
        <v>8.0905263157894716</v>
      </c>
      <c r="AM295">
        <v>0</v>
      </c>
      <c r="AN295">
        <v>0</v>
      </c>
      <c r="AO295">
        <v>0</v>
      </c>
      <c r="AP295">
        <v>15.119999999999997</v>
      </c>
      <c r="AQ295">
        <v>17.905263157894737</v>
      </c>
    </row>
    <row r="296" spans="1:43">
      <c r="A296" t="s">
        <v>122</v>
      </c>
      <c r="B296" t="s">
        <v>179</v>
      </c>
      <c r="C296" t="s">
        <v>862</v>
      </c>
      <c r="D296">
        <v>0</v>
      </c>
      <c r="E296">
        <v>0</v>
      </c>
      <c r="F296">
        <v>0</v>
      </c>
      <c r="G296">
        <v>0</v>
      </c>
      <c r="H296">
        <v>291.21816000000013</v>
      </c>
      <c r="I296">
        <v>400.42497000000014</v>
      </c>
      <c r="J296">
        <v>0</v>
      </c>
      <c r="K296">
        <v>0</v>
      </c>
      <c r="L296">
        <v>263.04000000000002</v>
      </c>
      <c r="M296">
        <v>0</v>
      </c>
      <c r="N296">
        <v>0</v>
      </c>
      <c r="O296">
        <v>0</v>
      </c>
      <c r="P296">
        <v>0</v>
      </c>
      <c r="Q296">
        <v>0</v>
      </c>
      <c r="R296">
        <v>0</v>
      </c>
      <c r="S296">
        <v>0</v>
      </c>
      <c r="T296">
        <v>17.593684210526316</v>
      </c>
      <c r="U296">
        <v>0</v>
      </c>
      <c r="V296">
        <v>0</v>
      </c>
      <c r="W296">
        <v>0</v>
      </c>
      <c r="X296">
        <v>32.88000000000001</v>
      </c>
      <c r="Y296">
        <v>38.936842105263167</v>
      </c>
      <c r="Z296">
        <v>133.91784000000001</v>
      </c>
      <c r="AA296">
        <v>184.13702999999998</v>
      </c>
      <c r="AB296">
        <v>0</v>
      </c>
      <c r="AC296">
        <v>0</v>
      </c>
      <c r="AD296">
        <v>120.95999999999998</v>
      </c>
      <c r="AE296">
        <v>0</v>
      </c>
      <c r="AF296">
        <v>0</v>
      </c>
      <c r="AG296">
        <v>0</v>
      </c>
      <c r="AH296">
        <v>0</v>
      </c>
      <c r="AI296">
        <v>0</v>
      </c>
      <c r="AJ296">
        <v>0</v>
      </c>
      <c r="AK296">
        <v>0</v>
      </c>
      <c r="AL296">
        <v>8.0905263157894716</v>
      </c>
      <c r="AM296">
        <v>0</v>
      </c>
      <c r="AN296">
        <v>0</v>
      </c>
      <c r="AO296">
        <v>0</v>
      </c>
      <c r="AP296">
        <v>15.119999999999997</v>
      </c>
      <c r="AQ296">
        <v>17.905263157894737</v>
      </c>
    </row>
    <row r="297" spans="1:43">
      <c r="A297" t="s">
        <v>122</v>
      </c>
      <c r="B297" t="s">
        <v>179</v>
      </c>
      <c r="C297" t="s">
        <v>863</v>
      </c>
      <c r="D297">
        <v>0</v>
      </c>
      <c r="E297">
        <v>0</v>
      </c>
      <c r="F297">
        <v>0</v>
      </c>
      <c r="G297">
        <v>0</v>
      </c>
      <c r="H297">
        <v>291.21816000000013</v>
      </c>
      <c r="I297">
        <v>400.42497000000014</v>
      </c>
      <c r="J297">
        <v>0</v>
      </c>
      <c r="K297">
        <v>0</v>
      </c>
      <c r="L297">
        <v>263.04000000000002</v>
      </c>
      <c r="M297">
        <v>0</v>
      </c>
      <c r="N297">
        <v>0</v>
      </c>
      <c r="O297">
        <v>0</v>
      </c>
      <c r="P297">
        <v>0</v>
      </c>
      <c r="Q297">
        <v>0</v>
      </c>
      <c r="R297">
        <v>0</v>
      </c>
      <c r="S297">
        <v>0</v>
      </c>
      <c r="T297">
        <v>17.593684210526316</v>
      </c>
      <c r="U297">
        <v>0</v>
      </c>
      <c r="V297">
        <v>0</v>
      </c>
      <c r="W297">
        <v>0</v>
      </c>
      <c r="X297">
        <v>32.88000000000001</v>
      </c>
      <c r="Y297">
        <v>38.936842105263167</v>
      </c>
      <c r="Z297">
        <v>133.91784000000001</v>
      </c>
      <c r="AA297">
        <v>184.13702999999998</v>
      </c>
      <c r="AB297">
        <v>0</v>
      </c>
      <c r="AC297">
        <v>0</v>
      </c>
      <c r="AD297">
        <v>120.95999999999998</v>
      </c>
      <c r="AE297">
        <v>0</v>
      </c>
      <c r="AF297">
        <v>0</v>
      </c>
      <c r="AG297">
        <v>0</v>
      </c>
      <c r="AH297">
        <v>0</v>
      </c>
      <c r="AI297">
        <v>0</v>
      </c>
      <c r="AJ297">
        <v>0</v>
      </c>
      <c r="AK297">
        <v>0</v>
      </c>
      <c r="AL297">
        <v>8.0905263157894716</v>
      </c>
      <c r="AM297">
        <v>0</v>
      </c>
      <c r="AN297">
        <v>0</v>
      </c>
      <c r="AO297">
        <v>0</v>
      </c>
      <c r="AP297">
        <v>15.119999999999997</v>
      </c>
      <c r="AQ297">
        <v>17.905263157894737</v>
      </c>
    </row>
    <row r="298" spans="1:43">
      <c r="A298" t="s">
        <v>122</v>
      </c>
      <c r="B298" t="s">
        <v>181</v>
      </c>
      <c r="C298" t="s">
        <v>856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row>
    <row r="299" spans="1:43">
      <c r="A299" t="s">
        <v>122</v>
      </c>
      <c r="B299" t="s">
        <v>181</v>
      </c>
      <c r="C299" t="s">
        <v>857</v>
      </c>
      <c r="D299">
        <v>38.93684210526316</v>
      </c>
      <c r="E299">
        <v>17.905263157894737</v>
      </c>
      <c r="F299">
        <v>263.04000000000002</v>
      </c>
      <c r="G299">
        <v>120.96000000000001</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row>
    <row r="300" spans="1:43">
      <c r="A300" t="s">
        <v>122</v>
      </c>
      <c r="B300" t="s">
        <v>181</v>
      </c>
      <c r="C300" t="s">
        <v>858</v>
      </c>
      <c r="D300">
        <v>103.02400000000003</v>
      </c>
      <c r="E300">
        <v>47.376000000000012</v>
      </c>
      <c r="F300">
        <v>628.99874016000012</v>
      </c>
      <c r="G300">
        <v>289.24759584000003</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row>
    <row r="301" spans="1:43">
      <c r="A301" t="s">
        <v>122</v>
      </c>
      <c r="B301" t="s">
        <v>181</v>
      </c>
      <c r="C301" t="s">
        <v>859</v>
      </c>
      <c r="D301">
        <v>89.410526315789497</v>
      </c>
      <c r="E301">
        <v>41.115789473684217</v>
      </c>
      <c r="F301">
        <v>954.68313000000035</v>
      </c>
      <c r="G301">
        <v>439.01487000000009</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row>
    <row r="302" spans="1:43">
      <c r="A302" t="s">
        <v>122</v>
      </c>
      <c r="B302" t="s">
        <v>181</v>
      </c>
      <c r="C302" t="s">
        <v>860</v>
      </c>
      <c r="D302">
        <v>89.410526315789497</v>
      </c>
      <c r="E302">
        <v>41.115789473684217</v>
      </c>
      <c r="F302">
        <v>954.68313000000035</v>
      </c>
      <c r="G302">
        <v>439.01487000000009</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row>
    <row r="303" spans="1:43">
      <c r="A303" t="s">
        <v>122</v>
      </c>
      <c r="B303" t="s">
        <v>181</v>
      </c>
      <c r="C303" t="s">
        <v>861</v>
      </c>
      <c r="D303">
        <v>0</v>
      </c>
      <c r="E303">
        <v>0</v>
      </c>
      <c r="F303">
        <v>0</v>
      </c>
      <c r="G303">
        <v>0</v>
      </c>
      <c r="H303">
        <v>291.21816000000013</v>
      </c>
      <c r="I303">
        <v>400.42497000000014</v>
      </c>
      <c r="J303">
        <v>0</v>
      </c>
      <c r="K303">
        <v>0</v>
      </c>
      <c r="L303">
        <v>263.04000000000002</v>
      </c>
      <c r="M303">
        <v>0</v>
      </c>
      <c r="N303">
        <v>0</v>
      </c>
      <c r="O303">
        <v>0</v>
      </c>
      <c r="P303">
        <v>0</v>
      </c>
      <c r="Q303">
        <v>0</v>
      </c>
      <c r="R303">
        <v>0</v>
      </c>
      <c r="S303">
        <v>0</v>
      </c>
      <c r="T303">
        <v>17.593684210526316</v>
      </c>
      <c r="U303">
        <v>0</v>
      </c>
      <c r="V303">
        <v>0</v>
      </c>
      <c r="W303">
        <v>0</v>
      </c>
      <c r="X303">
        <v>32.88000000000001</v>
      </c>
      <c r="Y303">
        <v>38.936842105263167</v>
      </c>
      <c r="Z303">
        <v>133.91784000000001</v>
      </c>
      <c r="AA303">
        <v>184.13702999999998</v>
      </c>
      <c r="AB303">
        <v>0</v>
      </c>
      <c r="AC303">
        <v>0</v>
      </c>
      <c r="AD303">
        <v>120.95999999999998</v>
      </c>
      <c r="AE303">
        <v>0</v>
      </c>
      <c r="AF303">
        <v>0</v>
      </c>
      <c r="AG303">
        <v>0</v>
      </c>
      <c r="AH303">
        <v>0</v>
      </c>
      <c r="AI303">
        <v>0</v>
      </c>
      <c r="AJ303">
        <v>0</v>
      </c>
      <c r="AK303">
        <v>0</v>
      </c>
      <c r="AL303">
        <v>8.0905263157894716</v>
      </c>
      <c r="AM303">
        <v>0</v>
      </c>
      <c r="AN303">
        <v>0</v>
      </c>
      <c r="AO303">
        <v>0</v>
      </c>
      <c r="AP303">
        <v>15.119999999999997</v>
      </c>
      <c r="AQ303">
        <v>17.905263157894737</v>
      </c>
    </row>
    <row r="304" spans="1:43">
      <c r="A304" t="s">
        <v>122</v>
      </c>
      <c r="B304" t="s">
        <v>181</v>
      </c>
      <c r="C304" t="s">
        <v>862</v>
      </c>
      <c r="D304">
        <v>0</v>
      </c>
      <c r="E304">
        <v>0</v>
      </c>
      <c r="F304">
        <v>0</v>
      </c>
      <c r="G304">
        <v>0</v>
      </c>
      <c r="H304">
        <v>291.21816000000013</v>
      </c>
      <c r="I304">
        <v>400.42497000000014</v>
      </c>
      <c r="J304">
        <v>0</v>
      </c>
      <c r="K304">
        <v>0</v>
      </c>
      <c r="L304">
        <v>263.04000000000002</v>
      </c>
      <c r="M304">
        <v>0</v>
      </c>
      <c r="N304">
        <v>0</v>
      </c>
      <c r="O304">
        <v>0</v>
      </c>
      <c r="P304">
        <v>0</v>
      </c>
      <c r="Q304">
        <v>0</v>
      </c>
      <c r="R304">
        <v>0</v>
      </c>
      <c r="S304">
        <v>0</v>
      </c>
      <c r="T304">
        <v>17.593684210526316</v>
      </c>
      <c r="U304">
        <v>0</v>
      </c>
      <c r="V304">
        <v>0</v>
      </c>
      <c r="W304">
        <v>0</v>
      </c>
      <c r="X304">
        <v>32.88000000000001</v>
      </c>
      <c r="Y304">
        <v>38.936842105263167</v>
      </c>
      <c r="Z304">
        <v>133.91784000000001</v>
      </c>
      <c r="AA304">
        <v>184.13702999999998</v>
      </c>
      <c r="AB304">
        <v>0</v>
      </c>
      <c r="AC304">
        <v>0</v>
      </c>
      <c r="AD304">
        <v>120.95999999999998</v>
      </c>
      <c r="AE304">
        <v>0</v>
      </c>
      <c r="AF304">
        <v>0</v>
      </c>
      <c r="AG304">
        <v>0</v>
      </c>
      <c r="AH304">
        <v>0</v>
      </c>
      <c r="AI304">
        <v>0</v>
      </c>
      <c r="AJ304">
        <v>0</v>
      </c>
      <c r="AK304">
        <v>0</v>
      </c>
      <c r="AL304">
        <v>8.0905263157894716</v>
      </c>
      <c r="AM304">
        <v>0</v>
      </c>
      <c r="AN304">
        <v>0</v>
      </c>
      <c r="AO304">
        <v>0</v>
      </c>
      <c r="AP304">
        <v>15.119999999999997</v>
      </c>
      <c r="AQ304">
        <v>17.905263157894737</v>
      </c>
    </row>
    <row r="305" spans="1:43">
      <c r="A305" t="s">
        <v>122</v>
      </c>
      <c r="B305" t="s">
        <v>181</v>
      </c>
      <c r="C305" t="s">
        <v>863</v>
      </c>
      <c r="D305">
        <v>0</v>
      </c>
      <c r="E305">
        <v>0</v>
      </c>
      <c r="F305">
        <v>0</v>
      </c>
      <c r="G305">
        <v>0</v>
      </c>
      <c r="H305">
        <v>291.21816000000013</v>
      </c>
      <c r="I305">
        <v>400.42497000000014</v>
      </c>
      <c r="J305">
        <v>0</v>
      </c>
      <c r="K305">
        <v>0</v>
      </c>
      <c r="L305">
        <v>263.04000000000002</v>
      </c>
      <c r="M305">
        <v>0</v>
      </c>
      <c r="N305">
        <v>0</v>
      </c>
      <c r="O305">
        <v>0</v>
      </c>
      <c r="P305">
        <v>0</v>
      </c>
      <c r="Q305">
        <v>0</v>
      </c>
      <c r="R305">
        <v>0</v>
      </c>
      <c r="S305">
        <v>0</v>
      </c>
      <c r="T305">
        <v>17.593684210526316</v>
      </c>
      <c r="U305">
        <v>0</v>
      </c>
      <c r="V305">
        <v>0</v>
      </c>
      <c r="W305">
        <v>0</v>
      </c>
      <c r="X305">
        <v>32.88000000000001</v>
      </c>
      <c r="Y305">
        <v>38.936842105263167</v>
      </c>
      <c r="Z305">
        <v>133.91784000000001</v>
      </c>
      <c r="AA305">
        <v>184.13702999999998</v>
      </c>
      <c r="AB305">
        <v>0</v>
      </c>
      <c r="AC305">
        <v>0</v>
      </c>
      <c r="AD305">
        <v>120.95999999999998</v>
      </c>
      <c r="AE305">
        <v>0</v>
      </c>
      <c r="AF305">
        <v>0</v>
      </c>
      <c r="AG305">
        <v>0</v>
      </c>
      <c r="AH305">
        <v>0</v>
      </c>
      <c r="AI305">
        <v>0</v>
      </c>
      <c r="AJ305">
        <v>0</v>
      </c>
      <c r="AK305">
        <v>0</v>
      </c>
      <c r="AL305">
        <v>8.0905263157894716</v>
      </c>
      <c r="AM305">
        <v>0</v>
      </c>
      <c r="AN305">
        <v>0</v>
      </c>
      <c r="AO305">
        <v>0</v>
      </c>
      <c r="AP305">
        <v>15.119999999999997</v>
      </c>
      <c r="AQ305">
        <v>17.905263157894737</v>
      </c>
    </row>
    <row r="306" spans="1:43">
      <c r="A306" t="s">
        <v>122</v>
      </c>
      <c r="B306" t="s">
        <v>183</v>
      </c>
      <c r="C306" t="s">
        <v>856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row>
    <row r="307" spans="1:43">
      <c r="A307" t="s">
        <v>122</v>
      </c>
      <c r="B307" t="s">
        <v>183</v>
      </c>
      <c r="C307" t="s">
        <v>857</v>
      </c>
      <c r="D307">
        <v>38.93684210526316</v>
      </c>
      <c r="E307">
        <v>17.905263157894737</v>
      </c>
      <c r="F307">
        <v>263.04000000000002</v>
      </c>
      <c r="G307">
        <v>120.96000000000001</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row>
    <row r="308" spans="1:43">
      <c r="A308" t="s">
        <v>122</v>
      </c>
      <c r="B308" t="s">
        <v>183</v>
      </c>
      <c r="C308" t="s">
        <v>858</v>
      </c>
      <c r="D308">
        <v>103.02400000000003</v>
      </c>
      <c r="E308">
        <v>47.376000000000012</v>
      </c>
      <c r="F308">
        <v>628.99874016000012</v>
      </c>
      <c r="G308">
        <v>289.24759584000003</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row>
    <row r="309" spans="1:43">
      <c r="A309" t="s">
        <v>122</v>
      </c>
      <c r="B309" t="s">
        <v>183</v>
      </c>
      <c r="C309" t="s">
        <v>859</v>
      </c>
      <c r="D309">
        <v>89.410526315789497</v>
      </c>
      <c r="E309">
        <v>41.115789473684217</v>
      </c>
      <c r="F309">
        <v>954.68313000000035</v>
      </c>
      <c r="G309">
        <v>439.01487000000009</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row>
    <row r="310" spans="1:43">
      <c r="A310" t="s">
        <v>122</v>
      </c>
      <c r="B310" t="s">
        <v>183</v>
      </c>
      <c r="C310" t="s">
        <v>860</v>
      </c>
      <c r="D310">
        <v>89.410526315789497</v>
      </c>
      <c r="E310">
        <v>41.115789473684217</v>
      </c>
      <c r="F310">
        <v>954.68313000000035</v>
      </c>
      <c r="G310">
        <v>439.01487000000009</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row>
    <row r="311" spans="1:43">
      <c r="A311" t="s">
        <v>122</v>
      </c>
      <c r="B311" t="s">
        <v>183</v>
      </c>
      <c r="C311" t="s">
        <v>861</v>
      </c>
      <c r="D311">
        <v>0</v>
      </c>
      <c r="E311">
        <v>0</v>
      </c>
      <c r="F311">
        <v>0</v>
      </c>
      <c r="G311">
        <v>0</v>
      </c>
      <c r="H311">
        <v>291.21816000000013</v>
      </c>
      <c r="I311">
        <v>400.42497000000014</v>
      </c>
      <c r="J311">
        <v>0</v>
      </c>
      <c r="K311">
        <v>0</v>
      </c>
      <c r="L311">
        <v>263.04000000000002</v>
      </c>
      <c r="M311">
        <v>0</v>
      </c>
      <c r="N311">
        <v>0</v>
      </c>
      <c r="O311">
        <v>0</v>
      </c>
      <c r="P311">
        <v>0</v>
      </c>
      <c r="Q311">
        <v>0</v>
      </c>
      <c r="R311">
        <v>0</v>
      </c>
      <c r="S311">
        <v>0</v>
      </c>
      <c r="T311">
        <v>17.593684210526316</v>
      </c>
      <c r="U311">
        <v>0</v>
      </c>
      <c r="V311">
        <v>0</v>
      </c>
      <c r="W311">
        <v>0</v>
      </c>
      <c r="X311">
        <v>32.88000000000001</v>
      </c>
      <c r="Y311">
        <v>38.936842105263167</v>
      </c>
      <c r="Z311">
        <v>133.91784000000001</v>
      </c>
      <c r="AA311">
        <v>184.13702999999998</v>
      </c>
      <c r="AB311">
        <v>0</v>
      </c>
      <c r="AC311">
        <v>0</v>
      </c>
      <c r="AD311">
        <v>120.95999999999998</v>
      </c>
      <c r="AE311">
        <v>0</v>
      </c>
      <c r="AF311">
        <v>0</v>
      </c>
      <c r="AG311">
        <v>0</v>
      </c>
      <c r="AH311">
        <v>0</v>
      </c>
      <c r="AI311">
        <v>0</v>
      </c>
      <c r="AJ311">
        <v>0</v>
      </c>
      <c r="AK311">
        <v>0</v>
      </c>
      <c r="AL311">
        <v>8.0905263157894716</v>
      </c>
      <c r="AM311">
        <v>0</v>
      </c>
      <c r="AN311">
        <v>0</v>
      </c>
      <c r="AO311">
        <v>0</v>
      </c>
      <c r="AP311">
        <v>15.119999999999997</v>
      </c>
      <c r="AQ311">
        <v>17.905263157894737</v>
      </c>
    </row>
    <row r="312" spans="1:43">
      <c r="A312" t="s">
        <v>122</v>
      </c>
      <c r="B312" t="s">
        <v>183</v>
      </c>
      <c r="C312" t="s">
        <v>862</v>
      </c>
      <c r="D312">
        <v>0</v>
      </c>
      <c r="E312">
        <v>0</v>
      </c>
      <c r="F312">
        <v>0</v>
      </c>
      <c r="G312">
        <v>0</v>
      </c>
      <c r="H312">
        <v>291.21816000000013</v>
      </c>
      <c r="I312">
        <v>400.42497000000014</v>
      </c>
      <c r="J312">
        <v>0</v>
      </c>
      <c r="K312">
        <v>0</v>
      </c>
      <c r="L312">
        <v>263.04000000000002</v>
      </c>
      <c r="M312">
        <v>0</v>
      </c>
      <c r="N312">
        <v>0</v>
      </c>
      <c r="O312">
        <v>0</v>
      </c>
      <c r="P312">
        <v>0</v>
      </c>
      <c r="Q312">
        <v>0</v>
      </c>
      <c r="R312">
        <v>0</v>
      </c>
      <c r="S312">
        <v>0</v>
      </c>
      <c r="T312">
        <v>17.593684210526316</v>
      </c>
      <c r="U312">
        <v>0</v>
      </c>
      <c r="V312">
        <v>0</v>
      </c>
      <c r="W312">
        <v>0</v>
      </c>
      <c r="X312">
        <v>32.88000000000001</v>
      </c>
      <c r="Y312">
        <v>38.936842105263167</v>
      </c>
      <c r="Z312">
        <v>133.91784000000001</v>
      </c>
      <c r="AA312">
        <v>184.13702999999998</v>
      </c>
      <c r="AB312">
        <v>0</v>
      </c>
      <c r="AC312">
        <v>0</v>
      </c>
      <c r="AD312">
        <v>120.95999999999998</v>
      </c>
      <c r="AE312">
        <v>0</v>
      </c>
      <c r="AF312">
        <v>0</v>
      </c>
      <c r="AG312">
        <v>0</v>
      </c>
      <c r="AH312">
        <v>0</v>
      </c>
      <c r="AI312">
        <v>0</v>
      </c>
      <c r="AJ312">
        <v>0</v>
      </c>
      <c r="AK312">
        <v>0</v>
      </c>
      <c r="AL312">
        <v>8.0905263157894716</v>
      </c>
      <c r="AM312">
        <v>0</v>
      </c>
      <c r="AN312">
        <v>0</v>
      </c>
      <c r="AO312">
        <v>0</v>
      </c>
      <c r="AP312">
        <v>15.119999999999997</v>
      </c>
      <c r="AQ312">
        <v>17.905263157894737</v>
      </c>
    </row>
    <row r="313" spans="1:43">
      <c r="A313" t="s">
        <v>122</v>
      </c>
      <c r="B313" t="s">
        <v>183</v>
      </c>
      <c r="C313" t="s">
        <v>863</v>
      </c>
      <c r="D313">
        <v>0</v>
      </c>
      <c r="E313">
        <v>0</v>
      </c>
      <c r="F313">
        <v>0</v>
      </c>
      <c r="G313">
        <v>0</v>
      </c>
      <c r="H313">
        <v>291.21816000000013</v>
      </c>
      <c r="I313">
        <v>400.42497000000014</v>
      </c>
      <c r="J313">
        <v>0</v>
      </c>
      <c r="K313">
        <v>0</v>
      </c>
      <c r="L313">
        <v>263.04000000000002</v>
      </c>
      <c r="M313">
        <v>0</v>
      </c>
      <c r="N313">
        <v>0</v>
      </c>
      <c r="O313">
        <v>0</v>
      </c>
      <c r="P313">
        <v>0</v>
      </c>
      <c r="Q313">
        <v>0</v>
      </c>
      <c r="R313">
        <v>0</v>
      </c>
      <c r="S313">
        <v>0</v>
      </c>
      <c r="T313">
        <v>17.593684210526316</v>
      </c>
      <c r="U313">
        <v>0</v>
      </c>
      <c r="V313">
        <v>0</v>
      </c>
      <c r="W313">
        <v>0</v>
      </c>
      <c r="X313">
        <v>32.88000000000001</v>
      </c>
      <c r="Y313">
        <v>38.936842105263167</v>
      </c>
      <c r="Z313">
        <v>133.91784000000001</v>
      </c>
      <c r="AA313">
        <v>184.13702999999998</v>
      </c>
      <c r="AB313">
        <v>0</v>
      </c>
      <c r="AC313">
        <v>0</v>
      </c>
      <c r="AD313">
        <v>120.95999999999998</v>
      </c>
      <c r="AE313">
        <v>0</v>
      </c>
      <c r="AF313">
        <v>0</v>
      </c>
      <c r="AG313">
        <v>0</v>
      </c>
      <c r="AH313">
        <v>0</v>
      </c>
      <c r="AI313">
        <v>0</v>
      </c>
      <c r="AJ313">
        <v>0</v>
      </c>
      <c r="AK313">
        <v>0</v>
      </c>
      <c r="AL313">
        <v>8.0905263157894716</v>
      </c>
      <c r="AM313">
        <v>0</v>
      </c>
      <c r="AN313">
        <v>0</v>
      </c>
      <c r="AO313">
        <v>0</v>
      </c>
      <c r="AP313">
        <v>15.119999999999997</v>
      </c>
      <c r="AQ313">
        <v>17.905263157894737</v>
      </c>
    </row>
    <row r="314" spans="1:43">
      <c r="A314" t="s">
        <v>122</v>
      </c>
      <c r="B314" t="s">
        <v>185</v>
      </c>
      <c r="C314" t="s">
        <v>856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row>
    <row r="315" spans="1:43">
      <c r="A315" t="s">
        <v>122</v>
      </c>
      <c r="B315" t="s">
        <v>185</v>
      </c>
      <c r="C315" t="s">
        <v>857</v>
      </c>
      <c r="D315">
        <v>41.389860775665959</v>
      </c>
      <c r="E315">
        <v>19.033293641364637</v>
      </c>
      <c r="F315">
        <v>187.32803396117617</v>
      </c>
      <c r="G315">
        <v>86.143548463898526</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row>
    <row r="316" spans="1:43">
      <c r="A316" t="s">
        <v>122</v>
      </c>
      <c r="B316" t="s">
        <v>185</v>
      </c>
      <c r="C316" t="s">
        <v>858</v>
      </c>
      <c r="D316">
        <v>403.52969910193343</v>
      </c>
      <c r="E316">
        <v>185.56475214176498</v>
      </c>
      <c r="F316">
        <v>640.22995685463422</v>
      </c>
      <c r="G316">
        <v>294.4123159258537</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row>
    <row r="317" spans="1:43">
      <c r="A317" t="s">
        <v>122</v>
      </c>
      <c r="B317" t="s">
        <v>185</v>
      </c>
      <c r="C317" t="s">
        <v>859</v>
      </c>
      <c r="D317">
        <v>394.45404997912635</v>
      </c>
      <c r="E317">
        <v>181.39127845755445</v>
      </c>
      <c r="F317">
        <v>857.35288341463445</v>
      </c>
      <c r="G317">
        <v>394.25716536585378</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row>
    <row r="318" spans="1:43">
      <c r="A318" t="s">
        <v>122</v>
      </c>
      <c r="B318" t="s">
        <v>185</v>
      </c>
      <c r="C318" t="s">
        <v>860</v>
      </c>
      <c r="D318">
        <v>320.23185057685077</v>
      </c>
      <c r="E318">
        <v>147.25990209008464</v>
      </c>
      <c r="F318">
        <v>857.79208590527912</v>
      </c>
      <c r="G318">
        <v>394.4591343943984</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row>
    <row r="319" spans="1:43">
      <c r="A319" t="s">
        <v>122</v>
      </c>
      <c r="B319" t="s">
        <v>185</v>
      </c>
      <c r="C319" t="s">
        <v>861</v>
      </c>
      <c r="D319">
        <v>0</v>
      </c>
      <c r="E319">
        <v>0</v>
      </c>
      <c r="F319">
        <v>0</v>
      </c>
      <c r="G319">
        <v>0</v>
      </c>
      <c r="H319">
        <v>220.00434354809795</v>
      </c>
      <c r="I319">
        <v>292.40272275938435</v>
      </c>
      <c r="J319">
        <v>0</v>
      </c>
      <c r="K319">
        <v>82.345019597796863</v>
      </c>
      <c r="L319">
        <v>263.04000000000002</v>
      </c>
      <c r="M319">
        <v>0</v>
      </c>
      <c r="N319">
        <v>0</v>
      </c>
      <c r="O319">
        <v>0</v>
      </c>
      <c r="P319">
        <v>0</v>
      </c>
      <c r="Q319">
        <v>17.746960103780332</v>
      </c>
      <c r="R319">
        <v>24.402070142697962</v>
      </c>
      <c r="S319">
        <v>0</v>
      </c>
      <c r="T319">
        <v>11.729122807017545</v>
      </c>
      <c r="U319">
        <v>0</v>
      </c>
      <c r="V319">
        <v>0</v>
      </c>
      <c r="W319">
        <v>0</v>
      </c>
      <c r="X319">
        <v>121.9450663359938</v>
      </c>
      <c r="Y319">
        <v>144.4086311873611</v>
      </c>
      <c r="Z319">
        <v>101.16988060970925</v>
      </c>
      <c r="AA319">
        <v>134.46256594044678</v>
      </c>
      <c r="AB319">
        <v>0</v>
      </c>
      <c r="AC319">
        <v>37.866687844242335</v>
      </c>
      <c r="AD319">
        <v>120.95999999999998</v>
      </c>
      <c r="AE319">
        <v>0</v>
      </c>
      <c r="AF319">
        <v>0</v>
      </c>
      <c r="AG319">
        <v>0</v>
      </c>
      <c r="AH319">
        <v>0</v>
      </c>
      <c r="AI319">
        <v>8.1610108506435104</v>
      </c>
      <c r="AJ319">
        <v>11.221389919634827</v>
      </c>
      <c r="AK319">
        <v>0</v>
      </c>
      <c r="AL319">
        <v>5.393684210526315</v>
      </c>
      <c r="AM319">
        <v>0</v>
      </c>
      <c r="AN319">
        <v>0</v>
      </c>
      <c r="AO319">
        <v>0</v>
      </c>
      <c r="AP319">
        <v>56.076928315092033</v>
      </c>
      <c r="AQ319">
        <v>66.40688879418795</v>
      </c>
    </row>
    <row r="320" spans="1:43">
      <c r="A320" t="s">
        <v>122</v>
      </c>
      <c r="B320" t="s">
        <v>185</v>
      </c>
      <c r="C320" t="s">
        <v>862</v>
      </c>
      <c r="D320">
        <v>0</v>
      </c>
      <c r="E320">
        <v>0</v>
      </c>
      <c r="F320">
        <v>0</v>
      </c>
      <c r="G320">
        <v>0</v>
      </c>
      <c r="H320">
        <v>220.00434354809795</v>
      </c>
      <c r="I320">
        <v>292.40272275938435</v>
      </c>
      <c r="J320">
        <v>0</v>
      </c>
      <c r="K320">
        <v>82.345019597796863</v>
      </c>
      <c r="L320">
        <v>263.04000000000002</v>
      </c>
      <c r="M320">
        <v>0</v>
      </c>
      <c r="N320">
        <v>0</v>
      </c>
      <c r="O320">
        <v>0</v>
      </c>
      <c r="P320">
        <v>0</v>
      </c>
      <c r="Q320">
        <v>17.746960103780332</v>
      </c>
      <c r="R320">
        <v>24.402070142697962</v>
      </c>
      <c r="S320">
        <v>0</v>
      </c>
      <c r="T320">
        <v>11.729122807017545</v>
      </c>
      <c r="U320">
        <v>0</v>
      </c>
      <c r="V320">
        <v>0</v>
      </c>
      <c r="W320">
        <v>0</v>
      </c>
      <c r="X320">
        <v>121.9450663359938</v>
      </c>
      <c r="Y320">
        <v>144.4086311873611</v>
      </c>
      <c r="Z320">
        <v>101.16988060970925</v>
      </c>
      <c r="AA320">
        <v>134.46256594044678</v>
      </c>
      <c r="AB320">
        <v>0</v>
      </c>
      <c r="AC320">
        <v>37.866687844242335</v>
      </c>
      <c r="AD320">
        <v>120.95999999999998</v>
      </c>
      <c r="AE320">
        <v>0</v>
      </c>
      <c r="AF320">
        <v>0</v>
      </c>
      <c r="AG320">
        <v>0</v>
      </c>
      <c r="AH320">
        <v>0</v>
      </c>
      <c r="AI320">
        <v>8.1610108506435104</v>
      </c>
      <c r="AJ320">
        <v>11.221389919634827</v>
      </c>
      <c r="AK320">
        <v>0</v>
      </c>
      <c r="AL320">
        <v>5.393684210526315</v>
      </c>
      <c r="AM320">
        <v>0</v>
      </c>
      <c r="AN320">
        <v>0</v>
      </c>
      <c r="AO320">
        <v>0</v>
      </c>
      <c r="AP320">
        <v>56.076928315092033</v>
      </c>
      <c r="AQ320">
        <v>66.40688879418795</v>
      </c>
    </row>
    <row r="321" spans="1:43">
      <c r="A321" t="s">
        <v>122</v>
      </c>
      <c r="B321" t="s">
        <v>185</v>
      </c>
      <c r="C321" t="s">
        <v>863</v>
      </c>
      <c r="D321">
        <v>0</v>
      </c>
      <c r="E321">
        <v>0</v>
      </c>
      <c r="F321">
        <v>0</v>
      </c>
      <c r="G321">
        <v>0</v>
      </c>
      <c r="H321">
        <v>220.00434354809795</v>
      </c>
      <c r="I321">
        <v>292.40272275938435</v>
      </c>
      <c r="J321">
        <v>0</v>
      </c>
      <c r="K321">
        <v>82.345019597796863</v>
      </c>
      <c r="L321">
        <v>263.04000000000002</v>
      </c>
      <c r="M321">
        <v>0</v>
      </c>
      <c r="N321">
        <v>0</v>
      </c>
      <c r="O321">
        <v>0</v>
      </c>
      <c r="P321">
        <v>0</v>
      </c>
      <c r="Q321">
        <v>17.746960103780332</v>
      </c>
      <c r="R321">
        <v>24.402070142697962</v>
      </c>
      <c r="S321">
        <v>0</v>
      </c>
      <c r="T321">
        <v>11.729122807017545</v>
      </c>
      <c r="U321">
        <v>0</v>
      </c>
      <c r="V321">
        <v>0</v>
      </c>
      <c r="W321">
        <v>0</v>
      </c>
      <c r="X321">
        <v>121.9450663359938</v>
      </c>
      <c r="Y321">
        <v>144.4086311873611</v>
      </c>
      <c r="Z321">
        <v>101.16988060970925</v>
      </c>
      <c r="AA321">
        <v>134.46256594044678</v>
      </c>
      <c r="AB321">
        <v>0</v>
      </c>
      <c r="AC321">
        <v>37.866687844242335</v>
      </c>
      <c r="AD321">
        <v>120.95999999999998</v>
      </c>
      <c r="AE321">
        <v>0</v>
      </c>
      <c r="AF321">
        <v>0</v>
      </c>
      <c r="AG321">
        <v>0</v>
      </c>
      <c r="AH321">
        <v>0</v>
      </c>
      <c r="AI321">
        <v>8.1610108506435104</v>
      </c>
      <c r="AJ321">
        <v>11.221389919634827</v>
      </c>
      <c r="AK321">
        <v>0</v>
      </c>
      <c r="AL321">
        <v>5.393684210526315</v>
      </c>
      <c r="AM321">
        <v>0</v>
      </c>
      <c r="AN321">
        <v>0</v>
      </c>
      <c r="AO321">
        <v>0</v>
      </c>
      <c r="AP321">
        <v>56.076928315092033</v>
      </c>
      <c r="AQ321">
        <v>66.40688879418795</v>
      </c>
    </row>
    <row r="322" spans="1:43">
      <c r="A322" t="s">
        <v>124</v>
      </c>
      <c r="B322" t="s">
        <v>171</v>
      </c>
      <c r="C322" t="s">
        <v>856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row>
    <row r="323" spans="1:43">
      <c r="A323" t="s">
        <v>124</v>
      </c>
      <c r="B323" t="s">
        <v>171</v>
      </c>
      <c r="C323" t="s">
        <v>857</v>
      </c>
      <c r="D323">
        <v>196.3666666666667</v>
      </c>
      <c r="E323">
        <v>90.300000000000011</v>
      </c>
      <c r="F323">
        <v>306.06619939190273</v>
      </c>
      <c r="G323">
        <v>140.74577052328371</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row>
    <row r="324" spans="1:43">
      <c r="A324" t="s">
        <v>124</v>
      </c>
      <c r="B324" t="s">
        <v>171</v>
      </c>
      <c r="C324" t="s">
        <v>858</v>
      </c>
      <c r="D324">
        <v>196.3666666666667</v>
      </c>
      <c r="E324">
        <v>90.300000000000011</v>
      </c>
      <c r="F324">
        <v>531.05352983559317</v>
      </c>
      <c r="G324">
        <v>244.2070976616231</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row>
    <row r="325" spans="1:43">
      <c r="A325" t="s">
        <v>124</v>
      </c>
      <c r="B325" t="s">
        <v>171</v>
      </c>
      <c r="C325" t="s">
        <v>859</v>
      </c>
      <c r="D325">
        <v>196.3666666666667</v>
      </c>
      <c r="E325">
        <v>90.300000000000011</v>
      </c>
      <c r="F325">
        <v>521.65504382163158</v>
      </c>
      <c r="G325">
        <v>239.88516613695464</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row>
    <row r="326" spans="1:43">
      <c r="A326" t="s">
        <v>124</v>
      </c>
      <c r="B326" t="s">
        <v>171</v>
      </c>
      <c r="C326" t="s">
        <v>860</v>
      </c>
      <c r="D326">
        <v>196.3666666666667</v>
      </c>
      <c r="E326">
        <v>90.300000000000011</v>
      </c>
      <c r="F326">
        <v>492.76775033999007</v>
      </c>
      <c r="G326">
        <v>226.60122825853557</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row>
    <row r="327" spans="1:43">
      <c r="A327" t="s">
        <v>124</v>
      </c>
      <c r="B327" t="s">
        <v>171</v>
      </c>
      <c r="C327" t="s">
        <v>861</v>
      </c>
      <c r="D327">
        <v>0</v>
      </c>
      <c r="E327">
        <v>0</v>
      </c>
      <c r="F327">
        <v>0</v>
      </c>
      <c r="G327">
        <v>0</v>
      </c>
      <c r="H327">
        <v>0</v>
      </c>
      <c r="I327">
        <v>0</v>
      </c>
      <c r="J327">
        <v>0</v>
      </c>
      <c r="K327">
        <v>41.853691217522019</v>
      </c>
      <c r="L327">
        <v>173.26072578913465</v>
      </c>
      <c r="M327">
        <v>146.13333333333338</v>
      </c>
      <c r="N327">
        <v>131.52000000000001</v>
      </c>
      <c r="O327">
        <v>0</v>
      </c>
      <c r="P327">
        <v>0</v>
      </c>
      <c r="Q327">
        <v>0</v>
      </c>
      <c r="R327">
        <v>0</v>
      </c>
      <c r="S327">
        <v>0</v>
      </c>
      <c r="T327">
        <v>0</v>
      </c>
      <c r="U327">
        <v>0</v>
      </c>
      <c r="V327">
        <v>0</v>
      </c>
      <c r="W327">
        <v>0</v>
      </c>
      <c r="X327">
        <v>82.200000000000017</v>
      </c>
      <c r="Y327">
        <v>114.16666666666669</v>
      </c>
      <c r="Z327">
        <v>0</v>
      </c>
      <c r="AA327">
        <v>0</v>
      </c>
      <c r="AB327">
        <v>0</v>
      </c>
      <c r="AC327">
        <v>19.246587932145161</v>
      </c>
      <c r="AD327">
        <v>79.674640326390374</v>
      </c>
      <c r="AE327">
        <v>67.199999999999989</v>
      </c>
      <c r="AF327">
        <v>60.47999999999999</v>
      </c>
      <c r="AG327">
        <v>0</v>
      </c>
      <c r="AH327">
        <v>0</v>
      </c>
      <c r="AI327">
        <v>0</v>
      </c>
      <c r="AJ327">
        <v>0</v>
      </c>
      <c r="AK327">
        <v>0</v>
      </c>
      <c r="AL327">
        <v>0</v>
      </c>
      <c r="AM327">
        <v>0</v>
      </c>
      <c r="AN327">
        <v>0</v>
      </c>
      <c r="AO327">
        <v>0</v>
      </c>
      <c r="AP327">
        <v>37.799999999999997</v>
      </c>
      <c r="AQ327">
        <v>52.5</v>
      </c>
    </row>
    <row r="328" spans="1:43">
      <c r="A328" t="s">
        <v>124</v>
      </c>
      <c r="B328" t="s">
        <v>171</v>
      </c>
      <c r="C328" t="s">
        <v>862</v>
      </c>
      <c r="D328">
        <v>0</v>
      </c>
      <c r="E328">
        <v>0</v>
      </c>
      <c r="F328">
        <v>0</v>
      </c>
      <c r="G328">
        <v>0</v>
      </c>
      <c r="H328">
        <v>0</v>
      </c>
      <c r="I328">
        <v>0</v>
      </c>
      <c r="J328">
        <v>0</v>
      </c>
      <c r="K328">
        <v>41.853691217522019</v>
      </c>
      <c r="L328">
        <v>173.26072578913465</v>
      </c>
      <c r="M328">
        <v>146.13333333333338</v>
      </c>
      <c r="N328">
        <v>131.52000000000001</v>
      </c>
      <c r="O328">
        <v>0</v>
      </c>
      <c r="P328">
        <v>0</v>
      </c>
      <c r="Q328">
        <v>0</v>
      </c>
      <c r="R328">
        <v>0</v>
      </c>
      <c r="S328">
        <v>0</v>
      </c>
      <c r="T328">
        <v>0</v>
      </c>
      <c r="U328">
        <v>0</v>
      </c>
      <c r="V328">
        <v>0</v>
      </c>
      <c r="W328">
        <v>0</v>
      </c>
      <c r="X328">
        <v>82.200000000000017</v>
      </c>
      <c r="Y328">
        <v>114.16666666666669</v>
      </c>
      <c r="Z328">
        <v>0</v>
      </c>
      <c r="AA328">
        <v>0</v>
      </c>
      <c r="AB328">
        <v>0</v>
      </c>
      <c r="AC328">
        <v>19.246587932145161</v>
      </c>
      <c r="AD328">
        <v>79.674640326390374</v>
      </c>
      <c r="AE328">
        <v>67.199999999999989</v>
      </c>
      <c r="AF328">
        <v>60.47999999999999</v>
      </c>
      <c r="AG328">
        <v>0</v>
      </c>
      <c r="AH328">
        <v>0</v>
      </c>
      <c r="AI328">
        <v>0</v>
      </c>
      <c r="AJ328">
        <v>0</v>
      </c>
      <c r="AK328">
        <v>0</v>
      </c>
      <c r="AL328">
        <v>0</v>
      </c>
      <c r="AM328">
        <v>0</v>
      </c>
      <c r="AN328">
        <v>0</v>
      </c>
      <c r="AO328">
        <v>0</v>
      </c>
      <c r="AP328">
        <v>37.799999999999997</v>
      </c>
      <c r="AQ328">
        <v>52.5</v>
      </c>
    </row>
    <row r="329" spans="1:43">
      <c r="A329" t="s">
        <v>124</v>
      </c>
      <c r="B329" t="s">
        <v>171</v>
      </c>
      <c r="C329" t="s">
        <v>863</v>
      </c>
      <c r="D329">
        <v>0</v>
      </c>
      <c r="E329">
        <v>0</v>
      </c>
      <c r="F329">
        <v>0</v>
      </c>
      <c r="G329">
        <v>0</v>
      </c>
      <c r="H329">
        <v>0</v>
      </c>
      <c r="I329">
        <v>0</v>
      </c>
      <c r="J329">
        <v>0</v>
      </c>
      <c r="K329">
        <v>41.853691217522019</v>
      </c>
      <c r="L329">
        <v>173.26072578913465</v>
      </c>
      <c r="M329">
        <v>146.13333333333338</v>
      </c>
      <c r="N329">
        <v>131.52000000000001</v>
      </c>
      <c r="O329">
        <v>0</v>
      </c>
      <c r="P329">
        <v>0</v>
      </c>
      <c r="Q329">
        <v>0</v>
      </c>
      <c r="R329">
        <v>0</v>
      </c>
      <c r="S329">
        <v>0</v>
      </c>
      <c r="T329">
        <v>0</v>
      </c>
      <c r="U329">
        <v>0</v>
      </c>
      <c r="V329">
        <v>0</v>
      </c>
      <c r="W329">
        <v>0</v>
      </c>
      <c r="X329">
        <v>82.200000000000017</v>
      </c>
      <c r="Y329">
        <v>114.16666666666669</v>
      </c>
      <c r="Z329">
        <v>0</v>
      </c>
      <c r="AA329">
        <v>0</v>
      </c>
      <c r="AB329">
        <v>0</v>
      </c>
      <c r="AC329">
        <v>19.246587932145161</v>
      </c>
      <c r="AD329">
        <v>79.674640326390374</v>
      </c>
      <c r="AE329">
        <v>67.199999999999989</v>
      </c>
      <c r="AF329">
        <v>60.47999999999999</v>
      </c>
      <c r="AG329">
        <v>0</v>
      </c>
      <c r="AH329">
        <v>0</v>
      </c>
      <c r="AI329">
        <v>0</v>
      </c>
      <c r="AJ329">
        <v>0</v>
      </c>
      <c r="AK329">
        <v>0</v>
      </c>
      <c r="AL329">
        <v>0</v>
      </c>
      <c r="AM329">
        <v>0</v>
      </c>
      <c r="AN329">
        <v>0</v>
      </c>
      <c r="AO329">
        <v>0</v>
      </c>
      <c r="AP329">
        <v>37.799999999999997</v>
      </c>
      <c r="AQ329">
        <v>52.5</v>
      </c>
    </row>
    <row r="330" spans="1:43">
      <c r="A330" t="s">
        <v>124</v>
      </c>
      <c r="B330" t="s">
        <v>173</v>
      </c>
      <c r="C330" t="s">
        <v>856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row>
    <row r="331" spans="1:43">
      <c r="A331" t="s">
        <v>124</v>
      </c>
      <c r="B331" t="s">
        <v>173</v>
      </c>
      <c r="C331" t="s">
        <v>857</v>
      </c>
      <c r="D331">
        <v>134.63927430949101</v>
      </c>
      <c r="E331">
        <v>61.914410813853529</v>
      </c>
      <c r="F331">
        <v>791.40762499623202</v>
      </c>
      <c r="G331">
        <v>363.93197353841322</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row>
    <row r="332" spans="1:43">
      <c r="A332" t="s">
        <v>124</v>
      </c>
      <c r="B332" t="s">
        <v>173</v>
      </c>
      <c r="C332" t="s">
        <v>858</v>
      </c>
      <c r="D332">
        <v>101.30398824580382</v>
      </c>
      <c r="E332">
        <v>46.585045689676207</v>
      </c>
      <c r="F332">
        <v>722.6640904250271</v>
      </c>
      <c r="G332">
        <v>332.31998318815113</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row>
    <row r="333" spans="1:43">
      <c r="A333" t="s">
        <v>124</v>
      </c>
      <c r="B333" t="s">
        <v>173</v>
      </c>
      <c r="C333" t="s">
        <v>859</v>
      </c>
      <c r="D333">
        <v>119.69581886495263</v>
      </c>
      <c r="E333">
        <v>55.042602835708138</v>
      </c>
      <c r="F333">
        <v>513.70173701530894</v>
      </c>
      <c r="G333">
        <v>236.22780607273327</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row>
    <row r="334" spans="1:43">
      <c r="A334" t="s">
        <v>124</v>
      </c>
      <c r="B334" t="s">
        <v>173</v>
      </c>
      <c r="C334" t="s">
        <v>860</v>
      </c>
      <c r="D334">
        <v>130.48334283428213</v>
      </c>
      <c r="E334">
        <v>60.003289040582288</v>
      </c>
      <c r="F334">
        <v>688.52638020860718</v>
      </c>
      <c r="G334">
        <v>316.62162009592879</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row>
    <row r="335" spans="1:43">
      <c r="A335" t="s">
        <v>124</v>
      </c>
      <c r="B335" t="s">
        <v>173</v>
      </c>
      <c r="C335" t="s">
        <v>861</v>
      </c>
      <c r="D335">
        <v>0</v>
      </c>
      <c r="E335">
        <v>0</v>
      </c>
      <c r="F335">
        <v>0</v>
      </c>
      <c r="G335">
        <v>0</v>
      </c>
      <c r="H335">
        <v>67.724860914637887</v>
      </c>
      <c r="I335">
        <v>93.121683757627096</v>
      </c>
      <c r="J335">
        <v>35.555551980184894</v>
      </c>
      <c r="K335">
        <v>5.8237956276099228</v>
      </c>
      <c r="L335">
        <v>258.29773782898855</v>
      </c>
      <c r="M335">
        <v>145.87853679355663</v>
      </c>
      <c r="N335">
        <v>82.124213306002261</v>
      </c>
      <c r="O335">
        <v>0</v>
      </c>
      <c r="P335">
        <v>0</v>
      </c>
      <c r="Q335">
        <v>0</v>
      </c>
      <c r="R335">
        <v>0</v>
      </c>
      <c r="S335">
        <v>0</v>
      </c>
      <c r="T335">
        <v>2.9676862004896201</v>
      </c>
      <c r="U335">
        <v>0</v>
      </c>
      <c r="V335">
        <v>0</v>
      </c>
      <c r="W335">
        <v>0</v>
      </c>
      <c r="X335">
        <v>56.492021523384921</v>
      </c>
      <c r="Y335">
        <v>71.023635110407596</v>
      </c>
      <c r="Z335">
        <v>31.143549179723991</v>
      </c>
      <c r="AA335">
        <v>42.822380122120478</v>
      </c>
      <c r="AB335">
        <v>16.35036331935509</v>
      </c>
      <c r="AC335">
        <v>2.6780957995578474</v>
      </c>
      <c r="AD335">
        <v>118.77925170238154</v>
      </c>
      <c r="AE335">
        <v>67.082830788277846</v>
      </c>
      <c r="AF335">
        <v>37.765149184511969</v>
      </c>
      <c r="AG335">
        <v>0</v>
      </c>
      <c r="AH335">
        <v>0</v>
      </c>
      <c r="AI335">
        <v>0</v>
      </c>
      <c r="AJ335">
        <v>0</v>
      </c>
      <c r="AK335">
        <v>0</v>
      </c>
      <c r="AL335">
        <v>1.3647024133638395</v>
      </c>
      <c r="AM335">
        <v>0</v>
      </c>
      <c r="AN335">
        <v>0</v>
      </c>
      <c r="AO335">
        <v>0</v>
      </c>
      <c r="AP335">
        <v>25.97808289031569</v>
      </c>
      <c r="AQ335">
        <v>32.660503736902754</v>
      </c>
    </row>
    <row r="336" spans="1:43">
      <c r="A336" t="s">
        <v>124</v>
      </c>
      <c r="B336" t="s">
        <v>173</v>
      </c>
      <c r="C336" t="s">
        <v>862</v>
      </c>
      <c r="D336">
        <v>0</v>
      </c>
      <c r="E336">
        <v>0</v>
      </c>
      <c r="F336">
        <v>0</v>
      </c>
      <c r="G336">
        <v>0</v>
      </c>
      <c r="H336">
        <v>67.724860914637887</v>
      </c>
      <c r="I336">
        <v>93.121683757627096</v>
      </c>
      <c r="J336">
        <v>35.555551980184894</v>
      </c>
      <c r="K336">
        <v>5.8237956276099228</v>
      </c>
      <c r="L336">
        <v>258.29773782898855</v>
      </c>
      <c r="M336">
        <v>145.87853679355663</v>
      </c>
      <c r="N336">
        <v>82.124213306002261</v>
      </c>
      <c r="O336">
        <v>0</v>
      </c>
      <c r="P336">
        <v>0</v>
      </c>
      <c r="Q336">
        <v>0</v>
      </c>
      <c r="R336">
        <v>0</v>
      </c>
      <c r="S336">
        <v>0</v>
      </c>
      <c r="T336">
        <v>2.9676862004896201</v>
      </c>
      <c r="U336">
        <v>0</v>
      </c>
      <c r="V336">
        <v>0</v>
      </c>
      <c r="W336">
        <v>0</v>
      </c>
      <c r="X336">
        <v>56.492021523384921</v>
      </c>
      <c r="Y336">
        <v>71.023635110407596</v>
      </c>
      <c r="Z336">
        <v>31.143549179723991</v>
      </c>
      <c r="AA336">
        <v>42.822380122120478</v>
      </c>
      <c r="AB336">
        <v>16.35036331935509</v>
      </c>
      <c r="AC336">
        <v>2.6780957995578474</v>
      </c>
      <c r="AD336">
        <v>118.77925170238154</v>
      </c>
      <c r="AE336">
        <v>67.082830788277846</v>
      </c>
      <c r="AF336">
        <v>37.765149184511969</v>
      </c>
      <c r="AG336">
        <v>0</v>
      </c>
      <c r="AH336">
        <v>0</v>
      </c>
      <c r="AI336">
        <v>0</v>
      </c>
      <c r="AJ336">
        <v>0</v>
      </c>
      <c r="AK336">
        <v>0</v>
      </c>
      <c r="AL336">
        <v>1.3647024133638395</v>
      </c>
      <c r="AM336">
        <v>0</v>
      </c>
      <c r="AN336">
        <v>0</v>
      </c>
      <c r="AO336">
        <v>0</v>
      </c>
      <c r="AP336">
        <v>25.97808289031569</v>
      </c>
      <c r="AQ336">
        <v>32.660503736902754</v>
      </c>
    </row>
    <row r="337" spans="1:43">
      <c r="A337" t="s">
        <v>124</v>
      </c>
      <c r="B337" t="s">
        <v>173</v>
      </c>
      <c r="C337" t="s">
        <v>863</v>
      </c>
      <c r="D337">
        <v>0</v>
      </c>
      <c r="E337">
        <v>0</v>
      </c>
      <c r="F337">
        <v>0</v>
      </c>
      <c r="G337">
        <v>0</v>
      </c>
      <c r="H337">
        <v>67.724860914637887</v>
      </c>
      <c r="I337">
        <v>93.121683757627096</v>
      </c>
      <c r="J337">
        <v>35.555551980184894</v>
      </c>
      <c r="K337">
        <v>5.8237956276099228</v>
      </c>
      <c r="L337">
        <v>258.29773782898855</v>
      </c>
      <c r="M337">
        <v>145.87853679355663</v>
      </c>
      <c r="N337">
        <v>82.124213306002261</v>
      </c>
      <c r="O337">
        <v>0</v>
      </c>
      <c r="P337">
        <v>0</v>
      </c>
      <c r="Q337">
        <v>0</v>
      </c>
      <c r="R337">
        <v>0</v>
      </c>
      <c r="S337">
        <v>0</v>
      </c>
      <c r="T337">
        <v>2.9676862004896201</v>
      </c>
      <c r="U337">
        <v>0</v>
      </c>
      <c r="V337">
        <v>0</v>
      </c>
      <c r="W337">
        <v>0</v>
      </c>
      <c r="X337">
        <v>56.492021523384921</v>
      </c>
      <c r="Y337">
        <v>71.023635110407596</v>
      </c>
      <c r="Z337">
        <v>31.143549179723991</v>
      </c>
      <c r="AA337">
        <v>42.822380122120478</v>
      </c>
      <c r="AB337">
        <v>16.35036331935509</v>
      </c>
      <c r="AC337">
        <v>2.6780957995578474</v>
      </c>
      <c r="AD337">
        <v>118.77925170238154</v>
      </c>
      <c r="AE337">
        <v>67.082830788277846</v>
      </c>
      <c r="AF337">
        <v>37.765149184511969</v>
      </c>
      <c r="AG337">
        <v>0</v>
      </c>
      <c r="AH337">
        <v>0</v>
      </c>
      <c r="AI337">
        <v>0</v>
      </c>
      <c r="AJ337">
        <v>0</v>
      </c>
      <c r="AK337">
        <v>0</v>
      </c>
      <c r="AL337">
        <v>1.3647024133638395</v>
      </c>
      <c r="AM337">
        <v>0</v>
      </c>
      <c r="AN337">
        <v>0</v>
      </c>
      <c r="AO337">
        <v>0</v>
      </c>
      <c r="AP337">
        <v>25.97808289031569</v>
      </c>
      <c r="AQ337">
        <v>32.660503736902754</v>
      </c>
    </row>
    <row r="338" spans="1:43">
      <c r="A338" t="s">
        <v>124</v>
      </c>
      <c r="B338" t="s">
        <v>175</v>
      </c>
      <c r="C338" t="s">
        <v>856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row>
    <row r="339" spans="1:43">
      <c r="A339" t="s">
        <v>124</v>
      </c>
      <c r="B339" t="s">
        <v>175</v>
      </c>
      <c r="C339" t="s">
        <v>857</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row>
    <row r="340" spans="1:43">
      <c r="A340" t="s">
        <v>124</v>
      </c>
      <c r="B340" t="s">
        <v>175</v>
      </c>
      <c r="C340" t="s">
        <v>858</v>
      </c>
      <c r="D340">
        <v>1330.737804878049</v>
      </c>
      <c r="E340">
        <v>611.94512195121956</v>
      </c>
      <c r="F340">
        <v>799.30478048780503</v>
      </c>
      <c r="G340">
        <v>367.56351219512197</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row>
    <row r="341" spans="1:43">
      <c r="A341" t="s">
        <v>124</v>
      </c>
      <c r="B341" t="s">
        <v>175</v>
      </c>
      <c r="C341" t="s">
        <v>859</v>
      </c>
      <c r="D341">
        <v>1330.737804878049</v>
      </c>
      <c r="E341">
        <v>611.94512195121956</v>
      </c>
      <c r="F341">
        <v>799.30478048780503</v>
      </c>
      <c r="G341">
        <v>367.56351219512197</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row>
    <row r="342" spans="1:43">
      <c r="A342" t="s">
        <v>124</v>
      </c>
      <c r="B342" t="s">
        <v>175</v>
      </c>
      <c r="C342" t="s">
        <v>860</v>
      </c>
      <c r="D342">
        <v>951.77060619276085</v>
      </c>
      <c r="E342">
        <v>437.67553423462721</v>
      </c>
      <c r="F342">
        <v>801.93999543167411</v>
      </c>
      <c r="G342">
        <v>368.77532636639023</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row>
    <row r="343" spans="1:43">
      <c r="A343" t="s">
        <v>124</v>
      </c>
      <c r="B343" t="s">
        <v>175</v>
      </c>
      <c r="C343" t="s">
        <v>861</v>
      </c>
      <c r="D343">
        <v>0</v>
      </c>
      <c r="E343">
        <v>0</v>
      </c>
      <c r="F343">
        <v>0</v>
      </c>
      <c r="G343">
        <v>0</v>
      </c>
      <c r="H343">
        <v>155.15342128858717</v>
      </c>
      <c r="I343">
        <v>152.71645655630576</v>
      </c>
      <c r="J343">
        <v>0</v>
      </c>
      <c r="K343">
        <v>231.03011758678113</v>
      </c>
      <c r="L343">
        <v>263.04000000000008</v>
      </c>
      <c r="M343">
        <v>0</v>
      </c>
      <c r="N343">
        <v>0</v>
      </c>
      <c r="O343">
        <v>0</v>
      </c>
      <c r="P343">
        <v>0</v>
      </c>
      <c r="Q343">
        <v>0</v>
      </c>
      <c r="R343">
        <v>0</v>
      </c>
      <c r="S343">
        <v>0</v>
      </c>
      <c r="T343">
        <v>0</v>
      </c>
      <c r="U343">
        <v>0</v>
      </c>
      <c r="V343">
        <v>0</v>
      </c>
      <c r="W343">
        <v>0</v>
      </c>
      <c r="X343">
        <v>435.75039801596273</v>
      </c>
      <c r="Y343">
        <v>516.02020817679795</v>
      </c>
      <c r="Z343">
        <v>71.347923658255411</v>
      </c>
      <c r="AA343">
        <v>70.227275642680723</v>
      </c>
      <c r="AB343">
        <v>0</v>
      </c>
      <c r="AC343">
        <v>106.24012706545406</v>
      </c>
      <c r="AD343">
        <v>120.95999999999998</v>
      </c>
      <c r="AE343">
        <v>0</v>
      </c>
      <c r="AF343">
        <v>0</v>
      </c>
      <c r="AG343">
        <v>0</v>
      </c>
      <c r="AH343">
        <v>0</v>
      </c>
      <c r="AI343">
        <v>0</v>
      </c>
      <c r="AJ343">
        <v>0</v>
      </c>
      <c r="AK343">
        <v>0</v>
      </c>
      <c r="AL343">
        <v>0</v>
      </c>
      <c r="AM343">
        <v>0</v>
      </c>
      <c r="AN343">
        <v>0</v>
      </c>
      <c r="AO343">
        <v>0</v>
      </c>
      <c r="AP343">
        <v>200.38156989055216</v>
      </c>
      <c r="AQ343">
        <v>237.29396434407499</v>
      </c>
    </row>
    <row r="344" spans="1:43">
      <c r="A344" t="s">
        <v>124</v>
      </c>
      <c r="B344" t="s">
        <v>175</v>
      </c>
      <c r="C344" t="s">
        <v>862</v>
      </c>
      <c r="D344">
        <v>0</v>
      </c>
      <c r="E344">
        <v>0</v>
      </c>
      <c r="F344">
        <v>0</v>
      </c>
      <c r="G344">
        <v>0</v>
      </c>
      <c r="H344">
        <v>155.15342128858717</v>
      </c>
      <c r="I344">
        <v>152.71645655630576</v>
      </c>
      <c r="J344">
        <v>0</v>
      </c>
      <c r="K344">
        <v>231.03011758678113</v>
      </c>
      <c r="L344">
        <v>263.04000000000008</v>
      </c>
      <c r="M344">
        <v>0</v>
      </c>
      <c r="N344">
        <v>0</v>
      </c>
      <c r="O344">
        <v>0</v>
      </c>
      <c r="P344">
        <v>0</v>
      </c>
      <c r="Q344">
        <v>0</v>
      </c>
      <c r="R344">
        <v>0</v>
      </c>
      <c r="S344">
        <v>0</v>
      </c>
      <c r="T344">
        <v>0</v>
      </c>
      <c r="U344">
        <v>0</v>
      </c>
      <c r="V344">
        <v>0</v>
      </c>
      <c r="W344">
        <v>0</v>
      </c>
      <c r="X344">
        <v>435.75039801596273</v>
      </c>
      <c r="Y344">
        <v>516.02020817679795</v>
      </c>
      <c r="Z344">
        <v>71.347923658255411</v>
      </c>
      <c r="AA344">
        <v>70.227275642680723</v>
      </c>
      <c r="AB344">
        <v>0</v>
      </c>
      <c r="AC344">
        <v>106.24012706545406</v>
      </c>
      <c r="AD344">
        <v>120.95999999999998</v>
      </c>
      <c r="AE344">
        <v>0</v>
      </c>
      <c r="AF344">
        <v>0</v>
      </c>
      <c r="AG344">
        <v>0</v>
      </c>
      <c r="AH344">
        <v>0</v>
      </c>
      <c r="AI344">
        <v>0</v>
      </c>
      <c r="AJ344">
        <v>0</v>
      </c>
      <c r="AK344">
        <v>0</v>
      </c>
      <c r="AL344">
        <v>0</v>
      </c>
      <c r="AM344">
        <v>0</v>
      </c>
      <c r="AN344">
        <v>0</v>
      </c>
      <c r="AO344">
        <v>0</v>
      </c>
      <c r="AP344">
        <v>200.38156989055216</v>
      </c>
      <c r="AQ344">
        <v>237.29396434407499</v>
      </c>
    </row>
    <row r="345" spans="1:43">
      <c r="A345" t="s">
        <v>124</v>
      </c>
      <c r="B345" t="s">
        <v>175</v>
      </c>
      <c r="C345" t="s">
        <v>863</v>
      </c>
      <c r="D345">
        <v>0</v>
      </c>
      <c r="E345">
        <v>0</v>
      </c>
      <c r="F345">
        <v>0</v>
      </c>
      <c r="G345">
        <v>0</v>
      </c>
      <c r="H345">
        <v>155.15342128858717</v>
      </c>
      <c r="I345">
        <v>152.71645655630576</v>
      </c>
      <c r="J345">
        <v>0</v>
      </c>
      <c r="K345">
        <v>231.03011758678113</v>
      </c>
      <c r="L345">
        <v>263.04000000000008</v>
      </c>
      <c r="M345">
        <v>0</v>
      </c>
      <c r="N345">
        <v>0</v>
      </c>
      <c r="O345">
        <v>0</v>
      </c>
      <c r="P345">
        <v>0</v>
      </c>
      <c r="Q345">
        <v>0</v>
      </c>
      <c r="R345">
        <v>0</v>
      </c>
      <c r="S345">
        <v>0</v>
      </c>
      <c r="T345">
        <v>0</v>
      </c>
      <c r="U345">
        <v>0</v>
      </c>
      <c r="V345">
        <v>0</v>
      </c>
      <c r="W345">
        <v>0</v>
      </c>
      <c r="X345">
        <v>435.75039801596273</v>
      </c>
      <c r="Y345">
        <v>516.02020817679795</v>
      </c>
      <c r="Z345">
        <v>71.347923658255411</v>
      </c>
      <c r="AA345">
        <v>70.227275642680723</v>
      </c>
      <c r="AB345">
        <v>0</v>
      </c>
      <c r="AC345">
        <v>106.24012706545406</v>
      </c>
      <c r="AD345">
        <v>120.95999999999998</v>
      </c>
      <c r="AE345">
        <v>0</v>
      </c>
      <c r="AF345">
        <v>0</v>
      </c>
      <c r="AG345">
        <v>0</v>
      </c>
      <c r="AH345">
        <v>0</v>
      </c>
      <c r="AI345">
        <v>0</v>
      </c>
      <c r="AJ345">
        <v>0</v>
      </c>
      <c r="AK345">
        <v>0</v>
      </c>
      <c r="AL345">
        <v>0</v>
      </c>
      <c r="AM345">
        <v>0</v>
      </c>
      <c r="AN345">
        <v>0</v>
      </c>
      <c r="AO345">
        <v>0</v>
      </c>
      <c r="AP345">
        <v>200.38156989055216</v>
      </c>
      <c r="AQ345">
        <v>237.29396434407499</v>
      </c>
    </row>
    <row r="346" spans="1:43">
      <c r="A346" t="s">
        <v>124</v>
      </c>
      <c r="B346" t="s">
        <v>177</v>
      </c>
      <c r="C346" t="s">
        <v>856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row>
    <row r="347" spans="1:43">
      <c r="A347" t="s">
        <v>124</v>
      </c>
      <c r="B347" t="s">
        <v>177</v>
      </c>
      <c r="C347" t="s">
        <v>857</v>
      </c>
      <c r="D347">
        <v>38.93684210526316</v>
      </c>
      <c r="E347">
        <v>17.905263157894737</v>
      </c>
      <c r="F347">
        <v>263.04000000000002</v>
      </c>
      <c r="G347">
        <v>120.96000000000001</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row>
    <row r="348" spans="1:43">
      <c r="A348" t="s">
        <v>124</v>
      </c>
      <c r="B348" t="s">
        <v>177</v>
      </c>
      <c r="C348" t="s">
        <v>858</v>
      </c>
      <c r="D348">
        <v>103.02400000000003</v>
      </c>
      <c r="E348">
        <v>47.376000000000012</v>
      </c>
      <c r="F348">
        <v>628.99874016000012</v>
      </c>
      <c r="G348">
        <v>289.24759584000003</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row>
    <row r="349" spans="1:43">
      <c r="A349" t="s">
        <v>124</v>
      </c>
      <c r="B349" t="s">
        <v>177</v>
      </c>
      <c r="C349" t="s">
        <v>859</v>
      </c>
      <c r="D349">
        <v>89.410526315789497</v>
      </c>
      <c r="E349">
        <v>41.115789473684217</v>
      </c>
      <c r="F349">
        <v>954.68313000000035</v>
      </c>
      <c r="G349">
        <v>439.01487000000009</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row>
    <row r="350" spans="1:43">
      <c r="A350" t="s">
        <v>124</v>
      </c>
      <c r="B350" t="s">
        <v>177</v>
      </c>
      <c r="C350" t="s">
        <v>860</v>
      </c>
      <c r="D350">
        <v>89.410526315789497</v>
      </c>
      <c r="E350">
        <v>41.115789473684217</v>
      </c>
      <c r="F350">
        <v>954.68313000000035</v>
      </c>
      <c r="G350">
        <v>439.01487000000009</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row>
    <row r="351" spans="1:43">
      <c r="A351" t="s">
        <v>124</v>
      </c>
      <c r="B351" t="s">
        <v>177</v>
      </c>
      <c r="C351" t="s">
        <v>861</v>
      </c>
      <c r="D351">
        <v>0</v>
      </c>
      <c r="E351">
        <v>0</v>
      </c>
      <c r="F351">
        <v>0</v>
      </c>
      <c r="G351">
        <v>0</v>
      </c>
      <c r="H351">
        <v>291.21816000000013</v>
      </c>
      <c r="I351">
        <v>400.42497000000014</v>
      </c>
      <c r="J351">
        <v>0</v>
      </c>
      <c r="K351">
        <v>0</v>
      </c>
      <c r="L351">
        <v>263.04000000000002</v>
      </c>
      <c r="M351">
        <v>0</v>
      </c>
      <c r="N351">
        <v>0</v>
      </c>
      <c r="O351">
        <v>0</v>
      </c>
      <c r="P351">
        <v>0</v>
      </c>
      <c r="Q351">
        <v>0</v>
      </c>
      <c r="R351">
        <v>0</v>
      </c>
      <c r="S351">
        <v>0</v>
      </c>
      <c r="T351">
        <v>17.593684210526316</v>
      </c>
      <c r="U351">
        <v>0</v>
      </c>
      <c r="V351">
        <v>0</v>
      </c>
      <c r="W351">
        <v>0</v>
      </c>
      <c r="X351">
        <v>32.88000000000001</v>
      </c>
      <c r="Y351">
        <v>38.936842105263167</v>
      </c>
      <c r="Z351">
        <v>133.91784000000001</v>
      </c>
      <c r="AA351">
        <v>184.13702999999998</v>
      </c>
      <c r="AB351">
        <v>0</v>
      </c>
      <c r="AC351">
        <v>0</v>
      </c>
      <c r="AD351">
        <v>120.95999999999998</v>
      </c>
      <c r="AE351">
        <v>0</v>
      </c>
      <c r="AF351">
        <v>0</v>
      </c>
      <c r="AG351">
        <v>0</v>
      </c>
      <c r="AH351">
        <v>0</v>
      </c>
      <c r="AI351">
        <v>0</v>
      </c>
      <c r="AJ351">
        <v>0</v>
      </c>
      <c r="AK351">
        <v>0</v>
      </c>
      <c r="AL351">
        <v>8.0905263157894716</v>
      </c>
      <c r="AM351">
        <v>0</v>
      </c>
      <c r="AN351">
        <v>0</v>
      </c>
      <c r="AO351">
        <v>0</v>
      </c>
      <c r="AP351">
        <v>15.119999999999997</v>
      </c>
      <c r="AQ351">
        <v>17.905263157894737</v>
      </c>
    </row>
    <row r="352" spans="1:43">
      <c r="A352" t="s">
        <v>124</v>
      </c>
      <c r="B352" t="s">
        <v>177</v>
      </c>
      <c r="C352" t="s">
        <v>862</v>
      </c>
      <c r="D352">
        <v>0</v>
      </c>
      <c r="E352">
        <v>0</v>
      </c>
      <c r="F352">
        <v>0</v>
      </c>
      <c r="G352">
        <v>0</v>
      </c>
      <c r="H352">
        <v>291.21816000000013</v>
      </c>
      <c r="I352">
        <v>400.42497000000014</v>
      </c>
      <c r="J352">
        <v>0</v>
      </c>
      <c r="K352">
        <v>0</v>
      </c>
      <c r="L352">
        <v>263.04000000000002</v>
      </c>
      <c r="M352">
        <v>0</v>
      </c>
      <c r="N352">
        <v>0</v>
      </c>
      <c r="O352">
        <v>0</v>
      </c>
      <c r="P352">
        <v>0</v>
      </c>
      <c r="Q352">
        <v>0</v>
      </c>
      <c r="R352">
        <v>0</v>
      </c>
      <c r="S352">
        <v>0</v>
      </c>
      <c r="T352">
        <v>17.593684210526316</v>
      </c>
      <c r="U352">
        <v>0</v>
      </c>
      <c r="V352">
        <v>0</v>
      </c>
      <c r="W352">
        <v>0</v>
      </c>
      <c r="X352">
        <v>32.88000000000001</v>
      </c>
      <c r="Y352">
        <v>38.936842105263167</v>
      </c>
      <c r="Z352">
        <v>133.91784000000001</v>
      </c>
      <c r="AA352">
        <v>184.13702999999998</v>
      </c>
      <c r="AB352">
        <v>0</v>
      </c>
      <c r="AC352">
        <v>0</v>
      </c>
      <c r="AD352">
        <v>120.95999999999998</v>
      </c>
      <c r="AE352">
        <v>0</v>
      </c>
      <c r="AF352">
        <v>0</v>
      </c>
      <c r="AG352">
        <v>0</v>
      </c>
      <c r="AH352">
        <v>0</v>
      </c>
      <c r="AI352">
        <v>0</v>
      </c>
      <c r="AJ352">
        <v>0</v>
      </c>
      <c r="AK352">
        <v>0</v>
      </c>
      <c r="AL352">
        <v>8.0905263157894716</v>
      </c>
      <c r="AM352">
        <v>0</v>
      </c>
      <c r="AN352">
        <v>0</v>
      </c>
      <c r="AO352">
        <v>0</v>
      </c>
      <c r="AP352">
        <v>15.119999999999997</v>
      </c>
      <c r="AQ352">
        <v>17.905263157894737</v>
      </c>
    </row>
    <row r="353" spans="1:43">
      <c r="A353" t="s">
        <v>124</v>
      </c>
      <c r="B353" t="s">
        <v>177</v>
      </c>
      <c r="C353" t="s">
        <v>863</v>
      </c>
      <c r="D353">
        <v>0</v>
      </c>
      <c r="E353">
        <v>0</v>
      </c>
      <c r="F353">
        <v>0</v>
      </c>
      <c r="G353">
        <v>0</v>
      </c>
      <c r="H353">
        <v>291.21816000000013</v>
      </c>
      <c r="I353">
        <v>400.42497000000014</v>
      </c>
      <c r="J353">
        <v>0</v>
      </c>
      <c r="K353">
        <v>0</v>
      </c>
      <c r="L353">
        <v>263.04000000000002</v>
      </c>
      <c r="M353">
        <v>0</v>
      </c>
      <c r="N353">
        <v>0</v>
      </c>
      <c r="O353">
        <v>0</v>
      </c>
      <c r="P353">
        <v>0</v>
      </c>
      <c r="Q353">
        <v>0</v>
      </c>
      <c r="R353">
        <v>0</v>
      </c>
      <c r="S353">
        <v>0</v>
      </c>
      <c r="T353">
        <v>17.593684210526316</v>
      </c>
      <c r="U353">
        <v>0</v>
      </c>
      <c r="V353">
        <v>0</v>
      </c>
      <c r="W353">
        <v>0</v>
      </c>
      <c r="X353">
        <v>32.88000000000001</v>
      </c>
      <c r="Y353">
        <v>38.936842105263167</v>
      </c>
      <c r="Z353">
        <v>133.91784000000001</v>
      </c>
      <c r="AA353">
        <v>184.13702999999998</v>
      </c>
      <c r="AB353">
        <v>0</v>
      </c>
      <c r="AC353">
        <v>0</v>
      </c>
      <c r="AD353">
        <v>120.95999999999998</v>
      </c>
      <c r="AE353">
        <v>0</v>
      </c>
      <c r="AF353">
        <v>0</v>
      </c>
      <c r="AG353">
        <v>0</v>
      </c>
      <c r="AH353">
        <v>0</v>
      </c>
      <c r="AI353">
        <v>0</v>
      </c>
      <c r="AJ353">
        <v>0</v>
      </c>
      <c r="AK353">
        <v>0</v>
      </c>
      <c r="AL353">
        <v>8.0905263157894716</v>
      </c>
      <c r="AM353">
        <v>0</v>
      </c>
      <c r="AN353">
        <v>0</v>
      </c>
      <c r="AO353">
        <v>0</v>
      </c>
      <c r="AP353">
        <v>15.119999999999997</v>
      </c>
      <c r="AQ353">
        <v>17.905263157894737</v>
      </c>
    </row>
    <row r="354" spans="1:43">
      <c r="A354" t="s">
        <v>124</v>
      </c>
      <c r="B354" t="s">
        <v>179</v>
      </c>
      <c r="C354" t="s">
        <v>856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row>
    <row r="355" spans="1:43">
      <c r="A355" t="s">
        <v>124</v>
      </c>
      <c r="B355" t="s">
        <v>179</v>
      </c>
      <c r="C355" t="s">
        <v>857</v>
      </c>
      <c r="D355">
        <v>38.93684210526316</v>
      </c>
      <c r="E355">
        <v>17.905263157894737</v>
      </c>
      <c r="F355">
        <v>263.04000000000002</v>
      </c>
      <c r="G355">
        <v>120.96000000000001</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row>
    <row r="356" spans="1:43">
      <c r="A356" t="s">
        <v>124</v>
      </c>
      <c r="B356" t="s">
        <v>179</v>
      </c>
      <c r="C356" t="s">
        <v>858</v>
      </c>
      <c r="D356">
        <v>103.02400000000003</v>
      </c>
      <c r="E356">
        <v>47.376000000000012</v>
      </c>
      <c r="F356">
        <v>628.99874016000012</v>
      </c>
      <c r="G356">
        <v>289.24759584000003</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row>
    <row r="357" spans="1:43">
      <c r="A357" t="s">
        <v>124</v>
      </c>
      <c r="B357" t="s">
        <v>179</v>
      </c>
      <c r="C357" t="s">
        <v>859</v>
      </c>
      <c r="D357">
        <v>89.410526315789497</v>
      </c>
      <c r="E357">
        <v>41.115789473684217</v>
      </c>
      <c r="F357">
        <v>954.68313000000035</v>
      </c>
      <c r="G357">
        <v>439.01487000000009</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row>
    <row r="358" spans="1:43">
      <c r="A358" t="s">
        <v>124</v>
      </c>
      <c r="B358" t="s">
        <v>179</v>
      </c>
      <c r="C358" t="s">
        <v>860</v>
      </c>
      <c r="D358">
        <v>89.410526315789497</v>
      </c>
      <c r="E358">
        <v>41.115789473684217</v>
      </c>
      <c r="F358">
        <v>954.68313000000035</v>
      </c>
      <c r="G358">
        <v>439.01487000000009</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row>
    <row r="359" spans="1:43">
      <c r="A359" t="s">
        <v>124</v>
      </c>
      <c r="B359" t="s">
        <v>179</v>
      </c>
      <c r="C359" t="s">
        <v>861</v>
      </c>
      <c r="D359">
        <v>0</v>
      </c>
      <c r="E359">
        <v>0</v>
      </c>
      <c r="F359">
        <v>0</v>
      </c>
      <c r="G359">
        <v>0</v>
      </c>
      <c r="H359">
        <v>291.21816000000013</v>
      </c>
      <c r="I359">
        <v>400.42497000000014</v>
      </c>
      <c r="J359">
        <v>0</v>
      </c>
      <c r="K359">
        <v>0</v>
      </c>
      <c r="L359">
        <v>263.04000000000002</v>
      </c>
      <c r="M359">
        <v>0</v>
      </c>
      <c r="N359">
        <v>0</v>
      </c>
      <c r="O359">
        <v>0</v>
      </c>
      <c r="P359">
        <v>0</v>
      </c>
      <c r="Q359">
        <v>0</v>
      </c>
      <c r="R359">
        <v>0</v>
      </c>
      <c r="S359">
        <v>0</v>
      </c>
      <c r="T359">
        <v>17.593684210526316</v>
      </c>
      <c r="U359">
        <v>0</v>
      </c>
      <c r="V359">
        <v>0</v>
      </c>
      <c r="W359">
        <v>0</v>
      </c>
      <c r="X359">
        <v>32.88000000000001</v>
      </c>
      <c r="Y359">
        <v>38.936842105263167</v>
      </c>
      <c r="Z359">
        <v>133.91784000000001</v>
      </c>
      <c r="AA359">
        <v>184.13702999999998</v>
      </c>
      <c r="AB359">
        <v>0</v>
      </c>
      <c r="AC359">
        <v>0</v>
      </c>
      <c r="AD359">
        <v>120.95999999999998</v>
      </c>
      <c r="AE359">
        <v>0</v>
      </c>
      <c r="AF359">
        <v>0</v>
      </c>
      <c r="AG359">
        <v>0</v>
      </c>
      <c r="AH359">
        <v>0</v>
      </c>
      <c r="AI359">
        <v>0</v>
      </c>
      <c r="AJ359">
        <v>0</v>
      </c>
      <c r="AK359">
        <v>0</v>
      </c>
      <c r="AL359">
        <v>8.0905263157894716</v>
      </c>
      <c r="AM359">
        <v>0</v>
      </c>
      <c r="AN359">
        <v>0</v>
      </c>
      <c r="AO359">
        <v>0</v>
      </c>
      <c r="AP359">
        <v>15.119999999999997</v>
      </c>
      <c r="AQ359">
        <v>17.905263157894737</v>
      </c>
    </row>
    <row r="360" spans="1:43">
      <c r="A360" t="s">
        <v>124</v>
      </c>
      <c r="B360" t="s">
        <v>179</v>
      </c>
      <c r="C360" t="s">
        <v>862</v>
      </c>
      <c r="D360">
        <v>0</v>
      </c>
      <c r="E360">
        <v>0</v>
      </c>
      <c r="F360">
        <v>0</v>
      </c>
      <c r="G360">
        <v>0</v>
      </c>
      <c r="H360">
        <v>291.21816000000013</v>
      </c>
      <c r="I360">
        <v>400.42497000000014</v>
      </c>
      <c r="J360">
        <v>0</v>
      </c>
      <c r="K360">
        <v>0</v>
      </c>
      <c r="L360">
        <v>263.04000000000002</v>
      </c>
      <c r="M360">
        <v>0</v>
      </c>
      <c r="N360">
        <v>0</v>
      </c>
      <c r="O360">
        <v>0</v>
      </c>
      <c r="P360">
        <v>0</v>
      </c>
      <c r="Q360">
        <v>0</v>
      </c>
      <c r="R360">
        <v>0</v>
      </c>
      <c r="S360">
        <v>0</v>
      </c>
      <c r="T360">
        <v>17.593684210526316</v>
      </c>
      <c r="U360">
        <v>0</v>
      </c>
      <c r="V360">
        <v>0</v>
      </c>
      <c r="W360">
        <v>0</v>
      </c>
      <c r="X360">
        <v>32.88000000000001</v>
      </c>
      <c r="Y360">
        <v>38.936842105263167</v>
      </c>
      <c r="Z360">
        <v>133.91784000000001</v>
      </c>
      <c r="AA360">
        <v>184.13702999999998</v>
      </c>
      <c r="AB360">
        <v>0</v>
      </c>
      <c r="AC360">
        <v>0</v>
      </c>
      <c r="AD360">
        <v>120.95999999999998</v>
      </c>
      <c r="AE360">
        <v>0</v>
      </c>
      <c r="AF360">
        <v>0</v>
      </c>
      <c r="AG360">
        <v>0</v>
      </c>
      <c r="AH360">
        <v>0</v>
      </c>
      <c r="AI360">
        <v>0</v>
      </c>
      <c r="AJ360">
        <v>0</v>
      </c>
      <c r="AK360">
        <v>0</v>
      </c>
      <c r="AL360">
        <v>8.0905263157894716</v>
      </c>
      <c r="AM360">
        <v>0</v>
      </c>
      <c r="AN360">
        <v>0</v>
      </c>
      <c r="AO360">
        <v>0</v>
      </c>
      <c r="AP360">
        <v>15.119999999999997</v>
      </c>
      <c r="AQ360">
        <v>17.905263157894737</v>
      </c>
    </row>
    <row r="361" spans="1:43">
      <c r="A361" t="s">
        <v>124</v>
      </c>
      <c r="B361" t="s">
        <v>179</v>
      </c>
      <c r="C361" t="s">
        <v>863</v>
      </c>
      <c r="D361">
        <v>0</v>
      </c>
      <c r="E361">
        <v>0</v>
      </c>
      <c r="F361">
        <v>0</v>
      </c>
      <c r="G361">
        <v>0</v>
      </c>
      <c r="H361">
        <v>291.21816000000013</v>
      </c>
      <c r="I361">
        <v>400.42497000000014</v>
      </c>
      <c r="J361">
        <v>0</v>
      </c>
      <c r="K361">
        <v>0</v>
      </c>
      <c r="L361">
        <v>263.04000000000002</v>
      </c>
      <c r="M361">
        <v>0</v>
      </c>
      <c r="N361">
        <v>0</v>
      </c>
      <c r="O361">
        <v>0</v>
      </c>
      <c r="P361">
        <v>0</v>
      </c>
      <c r="Q361">
        <v>0</v>
      </c>
      <c r="R361">
        <v>0</v>
      </c>
      <c r="S361">
        <v>0</v>
      </c>
      <c r="T361">
        <v>17.593684210526316</v>
      </c>
      <c r="U361">
        <v>0</v>
      </c>
      <c r="V361">
        <v>0</v>
      </c>
      <c r="W361">
        <v>0</v>
      </c>
      <c r="X361">
        <v>32.88000000000001</v>
      </c>
      <c r="Y361">
        <v>38.936842105263167</v>
      </c>
      <c r="Z361">
        <v>133.91784000000001</v>
      </c>
      <c r="AA361">
        <v>184.13702999999998</v>
      </c>
      <c r="AB361">
        <v>0</v>
      </c>
      <c r="AC361">
        <v>0</v>
      </c>
      <c r="AD361">
        <v>120.95999999999998</v>
      </c>
      <c r="AE361">
        <v>0</v>
      </c>
      <c r="AF361">
        <v>0</v>
      </c>
      <c r="AG361">
        <v>0</v>
      </c>
      <c r="AH361">
        <v>0</v>
      </c>
      <c r="AI361">
        <v>0</v>
      </c>
      <c r="AJ361">
        <v>0</v>
      </c>
      <c r="AK361">
        <v>0</v>
      </c>
      <c r="AL361">
        <v>8.0905263157894716</v>
      </c>
      <c r="AM361">
        <v>0</v>
      </c>
      <c r="AN361">
        <v>0</v>
      </c>
      <c r="AO361">
        <v>0</v>
      </c>
      <c r="AP361">
        <v>15.119999999999997</v>
      </c>
      <c r="AQ361">
        <v>17.905263157894737</v>
      </c>
    </row>
    <row r="362" spans="1:43">
      <c r="A362" t="s">
        <v>124</v>
      </c>
      <c r="B362" t="s">
        <v>181</v>
      </c>
      <c r="C362" t="s">
        <v>856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row>
    <row r="363" spans="1:43">
      <c r="A363" t="s">
        <v>124</v>
      </c>
      <c r="B363" t="s">
        <v>181</v>
      </c>
      <c r="C363" t="s">
        <v>857</v>
      </c>
      <c r="D363">
        <v>38.93684210526316</v>
      </c>
      <c r="E363">
        <v>17.905263157894737</v>
      </c>
      <c r="F363">
        <v>263.04000000000002</v>
      </c>
      <c r="G363">
        <v>120.96000000000001</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row>
    <row r="364" spans="1:43">
      <c r="A364" t="s">
        <v>124</v>
      </c>
      <c r="B364" t="s">
        <v>181</v>
      </c>
      <c r="C364" t="s">
        <v>858</v>
      </c>
      <c r="D364">
        <v>103.02400000000003</v>
      </c>
      <c r="E364">
        <v>47.376000000000012</v>
      </c>
      <c r="F364">
        <v>628.99874016000012</v>
      </c>
      <c r="G364">
        <v>289.24759584000003</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row>
    <row r="365" spans="1:43">
      <c r="A365" t="s">
        <v>124</v>
      </c>
      <c r="B365" t="s">
        <v>181</v>
      </c>
      <c r="C365" t="s">
        <v>859</v>
      </c>
      <c r="D365">
        <v>89.410526315789497</v>
      </c>
      <c r="E365">
        <v>41.115789473684217</v>
      </c>
      <c r="F365">
        <v>954.68313000000035</v>
      </c>
      <c r="G365">
        <v>439.01487000000009</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row>
    <row r="366" spans="1:43">
      <c r="A366" t="s">
        <v>124</v>
      </c>
      <c r="B366" t="s">
        <v>181</v>
      </c>
      <c r="C366" t="s">
        <v>860</v>
      </c>
      <c r="D366">
        <v>89.410526315789497</v>
      </c>
      <c r="E366">
        <v>41.115789473684217</v>
      </c>
      <c r="F366">
        <v>954.68313000000035</v>
      </c>
      <c r="G366">
        <v>439.01487000000009</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row>
    <row r="367" spans="1:43">
      <c r="A367" t="s">
        <v>124</v>
      </c>
      <c r="B367" t="s">
        <v>181</v>
      </c>
      <c r="C367" t="s">
        <v>861</v>
      </c>
      <c r="D367">
        <v>0</v>
      </c>
      <c r="E367">
        <v>0</v>
      </c>
      <c r="F367">
        <v>0</v>
      </c>
      <c r="G367">
        <v>0</v>
      </c>
      <c r="H367">
        <v>291.21816000000013</v>
      </c>
      <c r="I367">
        <v>400.42497000000014</v>
      </c>
      <c r="J367">
        <v>0</v>
      </c>
      <c r="K367">
        <v>0</v>
      </c>
      <c r="L367">
        <v>263.04000000000002</v>
      </c>
      <c r="M367">
        <v>0</v>
      </c>
      <c r="N367">
        <v>0</v>
      </c>
      <c r="O367">
        <v>0</v>
      </c>
      <c r="P367">
        <v>0</v>
      </c>
      <c r="Q367">
        <v>0</v>
      </c>
      <c r="R367">
        <v>0</v>
      </c>
      <c r="S367">
        <v>0</v>
      </c>
      <c r="T367">
        <v>17.593684210526316</v>
      </c>
      <c r="U367">
        <v>0</v>
      </c>
      <c r="V367">
        <v>0</v>
      </c>
      <c r="W367">
        <v>0</v>
      </c>
      <c r="X367">
        <v>32.88000000000001</v>
      </c>
      <c r="Y367">
        <v>38.936842105263167</v>
      </c>
      <c r="Z367">
        <v>133.91784000000001</v>
      </c>
      <c r="AA367">
        <v>184.13702999999998</v>
      </c>
      <c r="AB367">
        <v>0</v>
      </c>
      <c r="AC367">
        <v>0</v>
      </c>
      <c r="AD367">
        <v>120.95999999999998</v>
      </c>
      <c r="AE367">
        <v>0</v>
      </c>
      <c r="AF367">
        <v>0</v>
      </c>
      <c r="AG367">
        <v>0</v>
      </c>
      <c r="AH367">
        <v>0</v>
      </c>
      <c r="AI367">
        <v>0</v>
      </c>
      <c r="AJ367">
        <v>0</v>
      </c>
      <c r="AK367">
        <v>0</v>
      </c>
      <c r="AL367">
        <v>8.0905263157894716</v>
      </c>
      <c r="AM367">
        <v>0</v>
      </c>
      <c r="AN367">
        <v>0</v>
      </c>
      <c r="AO367">
        <v>0</v>
      </c>
      <c r="AP367">
        <v>15.119999999999997</v>
      </c>
      <c r="AQ367">
        <v>17.905263157894737</v>
      </c>
    </row>
    <row r="368" spans="1:43">
      <c r="A368" t="s">
        <v>124</v>
      </c>
      <c r="B368" t="s">
        <v>181</v>
      </c>
      <c r="C368" t="s">
        <v>862</v>
      </c>
      <c r="D368">
        <v>0</v>
      </c>
      <c r="E368">
        <v>0</v>
      </c>
      <c r="F368">
        <v>0</v>
      </c>
      <c r="G368">
        <v>0</v>
      </c>
      <c r="H368">
        <v>291.21816000000013</v>
      </c>
      <c r="I368">
        <v>400.42497000000014</v>
      </c>
      <c r="J368">
        <v>0</v>
      </c>
      <c r="K368">
        <v>0</v>
      </c>
      <c r="L368">
        <v>263.04000000000002</v>
      </c>
      <c r="M368">
        <v>0</v>
      </c>
      <c r="N368">
        <v>0</v>
      </c>
      <c r="O368">
        <v>0</v>
      </c>
      <c r="P368">
        <v>0</v>
      </c>
      <c r="Q368">
        <v>0</v>
      </c>
      <c r="R368">
        <v>0</v>
      </c>
      <c r="S368">
        <v>0</v>
      </c>
      <c r="T368">
        <v>17.593684210526316</v>
      </c>
      <c r="U368">
        <v>0</v>
      </c>
      <c r="V368">
        <v>0</v>
      </c>
      <c r="W368">
        <v>0</v>
      </c>
      <c r="X368">
        <v>32.88000000000001</v>
      </c>
      <c r="Y368">
        <v>38.936842105263167</v>
      </c>
      <c r="Z368">
        <v>133.91784000000001</v>
      </c>
      <c r="AA368">
        <v>184.13702999999998</v>
      </c>
      <c r="AB368">
        <v>0</v>
      </c>
      <c r="AC368">
        <v>0</v>
      </c>
      <c r="AD368">
        <v>120.95999999999998</v>
      </c>
      <c r="AE368">
        <v>0</v>
      </c>
      <c r="AF368">
        <v>0</v>
      </c>
      <c r="AG368">
        <v>0</v>
      </c>
      <c r="AH368">
        <v>0</v>
      </c>
      <c r="AI368">
        <v>0</v>
      </c>
      <c r="AJ368">
        <v>0</v>
      </c>
      <c r="AK368">
        <v>0</v>
      </c>
      <c r="AL368">
        <v>8.0905263157894716</v>
      </c>
      <c r="AM368">
        <v>0</v>
      </c>
      <c r="AN368">
        <v>0</v>
      </c>
      <c r="AO368">
        <v>0</v>
      </c>
      <c r="AP368">
        <v>15.119999999999997</v>
      </c>
      <c r="AQ368">
        <v>17.905263157894737</v>
      </c>
    </row>
    <row r="369" spans="1:43">
      <c r="A369" t="s">
        <v>124</v>
      </c>
      <c r="B369" t="s">
        <v>181</v>
      </c>
      <c r="C369" t="s">
        <v>863</v>
      </c>
      <c r="D369">
        <v>0</v>
      </c>
      <c r="E369">
        <v>0</v>
      </c>
      <c r="F369">
        <v>0</v>
      </c>
      <c r="G369">
        <v>0</v>
      </c>
      <c r="H369">
        <v>291.21816000000013</v>
      </c>
      <c r="I369">
        <v>400.42497000000014</v>
      </c>
      <c r="J369">
        <v>0</v>
      </c>
      <c r="K369">
        <v>0</v>
      </c>
      <c r="L369">
        <v>263.04000000000002</v>
      </c>
      <c r="M369">
        <v>0</v>
      </c>
      <c r="N369">
        <v>0</v>
      </c>
      <c r="O369">
        <v>0</v>
      </c>
      <c r="P369">
        <v>0</v>
      </c>
      <c r="Q369">
        <v>0</v>
      </c>
      <c r="R369">
        <v>0</v>
      </c>
      <c r="S369">
        <v>0</v>
      </c>
      <c r="T369">
        <v>17.593684210526316</v>
      </c>
      <c r="U369">
        <v>0</v>
      </c>
      <c r="V369">
        <v>0</v>
      </c>
      <c r="W369">
        <v>0</v>
      </c>
      <c r="X369">
        <v>32.88000000000001</v>
      </c>
      <c r="Y369">
        <v>38.936842105263167</v>
      </c>
      <c r="Z369">
        <v>133.91784000000001</v>
      </c>
      <c r="AA369">
        <v>184.13702999999998</v>
      </c>
      <c r="AB369">
        <v>0</v>
      </c>
      <c r="AC369">
        <v>0</v>
      </c>
      <c r="AD369">
        <v>120.95999999999998</v>
      </c>
      <c r="AE369">
        <v>0</v>
      </c>
      <c r="AF369">
        <v>0</v>
      </c>
      <c r="AG369">
        <v>0</v>
      </c>
      <c r="AH369">
        <v>0</v>
      </c>
      <c r="AI369">
        <v>0</v>
      </c>
      <c r="AJ369">
        <v>0</v>
      </c>
      <c r="AK369">
        <v>0</v>
      </c>
      <c r="AL369">
        <v>8.0905263157894716</v>
      </c>
      <c r="AM369">
        <v>0</v>
      </c>
      <c r="AN369">
        <v>0</v>
      </c>
      <c r="AO369">
        <v>0</v>
      </c>
      <c r="AP369">
        <v>15.119999999999997</v>
      </c>
      <c r="AQ369">
        <v>17.905263157894737</v>
      </c>
    </row>
    <row r="370" spans="1:43">
      <c r="A370" t="s">
        <v>124</v>
      </c>
      <c r="B370" t="s">
        <v>183</v>
      </c>
      <c r="C370" t="s">
        <v>856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row>
    <row r="371" spans="1:43">
      <c r="A371" t="s">
        <v>124</v>
      </c>
      <c r="B371" t="s">
        <v>183</v>
      </c>
      <c r="C371" t="s">
        <v>857</v>
      </c>
      <c r="D371">
        <v>38.93684210526316</v>
      </c>
      <c r="E371">
        <v>17.905263157894737</v>
      </c>
      <c r="F371">
        <v>263.04000000000002</v>
      </c>
      <c r="G371">
        <v>120.96000000000001</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row>
    <row r="372" spans="1:43">
      <c r="A372" t="s">
        <v>124</v>
      </c>
      <c r="B372" t="s">
        <v>183</v>
      </c>
      <c r="C372" t="s">
        <v>858</v>
      </c>
      <c r="D372">
        <v>103.02400000000003</v>
      </c>
      <c r="E372">
        <v>47.376000000000012</v>
      </c>
      <c r="F372">
        <v>628.99874016000012</v>
      </c>
      <c r="G372">
        <v>289.24759584000003</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row>
    <row r="373" spans="1:43">
      <c r="A373" t="s">
        <v>124</v>
      </c>
      <c r="B373" t="s">
        <v>183</v>
      </c>
      <c r="C373" t="s">
        <v>859</v>
      </c>
      <c r="D373">
        <v>89.410526315789497</v>
      </c>
      <c r="E373">
        <v>41.115789473684217</v>
      </c>
      <c r="F373">
        <v>954.68313000000035</v>
      </c>
      <c r="G373">
        <v>439.01487000000009</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row>
    <row r="374" spans="1:43">
      <c r="A374" t="s">
        <v>124</v>
      </c>
      <c r="B374" t="s">
        <v>183</v>
      </c>
      <c r="C374" t="s">
        <v>860</v>
      </c>
      <c r="D374">
        <v>89.410526315789497</v>
      </c>
      <c r="E374">
        <v>41.115789473684217</v>
      </c>
      <c r="F374">
        <v>954.68313000000035</v>
      </c>
      <c r="G374">
        <v>439.01487000000009</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row>
    <row r="375" spans="1:43">
      <c r="A375" t="s">
        <v>124</v>
      </c>
      <c r="B375" t="s">
        <v>183</v>
      </c>
      <c r="C375" t="s">
        <v>861</v>
      </c>
      <c r="D375">
        <v>0</v>
      </c>
      <c r="E375">
        <v>0</v>
      </c>
      <c r="F375">
        <v>0</v>
      </c>
      <c r="G375">
        <v>0</v>
      </c>
      <c r="H375">
        <v>291.21816000000013</v>
      </c>
      <c r="I375">
        <v>400.42497000000014</v>
      </c>
      <c r="J375">
        <v>0</v>
      </c>
      <c r="K375">
        <v>0</v>
      </c>
      <c r="L375">
        <v>263.04000000000002</v>
      </c>
      <c r="M375">
        <v>0</v>
      </c>
      <c r="N375">
        <v>0</v>
      </c>
      <c r="O375">
        <v>0</v>
      </c>
      <c r="P375">
        <v>0</v>
      </c>
      <c r="Q375">
        <v>0</v>
      </c>
      <c r="R375">
        <v>0</v>
      </c>
      <c r="S375">
        <v>0</v>
      </c>
      <c r="T375">
        <v>17.593684210526316</v>
      </c>
      <c r="U375">
        <v>0</v>
      </c>
      <c r="V375">
        <v>0</v>
      </c>
      <c r="W375">
        <v>0</v>
      </c>
      <c r="X375">
        <v>32.88000000000001</v>
      </c>
      <c r="Y375">
        <v>38.936842105263167</v>
      </c>
      <c r="Z375">
        <v>133.91784000000001</v>
      </c>
      <c r="AA375">
        <v>184.13702999999998</v>
      </c>
      <c r="AB375">
        <v>0</v>
      </c>
      <c r="AC375">
        <v>0</v>
      </c>
      <c r="AD375">
        <v>120.95999999999998</v>
      </c>
      <c r="AE375">
        <v>0</v>
      </c>
      <c r="AF375">
        <v>0</v>
      </c>
      <c r="AG375">
        <v>0</v>
      </c>
      <c r="AH375">
        <v>0</v>
      </c>
      <c r="AI375">
        <v>0</v>
      </c>
      <c r="AJ375">
        <v>0</v>
      </c>
      <c r="AK375">
        <v>0</v>
      </c>
      <c r="AL375">
        <v>8.0905263157894716</v>
      </c>
      <c r="AM375">
        <v>0</v>
      </c>
      <c r="AN375">
        <v>0</v>
      </c>
      <c r="AO375">
        <v>0</v>
      </c>
      <c r="AP375">
        <v>15.119999999999997</v>
      </c>
      <c r="AQ375">
        <v>17.905263157894737</v>
      </c>
    </row>
    <row r="376" spans="1:43">
      <c r="A376" t="s">
        <v>124</v>
      </c>
      <c r="B376" t="s">
        <v>183</v>
      </c>
      <c r="C376" t="s">
        <v>862</v>
      </c>
      <c r="D376">
        <v>0</v>
      </c>
      <c r="E376">
        <v>0</v>
      </c>
      <c r="F376">
        <v>0</v>
      </c>
      <c r="G376">
        <v>0</v>
      </c>
      <c r="H376">
        <v>291.21816000000013</v>
      </c>
      <c r="I376">
        <v>400.42497000000014</v>
      </c>
      <c r="J376">
        <v>0</v>
      </c>
      <c r="K376">
        <v>0</v>
      </c>
      <c r="L376">
        <v>263.04000000000002</v>
      </c>
      <c r="M376">
        <v>0</v>
      </c>
      <c r="N376">
        <v>0</v>
      </c>
      <c r="O376">
        <v>0</v>
      </c>
      <c r="P376">
        <v>0</v>
      </c>
      <c r="Q376">
        <v>0</v>
      </c>
      <c r="R376">
        <v>0</v>
      </c>
      <c r="S376">
        <v>0</v>
      </c>
      <c r="T376">
        <v>17.593684210526316</v>
      </c>
      <c r="U376">
        <v>0</v>
      </c>
      <c r="V376">
        <v>0</v>
      </c>
      <c r="W376">
        <v>0</v>
      </c>
      <c r="X376">
        <v>32.88000000000001</v>
      </c>
      <c r="Y376">
        <v>38.936842105263167</v>
      </c>
      <c r="Z376">
        <v>133.91784000000001</v>
      </c>
      <c r="AA376">
        <v>184.13702999999998</v>
      </c>
      <c r="AB376">
        <v>0</v>
      </c>
      <c r="AC376">
        <v>0</v>
      </c>
      <c r="AD376">
        <v>120.95999999999998</v>
      </c>
      <c r="AE376">
        <v>0</v>
      </c>
      <c r="AF376">
        <v>0</v>
      </c>
      <c r="AG376">
        <v>0</v>
      </c>
      <c r="AH376">
        <v>0</v>
      </c>
      <c r="AI376">
        <v>0</v>
      </c>
      <c r="AJ376">
        <v>0</v>
      </c>
      <c r="AK376">
        <v>0</v>
      </c>
      <c r="AL376">
        <v>8.0905263157894716</v>
      </c>
      <c r="AM376">
        <v>0</v>
      </c>
      <c r="AN376">
        <v>0</v>
      </c>
      <c r="AO376">
        <v>0</v>
      </c>
      <c r="AP376">
        <v>15.119999999999997</v>
      </c>
      <c r="AQ376">
        <v>17.905263157894737</v>
      </c>
    </row>
    <row r="377" spans="1:43">
      <c r="A377" t="s">
        <v>124</v>
      </c>
      <c r="B377" t="s">
        <v>183</v>
      </c>
      <c r="C377" t="s">
        <v>863</v>
      </c>
      <c r="D377">
        <v>0</v>
      </c>
      <c r="E377">
        <v>0</v>
      </c>
      <c r="F377">
        <v>0</v>
      </c>
      <c r="G377">
        <v>0</v>
      </c>
      <c r="H377">
        <v>291.21816000000013</v>
      </c>
      <c r="I377">
        <v>400.42497000000014</v>
      </c>
      <c r="J377">
        <v>0</v>
      </c>
      <c r="K377">
        <v>0</v>
      </c>
      <c r="L377">
        <v>263.04000000000002</v>
      </c>
      <c r="M377">
        <v>0</v>
      </c>
      <c r="N377">
        <v>0</v>
      </c>
      <c r="O377">
        <v>0</v>
      </c>
      <c r="P377">
        <v>0</v>
      </c>
      <c r="Q377">
        <v>0</v>
      </c>
      <c r="R377">
        <v>0</v>
      </c>
      <c r="S377">
        <v>0</v>
      </c>
      <c r="T377">
        <v>17.593684210526316</v>
      </c>
      <c r="U377">
        <v>0</v>
      </c>
      <c r="V377">
        <v>0</v>
      </c>
      <c r="W377">
        <v>0</v>
      </c>
      <c r="X377">
        <v>32.88000000000001</v>
      </c>
      <c r="Y377">
        <v>38.936842105263167</v>
      </c>
      <c r="Z377">
        <v>133.91784000000001</v>
      </c>
      <c r="AA377">
        <v>184.13702999999998</v>
      </c>
      <c r="AB377">
        <v>0</v>
      </c>
      <c r="AC377">
        <v>0</v>
      </c>
      <c r="AD377">
        <v>120.95999999999998</v>
      </c>
      <c r="AE377">
        <v>0</v>
      </c>
      <c r="AF377">
        <v>0</v>
      </c>
      <c r="AG377">
        <v>0</v>
      </c>
      <c r="AH377">
        <v>0</v>
      </c>
      <c r="AI377">
        <v>0</v>
      </c>
      <c r="AJ377">
        <v>0</v>
      </c>
      <c r="AK377">
        <v>0</v>
      </c>
      <c r="AL377">
        <v>8.0905263157894716</v>
      </c>
      <c r="AM377">
        <v>0</v>
      </c>
      <c r="AN377">
        <v>0</v>
      </c>
      <c r="AO377">
        <v>0</v>
      </c>
      <c r="AP377">
        <v>15.119999999999997</v>
      </c>
      <c r="AQ377">
        <v>17.905263157894737</v>
      </c>
    </row>
    <row r="378" spans="1:43">
      <c r="A378" t="s">
        <v>124</v>
      </c>
      <c r="B378" t="s">
        <v>185</v>
      </c>
      <c r="C378" t="s">
        <v>856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row>
    <row r="379" spans="1:43">
      <c r="A379" t="s">
        <v>124</v>
      </c>
      <c r="B379" t="s">
        <v>185</v>
      </c>
      <c r="C379" t="s">
        <v>857</v>
      </c>
      <c r="D379">
        <v>41.389860775665959</v>
      </c>
      <c r="E379">
        <v>19.033293641364637</v>
      </c>
      <c r="F379">
        <v>187.32803396117617</v>
      </c>
      <c r="G379">
        <v>86.143548463898526</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row>
    <row r="380" spans="1:43">
      <c r="A380" t="s">
        <v>124</v>
      </c>
      <c r="B380" t="s">
        <v>185</v>
      </c>
      <c r="C380" t="s">
        <v>858</v>
      </c>
      <c r="D380">
        <v>403.52969910193343</v>
      </c>
      <c r="E380">
        <v>185.56475214176498</v>
      </c>
      <c r="F380">
        <v>640.22995685463422</v>
      </c>
      <c r="G380">
        <v>294.4123159258537</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row>
    <row r="381" spans="1:43">
      <c r="A381" t="s">
        <v>124</v>
      </c>
      <c r="B381" t="s">
        <v>185</v>
      </c>
      <c r="C381" t="s">
        <v>859</v>
      </c>
      <c r="D381">
        <v>394.45404997912635</v>
      </c>
      <c r="E381">
        <v>181.39127845755445</v>
      </c>
      <c r="F381">
        <v>857.35288341463445</v>
      </c>
      <c r="G381">
        <v>394.25716536585378</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row>
    <row r="382" spans="1:43">
      <c r="A382" t="s">
        <v>124</v>
      </c>
      <c r="B382" t="s">
        <v>185</v>
      </c>
      <c r="C382" t="s">
        <v>860</v>
      </c>
      <c r="D382">
        <v>320.23185057685077</v>
      </c>
      <c r="E382">
        <v>147.25990209008464</v>
      </c>
      <c r="F382">
        <v>857.79208590527912</v>
      </c>
      <c r="G382">
        <v>394.4591343943984</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row>
    <row r="383" spans="1:43">
      <c r="A383" t="s">
        <v>124</v>
      </c>
      <c r="B383" t="s">
        <v>185</v>
      </c>
      <c r="C383" t="s">
        <v>861</v>
      </c>
      <c r="D383">
        <v>0</v>
      </c>
      <c r="E383">
        <v>0</v>
      </c>
      <c r="F383">
        <v>0</v>
      </c>
      <c r="G383">
        <v>0</v>
      </c>
      <c r="H383">
        <v>220.00434354809795</v>
      </c>
      <c r="I383">
        <v>292.40272275938435</v>
      </c>
      <c r="J383">
        <v>0</v>
      </c>
      <c r="K383">
        <v>82.345019597796863</v>
      </c>
      <c r="L383">
        <v>263.04000000000002</v>
      </c>
      <c r="M383">
        <v>0</v>
      </c>
      <c r="N383">
        <v>0</v>
      </c>
      <c r="O383">
        <v>0</v>
      </c>
      <c r="P383">
        <v>0</v>
      </c>
      <c r="Q383">
        <v>17.746960103780332</v>
      </c>
      <c r="R383">
        <v>24.402070142697962</v>
      </c>
      <c r="S383">
        <v>0</v>
      </c>
      <c r="T383">
        <v>11.729122807017545</v>
      </c>
      <c r="U383">
        <v>0</v>
      </c>
      <c r="V383">
        <v>0</v>
      </c>
      <c r="W383">
        <v>0</v>
      </c>
      <c r="X383">
        <v>121.9450663359938</v>
      </c>
      <c r="Y383">
        <v>144.4086311873611</v>
      </c>
      <c r="Z383">
        <v>101.16988060970925</v>
      </c>
      <c r="AA383">
        <v>134.46256594044678</v>
      </c>
      <c r="AB383">
        <v>0</v>
      </c>
      <c r="AC383">
        <v>37.866687844242335</v>
      </c>
      <c r="AD383">
        <v>120.95999999999998</v>
      </c>
      <c r="AE383">
        <v>0</v>
      </c>
      <c r="AF383">
        <v>0</v>
      </c>
      <c r="AG383">
        <v>0</v>
      </c>
      <c r="AH383">
        <v>0</v>
      </c>
      <c r="AI383">
        <v>8.1610108506435104</v>
      </c>
      <c r="AJ383">
        <v>11.221389919634827</v>
      </c>
      <c r="AK383">
        <v>0</v>
      </c>
      <c r="AL383">
        <v>5.393684210526315</v>
      </c>
      <c r="AM383">
        <v>0</v>
      </c>
      <c r="AN383">
        <v>0</v>
      </c>
      <c r="AO383">
        <v>0</v>
      </c>
      <c r="AP383">
        <v>56.076928315092033</v>
      </c>
      <c r="AQ383">
        <v>66.40688879418795</v>
      </c>
    </row>
    <row r="384" spans="1:43">
      <c r="A384" t="s">
        <v>124</v>
      </c>
      <c r="B384" t="s">
        <v>185</v>
      </c>
      <c r="C384" t="s">
        <v>862</v>
      </c>
      <c r="D384">
        <v>0</v>
      </c>
      <c r="E384">
        <v>0</v>
      </c>
      <c r="F384">
        <v>0</v>
      </c>
      <c r="G384">
        <v>0</v>
      </c>
      <c r="H384">
        <v>220.00434354809795</v>
      </c>
      <c r="I384">
        <v>292.40272275938435</v>
      </c>
      <c r="J384">
        <v>0</v>
      </c>
      <c r="K384">
        <v>82.345019597796863</v>
      </c>
      <c r="L384">
        <v>263.04000000000002</v>
      </c>
      <c r="M384">
        <v>0</v>
      </c>
      <c r="N384">
        <v>0</v>
      </c>
      <c r="O384">
        <v>0</v>
      </c>
      <c r="P384">
        <v>0</v>
      </c>
      <c r="Q384">
        <v>17.746960103780332</v>
      </c>
      <c r="R384">
        <v>24.402070142697962</v>
      </c>
      <c r="S384">
        <v>0</v>
      </c>
      <c r="T384">
        <v>11.729122807017545</v>
      </c>
      <c r="U384">
        <v>0</v>
      </c>
      <c r="V384">
        <v>0</v>
      </c>
      <c r="W384">
        <v>0</v>
      </c>
      <c r="X384">
        <v>121.9450663359938</v>
      </c>
      <c r="Y384">
        <v>144.4086311873611</v>
      </c>
      <c r="Z384">
        <v>101.16988060970925</v>
      </c>
      <c r="AA384">
        <v>134.46256594044678</v>
      </c>
      <c r="AB384">
        <v>0</v>
      </c>
      <c r="AC384">
        <v>37.866687844242335</v>
      </c>
      <c r="AD384">
        <v>120.95999999999998</v>
      </c>
      <c r="AE384">
        <v>0</v>
      </c>
      <c r="AF384">
        <v>0</v>
      </c>
      <c r="AG384">
        <v>0</v>
      </c>
      <c r="AH384">
        <v>0</v>
      </c>
      <c r="AI384">
        <v>8.1610108506435104</v>
      </c>
      <c r="AJ384">
        <v>11.221389919634827</v>
      </c>
      <c r="AK384">
        <v>0</v>
      </c>
      <c r="AL384">
        <v>5.393684210526315</v>
      </c>
      <c r="AM384">
        <v>0</v>
      </c>
      <c r="AN384">
        <v>0</v>
      </c>
      <c r="AO384">
        <v>0</v>
      </c>
      <c r="AP384">
        <v>56.076928315092033</v>
      </c>
      <c r="AQ384">
        <v>66.40688879418795</v>
      </c>
    </row>
    <row r="385" spans="1:43">
      <c r="A385" t="s">
        <v>124</v>
      </c>
      <c r="B385" t="s">
        <v>185</v>
      </c>
      <c r="C385" t="s">
        <v>863</v>
      </c>
      <c r="D385">
        <v>0</v>
      </c>
      <c r="E385">
        <v>0</v>
      </c>
      <c r="F385">
        <v>0</v>
      </c>
      <c r="G385">
        <v>0</v>
      </c>
      <c r="H385">
        <v>220.00434354809795</v>
      </c>
      <c r="I385">
        <v>292.40272275938435</v>
      </c>
      <c r="J385">
        <v>0</v>
      </c>
      <c r="K385">
        <v>82.345019597796863</v>
      </c>
      <c r="L385">
        <v>263.04000000000002</v>
      </c>
      <c r="M385">
        <v>0</v>
      </c>
      <c r="N385">
        <v>0</v>
      </c>
      <c r="O385">
        <v>0</v>
      </c>
      <c r="P385">
        <v>0</v>
      </c>
      <c r="Q385">
        <v>17.746960103780332</v>
      </c>
      <c r="R385">
        <v>24.402070142697962</v>
      </c>
      <c r="S385">
        <v>0</v>
      </c>
      <c r="T385">
        <v>11.729122807017545</v>
      </c>
      <c r="U385">
        <v>0</v>
      </c>
      <c r="V385">
        <v>0</v>
      </c>
      <c r="W385">
        <v>0</v>
      </c>
      <c r="X385">
        <v>121.9450663359938</v>
      </c>
      <c r="Y385">
        <v>144.4086311873611</v>
      </c>
      <c r="Z385">
        <v>101.16988060970925</v>
      </c>
      <c r="AA385">
        <v>134.46256594044678</v>
      </c>
      <c r="AB385">
        <v>0</v>
      </c>
      <c r="AC385">
        <v>37.866687844242335</v>
      </c>
      <c r="AD385">
        <v>120.95999999999998</v>
      </c>
      <c r="AE385">
        <v>0</v>
      </c>
      <c r="AF385">
        <v>0</v>
      </c>
      <c r="AG385">
        <v>0</v>
      </c>
      <c r="AH385">
        <v>0</v>
      </c>
      <c r="AI385">
        <v>8.1610108506435104</v>
      </c>
      <c r="AJ385">
        <v>11.221389919634827</v>
      </c>
      <c r="AK385">
        <v>0</v>
      </c>
      <c r="AL385">
        <v>5.393684210526315</v>
      </c>
      <c r="AM385">
        <v>0</v>
      </c>
      <c r="AN385">
        <v>0</v>
      </c>
      <c r="AO385">
        <v>0</v>
      </c>
      <c r="AP385">
        <v>56.076928315092033</v>
      </c>
      <c r="AQ385">
        <v>66.40688879418795</v>
      </c>
    </row>
    <row r="386" spans="1:43">
      <c r="A386" t="s">
        <v>126</v>
      </c>
      <c r="B386" t="s">
        <v>171</v>
      </c>
      <c r="C386" t="s">
        <v>856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row>
    <row r="387" spans="1:43">
      <c r="A387" t="s">
        <v>126</v>
      </c>
      <c r="B387" t="s">
        <v>171</v>
      </c>
      <c r="C387" t="s">
        <v>857</v>
      </c>
      <c r="D387">
        <v>196.3666666666667</v>
      </c>
      <c r="E387">
        <v>90.300000000000011</v>
      </c>
      <c r="F387">
        <v>306.06619939190273</v>
      </c>
      <c r="G387">
        <v>140.74577052328371</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row>
    <row r="388" spans="1:43">
      <c r="A388" t="s">
        <v>126</v>
      </c>
      <c r="B388" t="s">
        <v>171</v>
      </c>
      <c r="C388" t="s">
        <v>858</v>
      </c>
      <c r="D388">
        <v>196.3666666666667</v>
      </c>
      <c r="E388">
        <v>90.300000000000011</v>
      </c>
      <c r="F388">
        <v>531.05352983559317</v>
      </c>
      <c r="G388">
        <v>244.2070976616231</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row>
    <row r="389" spans="1:43">
      <c r="A389" t="s">
        <v>126</v>
      </c>
      <c r="B389" t="s">
        <v>171</v>
      </c>
      <c r="C389" t="s">
        <v>859</v>
      </c>
      <c r="D389">
        <v>196.3666666666667</v>
      </c>
      <c r="E389">
        <v>90.300000000000011</v>
      </c>
      <c r="F389">
        <v>521.65504382163158</v>
      </c>
      <c r="G389">
        <v>239.88516613695464</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row>
    <row r="390" spans="1:43">
      <c r="A390" t="s">
        <v>126</v>
      </c>
      <c r="B390" t="s">
        <v>171</v>
      </c>
      <c r="C390" t="s">
        <v>860</v>
      </c>
      <c r="D390">
        <v>196.3666666666667</v>
      </c>
      <c r="E390">
        <v>90.300000000000011</v>
      </c>
      <c r="F390">
        <v>492.76775033999007</v>
      </c>
      <c r="G390">
        <v>226.60122825853557</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row>
    <row r="391" spans="1:43">
      <c r="A391" t="s">
        <v>126</v>
      </c>
      <c r="B391" t="s">
        <v>171</v>
      </c>
      <c r="C391" t="s">
        <v>861</v>
      </c>
      <c r="D391">
        <v>0</v>
      </c>
      <c r="E391">
        <v>0</v>
      </c>
      <c r="F391">
        <v>0</v>
      </c>
      <c r="G391">
        <v>0</v>
      </c>
      <c r="H391">
        <v>0</v>
      </c>
      <c r="I391">
        <v>0</v>
      </c>
      <c r="J391">
        <v>0</v>
      </c>
      <c r="K391">
        <v>41.853691217522019</v>
      </c>
      <c r="L391">
        <v>173.26072578913465</v>
      </c>
      <c r="M391">
        <v>146.13333333333338</v>
      </c>
      <c r="N391">
        <v>131.52000000000001</v>
      </c>
      <c r="O391">
        <v>0</v>
      </c>
      <c r="P391">
        <v>0</v>
      </c>
      <c r="Q391">
        <v>0</v>
      </c>
      <c r="R391">
        <v>0</v>
      </c>
      <c r="S391">
        <v>0</v>
      </c>
      <c r="T391">
        <v>0</v>
      </c>
      <c r="U391">
        <v>0</v>
      </c>
      <c r="V391">
        <v>0</v>
      </c>
      <c r="W391">
        <v>0</v>
      </c>
      <c r="X391">
        <v>82.200000000000017</v>
      </c>
      <c r="Y391">
        <v>114.16666666666669</v>
      </c>
      <c r="Z391">
        <v>0</v>
      </c>
      <c r="AA391">
        <v>0</v>
      </c>
      <c r="AB391">
        <v>0</v>
      </c>
      <c r="AC391">
        <v>19.246587932145161</v>
      </c>
      <c r="AD391">
        <v>79.674640326390374</v>
      </c>
      <c r="AE391">
        <v>67.199999999999989</v>
      </c>
      <c r="AF391">
        <v>60.47999999999999</v>
      </c>
      <c r="AG391">
        <v>0</v>
      </c>
      <c r="AH391">
        <v>0</v>
      </c>
      <c r="AI391">
        <v>0</v>
      </c>
      <c r="AJ391">
        <v>0</v>
      </c>
      <c r="AK391">
        <v>0</v>
      </c>
      <c r="AL391">
        <v>0</v>
      </c>
      <c r="AM391">
        <v>0</v>
      </c>
      <c r="AN391">
        <v>0</v>
      </c>
      <c r="AO391">
        <v>0</v>
      </c>
      <c r="AP391">
        <v>37.799999999999997</v>
      </c>
      <c r="AQ391">
        <v>52.5</v>
      </c>
    </row>
    <row r="392" spans="1:43">
      <c r="A392" t="s">
        <v>126</v>
      </c>
      <c r="B392" t="s">
        <v>171</v>
      </c>
      <c r="C392" t="s">
        <v>862</v>
      </c>
      <c r="D392">
        <v>0</v>
      </c>
      <c r="E392">
        <v>0</v>
      </c>
      <c r="F392">
        <v>0</v>
      </c>
      <c r="G392">
        <v>0</v>
      </c>
      <c r="H392">
        <v>0</v>
      </c>
      <c r="I392">
        <v>0</v>
      </c>
      <c r="J392">
        <v>0</v>
      </c>
      <c r="K392">
        <v>41.853691217522019</v>
      </c>
      <c r="L392">
        <v>173.26072578913465</v>
      </c>
      <c r="M392">
        <v>146.13333333333338</v>
      </c>
      <c r="N392">
        <v>131.52000000000001</v>
      </c>
      <c r="O392">
        <v>0</v>
      </c>
      <c r="P392">
        <v>0</v>
      </c>
      <c r="Q392">
        <v>0</v>
      </c>
      <c r="R392">
        <v>0</v>
      </c>
      <c r="S392">
        <v>0</v>
      </c>
      <c r="T392">
        <v>0</v>
      </c>
      <c r="U392">
        <v>0</v>
      </c>
      <c r="V392">
        <v>0</v>
      </c>
      <c r="W392">
        <v>0</v>
      </c>
      <c r="X392">
        <v>82.200000000000017</v>
      </c>
      <c r="Y392">
        <v>114.16666666666669</v>
      </c>
      <c r="Z392">
        <v>0</v>
      </c>
      <c r="AA392">
        <v>0</v>
      </c>
      <c r="AB392">
        <v>0</v>
      </c>
      <c r="AC392">
        <v>19.246587932145161</v>
      </c>
      <c r="AD392">
        <v>79.674640326390374</v>
      </c>
      <c r="AE392">
        <v>67.199999999999989</v>
      </c>
      <c r="AF392">
        <v>60.47999999999999</v>
      </c>
      <c r="AG392">
        <v>0</v>
      </c>
      <c r="AH392">
        <v>0</v>
      </c>
      <c r="AI392">
        <v>0</v>
      </c>
      <c r="AJ392">
        <v>0</v>
      </c>
      <c r="AK392">
        <v>0</v>
      </c>
      <c r="AL392">
        <v>0</v>
      </c>
      <c r="AM392">
        <v>0</v>
      </c>
      <c r="AN392">
        <v>0</v>
      </c>
      <c r="AO392">
        <v>0</v>
      </c>
      <c r="AP392">
        <v>37.799999999999997</v>
      </c>
      <c r="AQ392">
        <v>52.5</v>
      </c>
    </row>
    <row r="393" spans="1:43">
      <c r="A393" t="s">
        <v>126</v>
      </c>
      <c r="B393" t="s">
        <v>171</v>
      </c>
      <c r="C393" t="s">
        <v>863</v>
      </c>
      <c r="D393">
        <v>0</v>
      </c>
      <c r="E393">
        <v>0</v>
      </c>
      <c r="F393">
        <v>0</v>
      </c>
      <c r="G393">
        <v>0</v>
      </c>
      <c r="H393">
        <v>0</v>
      </c>
      <c r="I393">
        <v>0</v>
      </c>
      <c r="J393">
        <v>0</v>
      </c>
      <c r="K393">
        <v>41.853691217522019</v>
      </c>
      <c r="L393">
        <v>173.26072578913465</v>
      </c>
      <c r="M393">
        <v>146.13333333333338</v>
      </c>
      <c r="N393">
        <v>131.52000000000001</v>
      </c>
      <c r="O393">
        <v>0</v>
      </c>
      <c r="P393">
        <v>0</v>
      </c>
      <c r="Q393">
        <v>0</v>
      </c>
      <c r="R393">
        <v>0</v>
      </c>
      <c r="S393">
        <v>0</v>
      </c>
      <c r="T393">
        <v>0</v>
      </c>
      <c r="U393">
        <v>0</v>
      </c>
      <c r="V393">
        <v>0</v>
      </c>
      <c r="W393">
        <v>0</v>
      </c>
      <c r="X393">
        <v>82.200000000000017</v>
      </c>
      <c r="Y393">
        <v>114.16666666666669</v>
      </c>
      <c r="Z393">
        <v>0</v>
      </c>
      <c r="AA393">
        <v>0</v>
      </c>
      <c r="AB393">
        <v>0</v>
      </c>
      <c r="AC393">
        <v>19.246587932145161</v>
      </c>
      <c r="AD393">
        <v>79.674640326390374</v>
      </c>
      <c r="AE393">
        <v>67.199999999999989</v>
      </c>
      <c r="AF393">
        <v>60.47999999999999</v>
      </c>
      <c r="AG393">
        <v>0</v>
      </c>
      <c r="AH393">
        <v>0</v>
      </c>
      <c r="AI393">
        <v>0</v>
      </c>
      <c r="AJ393">
        <v>0</v>
      </c>
      <c r="AK393">
        <v>0</v>
      </c>
      <c r="AL393">
        <v>0</v>
      </c>
      <c r="AM393">
        <v>0</v>
      </c>
      <c r="AN393">
        <v>0</v>
      </c>
      <c r="AO393">
        <v>0</v>
      </c>
      <c r="AP393">
        <v>37.799999999999997</v>
      </c>
      <c r="AQ393">
        <v>52.5</v>
      </c>
    </row>
    <row r="394" spans="1:43">
      <c r="A394" t="s">
        <v>126</v>
      </c>
      <c r="B394" t="s">
        <v>173</v>
      </c>
      <c r="C394" t="s">
        <v>856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row>
    <row r="395" spans="1:43">
      <c r="A395" t="s">
        <v>126</v>
      </c>
      <c r="B395" t="s">
        <v>173</v>
      </c>
      <c r="C395" t="s">
        <v>857</v>
      </c>
      <c r="D395">
        <v>134.63927430949101</v>
      </c>
      <c r="E395">
        <v>61.914410813853529</v>
      </c>
      <c r="F395">
        <v>791.40762499623202</v>
      </c>
      <c r="G395">
        <v>363.93197353841322</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row>
    <row r="396" spans="1:43">
      <c r="A396" t="s">
        <v>126</v>
      </c>
      <c r="B396" t="s">
        <v>173</v>
      </c>
      <c r="C396" t="s">
        <v>858</v>
      </c>
      <c r="D396">
        <v>101.30398824580382</v>
      </c>
      <c r="E396">
        <v>46.585045689676207</v>
      </c>
      <c r="F396">
        <v>722.6640904250271</v>
      </c>
      <c r="G396">
        <v>332.31998318815113</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row>
    <row r="397" spans="1:43">
      <c r="A397" t="s">
        <v>126</v>
      </c>
      <c r="B397" t="s">
        <v>173</v>
      </c>
      <c r="C397" t="s">
        <v>859</v>
      </c>
      <c r="D397">
        <v>119.69581886495263</v>
      </c>
      <c r="E397">
        <v>55.042602835708138</v>
      </c>
      <c r="F397">
        <v>513.70173701530894</v>
      </c>
      <c r="G397">
        <v>236.22780607273327</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row>
    <row r="398" spans="1:43">
      <c r="A398" t="s">
        <v>126</v>
      </c>
      <c r="B398" t="s">
        <v>173</v>
      </c>
      <c r="C398" t="s">
        <v>860</v>
      </c>
      <c r="D398">
        <v>130.48334283428213</v>
      </c>
      <c r="E398">
        <v>60.003289040582288</v>
      </c>
      <c r="F398">
        <v>688.52638020860718</v>
      </c>
      <c r="G398">
        <v>316.62162009592879</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row>
    <row r="399" spans="1:43">
      <c r="A399" t="s">
        <v>126</v>
      </c>
      <c r="B399" t="s">
        <v>173</v>
      </c>
      <c r="C399" t="s">
        <v>861</v>
      </c>
      <c r="D399">
        <v>0</v>
      </c>
      <c r="E399">
        <v>0</v>
      </c>
      <c r="F399">
        <v>0</v>
      </c>
      <c r="G399">
        <v>0</v>
      </c>
      <c r="H399">
        <v>67.724860914637887</v>
      </c>
      <c r="I399">
        <v>93.121683757627096</v>
      </c>
      <c r="J399">
        <v>35.555551980184894</v>
      </c>
      <c r="K399">
        <v>5.8237956276099228</v>
      </c>
      <c r="L399">
        <v>258.29773782898855</v>
      </c>
      <c r="M399">
        <v>145.87853679355663</v>
      </c>
      <c r="N399">
        <v>82.124213306002261</v>
      </c>
      <c r="O399">
        <v>0</v>
      </c>
      <c r="P399">
        <v>0</v>
      </c>
      <c r="Q399">
        <v>0</v>
      </c>
      <c r="R399">
        <v>0</v>
      </c>
      <c r="S399">
        <v>0</v>
      </c>
      <c r="T399">
        <v>2.9676862004896201</v>
      </c>
      <c r="U399">
        <v>0</v>
      </c>
      <c r="V399">
        <v>0</v>
      </c>
      <c r="W399">
        <v>0</v>
      </c>
      <c r="X399">
        <v>56.492021523384921</v>
      </c>
      <c r="Y399">
        <v>71.023635110407596</v>
      </c>
      <c r="Z399">
        <v>31.143549179723991</v>
      </c>
      <c r="AA399">
        <v>42.822380122120478</v>
      </c>
      <c r="AB399">
        <v>16.35036331935509</v>
      </c>
      <c r="AC399">
        <v>2.6780957995578474</v>
      </c>
      <c r="AD399">
        <v>118.77925170238154</v>
      </c>
      <c r="AE399">
        <v>67.082830788277846</v>
      </c>
      <c r="AF399">
        <v>37.765149184511969</v>
      </c>
      <c r="AG399">
        <v>0</v>
      </c>
      <c r="AH399">
        <v>0</v>
      </c>
      <c r="AI399">
        <v>0</v>
      </c>
      <c r="AJ399">
        <v>0</v>
      </c>
      <c r="AK399">
        <v>0</v>
      </c>
      <c r="AL399">
        <v>1.3647024133638395</v>
      </c>
      <c r="AM399">
        <v>0</v>
      </c>
      <c r="AN399">
        <v>0</v>
      </c>
      <c r="AO399">
        <v>0</v>
      </c>
      <c r="AP399">
        <v>25.97808289031569</v>
      </c>
      <c r="AQ399">
        <v>32.660503736902754</v>
      </c>
    </row>
    <row r="400" spans="1:43">
      <c r="A400" t="s">
        <v>126</v>
      </c>
      <c r="B400" t="s">
        <v>173</v>
      </c>
      <c r="C400" t="s">
        <v>862</v>
      </c>
      <c r="D400">
        <v>0</v>
      </c>
      <c r="E400">
        <v>0</v>
      </c>
      <c r="F400">
        <v>0</v>
      </c>
      <c r="G400">
        <v>0</v>
      </c>
      <c r="H400">
        <v>67.724860914637887</v>
      </c>
      <c r="I400">
        <v>93.121683757627096</v>
      </c>
      <c r="J400">
        <v>35.555551980184894</v>
      </c>
      <c r="K400">
        <v>5.8237956276099228</v>
      </c>
      <c r="L400">
        <v>258.29773782898855</v>
      </c>
      <c r="M400">
        <v>145.87853679355663</v>
      </c>
      <c r="N400">
        <v>82.124213306002261</v>
      </c>
      <c r="O400">
        <v>0</v>
      </c>
      <c r="P400">
        <v>0</v>
      </c>
      <c r="Q400">
        <v>0</v>
      </c>
      <c r="R400">
        <v>0</v>
      </c>
      <c r="S400">
        <v>0</v>
      </c>
      <c r="T400">
        <v>2.9676862004896201</v>
      </c>
      <c r="U400">
        <v>0</v>
      </c>
      <c r="V400">
        <v>0</v>
      </c>
      <c r="W400">
        <v>0</v>
      </c>
      <c r="X400">
        <v>56.492021523384921</v>
      </c>
      <c r="Y400">
        <v>71.023635110407596</v>
      </c>
      <c r="Z400">
        <v>31.143549179723991</v>
      </c>
      <c r="AA400">
        <v>42.822380122120478</v>
      </c>
      <c r="AB400">
        <v>16.35036331935509</v>
      </c>
      <c r="AC400">
        <v>2.6780957995578474</v>
      </c>
      <c r="AD400">
        <v>118.77925170238154</v>
      </c>
      <c r="AE400">
        <v>67.082830788277846</v>
      </c>
      <c r="AF400">
        <v>37.765149184511969</v>
      </c>
      <c r="AG400">
        <v>0</v>
      </c>
      <c r="AH400">
        <v>0</v>
      </c>
      <c r="AI400">
        <v>0</v>
      </c>
      <c r="AJ400">
        <v>0</v>
      </c>
      <c r="AK400">
        <v>0</v>
      </c>
      <c r="AL400">
        <v>1.3647024133638395</v>
      </c>
      <c r="AM400">
        <v>0</v>
      </c>
      <c r="AN400">
        <v>0</v>
      </c>
      <c r="AO400">
        <v>0</v>
      </c>
      <c r="AP400">
        <v>25.97808289031569</v>
      </c>
      <c r="AQ400">
        <v>32.660503736902754</v>
      </c>
    </row>
    <row r="401" spans="1:43">
      <c r="A401" t="s">
        <v>126</v>
      </c>
      <c r="B401" t="s">
        <v>173</v>
      </c>
      <c r="C401" t="s">
        <v>863</v>
      </c>
      <c r="D401">
        <v>0</v>
      </c>
      <c r="E401">
        <v>0</v>
      </c>
      <c r="F401">
        <v>0</v>
      </c>
      <c r="G401">
        <v>0</v>
      </c>
      <c r="H401">
        <v>67.724860914637887</v>
      </c>
      <c r="I401">
        <v>93.121683757627096</v>
      </c>
      <c r="J401">
        <v>35.555551980184894</v>
      </c>
      <c r="K401">
        <v>5.8237956276099228</v>
      </c>
      <c r="L401">
        <v>258.29773782898855</v>
      </c>
      <c r="M401">
        <v>145.87853679355663</v>
      </c>
      <c r="N401">
        <v>82.124213306002261</v>
      </c>
      <c r="O401">
        <v>0</v>
      </c>
      <c r="P401">
        <v>0</v>
      </c>
      <c r="Q401">
        <v>0</v>
      </c>
      <c r="R401">
        <v>0</v>
      </c>
      <c r="S401">
        <v>0</v>
      </c>
      <c r="T401">
        <v>2.9676862004896201</v>
      </c>
      <c r="U401">
        <v>0</v>
      </c>
      <c r="V401">
        <v>0</v>
      </c>
      <c r="W401">
        <v>0</v>
      </c>
      <c r="X401">
        <v>56.492021523384921</v>
      </c>
      <c r="Y401">
        <v>71.023635110407596</v>
      </c>
      <c r="Z401">
        <v>31.143549179723991</v>
      </c>
      <c r="AA401">
        <v>42.822380122120478</v>
      </c>
      <c r="AB401">
        <v>16.35036331935509</v>
      </c>
      <c r="AC401">
        <v>2.6780957995578474</v>
      </c>
      <c r="AD401">
        <v>118.77925170238154</v>
      </c>
      <c r="AE401">
        <v>67.082830788277846</v>
      </c>
      <c r="AF401">
        <v>37.765149184511969</v>
      </c>
      <c r="AG401">
        <v>0</v>
      </c>
      <c r="AH401">
        <v>0</v>
      </c>
      <c r="AI401">
        <v>0</v>
      </c>
      <c r="AJ401">
        <v>0</v>
      </c>
      <c r="AK401">
        <v>0</v>
      </c>
      <c r="AL401">
        <v>1.3647024133638395</v>
      </c>
      <c r="AM401">
        <v>0</v>
      </c>
      <c r="AN401">
        <v>0</v>
      </c>
      <c r="AO401">
        <v>0</v>
      </c>
      <c r="AP401">
        <v>25.97808289031569</v>
      </c>
      <c r="AQ401">
        <v>32.660503736902754</v>
      </c>
    </row>
    <row r="402" spans="1:43">
      <c r="A402" t="s">
        <v>126</v>
      </c>
      <c r="B402" t="s">
        <v>175</v>
      </c>
      <c r="C402" t="s">
        <v>856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row>
    <row r="403" spans="1:43">
      <c r="A403" t="s">
        <v>126</v>
      </c>
      <c r="B403" t="s">
        <v>175</v>
      </c>
      <c r="C403" t="s">
        <v>857</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row>
    <row r="404" spans="1:43">
      <c r="A404" t="s">
        <v>126</v>
      </c>
      <c r="B404" t="s">
        <v>175</v>
      </c>
      <c r="C404" t="s">
        <v>858</v>
      </c>
      <c r="D404">
        <v>1330.737804878049</v>
      </c>
      <c r="E404">
        <v>611.94512195121956</v>
      </c>
      <c r="F404">
        <v>799.30478048780503</v>
      </c>
      <c r="G404">
        <v>367.56351219512197</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row>
    <row r="405" spans="1:43">
      <c r="A405" t="s">
        <v>126</v>
      </c>
      <c r="B405" t="s">
        <v>175</v>
      </c>
      <c r="C405" t="s">
        <v>859</v>
      </c>
      <c r="D405">
        <v>1330.737804878049</v>
      </c>
      <c r="E405">
        <v>611.94512195121956</v>
      </c>
      <c r="F405">
        <v>799.30478048780503</v>
      </c>
      <c r="G405">
        <v>367.56351219512197</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row>
    <row r="406" spans="1:43">
      <c r="A406" t="s">
        <v>126</v>
      </c>
      <c r="B406" t="s">
        <v>175</v>
      </c>
      <c r="C406" t="s">
        <v>860</v>
      </c>
      <c r="D406">
        <v>951.77060619276085</v>
      </c>
      <c r="E406">
        <v>437.67553423462721</v>
      </c>
      <c r="F406">
        <v>801.93999543167411</v>
      </c>
      <c r="G406">
        <v>368.77532636639023</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row>
    <row r="407" spans="1:43">
      <c r="A407" t="s">
        <v>126</v>
      </c>
      <c r="B407" t="s">
        <v>175</v>
      </c>
      <c r="C407" t="s">
        <v>861</v>
      </c>
      <c r="D407">
        <v>0</v>
      </c>
      <c r="E407">
        <v>0</v>
      </c>
      <c r="F407">
        <v>0</v>
      </c>
      <c r="G407">
        <v>0</v>
      </c>
      <c r="H407">
        <v>155.15342128858717</v>
      </c>
      <c r="I407">
        <v>152.71645655630576</v>
      </c>
      <c r="J407">
        <v>0</v>
      </c>
      <c r="K407">
        <v>231.03011758678113</v>
      </c>
      <c r="L407">
        <v>263.04000000000008</v>
      </c>
      <c r="M407">
        <v>0</v>
      </c>
      <c r="N407">
        <v>0</v>
      </c>
      <c r="O407">
        <v>0</v>
      </c>
      <c r="P407">
        <v>0</v>
      </c>
      <c r="Q407">
        <v>0</v>
      </c>
      <c r="R407">
        <v>0</v>
      </c>
      <c r="S407">
        <v>0</v>
      </c>
      <c r="T407">
        <v>0</v>
      </c>
      <c r="U407">
        <v>0</v>
      </c>
      <c r="V407">
        <v>0</v>
      </c>
      <c r="W407">
        <v>0</v>
      </c>
      <c r="X407">
        <v>435.75039801596273</v>
      </c>
      <c r="Y407">
        <v>516.02020817679795</v>
      </c>
      <c r="Z407">
        <v>71.347923658255411</v>
      </c>
      <c r="AA407">
        <v>70.227275642680723</v>
      </c>
      <c r="AB407">
        <v>0</v>
      </c>
      <c r="AC407">
        <v>106.24012706545406</v>
      </c>
      <c r="AD407">
        <v>120.95999999999998</v>
      </c>
      <c r="AE407">
        <v>0</v>
      </c>
      <c r="AF407">
        <v>0</v>
      </c>
      <c r="AG407">
        <v>0</v>
      </c>
      <c r="AH407">
        <v>0</v>
      </c>
      <c r="AI407">
        <v>0</v>
      </c>
      <c r="AJ407">
        <v>0</v>
      </c>
      <c r="AK407">
        <v>0</v>
      </c>
      <c r="AL407">
        <v>0</v>
      </c>
      <c r="AM407">
        <v>0</v>
      </c>
      <c r="AN407">
        <v>0</v>
      </c>
      <c r="AO407">
        <v>0</v>
      </c>
      <c r="AP407">
        <v>200.38156989055216</v>
      </c>
      <c r="AQ407">
        <v>237.29396434407499</v>
      </c>
    </row>
    <row r="408" spans="1:43">
      <c r="A408" t="s">
        <v>126</v>
      </c>
      <c r="B408" t="s">
        <v>175</v>
      </c>
      <c r="C408" t="s">
        <v>862</v>
      </c>
      <c r="D408">
        <v>0</v>
      </c>
      <c r="E408">
        <v>0</v>
      </c>
      <c r="F408">
        <v>0</v>
      </c>
      <c r="G408">
        <v>0</v>
      </c>
      <c r="H408">
        <v>155.15342128858717</v>
      </c>
      <c r="I408">
        <v>152.71645655630576</v>
      </c>
      <c r="J408">
        <v>0</v>
      </c>
      <c r="K408">
        <v>231.03011758678113</v>
      </c>
      <c r="L408">
        <v>263.04000000000008</v>
      </c>
      <c r="M408">
        <v>0</v>
      </c>
      <c r="N408">
        <v>0</v>
      </c>
      <c r="O408">
        <v>0</v>
      </c>
      <c r="P408">
        <v>0</v>
      </c>
      <c r="Q408">
        <v>0</v>
      </c>
      <c r="R408">
        <v>0</v>
      </c>
      <c r="S408">
        <v>0</v>
      </c>
      <c r="T408">
        <v>0</v>
      </c>
      <c r="U408">
        <v>0</v>
      </c>
      <c r="V408">
        <v>0</v>
      </c>
      <c r="W408">
        <v>0</v>
      </c>
      <c r="X408">
        <v>435.75039801596273</v>
      </c>
      <c r="Y408">
        <v>516.02020817679795</v>
      </c>
      <c r="Z408">
        <v>71.347923658255411</v>
      </c>
      <c r="AA408">
        <v>70.227275642680723</v>
      </c>
      <c r="AB408">
        <v>0</v>
      </c>
      <c r="AC408">
        <v>106.24012706545406</v>
      </c>
      <c r="AD408">
        <v>120.95999999999998</v>
      </c>
      <c r="AE408">
        <v>0</v>
      </c>
      <c r="AF408">
        <v>0</v>
      </c>
      <c r="AG408">
        <v>0</v>
      </c>
      <c r="AH408">
        <v>0</v>
      </c>
      <c r="AI408">
        <v>0</v>
      </c>
      <c r="AJ408">
        <v>0</v>
      </c>
      <c r="AK408">
        <v>0</v>
      </c>
      <c r="AL408">
        <v>0</v>
      </c>
      <c r="AM408">
        <v>0</v>
      </c>
      <c r="AN408">
        <v>0</v>
      </c>
      <c r="AO408">
        <v>0</v>
      </c>
      <c r="AP408">
        <v>200.38156989055216</v>
      </c>
      <c r="AQ408">
        <v>237.29396434407499</v>
      </c>
    </row>
    <row r="409" spans="1:43">
      <c r="A409" t="s">
        <v>126</v>
      </c>
      <c r="B409" t="s">
        <v>175</v>
      </c>
      <c r="C409" t="s">
        <v>863</v>
      </c>
      <c r="D409">
        <v>0</v>
      </c>
      <c r="E409">
        <v>0</v>
      </c>
      <c r="F409">
        <v>0</v>
      </c>
      <c r="G409">
        <v>0</v>
      </c>
      <c r="H409">
        <v>155.15342128858717</v>
      </c>
      <c r="I409">
        <v>152.71645655630576</v>
      </c>
      <c r="J409">
        <v>0</v>
      </c>
      <c r="K409">
        <v>231.03011758678113</v>
      </c>
      <c r="L409">
        <v>263.04000000000008</v>
      </c>
      <c r="M409">
        <v>0</v>
      </c>
      <c r="N409">
        <v>0</v>
      </c>
      <c r="O409">
        <v>0</v>
      </c>
      <c r="P409">
        <v>0</v>
      </c>
      <c r="Q409">
        <v>0</v>
      </c>
      <c r="R409">
        <v>0</v>
      </c>
      <c r="S409">
        <v>0</v>
      </c>
      <c r="T409">
        <v>0</v>
      </c>
      <c r="U409">
        <v>0</v>
      </c>
      <c r="V409">
        <v>0</v>
      </c>
      <c r="W409">
        <v>0</v>
      </c>
      <c r="X409">
        <v>435.75039801596273</v>
      </c>
      <c r="Y409">
        <v>516.02020817679795</v>
      </c>
      <c r="Z409">
        <v>71.347923658255411</v>
      </c>
      <c r="AA409">
        <v>70.227275642680723</v>
      </c>
      <c r="AB409">
        <v>0</v>
      </c>
      <c r="AC409">
        <v>106.24012706545406</v>
      </c>
      <c r="AD409">
        <v>120.95999999999998</v>
      </c>
      <c r="AE409">
        <v>0</v>
      </c>
      <c r="AF409">
        <v>0</v>
      </c>
      <c r="AG409">
        <v>0</v>
      </c>
      <c r="AH409">
        <v>0</v>
      </c>
      <c r="AI409">
        <v>0</v>
      </c>
      <c r="AJ409">
        <v>0</v>
      </c>
      <c r="AK409">
        <v>0</v>
      </c>
      <c r="AL409">
        <v>0</v>
      </c>
      <c r="AM409">
        <v>0</v>
      </c>
      <c r="AN409">
        <v>0</v>
      </c>
      <c r="AO409">
        <v>0</v>
      </c>
      <c r="AP409">
        <v>200.38156989055216</v>
      </c>
      <c r="AQ409">
        <v>237.29396434407499</v>
      </c>
    </row>
    <row r="410" spans="1:43">
      <c r="A410" t="s">
        <v>126</v>
      </c>
      <c r="B410" t="s">
        <v>177</v>
      </c>
      <c r="C410" t="s">
        <v>856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row>
    <row r="411" spans="1:43">
      <c r="A411" t="s">
        <v>126</v>
      </c>
      <c r="B411" t="s">
        <v>177</v>
      </c>
      <c r="C411" t="s">
        <v>857</v>
      </c>
      <c r="D411">
        <v>38.93684210526316</v>
      </c>
      <c r="E411">
        <v>17.905263157894737</v>
      </c>
      <c r="F411">
        <v>263.04000000000002</v>
      </c>
      <c r="G411">
        <v>120.96000000000001</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row>
    <row r="412" spans="1:43">
      <c r="A412" t="s">
        <v>126</v>
      </c>
      <c r="B412" t="s">
        <v>177</v>
      </c>
      <c r="C412" t="s">
        <v>858</v>
      </c>
      <c r="D412">
        <v>103.02400000000003</v>
      </c>
      <c r="E412">
        <v>47.376000000000012</v>
      </c>
      <c r="F412">
        <v>628.99874016000012</v>
      </c>
      <c r="G412">
        <v>289.24759584000003</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row>
    <row r="413" spans="1:43">
      <c r="A413" t="s">
        <v>126</v>
      </c>
      <c r="B413" t="s">
        <v>177</v>
      </c>
      <c r="C413" t="s">
        <v>859</v>
      </c>
      <c r="D413">
        <v>89.410526315789497</v>
      </c>
      <c r="E413">
        <v>41.115789473684217</v>
      </c>
      <c r="F413">
        <v>954.68313000000035</v>
      </c>
      <c r="G413">
        <v>439.01487000000009</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row>
    <row r="414" spans="1:43">
      <c r="A414" t="s">
        <v>126</v>
      </c>
      <c r="B414" t="s">
        <v>177</v>
      </c>
      <c r="C414" t="s">
        <v>860</v>
      </c>
      <c r="D414">
        <v>89.410526315789497</v>
      </c>
      <c r="E414">
        <v>41.115789473684217</v>
      </c>
      <c r="F414">
        <v>954.68313000000035</v>
      </c>
      <c r="G414">
        <v>439.01487000000009</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row>
    <row r="415" spans="1:43">
      <c r="A415" t="s">
        <v>126</v>
      </c>
      <c r="B415" t="s">
        <v>177</v>
      </c>
      <c r="C415" t="s">
        <v>861</v>
      </c>
      <c r="D415">
        <v>0</v>
      </c>
      <c r="E415">
        <v>0</v>
      </c>
      <c r="F415">
        <v>0</v>
      </c>
      <c r="G415">
        <v>0</v>
      </c>
      <c r="H415">
        <v>291.21816000000013</v>
      </c>
      <c r="I415">
        <v>400.42497000000014</v>
      </c>
      <c r="J415">
        <v>0</v>
      </c>
      <c r="K415">
        <v>0</v>
      </c>
      <c r="L415">
        <v>263.04000000000002</v>
      </c>
      <c r="M415">
        <v>0</v>
      </c>
      <c r="N415">
        <v>0</v>
      </c>
      <c r="O415">
        <v>0</v>
      </c>
      <c r="P415">
        <v>0</v>
      </c>
      <c r="Q415">
        <v>0</v>
      </c>
      <c r="R415">
        <v>0</v>
      </c>
      <c r="S415">
        <v>0</v>
      </c>
      <c r="T415">
        <v>17.593684210526316</v>
      </c>
      <c r="U415">
        <v>0</v>
      </c>
      <c r="V415">
        <v>0</v>
      </c>
      <c r="W415">
        <v>0</v>
      </c>
      <c r="X415">
        <v>32.88000000000001</v>
      </c>
      <c r="Y415">
        <v>38.936842105263167</v>
      </c>
      <c r="Z415">
        <v>133.91784000000001</v>
      </c>
      <c r="AA415">
        <v>184.13702999999998</v>
      </c>
      <c r="AB415">
        <v>0</v>
      </c>
      <c r="AC415">
        <v>0</v>
      </c>
      <c r="AD415">
        <v>120.95999999999998</v>
      </c>
      <c r="AE415">
        <v>0</v>
      </c>
      <c r="AF415">
        <v>0</v>
      </c>
      <c r="AG415">
        <v>0</v>
      </c>
      <c r="AH415">
        <v>0</v>
      </c>
      <c r="AI415">
        <v>0</v>
      </c>
      <c r="AJ415">
        <v>0</v>
      </c>
      <c r="AK415">
        <v>0</v>
      </c>
      <c r="AL415">
        <v>8.0905263157894716</v>
      </c>
      <c r="AM415">
        <v>0</v>
      </c>
      <c r="AN415">
        <v>0</v>
      </c>
      <c r="AO415">
        <v>0</v>
      </c>
      <c r="AP415">
        <v>15.119999999999997</v>
      </c>
      <c r="AQ415">
        <v>17.905263157894737</v>
      </c>
    </row>
    <row r="416" spans="1:43">
      <c r="A416" t="s">
        <v>126</v>
      </c>
      <c r="B416" t="s">
        <v>177</v>
      </c>
      <c r="C416" t="s">
        <v>862</v>
      </c>
      <c r="D416">
        <v>0</v>
      </c>
      <c r="E416">
        <v>0</v>
      </c>
      <c r="F416">
        <v>0</v>
      </c>
      <c r="G416">
        <v>0</v>
      </c>
      <c r="H416">
        <v>291.21816000000013</v>
      </c>
      <c r="I416">
        <v>400.42497000000014</v>
      </c>
      <c r="J416">
        <v>0</v>
      </c>
      <c r="K416">
        <v>0</v>
      </c>
      <c r="L416">
        <v>263.04000000000002</v>
      </c>
      <c r="M416">
        <v>0</v>
      </c>
      <c r="N416">
        <v>0</v>
      </c>
      <c r="O416">
        <v>0</v>
      </c>
      <c r="P416">
        <v>0</v>
      </c>
      <c r="Q416">
        <v>0</v>
      </c>
      <c r="R416">
        <v>0</v>
      </c>
      <c r="S416">
        <v>0</v>
      </c>
      <c r="T416">
        <v>17.593684210526316</v>
      </c>
      <c r="U416">
        <v>0</v>
      </c>
      <c r="V416">
        <v>0</v>
      </c>
      <c r="W416">
        <v>0</v>
      </c>
      <c r="X416">
        <v>32.88000000000001</v>
      </c>
      <c r="Y416">
        <v>38.936842105263167</v>
      </c>
      <c r="Z416">
        <v>133.91784000000001</v>
      </c>
      <c r="AA416">
        <v>184.13702999999998</v>
      </c>
      <c r="AB416">
        <v>0</v>
      </c>
      <c r="AC416">
        <v>0</v>
      </c>
      <c r="AD416">
        <v>120.95999999999998</v>
      </c>
      <c r="AE416">
        <v>0</v>
      </c>
      <c r="AF416">
        <v>0</v>
      </c>
      <c r="AG416">
        <v>0</v>
      </c>
      <c r="AH416">
        <v>0</v>
      </c>
      <c r="AI416">
        <v>0</v>
      </c>
      <c r="AJ416">
        <v>0</v>
      </c>
      <c r="AK416">
        <v>0</v>
      </c>
      <c r="AL416">
        <v>8.0905263157894716</v>
      </c>
      <c r="AM416">
        <v>0</v>
      </c>
      <c r="AN416">
        <v>0</v>
      </c>
      <c r="AO416">
        <v>0</v>
      </c>
      <c r="AP416">
        <v>15.119999999999997</v>
      </c>
      <c r="AQ416">
        <v>17.905263157894737</v>
      </c>
    </row>
    <row r="417" spans="1:43">
      <c r="A417" t="s">
        <v>126</v>
      </c>
      <c r="B417" t="s">
        <v>177</v>
      </c>
      <c r="C417" t="s">
        <v>863</v>
      </c>
      <c r="D417">
        <v>0</v>
      </c>
      <c r="E417">
        <v>0</v>
      </c>
      <c r="F417">
        <v>0</v>
      </c>
      <c r="G417">
        <v>0</v>
      </c>
      <c r="H417">
        <v>291.21816000000013</v>
      </c>
      <c r="I417">
        <v>400.42497000000014</v>
      </c>
      <c r="J417">
        <v>0</v>
      </c>
      <c r="K417">
        <v>0</v>
      </c>
      <c r="L417">
        <v>263.04000000000002</v>
      </c>
      <c r="M417">
        <v>0</v>
      </c>
      <c r="N417">
        <v>0</v>
      </c>
      <c r="O417">
        <v>0</v>
      </c>
      <c r="P417">
        <v>0</v>
      </c>
      <c r="Q417">
        <v>0</v>
      </c>
      <c r="R417">
        <v>0</v>
      </c>
      <c r="S417">
        <v>0</v>
      </c>
      <c r="T417">
        <v>17.593684210526316</v>
      </c>
      <c r="U417">
        <v>0</v>
      </c>
      <c r="V417">
        <v>0</v>
      </c>
      <c r="W417">
        <v>0</v>
      </c>
      <c r="X417">
        <v>32.88000000000001</v>
      </c>
      <c r="Y417">
        <v>38.936842105263167</v>
      </c>
      <c r="Z417">
        <v>133.91784000000001</v>
      </c>
      <c r="AA417">
        <v>184.13702999999998</v>
      </c>
      <c r="AB417">
        <v>0</v>
      </c>
      <c r="AC417">
        <v>0</v>
      </c>
      <c r="AD417">
        <v>120.95999999999998</v>
      </c>
      <c r="AE417">
        <v>0</v>
      </c>
      <c r="AF417">
        <v>0</v>
      </c>
      <c r="AG417">
        <v>0</v>
      </c>
      <c r="AH417">
        <v>0</v>
      </c>
      <c r="AI417">
        <v>0</v>
      </c>
      <c r="AJ417">
        <v>0</v>
      </c>
      <c r="AK417">
        <v>0</v>
      </c>
      <c r="AL417">
        <v>8.0905263157894716</v>
      </c>
      <c r="AM417">
        <v>0</v>
      </c>
      <c r="AN417">
        <v>0</v>
      </c>
      <c r="AO417">
        <v>0</v>
      </c>
      <c r="AP417">
        <v>15.119999999999997</v>
      </c>
      <c r="AQ417">
        <v>17.905263157894737</v>
      </c>
    </row>
    <row r="418" spans="1:43">
      <c r="A418" t="s">
        <v>126</v>
      </c>
      <c r="B418" t="s">
        <v>179</v>
      </c>
      <c r="C418" t="s">
        <v>856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row>
    <row r="419" spans="1:43">
      <c r="A419" t="s">
        <v>126</v>
      </c>
      <c r="B419" t="s">
        <v>179</v>
      </c>
      <c r="C419" t="s">
        <v>857</v>
      </c>
      <c r="D419">
        <v>38.93684210526316</v>
      </c>
      <c r="E419">
        <v>17.905263157894737</v>
      </c>
      <c r="F419">
        <v>263.04000000000002</v>
      </c>
      <c r="G419">
        <v>120.96000000000001</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row>
    <row r="420" spans="1:43">
      <c r="A420" t="s">
        <v>126</v>
      </c>
      <c r="B420" t="s">
        <v>179</v>
      </c>
      <c r="C420" t="s">
        <v>858</v>
      </c>
      <c r="D420">
        <v>103.02400000000003</v>
      </c>
      <c r="E420">
        <v>47.376000000000012</v>
      </c>
      <c r="F420">
        <v>628.99874016000012</v>
      </c>
      <c r="G420">
        <v>289.24759584000003</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row>
    <row r="421" spans="1:43">
      <c r="A421" t="s">
        <v>126</v>
      </c>
      <c r="B421" t="s">
        <v>179</v>
      </c>
      <c r="C421" t="s">
        <v>859</v>
      </c>
      <c r="D421">
        <v>89.410526315789497</v>
      </c>
      <c r="E421">
        <v>41.115789473684217</v>
      </c>
      <c r="F421">
        <v>954.68313000000035</v>
      </c>
      <c r="G421">
        <v>439.01487000000009</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row>
    <row r="422" spans="1:43">
      <c r="A422" t="s">
        <v>126</v>
      </c>
      <c r="B422" t="s">
        <v>179</v>
      </c>
      <c r="C422" t="s">
        <v>860</v>
      </c>
      <c r="D422">
        <v>89.410526315789497</v>
      </c>
      <c r="E422">
        <v>41.115789473684217</v>
      </c>
      <c r="F422">
        <v>954.68313000000035</v>
      </c>
      <c r="G422">
        <v>439.01487000000009</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row>
    <row r="423" spans="1:43">
      <c r="A423" t="s">
        <v>126</v>
      </c>
      <c r="B423" t="s">
        <v>179</v>
      </c>
      <c r="C423" t="s">
        <v>861</v>
      </c>
      <c r="D423">
        <v>0</v>
      </c>
      <c r="E423">
        <v>0</v>
      </c>
      <c r="F423">
        <v>0</v>
      </c>
      <c r="G423">
        <v>0</v>
      </c>
      <c r="H423">
        <v>291.21816000000013</v>
      </c>
      <c r="I423">
        <v>400.42497000000014</v>
      </c>
      <c r="J423">
        <v>0</v>
      </c>
      <c r="K423">
        <v>0</v>
      </c>
      <c r="L423">
        <v>263.04000000000002</v>
      </c>
      <c r="M423">
        <v>0</v>
      </c>
      <c r="N423">
        <v>0</v>
      </c>
      <c r="O423">
        <v>0</v>
      </c>
      <c r="P423">
        <v>0</v>
      </c>
      <c r="Q423">
        <v>0</v>
      </c>
      <c r="R423">
        <v>0</v>
      </c>
      <c r="S423">
        <v>0</v>
      </c>
      <c r="T423">
        <v>17.593684210526316</v>
      </c>
      <c r="U423">
        <v>0</v>
      </c>
      <c r="V423">
        <v>0</v>
      </c>
      <c r="W423">
        <v>0</v>
      </c>
      <c r="X423">
        <v>32.88000000000001</v>
      </c>
      <c r="Y423">
        <v>38.936842105263167</v>
      </c>
      <c r="Z423">
        <v>133.91784000000001</v>
      </c>
      <c r="AA423">
        <v>184.13702999999998</v>
      </c>
      <c r="AB423">
        <v>0</v>
      </c>
      <c r="AC423">
        <v>0</v>
      </c>
      <c r="AD423">
        <v>120.95999999999998</v>
      </c>
      <c r="AE423">
        <v>0</v>
      </c>
      <c r="AF423">
        <v>0</v>
      </c>
      <c r="AG423">
        <v>0</v>
      </c>
      <c r="AH423">
        <v>0</v>
      </c>
      <c r="AI423">
        <v>0</v>
      </c>
      <c r="AJ423">
        <v>0</v>
      </c>
      <c r="AK423">
        <v>0</v>
      </c>
      <c r="AL423">
        <v>8.0905263157894716</v>
      </c>
      <c r="AM423">
        <v>0</v>
      </c>
      <c r="AN423">
        <v>0</v>
      </c>
      <c r="AO423">
        <v>0</v>
      </c>
      <c r="AP423">
        <v>15.119999999999997</v>
      </c>
      <c r="AQ423">
        <v>17.905263157894737</v>
      </c>
    </row>
    <row r="424" spans="1:43">
      <c r="A424" t="s">
        <v>126</v>
      </c>
      <c r="B424" t="s">
        <v>179</v>
      </c>
      <c r="C424" t="s">
        <v>862</v>
      </c>
      <c r="D424">
        <v>0</v>
      </c>
      <c r="E424">
        <v>0</v>
      </c>
      <c r="F424">
        <v>0</v>
      </c>
      <c r="G424">
        <v>0</v>
      </c>
      <c r="H424">
        <v>291.21816000000013</v>
      </c>
      <c r="I424">
        <v>400.42497000000014</v>
      </c>
      <c r="J424">
        <v>0</v>
      </c>
      <c r="K424">
        <v>0</v>
      </c>
      <c r="L424">
        <v>263.04000000000002</v>
      </c>
      <c r="M424">
        <v>0</v>
      </c>
      <c r="N424">
        <v>0</v>
      </c>
      <c r="O424">
        <v>0</v>
      </c>
      <c r="P424">
        <v>0</v>
      </c>
      <c r="Q424">
        <v>0</v>
      </c>
      <c r="R424">
        <v>0</v>
      </c>
      <c r="S424">
        <v>0</v>
      </c>
      <c r="T424">
        <v>17.593684210526316</v>
      </c>
      <c r="U424">
        <v>0</v>
      </c>
      <c r="V424">
        <v>0</v>
      </c>
      <c r="W424">
        <v>0</v>
      </c>
      <c r="X424">
        <v>32.88000000000001</v>
      </c>
      <c r="Y424">
        <v>38.936842105263167</v>
      </c>
      <c r="Z424">
        <v>133.91784000000001</v>
      </c>
      <c r="AA424">
        <v>184.13702999999998</v>
      </c>
      <c r="AB424">
        <v>0</v>
      </c>
      <c r="AC424">
        <v>0</v>
      </c>
      <c r="AD424">
        <v>120.95999999999998</v>
      </c>
      <c r="AE424">
        <v>0</v>
      </c>
      <c r="AF424">
        <v>0</v>
      </c>
      <c r="AG424">
        <v>0</v>
      </c>
      <c r="AH424">
        <v>0</v>
      </c>
      <c r="AI424">
        <v>0</v>
      </c>
      <c r="AJ424">
        <v>0</v>
      </c>
      <c r="AK424">
        <v>0</v>
      </c>
      <c r="AL424">
        <v>8.0905263157894716</v>
      </c>
      <c r="AM424">
        <v>0</v>
      </c>
      <c r="AN424">
        <v>0</v>
      </c>
      <c r="AO424">
        <v>0</v>
      </c>
      <c r="AP424">
        <v>15.119999999999997</v>
      </c>
      <c r="AQ424">
        <v>17.905263157894737</v>
      </c>
    </row>
    <row r="425" spans="1:43">
      <c r="A425" t="s">
        <v>126</v>
      </c>
      <c r="B425" t="s">
        <v>179</v>
      </c>
      <c r="C425" t="s">
        <v>863</v>
      </c>
      <c r="D425">
        <v>0</v>
      </c>
      <c r="E425">
        <v>0</v>
      </c>
      <c r="F425">
        <v>0</v>
      </c>
      <c r="G425">
        <v>0</v>
      </c>
      <c r="H425">
        <v>291.21816000000013</v>
      </c>
      <c r="I425">
        <v>400.42497000000014</v>
      </c>
      <c r="J425">
        <v>0</v>
      </c>
      <c r="K425">
        <v>0</v>
      </c>
      <c r="L425">
        <v>263.04000000000002</v>
      </c>
      <c r="M425">
        <v>0</v>
      </c>
      <c r="N425">
        <v>0</v>
      </c>
      <c r="O425">
        <v>0</v>
      </c>
      <c r="P425">
        <v>0</v>
      </c>
      <c r="Q425">
        <v>0</v>
      </c>
      <c r="R425">
        <v>0</v>
      </c>
      <c r="S425">
        <v>0</v>
      </c>
      <c r="T425">
        <v>17.593684210526316</v>
      </c>
      <c r="U425">
        <v>0</v>
      </c>
      <c r="V425">
        <v>0</v>
      </c>
      <c r="W425">
        <v>0</v>
      </c>
      <c r="X425">
        <v>32.88000000000001</v>
      </c>
      <c r="Y425">
        <v>38.936842105263167</v>
      </c>
      <c r="Z425">
        <v>133.91784000000001</v>
      </c>
      <c r="AA425">
        <v>184.13702999999998</v>
      </c>
      <c r="AB425">
        <v>0</v>
      </c>
      <c r="AC425">
        <v>0</v>
      </c>
      <c r="AD425">
        <v>120.95999999999998</v>
      </c>
      <c r="AE425">
        <v>0</v>
      </c>
      <c r="AF425">
        <v>0</v>
      </c>
      <c r="AG425">
        <v>0</v>
      </c>
      <c r="AH425">
        <v>0</v>
      </c>
      <c r="AI425">
        <v>0</v>
      </c>
      <c r="AJ425">
        <v>0</v>
      </c>
      <c r="AK425">
        <v>0</v>
      </c>
      <c r="AL425">
        <v>8.0905263157894716</v>
      </c>
      <c r="AM425">
        <v>0</v>
      </c>
      <c r="AN425">
        <v>0</v>
      </c>
      <c r="AO425">
        <v>0</v>
      </c>
      <c r="AP425">
        <v>15.119999999999997</v>
      </c>
      <c r="AQ425">
        <v>17.905263157894737</v>
      </c>
    </row>
    <row r="426" spans="1:43">
      <c r="A426" t="s">
        <v>126</v>
      </c>
      <c r="B426" t="s">
        <v>181</v>
      </c>
      <c r="C426" t="s">
        <v>856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row>
    <row r="427" spans="1:43">
      <c r="A427" t="s">
        <v>126</v>
      </c>
      <c r="B427" t="s">
        <v>181</v>
      </c>
      <c r="C427" t="s">
        <v>857</v>
      </c>
      <c r="D427">
        <v>38.93684210526316</v>
      </c>
      <c r="E427">
        <v>17.905263157894737</v>
      </c>
      <c r="F427">
        <v>263.04000000000002</v>
      </c>
      <c r="G427">
        <v>120.96000000000001</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row>
    <row r="428" spans="1:43">
      <c r="A428" t="s">
        <v>126</v>
      </c>
      <c r="B428" t="s">
        <v>181</v>
      </c>
      <c r="C428" t="s">
        <v>858</v>
      </c>
      <c r="D428">
        <v>103.02400000000003</v>
      </c>
      <c r="E428">
        <v>47.376000000000012</v>
      </c>
      <c r="F428">
        <v>628.99874016000012</v>
      </c>
      <c r="G428">
        <v>289.24759584000003</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row>
    <row r="429" spans="1:43">
      <c r="A429" t="s">
        <v>126</v>
      </c>
      <c r="B429" t="s">
        <v>181</v>
      </c>
      <c r="C429" t="s">
        <v>859</v>
      </c>
      <c r="D429">
        <v>89.410526315789497</v>
      </c>
      <c r="E429">
        <v>41.115789473684217</v>
      </c>
      <c r="F429">
        <v>954.68313000000035</v>
      </c>
      <c r="G429">
        <v>439.01487000000009</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row>
    <row r="430" spans="1:43">
      <c r="A430" t="s">
        <v>126</v>
      </c>
      <c r="B430" t="s">
        <v>181</v>
      </c>
      <c r="C430" t="s">
        <v>860</v>
      </c>
      <c r="D430">
        <v>89.410526315789497</v>
      </c>
      <c r="E430">
        <v>41.115789473684217</v>
      </c>
      <c r="F430">
        <v>954.68313000000035</v>
      </c>
      <c r="G430">
        <v>439.01487000000009</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row>
    <row r="431" spans="1:43">
      <c r="A431" t="s">
        <v>126</v>
      </c>
      <c r="B431" t="s">
        <v>181</v>
      </c>
      <c r="C431" t="s">
        <v>861</v>
      </c>
      <c r="D431">
        <v>0</v>
      </c>
      <c r="E431">
        <v>0</v>
      </c>
      <c r="F431">
        <v>0</v>
      </c>
      <c r="G431">
        <v>0</v>
      </c>
      <c r="H431">
        <v>291.21816000000013</v>
      </c>
      <c r="I431">
        <v>400.42497000000014</v>
      </c>
      <c r="J431">
        <v>0</v>
      </c>
      <c r="K431">
        <v>0</v>
      </c>
      <c r="L431">
        <v>263.04000000000002</v>
      </c>
      <c r="M431">
        <v>0</v>
      </c>
      <c r="N431">
        <v>0</v>
      </c>
      <c r="O431">
        <v>0</v>
      </c>
      <c r="P431">
        <v>0</v>
      </c>
      <c r="Q431">
        <v>0</v>
      </c>
      <c r="R431">
        <v>0</v>
      </c>
      <c r="S431">
        <v>0</v>
      </c>
      <c r="T431">
        <v>17.593684210526316</v>
      </c>
      <c r="U431">
        <v>0</v>
      </c>
      <c r="V431">
        <v>0</v>
      </c>
      <c r="W431">
        <v>0</v>
      </c>
      <c r="X431">
        <v>32.88000000000001</v>
      </c>
      <c r="Y431">
        <v>38.936842105263167</v>
      </c>
      <c r="Z431">
        <v>133.91784000000001</v>
      </c>
      <c r="AA431">
        <v>184.13702999999998</v>
      </c>
      <c r="AB431">
        <v>0</v>
      </c>
      <c r="AC431">
        <v>0</v>
      </c>
      <c r="AD431">
        <v>120.95999999999998</v>
      </c>
      <c r="AE431">
        <v>0</v>
      </c>
      <c r="AF431">
        <v>0</v>
      </c>
      <c r="AG431">
        <v>0</v>
      </c>
      <c r="AH431">
        <v>0</v>
      </c>
      <c r="AI431">
        <v>0</v>
      </c>
      <c r="AJ431">
        <v>0</v>
      </c>
      <c r="AK431">
        <v>0</v>
      </c>
      <c r="AL431">
        <v>8.0905263157894716</v>
      </c>
      <c r="AM431">
        <v>0</v>
      </c>
      <c r="AN431">
        <v>0</v>
      </c>
      <c r="AO431">
        <v>0</v>
      </c>
      <c r="AP431">
        <v>15.119999999999997</v>
      </c>
      <c r="AQ431">
        <v>17.905263157894737</v>
      </c>
    </row>
    <row r="432" spans="1:43">
      <c r="A432" t="s">
        <v>126</v>
      </c>
      <c r="B432" t="s">
        <v>181</v>
      </c>
      <c r="C432" t="s">
        <v>862</v>
      </c>
      <c r="D432">
        <v>0</v>
      </c>
      <c r="E432">
        <v>0</v>
      </c>
      <c r="F432">
        <v>0</v>
      </c>
      <c r="G432">
        <v>0</v>
      </c>
      <c r="H432">
        <v>291.21816000000013</v>
      </c>
      <c r="I432">
        <v>400.42497000000014</v>
      </c>
      <c r="J432">
        <v>0</v>
      </c>
      <c r="K432">
        <v>0</v>
      </c>
      <c r="L432">
        <v>263.04000000000002</v>
      </c>
      <c r="M432">
        <v>0</v>
      </c>
      <c r="N432">
        <v>0</v>
      </c>
      <c r="O432">
        <v>0</v>
      </c>
      <c r="P432">
        <v>0</v>
      </c>
      <c r="Q432">
        <v>0</v>
      </c>
      <c r="R432">
        <v>0</v>
      </c>
      <c r="S432">
        <v>0</v>
      </c>
      <c r="T432">
        <v>17.593684210526316</v>
      </c>
      <c r="U432">
        <v>0</v>
      </c>
      <c r="V432">
        <v>0</v>
      </c>
      <c r="W432">
        <v>0</v>
      </c>
      <c r="X432">
        <v>32.88000000000001</v>
      </c>
      <c r="Y432">
        <v>38.936842105263167</v>
      </c>
      <c r="Z432">
        <v>133.91784000000001</v>
      </c>
      <c r="AA432">
        <v>184.13702999999998</v>
      </c>
      <c r="AB432">
        <v>0</v>
      </c>
      <c r="AC432">
        <v>0</v>
      </c>
      <c r="AD432">
        <v>120.95999999999998</v>
      </c>
      <c r="AE432">
        <v>0</v>
      </c>
      <c r="AF432">
        <v>0</v>
      </c>
      <c r="AG432">
        <v>0</v>
      </c>
      <c r="AH432">
        <v>0</v>
      </c>
      <c r="AI432">
        <v>0</v>
      </c>
      <c r="AJ432">
        <v>0</v>
      </c>
      <c r="AK432">
        <v>0</v>
      </c>
      <c r="AL432">
        <v>8.0905263157894716</v>
      </c>
      <c r="AM432">
        <v>0</v>
      </c>
      <c r="AN432">
        <v>0</v>
      </c>
      <c r="AO432">
        <v>0</v>
      </c>
      <c r="AP432">
        <v>15.119999999999997</v>
      </c>
      <c r="AQ432">
        <v>17.905263157894737</v>
      </c>
    </row>
    <row r="433" spans="1:43">
      <c r="A433" t="s">
        <v>126</v>
      </c>
      <c r="B433" t="s">
        <v>181</v>
      </c>
      <c r="C433" t="s">
        <v>863</v>
      </c>
      <c r="D433">
        <v>0</v>
      </c>
      <c r="E433">
        <v>0</v>
      </c>
      <c r="F433">
        <v>0</v>
      </c>
      <c r="G433">
        <v>0</v>
      </c>
      <c r="H433">
        <v>291.21816000000013</v>
      </c>
      <c r="I433">
        <v>400.42497000000014</v>
      </c>
      <c r="J433">
        <v>0</v>
      </c>
      <c r="K433">
        <v>0</v>
      </c>
      <c r="L433">
        <v>263.04000000000002</v>
      </c>
      <c r="M433">
        <v>0</v>
      </c>
      <c r="N433">
        <v>0</v>
      </c>
      <c r="O433">
        <v>0</v>
      </c>
      <c r="P433">
        <v>0</v>
      </c>
      <c r="Q433">
        <v>0</v>
      </c>
      <c r="R433">
        <v>0</v>
      </c>
      <c r="S433">
        <v>0</v>
      </c>
      <c r="T433">
        <v>17.593684210526316</v>
      </c>
      <c r="U433">
        <v>0</v>
      </c>
      <c r="V433">
        <v>0</v>
      </c>
      <c r="W433">
        <v>0</v>
      </c>
      <c r="X433">
        <v>32.88000000000001</v>
      </c>
      <c r="Y433">
        <v>38.936842105263167</v>
      </c>
      <c r="Z433">
        <v>133.91784000000001</v>
      </c>
      <c r="AA433">
        <v>184.13702999999998</v>
      </c>
      <c r="AB433">
        <v>0</v>
      </c>
      <c r="AC433">
        <v>0</v>
      </c>
      <c r="AD433">
        <v>120.95999999999998</v>
      </c>
      <c r="AE433">
        <v>0</v>
      </c>
      <c r="AF433">
        <v>0</v>
      </c>
      <c r="AG433">
        <v>0</v>
      </c>
      <c r="AH433">
        <v>0</v>
      </c>
      <c r="AI433">
        <v>0</v>
      </c>
      <c r="AJ433">
        <v>0</v>
      </c>
      <c r="AK433">
        <v>0</v>
      </c>
      <c r="AL433">
        <v>8.0905263157894716</v>
      </c>
      <c r="AM433">
        <v>0</v>
      </c>
      <c r="AN433">
        <v>0</v>
      </c>
      <c r="AO433">
        <v>0</v>
      </c>
      <c r="AP433">
        <v>15.119999999999997</v>
      </c>
      <c r="AQ433">
        <v>17.905263157894737</v>
      </c>
    </row>
    <row r="434" spans="1:43">
      <c r="A434" t="s">
        <v>126</v>
      </c>
      <c r="B434" t="s">
        <v>183</v>
      </c>
      <c r="C434" t="s">
        <v>856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row>
    <row r="435" spans="1:43">
      <c r="A435" t="s">
        <v>126</v>
      </c>
      <c r="B435" t="s">
        <v>183</v>
      </c>
      <c r="C435" t="s">
        <v>857</v>
      </c>
      <c r="D435">
        <v>38.93684210526316</v>
      </c>
      <c r="E435">
        <v>17.905263157894737</v>
      </c>
      <c r="F435">
        <v>263.04000000000002</v>
      </c>
      <c r="G435">
        <v>120.96000000000001</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row>
    <row r="436" spans="1:43">
      <c r="A436" t="s">
        <v>126</v>
      </c>
      <c r="B436" t="s">
        <v>183</v>
      </c>
      <c r="C436" t="s">
        <v>858</v>
      </c>
      <c r="D436">
        <v>103.02400000000003</v>
      </c>
      <c r="E436">
        <v>47.376000000000012</v>
      </c>
      <c r="F436">
        <v>628.99874016000012</v>
      </c>
      <c r="G436">
        <v>289.24759584000003</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row>
    <row r="437" spans="1:43">
      <c r="A437" t="s">
        <v>126</v>
      </c>
      <c r="B437" t="s">
        <v>183</v>
      </c>
      <c r="C437" t="s">
        <v>859</v>
      </c>
      <c r="D437">
        <v>89.410526315789497</v>
      </c>
      <c r="E437">
        <v>41.115789473684217</v>
      </c>
      <c r="F437">
        <v>954.68313000000035</v>
      </c>
      <c r="G437">
        <v>439.01487000000009</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row>
    <row r="438" spans="1:43">
      <c r="A438" t="s">
        <v>126</v>
      </c>
      <c r="B438" t="s">
        <v>183</v>
      </c>
      <c r="C438" t="s">
        <v>860</v>
      </c>
      <c r="D438">
        <v>89.410526315789497</v>
      </c>
      <c r="E438">
        <v>41.115789473684217</v>
      </c>
      <c r="F438">
        <v>954.68313000000035</v>
      </c>
      <c r="G438">
        <v>439.01487000000009</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row>
    <row r="439" spans="1:43">
      <c r="A439" t="s">
        <v>126</v>
      </c>
      <c r="B439" t="s">
        <v>183</v>
      </c>
      <c r="C439" t="s">
        <v>861</v>
      </c>
      <c r="D439">
        <v>0</v>
      </c>
      <c r="E439">
        <v>0</v>
      </c>
      <c r="F439">
        <v>0</v>
      </c>
      <c r="G439">
        <v>0</v>
      </c>
      <c r="H439">
        <v>291.21816000000013</v>
      </c>
      <c r="I439">
        <v>400.42497000000014</v>
      </c>
      <c r="J439">
        <v>0</v>
      </c>
      <c r="K439">
        <v>0</v>
      </c>
      <c r="L439">
        <v>263.04000000000002</v>
      </c>
      <c r="M439">
        <v>0</v>
      </c>
      <c r="N439">
        <v>0</v>
      </c>
      <c r="O439">
        <v>0</v>
      </c>
      <c r="P439">
        <v>0</v>
      </c>
      <c r="Q439">
        <v>0</v>
      </c>
      <c r="R439">
        <v>0</v>
      </c>
      <c r="S439">
        <v>0</v>
      </c>
      <c r="T439">
        <v>17.593684210526316</v>
      </c>
      <c r="U439">
        <v>0</v>
      </c>
      <c r="V439">
        <v>0</v>
      </c>
      <c r="W439">
        <v>0</v>
      </c>
      <c r="X439">
        <v>32.88000000000001</v>
      </c>
      <c r="Y439">
        <v>38.936842105263167</v>
      </c>
      <c r="Z439">
        <v>133.91784000000001</v>
      </c>
      <c r="AA439">
        <v>184.13702999999998</v>
      </c>
      <c r="AB439">
        <v>0</v>
      </c>
      <c r="AC439">
        <v>0</v>
      </c>
      <c r="AD439">
        <v>120.95999999999998</v>
      </c>
      <c r="AE439">
        <v>0</v>
      </c>
      <c r="AF439">
        <v>0</v>
      </c>
      <c r="AG439">
        <v>0</v>
      </c>
      <c r="AH439">
        <v>0</v>
      </c>
      <c r="AI439">
        <v>0</v>
      </c>
      <c r="AJ439">
        <v>0</v>
      </c>
      <c r="AK439">
        <v>0</v>
      </c>
      <c r="AL439">
        <v>8.0905263157894716</v>
      </c>
      <c r="AM439">
        <v>0</v>
      </c>
      <c r="AN439">
        <v>0</v>
      </c>
      <c r="AO439">
        <v>0</v>
      </c>
      <c r="AP439">
        <v>15.119999999999997</v>
      </c>
      <c r="AQ439">
        <v>17.905263157894737</v>
      </c>
    </row>
    <row r="440" spans="1:43">
      <c r="A440" t="s">
        <v>126</v>
      </c>
      <c r="B440" t="s">
        <v>183</v>
      </c>
      <c r="C440" t="s">
        <v>862</v>
      </c>
      <c r="D440">
        <v>0</v>
      </c>
      <c r="E440">
        <v>0</v>
      </c>
      <c r="F440">
        <v>0</v>
      </c>
      <c r="G440">
        <v>0</v>
      </c>
      <c r="H440">
        <v>291.21816000000013</v>
      </c>
      <c r="I440">
        <v>400.42497000000014</v>
      </c>
      <c r="J440">
        <v>0</v>
      </c>
      <c r="K440">
        <v>0</v>
      </c>
      <c r="L440">
        <v>263.04000000000002</v>
      </c>
      <c r="M440">
        <v>0</v>
      </c>
      <c r="N440">
        <v>0</v>
      </c>
      <c r="O440">
        <v>0</v>
      </c>
      <c r="P440">
        <v>0</v>
      </c>
      <c r="Q440">
        <v>0</v>
      </c>
      <c r="R440">
        <v>0</v>
      </c>
      <c r="S440">
        <v>0</v>
      </c>
      <c r="T440">
        <v>17.593684210526316</v>
      </c>
      <c r="U440">
        <v>0</v>
      </c>
      <c r="V440">
        <v>0</v>
      </c>
      <c r="W440">
        <v>0</v>
      </c>
      <c r="X440">
        <v>32.88000000000001</v>
      </c>
      <c r="Y440">
        <v>38.936842105263167</v>
      </c>
      <c r="Z440">
        <v>133.91784000000001</v>
      </c>
      <c r="AA440">
        <v>184.13702999999998</v>
      </c>
      <c r="AB440">
        <v>0</v>
      </c>
      <c r="AC440">
        <v>0</v>
      </c>
      <c r="AD440">
        <v>120.95999999999998</v>
      </c>
      <c r="AE440">
        <v>0</v>
      </c>
      <c r="AF440">
        <v>0</v>
      </c>
      <c r="AG440">
        <v>0</v>
      </c>
      <c r="AH440">
        <v>0</v>
      </c>
      <c r="AI440">
        <v>0</v>
      </c>
      <c r="AJ440">
        <v>0</v>
      </c>
      <c r="AK440">
        <v>0</v>
      </c>
      <c r="AL440">
        <v>8.0905263157894716</v>
      </c>
      <c r="AM440">
        <v>0</v>
      </c>
      <c r="AN440">
        <v>0</v>
      </c>
      <c r="AO440">
        <v>0</v>
      </c>
      <c r="AP440">
        <v>15.119999999999997</v>
      </c>
      <c r="AQ440">
        <v>17.905263157894737</v>
      </c>
    </row>
    <row r="441" spans="1:43">
      <c r="A441" t="s">
        <v>126</v>
      </c>
      <c r="B441" t="s">
        <v>183</v>
      </c>
      <c r="C441" t="s">
        <v>863</v>
      </c>
      <c r="D441">
        <v>0</v>
      </c>
      <c r="E441">
        <v>0</v>
      </c>
      <c r="F441">
        <v>0</v>
      </c>
      <c r="G441">
        <v>0</v>
      </c>
      <c r="H441">
        <v>291.21816000000013</v>
      </c>
      <c r="I441">
        <v>400.42497000000014</v>
      </c>
      <c r="J441">
        <v>0</v>
      </c>
      <c r="K441">
        <v>0</v>
      </c>
      <c r="L441">
        <v>263.04000000000002</v>
      </c>
      <c r="M441">
        <v>0</v>
      </c>
      <c r="N441">
        <v>0</v>
      </c>
      <c r="O441">
        <v>0</v>
      </c>
      <c r="P441">
        <v>0</v>
      </c>
      <c r="Q441">
        <v>0</v>
      </c>
      <c r="R441">
        <v>0</v>
      </c>
      <c r="S441">
        <v>0</v>
      </c>
      <c r="T441">
        <v>17.593684210526316</v>
      </c>
      <c r="U441">
        <v>0</v>
      </c>
      <c r="V441">
        <v>0</v>
      </c>
      <c r="W441">
        <v>0</v>
      </c>
      <c r="X441">
        <v>32.88000000000001</v>
      </c>
      <c r="Y441">
        <v>38.936842105263167</v>
      </c>
      <c r="Z441">
        <v>133.91784000000001</v>
      </c>
      <c r="AA441">
        <v>184.13702999999998</v>
      </c>
      <c r="AB441">
        <v>0</v>
      </c>
      <c r="AC441">
        <v>0</v>
      </c>
      <c r="AD441">
        <v>120.95999999999998</v>
      </c>
      <c r="AE441">
        <v>0</v>
      </c>
      <c r="AF441">
        <v>0</v>
      </c>
      <c r="AG441">
        <v>0</v>
      </c>
      <c r="AH441">
        <v>0</v>
      </c>
      <c r="AI441">
        <v>0</v>
      </c>
      <c r="AJ441">
        <v>0</v>
      </c>
      <c r="AK441">
        <v>0</v>
      </c>
      <c r="AL441">
        <v>8.0905263157894716</v>
      </c>
      <c r="AM441">
        <v>0</v>
      </c>
      <c r="AN441">
        <v>0</v>
      </c>
      <c r="AO441">
        <v>0</v>
      </c>
      <c r="AP441">
        <v>15.119999999999997</v>
      </c>
      <c r="AQ441">
        <v>17.905263157894737</v>
      </c>
    </row>
    <row r="442" spans="1:43">
      <c r="A442" t="s">
        <v>126</v>
      </c>
      <c r="B442" t="s">
        <v>185</v>
      </c>
      <c r="C442" t="s">
        <v>856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row>
    <row r="443" spans="1:43">
      <c r="A443" t="s">
        <v>126</v>
      </c>
      <c r="B443" t="s">
        <v>185</v>
      </c>
      <c r="C443" t="s">
        <v>857</v>
      </c>
      <c r="D443">
        <v>41.389860775665959</v>
      </c>
      <c r="E443">
        <v>19.033293641364637</v>
      </c>
      <c r="F443">
        <v>187.32803396117617</v>
      </c>
      <c r="G443">
        <v>86.143548463898526</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row>
    <row r="444" spans="1:43">
      <c r="A444" t="s">
        <v>126</v>
      </c>
      <c r="B444" t="s">
        <v>185</v>
      </c>
      <c r="C444" t="s">
        <v>858</v>
      </c>
      <c r="D444">
        <v>403.52969910193343</v>
      </c>
      <c r="E444">
        <v>185.56475214176498</v>
      </c>
      <c r="F444">
        <v>640.22995685463422</v>
      </c>
      <c r="G444">
        <v>294.4123159258537</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row>
    <row r="445" spans="1:43">
      <c r="A445" t="s">
        <v>126</v>
      </c>
      <c r="B445" t="s">
        <v>185</v>
      </c>
      <c r="C445" t="s">
        <v>859</v>
      </c>
      <c r="D445">
        <v>394.45404997912635</v>
      </c>
      <c r="E445">
        <v>181.39127845755445</v>
      </c>
      <c r="F445">
        <v>857.35288341463445</v>
      </c>
      <c r="G445">
        <v>394.25716536585378</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row>
    <row r="446" spans="1:43">
      <c r="A446" t="s">
        <v>126</v>
      </c>
      <c r="B446" t="s">
        <v>185</v>
      </c>
      <c r="C446" t="s">
        <v>860</v>
      </c>
      <c r="D446">
        <v>320.23185057685077</v>
      </c>
      <c r="E446">
        <v>147.25990209008464</v>
      </c>
      <c r="F446">
        <v>857.79208590527912</v>
      </c>
      <c r="G446">
        <v>394.4591343943984</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row>
    <row r="447" spans="1:43">
      <c r="A447" t="s">
        <v>126</v>
      </c>
      <c r="B447" t="s">
        <v>185</v>
      </c>
      <c r="C447" t="s">
        <v>861</v>
      </c>
      <c r="D447">
        <v>0</v>
      </c>
      <c r="E447">
        <v>0</v>
      </c>
      <c r="F447">
        <v>0</v>
      </c>
      <c r="G447">
        <v>0</v>
      </c>
      <c r="H447">
        <v>220.00434354809795</v>
      </c>
      <c r="I447">
        <v>292.40272275938435</v>
      </c>
      <c r="J447">
        <v>0</v>
      </c>
      <c r="K447">
        <v>82.345019597796863</v>
      </c>
      <c r="L447">
        <v>263.04000000000002</v>
      </c>
      <c r="M447">
        <v>0</v>
      </c>
      <c r="N447">
        <v>0</v>
      </c>
      <c r="O447">
        <v>0</v>
      </c>
      <c r="P447">
        <v>0</v>
      </c>
      <c r="Q447">
        <v>17.746960103780332</v>
      </c>
      <c r="R447">
        <v>24.402070142697962</v>
      </c>
      <c r="S447">
        <v>0</v>
      </c>
      <c r="T447">
        <v>11.729122807017545</v>
      </c>
      <c r="U447">
        <v>0</v>
      </c>
      <c r="V447">
        <v>0</v>
      </c>
      <c r="W447">
        <v>0</v>
      </c>
      <c r="X447">
        <v>121.9450663359938</v>
      </c>
      <c r="Y447">
        <v>144.4086311873611</v>
      </c>
      <c r="Z447">
        <v>101.16988060970925</v>
      </c>
      <c r="AA447">
        <v>134.46256594044678</v>
      </c>
      <c r="AB447">
        <v>0</v>
      </c>
      <c r="AC447">
        <v>37.866687844242335</v>
      </c>
      <c r="AD447">
        <v>120.95999999999998</v>
      </c>
      <c r="AE447">
        <v>0</v>
      </c>
      <c r="AF447">
        <v>0</v>
      </c>
      <c r="AG447">
        <v>0</v>
      </c>
      <c r="AH447">
        <v>0</v>
      </c>
      <c r="AI447">
        <v>8.1610108506435104</v>
      </c>
      <c r="AJ447">
        <v>11.221389919634827</v>
      </c>
      <c r="AK447">
        <v>0</v>
      </c>
      <c r="AL447">
        <v>5.393684210526315</v>
      </c>
      <c r="AM447">
        <v>0</v>
      </c>
      <c r="AN447">
        <v>0</v>
      </c>
      <c r="AO447">
        <v>0</v>
      </c>
      <c r="AP447">
        <v>56.076928315092033</v>
      </c>
      <c r="AQ447">
        <v>66.40688879418795</v>
      </c>
    </row>
    <row r="448" spans="1:43">
      <c r="A448" t="s">
        <v>126</v>
      </c>
      <c r="B448" t="s">
        <v>185</v>
      </c>
      <c r="C448" t="s">
        <v>862</v>
      </c>
      <c r="D448">
        <v>0</v>
      </c>
      <c r="E448">
        <v>0</v>
      </c>
      <c r="F448">
        <v>0</v>
      </c>
      <c r="G448">
        <v>0</v>
      </c>
      <c r="H448">
        <v>220.00434354809795</v>
      </c>
      <c r="I448">
        <v>292.40272275938435</v>
      </c>
      <c r="J448">
        <v>0</v>
      </c>
      <c r="K448">
        <v>82.345019597796863</v>
      </c>
      <c r="L448">
        <v>263.04000000000002</v>
      </c>
      <c r="M448">
        <v>0</v>
      </c>
      <c r="N448">
        <v>0</v>
      </c>
      <c r="O448">
        <v>0</v>
      </c>
      <c r="P448">
        <v>0</v>
      </c>
      <c r="Q448">
        <v>17.746960103780332</v>
      </c>
      <c r="R448">
        <v>24.402070142697962</v>
      </c>
      <c r="S448">
        <v>0</v>
      </c>
      <c r="T448">
        <v>11.729122807017545</v>
      </c>
      <c r="U448">
        <v>0</v>
      </c>
      <c r="V448">
        <v>0</v>
      </c>
      <c r="W448">
        <v>0</v>
      </c>
      <c r="X448">
        <v>121.9450663359938</v>
      </c>
      <c r="Y448">
        <v>144.4086311873611</v>
      </c>
      <c r="Z448">
        <v>101.16988060970925</v>
      </c>
      <c r="AA448">
        <v>134.46256594044678</v>
      </c>
      <c r="AB448">
        <v>0</v>
      </c>
      <c r="AC448">
        <v>37.866687844242335</v>
      </c>
      <c r="AD448">
        <v>120.95999999999998</v>
      </c>
      <c r="AE448">
        <v>0</v>
      </c>
      <c r="AF448">
        <v>0</v>
      </c>
      <c r="AG448">
        <v>0</v>
      </c>
      <c r="AH448">
        <v>0</v>
      </c>
      <c r="AI448">
        <v>8.1610108506435104</v>
      </c>
      <c r="AJ448">
        <v>11.221389919634827</v>
      </c>
      <c r="AK448">
        <v>0</v>
      </c>
      <c r="AL448">
        <v>5.393684210526315</v>
      </c>
      <c r="AM448">
        <v>0</v>
      </c>
      <c r="AN448">
        <v>0</v>
      </c>
      <c r="AO448">
        <v>0</v>
      </c>
      <c r="AP448">
        <v>56.076928315092033</v>
      </c>
      <c r="AQ448">
        <v>66.40688879418795</v>
      </c>
    </row>
    <row r="449" spans="1:43">
      <c r="A449" t="s">
        <v>126</v>
      </c>
      <c r="B449" t="s">
        <v>185</v>
      </c>
      <c r="C449" t="s">
        <v>863</v>
      </c>
      <c r="D449">
        <v>0</v>
      </c>
      <c r="E449">
        <v>0</v>
      </c>
      <c r="F449">
        <v>0</v>
      </c>
      <c r="G449">
        <v>0</v>
      </c>
      <c r="H449">
        <v>220.00434354809795</v>
      </c>
      <c r="I449">
        <v>292.40272275938435</v>
      </c>
      <c r="J449">
        <v>0</v>
      </c>
      <c r="K449">
        <v>82.345019597796863</v>
      </c>
      <c r="L449">
        <v>263.04000000000002</v>
      </c>
      <c r="M449">
        <v>0</v>
      </c>
      <c r="N449">
        <v>0</v>
      </c>
      <c r="O449">
        <v>0</v>
      </c>
      <c r="P449">
        <v>0</v>
      </c>
      <c r="Q449">
        <v>17.746960103780332</v>
      </c>
      <c r="R449">
        <v>24.402070142697962</v>
      </c>
      <c r="S449">
        <v>0</v>
      </c>
      <c r="T449">
        <v>11.729122807017545</v>
      </c>
      <c r="U449">
        <v>0</v>
      </c>
      <c r="V449">
        <v>0</v>
      </c>
      <c r="W449">
        <v>0</v>
      </c>
      <c r="X449">
        <v>121.9450663359938</v>
      </c>
      <c r="Y449">
        <v>144.4086311873611</v>
      </c>
      <c r="Z449">
        <v>101.16988060970925</v>
      </c>
      <c r="AA449">
        <v>134.46256594044678</v>
      </c>
      <c r="AB449">
        <v>0</v>
      </c>
      <c r="AC449">
        <v>37.866687844242335</v>
      </c>
      <c r="AD449">
        <v>120.95999999999998</v>
      </c>
      <c r="AE449">
        <v>0</v>
      </c>
      <c r="AF449">
        <v>0</v>
      </c>
      <c r="AG449">
        <v>0</v>
      </c>
      <c r="AH449">
        <v>0</v>
      </c>
      <c r="AI449">
        <v>8.1610108506435104</v>
      </c>
      <c r="AJ449">
        <v>11.221389919634827</v>
      </c>
      <c r="AK449">
        <v>0</v>
      </c>
      <c r="AL449">
        <v>5.393684210526315</v>
      </c>
      <c r="AM449">
        <v>0</v>
      </c>
      <c r="AN449">
        <v>0</v>
      </c>
      <c r="AO449">
        <v>0</v>
      </c>
      <c r="AP449">
        <v>56.076928315092033</v>
      </c>
      <c r="AQ449">
        <v>66.40688879418795</v>
      </c>
    </row>
    <row r="450" spans="1:43">
      <c r="A450" t="s">
        <v>128</v>
      </c>
      <c r="B450" t="s">
        <v>171</v>
      </c>
      <c r="C450" t="s">
        <v>856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row>
    <row r="451" spans="1:43">
      <c r="A451" t="s">
        <v>128</v>
      </c>
      <c r="B451" t="s">
        <v>171</v>
      </c>
      <c r="C451" t="s">
        <v>857</v>
      </c>
      <c r="D451">
        <v>196.3666666666667</v>
      </c>
      <c r="E451">
        <v>90.300000000000011</v>
      </c>
      <c r="F451">
        <v>463.48449631791033</v>
      </c>
      <c r="G451">
        <v>213.13520633597335</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row>
    <row r="452" spans="1:43">
      <c r="A452" t="s">
        <v>128</v>
      </c>
      <c r="B452" t="s">
        <v>171</v>
      </c>
      <c r="C452" t="s">
        <v>858</v>
      </c>
      <c r="D452">
        <v>196.3666666666667</v>
      </c>
      <c r="E452">
        <v>90.300000000000011</v>
      </c>
      <c r="F452">
        <v>508.62197026538843</v>
      </c>
      <c r="G452">
        <v>233.89185493955816</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row>
    <row r="453" spans="1:43">
      <c r="A453" t="s">
        <v>128</v>
      </c>
      <c r="B453" t="s">
        <v>171</v>
      </c>
      <c r="C453" t="s">
        <v>859</v>
      </c>
      <c r="D453">
        <v>196.3666666666667</v>
      </c>
      <c r="E453">
        <v>90.300000000000011</v>
      </c>
      <c r="F453">
        <v>580.29019999660159</v>
      </c>
      <c r="G453">
        <v>266.84877810062699</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row>
    <row r="454" spans="1:43">
      <c r="A454" t="s">
        <v>128</v>
      </c>
      <c r="B454" t="s">
        <v>171</v>
      </c>
      <c r="C454" t="s">
        <v>860</v>
      </c>
      <c r="D454">
        <v>196.3666666666667</v>
      </c>
      <c r="E454">
        <v>90.300000000000011</v>
      </c>
      <c r="F454">
        <v>598.86227159187763</v>
      </c>
      <c r="G454">
        <v>275.38921978312618</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row>
    <row r="455" spans="1:43">
      <c r="A455" t="s">
        <v>128</v>
      </c>
      <c r="B455" t="s">
        <v>171</v>
      </c>
      <c r="C455" t="s">
        <v>861</v>
      </c>
      <c r="D455">
        <v>0</v>
      </c>
      <c r="E455">
        <v>0</v>
      </c>
      <c r="F455">
        <v>0</v>
      </c>
      <c r="G455">
        <v>0</v>
      </c>
      <c r="H455">
        <v>0</v>
      </c>
      <c r="I455">
        <v>0</v>
      </c>
      <c r="J455">
        <v>0</v>
      </c>
      <c r="K455">
        <v>58.168938258544195</v>
      </c>
      <c r="L455">
        <v>263.04000000000008</v>
      </c>
      <c r="M455">
        <v>146.13333333333338</v>
      </c>
      <c r="N455">
        <v>131.52000000000004</v>
      </c>
      <c r="O455">
        <v>0</v>
      </c>
      <c r="P455">
        <v>0</v>
      </c>
      <c r="Q455">
        <v>0</v>
      </c>
      <c r="R455">
        <v>0</v>
      </c>
      <c r="S455">
        <v>0</v>
      </c>
      <c r="T455">
        <v>0</v>
      </c>
      <c r="U455">
        <v>0</v>
      </c>
      <c r="V455">
        <v>0</v>
      </c>
      <c r="W455">
        <v>0</v>
      </c>
      <c r="X455">
        <v>82.200000000000017</v>
      </c>
      <c r="Y455">
        <v>114.16666666666669</v>
      </c>
      <c r="Z455">
        <v>0</v>
      </c>
      <c r="AA455">
        <v>0</v>
      </c>
      <c r="AB455">
        <v>0</v>
      </c>
      <c r="AC455">
        <v>26.749219783126158</v>
      </c>
      <c r="AD455">
        <v>120.95999999999998</v>
      </c>
      <c r="AE455">
        <v>67.199999999999989</v>
      </c>
      <c r="AF455">
        <v>60.47999999999999</v>
      </c>
      <c r="AG455">
        <v>0</v>
      </c>
      <c r="AH455">
        <v>0</v>
      </c>
      <c r="AI455">
        <v>0</v>
      </c>
      <c r="AJ455">
        <v>0</v>
      </c>
      <c r="AK455">
        <v>0</v>
      </c>
      <c r="AL455">
        <v>0</v>
      </c>
      <c r="AM455">
        <v>0</v>
      </c>
      <c r="AN455">
        <v>0</v>
      </c>
      <c r="AO455">
        <v>0</v>
      </c>
      <c r="AP455">
        <v>37.799999999999997</v>
      </c>
      <c r="AQ455">
        <v>52.5</v>
      </c>
    </row>
    <row r="456" spans="1:43">
      <c r="A456" t="s">
        <v>128</v>
      </c>
      <c r="B456" t="s">
        <v>171</v>
      </c>
      <c r="C456" t="s">
        <v>862</v>
      </c>
      <c r="D456">
        <v>0</v>
      </c>
      <c r="E456">
        <v>0</v>
      </c>
      <c r="F456">
        <v>0</v>
      </c>
      <c r="G456">
        <v>0</v>
      </c>
      <c r="H456">
        <v>0</v>
      </c>
      <c r="I456">
        <v>0</v>
      </c>
      <c r="J456">
        <v>0</v>
      </c>
      <c r="K456">
        <v>58.168938258544195</v>
      </c>
      <c r="L456">
        <v>263.04000000000008</v>
      </c>
      <c r="M456">
        <v>146.13333333333338</v>
      </c>
      <c r="N456">
        <v>131.52000000000004</v>
      </c>
      <c r="O456">
        <v>0</v>
      </c>
      <c r="P456">
        <v>0</v>
      </c>
      <c r="Q456">
        <v>0</v>
      </c>
      <c r="R456">
        <v>0</v>
      </c>
      <c r="S456">
        <v>0</v>
      </c>
      <c r="T456">
        <v>0</v>
      </c>
      <c r="U456">
        <v>0</v>
      </c>
      <c r="V456">
        <v>0</v>
      </c>
      <c r="W456">
        <v>0</v>
      </c>
      <c r="X456">
        <v>82.200000000000017</v>
      </c>
      <c r="Y456">
        <v>114.16666666666669</v>
      </c>
      <c r="Z456">
        <v>0</v>
      </c>
      <c r="AA456">
        <v>0</v>
      </c>
      <c r="AB456">
        <v>0</v>
      </c>
      <c r="AC456">
        <v>26.749219783126158</v>
      </c>
      <c r="AD456">
        <v>120.95999999999998</v>
      </c>
      <c r="AE456">
        <v>67.199999999999989</v>
      </c>
      <c r="AF456">
        <v>60.47999999999999</v>
      </c>
      <c r="AG456">
        <v>0</v>
      </c>
      <c r="AH456">
        <v>0</v>
      </c>
      <c r="AI456">
        <v>0</v>
      </c>
      <c r="AJ456">
        <v>0</v>
      </c>
      <c r="AK456">
        <v>0</v>
      </c>
      <c r="AL456">
        <v>0</v>
      </c>
      <c r="AM456">
        <v>0</v>
      </c>
      <c r="AN456">
        <v>0</v>
      </c>
      <c r="AO456">
        <v>0</v>
      </c>
      <c r="AP456">
        <v>37.799999999999997</v>
      </c>
      <c r="AQ456">
        <v>52.5</v>
      </c>
    </row>
    <row r="457" spans="1:43">
      <c r="A457" t="s">
        <v>128</v>
      </c>
      <c r="B457" t="s">
        <v>171</v>
      </c>
      <c r="C457" t="s">
        <v>863</v>
      </c>
      <c r="D457">
        <v>0</v>
      </c>
      <c r="E457">
        <v>0</v>
      </c>
      <c r="F457">
        <v>0</v>
      </c>
      <c r="G457">
        <v>0</v>
      </c>
      <c r="H457">
        <v>0</v>
      </c>
      <c r="I457">
        <v>0</v>
      </c>
      <c r="J457">
        <v>0</v>
      </c>
      <c r="K457">
        <v>58.168938258544195</v>
      </c>
      <c r="L457">
        <v>263.04000000000008</v>
      </c>
      <c r="M457">
        <v>146.13333333333338</v>
      </c>
      <c r="N457">
        <v>131.52000000000004</v>
      </c>
      <c r="O457">
        <v>0</v>
      </c>
      <c r="P457">
        <v>0</v>
      </c>
      <c r="Q457">
        <v>0</v>
      </c>
      <c r="R457">
        <v>0</v>
      </c>
      <c r="S457">
        <v>0</v>
      </c>
      <c r="T457">
        <v>0</v>
      </c>
      <c r="U457">
        <v>0</v>
      </c>
      <c r="V457">
        <v>0</v>
      </c>
      <c r="W457">
        <v>0</v>
      </c>
      <c r="X457">
        <v>82.200000000000017</v>
      </c>
      <c r="Y457">
        <v>114.16666666666669</v>
      </c>
      <c r="Z457">
        <v>0</v>
      </c>
      <c r="AA457">
        <v>0</v>
      </c>
      <c r="AB457">
        <v>0</v>
      </c>
      <c r="AC457">
        <v>26.749219783126158</v>
      </c>
      <c r="AD457">
        <v>120.95999999999998</v>
      </c>
      <c r="AE457">
        <v>67.199999999999989</v>
      </c>
      <c r="AF457">
        <v>60.47999999999999</v>
      </c>
      <c r="AG457">
        <v>0</v>
      </c>
      <c r="AH457">
        <v>0</v>
      </c>
      <c r="AI457">
        <v>0</v>
      </c>
      <c r="AJ457">
        <v>0</v>
      </c>
      <c r="AK457">
        <v>0</v>
      </c>
      <c r="AL457">
        <v>0</v>
      </c>
      <c r="AM457">
        <v>0</v>
      </c>
      <c r="AN457">
        <v>0</v>
      </c>
      <c r="AO457">
        <v>0</v>
      </c>
      <c r="AP457">
        <v>37.799999999999997</v>
      </c>
      <c r="AQ457">
        <v>52.5</v>
      </c>
    </row>
    <row r="458" spans="1:43">
      <c r="A458" t="s">
        <v>128</v>
      </c>
      <c r="B458" t="s">
        <v>173</v>
      </c>
      <c r="C458" t="s">
        <v>856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row>
    <row r="459" spans="1:43">
      <c r="A459" t="s">
        <v>128</v>
      </c>
      <c r="B459" t="s">
        <v>173</v>
      </c>
      <c r="C459" t="s">
        <v>857</v>
      </c>
      <c r="D459">
        <v>264.23975676936942</v>
      </c>
      <c r="E459">
        <v>121.5117129669363</v>
      </c>
      <c r="F459">
        <v>392.05799439998293</v>
      </c>
      <c r="G459">
        <v>180.28944268028411</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row>
    <row r="460" spans="1:43">
      <c r="A460" t="s">
        <v>128</v>
      </c>
      <c r="B460" t="s">
        <v>173</v>
      </c>
      <c r="C460" t="s">
        <v>858</v>
      </c>
      <c r="D460">
        <v>228.75991220341555</v>
      </c>
      <c r="E460">
        <v>105.19616400595021</v>
      </c>
      <c r="F460">
        <v>507.82171633386122</v>
      </c>
      <c r="G460">
        <v>233.52385495644711</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row>
    <row r="461" spans="1:43">
      <c r="A461" t="s">
        <v>128</v>
      </c>
      <c r="B461" t="s">
        <v>173</v>
      </c>
      <c r="C461" t="s">
        <v>859</v>
      </c>
      <c r="D461">
        <v>312.38528601042128</v>
      </c>
      <c r="E461">
        <v>143.6516278734054</v>
      </c>
      <c r="F461">
        <v>462.66061935851201</v>
      </c>
      <c r="G461">
        <v>212.75634320865879</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row>
    <row r="462" spans="1:43">
      <c r="A462" t="s">
        <v>128</v>
      </c>
      <c r="B462" t="s">
        <v>173</v>
      </c>
      <c r="C462" t="s">
        <v>860</v>
      </c>
      <c r="D462">
        <v>265.5161940014338</v>
      </c>
      <c r="E462">
        <v>122.09868775248415</v>
      </c>
      <c r="F462">
        <v>390.80091344646326</v>
      </c>
      <c r="G462">
        <v>179.71136895713272</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row>
    <row r="463" spans="1:43">
      <c r="A463" t="s">
        <v>128</v>
      </c>
      <c r="B463" t="s">
        <v>173</v>
      </c>
      <c r="C463" t="s">
        <v>861</v>
      </c>
      <c r="D463">
        <v>0</v>
      </c>
      <c r="E463">
        <v>0</v>
      </c>
      <c r="F463">
        <v>0</v>
      </c>
      <c r="G463">
        <v>0</v>
      </c>
      <c r="H463">
        <v>0</v>
      </c>
      <c r="I463">
        <v>0</v>
      </c>
      <c r="J463">
        <v>0</v>
      </c>
      <c r="K463">
        <v>26.229959013239075</v>
      </c>
      <c r="L463">
        <v>233.28623092237515</v>
      </c>
      <c r="M463">
        <v>83.997334947699628</v>
      </c>
      <c r="N463">
        <v>47.287388563149406</v>
      </c>
      <c r="O463">
        <v>0</v>
      </c>
      <c r="P463">
        <v>0</v>
      </c>
      <c r="Q463">
        <v>31.749177475632337</v>
      </c>
      <c r="R463">
        <v>163.28668171468891</v>
      </c>
      <c r="S463">
        <v>0</v>
      </c>
      <c r="T463">
        <v>0</v>
      </c>
      <c r="U463">
        <v>0</v>
      </c>
      <c r="V463">
        <v>0</v>
      </c>
      <c r="W463">
        <v>0</v>
      </c>
      <c r="X463">
        <v>28.611115376270028</v>
      </c>
      <c r="Y463">
        <v>45.70000580573906</v>
      </c>
      <c r="Z463">
        <v>0</v>
      </c>
      <c r="AA463">
        <v>0</v>
      </c>
      <c r="AB463">
        <v>0</v>
      </c>
      <c r="AC463">
        <v>12.061951954993148</v>
      </c>
      <c r="AD463">
        <v>107.27760984021629</v>
      </c>
      <c r="AE463">
        <v>38.626511691277912</v>
      </c>
      <c r="AF463">
        <v>21.745295470645345</v>
      </c>
      <c r="AG463">
        <v>0</v>
      </c>
      <c r="AH463">
        <v>0</v>
      </c>
      <c r="AI463">
        <v>14.599986722371071</v>
      </c>
      <c r="AJ463">
        <v>75.088036116973711</v>
      </c>
      <c r="AK463">
        <v>0</v>
      </c>
      <c r="AL463">
        <v>0</v>
      </c>
      <c r="AM463">
        <v>0</v>
      </c>
      <c r="AN463">
        <v>0</v>
      </c>
      <c r="AO463">
        <v>0</v>
      </c>
      <c r="AP463">
        <v>13.156936267919789</v>
      </c>
      <c r="AQ463">
        <v>21.015331136945697</v>
      </c>
    </row>
    <row r="464" spans="1:43">
      <c r="A464" t="s">
        <v>128</v>
      </c>
      <c r="B464" t="s">
        <v>173</v>
      </c>
      <c r="C464" t="s">
        <v>862</v>
      </c>
      <c r="D464">
        <v>0</v>
      </c>
      <c r="E464">
        <v>0</v>
      </c>
      <c r="F464">
        <v>0</v>
      </c>
      <c r="G464">
        <v>0</v>
      </c>
      <c r="H464">
        <v>0</v>
      </c>
      <c r="I464">
        <v>0</v>
      </c>
      <c r="J464">
        <v>0</v>
      </c>
      <c r="K464">
        <v>26.229959013239075</v>
      </c>
      <c r="L464">
        <v>233.28623092237515</v>
      </c>
      <c r="M464">
        <v>83.997334947699628</v>
      </c>
      <c r="N464">
        <v>47.287388563149406</v>
      </c>
      <c r="O464">
        <v>0</v>
      </c>
      <c r="P464">
        <v>0</v>
      </c>
      <c r="Q464">
        <v>31.749177475632337</v>
      </c>
      <c r="R464">
        <v>163.28668171468891</v>
      </c>
      <c r="S464">
        <v>0</v>
      </c>
      <c r="T464">
        <v>0</v>
      </c>
      <c r="U464">
        <v>0</v>
      </c>
      <c r="V464">
        <v>0</v>
      </c>
      <c r="W464">
        <v>0</v>
      </c>
      <c r="X464">
        <v>28.611115376270028</v>
      </c>
      <c r="Y464">
        <v>45.70000580573906</v>
      </c>
      <c r="Z464">
        <v>0</v>
      </c>
      <c r="AA464">
        <v>0</v>
      </c>
      <c r="AB464">
        <v>0</v>
      </c>
      <c r="AC464">
        <v>12.061951954993148</v>
      </c>
      <c r="AD464">
        <v>107.27760984021629</v>
      </c>
      <c r="AE464">
        <v>38.626511691277912</v>
      </c>
      <c r="AF464">
        <v>21.745295470645345</v>
      </c>
      <c r="AG464">
        <v>0</v>
      </c>
      <c r="AH464">
        <v>0</v>
      </c>
      <c r="AI464">
        <v>14.599986722371071</v>
      </c>
      <c r="AJ464">
        <v>75.088036116973711</v>
      </c>
      <c r="AK464">
        <v>0</v>
      </c>
      <c r="AL464">
        <v>0</v>
      </c>
      <c r="AM464">
        <v>0</v>
      </c>
      <c r="AN464">
        <v>0</v>
      </c>
      <c r="AO464">
        <v>0</v>
      </c>
      <c r="AP464">
        <v>13.156936267919789</v>
      </c>
      <c r="AQ464">
        <v>21.015331136945697</v>
      </c>
    </row>
    <row r="465" spans="1:43">
      <c r="A465" t="s">
        <v>128</v>
      </c>
      <c r="B465" t="s">
        <v>173</v>
      </c>
      <c r="C465" t="s">
        <v>863</v>
      </c>
      <c r="D465">
        <v>0</v>
      </c>
      <c r="E465">
        <v>0</v>
      </c>
      <c r="F465">
        <v>0</v>
      </c>
      <c r="G465">
        <v>0</v>
      </c>
      <c r="H465">
        <v>0</v>
      </c>
      <c r="I465">
        <v>0</v>
      </c>
      <c r="J465">
        <v>0</v>
      </c>
      <c r="K465">
        <v>26.229959013239075</v>
      </c>
      <c r="L465">
        <v>233.28623092237515</v>
      </c>
      <c r="M465">
        <v>83.997334947699628</v>
      </c>
      <c r="N465">
        <v>47.287388563149406</v>
      </c>
      <c r="O465">
        <v>0</v>
      </c>
      <c r="P465">
        <v>0</v>
      </c>
      <c r="Q465">
        <v>31.749177475632337</v>
      </c>
      <c r="R465">
        <v>163.28668171468891</v>
      </c>
      <c r="S465">
        <v>0</v>
      </c>
      <c r="T465">
        <v>0</v>
      </c>
      <c r="U465">
        <v>0</v>
      </c>
      <c r="V465">
        <v>0</v>
      </c>
      <c r="W465">
        <v>0</v>
      </c>
      <c r="X465">
        <v>28.611115376270028</v>
      </c>
      <c r="Y465">
        <v>45.70000580573906</v>
      </c>
      <c r="Z465">
        <v>0</v>
      </c>
      <c r="AA465">
        <v>0</v>
      </c>
      <c r="AB465">
        <v>0</v>
      </c>
      <c r="AC465">
        <v>12.061951954993148</v>
      </c>
      <c r="AD465">
        <v>107.27760984021629</v>
      </c>
      <c r="AE465">
        <v>38.626511691277912</v>
      </c>
      <c r="AF465">
        <v>21.745295470645345</v>
      </c>
      <c r="AG465">
        <v>0</v>
      </c>
      <c r="AH465">
        <v>0</v>
      </c>
      <c r="AI465">
        <v>14.599986722371071</v>
      </c>
      <c r="AJ465">
        <v>75.088036116973711</v>
      </c>
      <c r="AK465">
        <v>0</v>
      </c>
      <c r="AL465">
        <v>0</v>
      </c>
      <c r="AM465">
        <v>0</v>
      </c>
      <c r="AN465">
        <v>0</v>
      </c>
      <c r="AO465">
        <v>0</v>
      </c>
      <c r="AP465">
        <v>13.156936267919789</v>
      </c>
      <c r="AQ465">
        <v>21.015331136945697</v>
      </c>
    </row>
    <row r="466" spans="1:43">
      <c r="A466" t="s">
        <v>128</v>
      </c>
      <c r="B466" t="s">
        <v>175</v>
      </c>
      <c r="C466" t="s">
        <v>856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row>
    <row r="467" spans="1:43">
      <c r="A467" t="s">
        <v>128</v>
      </c>
      <c r="B467" t="s">
        <v>175</v>
      </c>
      <c r="C467" t="s">
        <v>857</v>
      </c>
      <c r="D467">
        <v>678.34438973355134</v>
      </c>
      <c r="E467">
        <v>311.93939089937027</v>
      </c>
      <c r="F467">
        <v>526.07999999999993</v>
      </c>
      <c r="G467">
        <v>241.91999999999996</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row>
    <row r="468" spans="1:43">
      <c r="A468" t="s">
        <v>128</v>
      </c>
      <c r="B468" t="s">
        <v>175</v>
      </c>
      <c r="C468" t="s">
        <v>858</v>
      </c>
      <c r="D468">
        <v>678.34438973355134</v>
      </c>
      <c r="E468">
        <v>311.93939089937027</v>
      </c>
      <c r="F468">
        <v>526.08000000000004</v>
      </c>
      <c r="G468">
        <v>241.92000000000002</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row>
    <row r="469" spans="1:43">
      <c r="A469" t="s">
        <v>128</v>
      </c>
      <c r="B469" t="s">
        <v>175</v>
      </c>
      <c r="C469" t="s">
        <v>859</v>
      </c>
      <c r="D469">
        <v>678.34438973355122</v>
      </c>
      <c r="E469">
        <v>311.93939089937027</v>
      </c>
      <c r="F469">
        <v>526.08000000000004</v>
      </c>
      <c r="G469">
        <v>241.92000000000002</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row>
    <row r="470" spans="1:43">
      <c r="A470" t="s">
        <v>128</v>
      </c>
      <c r="B470" t="s">
        <v>175</v>
      </c>
      <c r="C470" t="s">
        <v>860</v>
      </c>
      <c r="D470">
        <v>678.34438973355122</v>
      </c>
      <c r="E470">
        <v>311.93939089937027</v>
      </c>
      <c r="F470">
        <v>526.08000000000004</v>
      </c>
      <c r="G470">
        <v>241.92000000000002</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row>
    <row r="471" spans="1:43">
      <c r="A471" t="s">
        <v>128</v>
      </c>
      <c r="B471" t="s">
        <v>175</v>
      </c>
      <c r="C471" t="s">
        <v>861</v>
      </c>
      <c r="D471">
        <v>0</v>
      </c>
      <c r="E471">
        <v>0</v>
      </c>
      <c r="F471">
        <v>0</v>
      </c>
      <c r="G471">
        <v>0</v>
      </c>
      <c r="H471">
        <v>0</v>
      </c>
      <c r="I471">
        <v>0</v>
      </c>
      <c r="J471">
        <v>0</v>
      </c>
      <c r="K471">
        <v>263.04000000000002</v>
      </c>
      <c r="L471">
        <v>263.04000000000002</v>
      </c>
      <c r="M471">
        <v>0</v>
      </c>
      <c r="N471">
        <v>0</v>
      </c>
      <c r="O471">
        <v>0</v>
      </c>
      <c r="P471">
        <v>0</v>
      </c>
      <c r="Q471">
        <v>134.42533861357279</v>
      </c>
      <c r="R471">
        <v>184.83484059366265</v>
      </c>
      <c r="S471">
        <v>0</v>
      </c>
      <c r="T471">
        <v>0</v>
      </c>
      <c r="U471">
        <v>0</v>
      </c>
      <c r="V471">
        <v>0</v>
      </c>
      <c r="W471">
        <v>0</v>
      </c>
      <c r="X471">
        <v>164.40000000000006</v>
      </c>
      <c r="Y471">
        <v>194.68421052631572</v>
      </c>
      <c r="Z471">
        <v>0</v>
      </c>
      <c r="AA471">
        <v>0</v>
      </c>
      <c r="AB471">
        <v>0</v>
      </c>
      <c r="AC471">
        <v>120.95999999999998</v>
      </c>
      <c r="AD471">
        <v>120.95999999999998</v>
      </c>
      <c r="AE471">
        <v>0</v>
      </c>
      <c r="AF471">
        <v>0</v>
      </c>
      <c r="AG471">
        <v>0</v>
      </c>
      <c r="AH471">
        <v>0</v>
      </c>
      <c r="AI471">
        <v>61.816031625219608</v>
      </c>
      <c r="AJ471">
        <v>84.997043484676965</v>
      </c>
      <c r="AK471">
        <v>0</v>
      </c>
      <c r="AL471">
        <v>0</v>
      </c>
      <c r="AM471">
        <v>0</v>
      </c>
      <c r="AN471">
        <v>0</v>
      </c>
      <c r="AO471">
        <v>0</v>
      </c>
      <c r="AP471">
        <v>75.599999999999994</v>
      </c>
      <c r="AQ471">
        <v>89.526315789473642</v>
      </c>
    </row>
    <row r="472" spans="1:43">
      <c r="A472" t="s">
        <v>128</v>
      </c>
      <c r="B472" t="s">
        <v>175</v>
      </c>
      <c r="C472" t="s">
        <v>862</v>
      </c>
      <c r="D472">
        <v>0</v>
      </c>
      <c r="E472">
        <v>0</v>
      </c>
      <c r="F472">
        <v>0</v>
      </c>
      <c r="G472">
        <v>0</v>
      </c>
      <c r="H472">
        <v>0</v>
      </c>
      <c r="I472">
        <v>0</v>
      </c>
      <c r="J472">
        <v>0</v>
      </c>
      <c r="K472">
        <v>263.04000000000002</v>
      </c>
      <c r="L472">
        <v>263.04000000000002</v>
      </c>
      <c r="M472">
        <v>0</v>
      </c>
      <c r="N472">
        <v>0</v>
      </c>
      <c r="O472">
        <v>0</v>
      </c>
      <c r="P472">
        <v>0</v>
      </c>
      <c r="Q472">
        <v>134.42533861357279</v>
      </c>
      <c r="R472">
        <v>184.83484059366265</v>
      </c>
      <c r="S472">
        <v>0</v>
      </c>
      <c r="T472">
        <v>0</v>
      </c>
      <c r="U472">
        <v>0</v>
      </c>
      <c r="V472">
        <v>0</v>
      </c>
      <c r="W472">
        <v>0</v>
      </c>
      <c r="X472">
        <v>164.40000000000006</v>
      </c>
      <c r="Y472">
        <v>194.68421052631572</v>
      </c>
      <c r="Z472">
        <v>0</v>
      </c>
      <c r="AA472">
        <v>0</v>
      </c>
      <c r="AB472">
        <v>0</v>
      </c>
      <c r="AC472">
        <v>120.95999999999998</v>
      </c>
      <c r="AD472">
        <v>120.95999999999998</v>
      </c>
      <c r="AE472">
        <v>0</v>
      </c>
      <c r="AF472">
        <v>0</v>
      </c>
      <c r="AG472">
        <v>0</v>
      </c>
      <c r="AH472">
        <v>0</v>
      </c>
      <c r="AI472">
        <v>61.816031625219608</v>
      </c>
      <c r="AJ472">
        <v>84.997043484676965</v>
      </c>
      <c r="AK472">
        <v>0</v>
      </c>
      <c r="AL472">
        <v>0</v>
      </c>
      <c r="AM472">
        <v>0</v>
      </c>
      <c r="AN472">
        <v>0</v>
      </c>
      <c r="AO472">
        <v>0</v>
      </c>
      <c r="AP472">
        <v>75.599999999999994</v>
      </c>
      <c r="AQ472">
        <v>89.526315789473642</v>
      </c>
    </row>
    <row r="473" spans="1:43">
      <c r="A473" t="s">
        <v>128</v>
      </c>
      <c r="B473" t="s">
        <v>175</v>
      </c>
      <c r="C473" t="s">
        <v>863</v>
      </c>
      <c r="D473">
        <v>0</v>
      </c>
      <c r="E473">
        <v>0</v>
      </c>
      <c r="F473">
        <v>0</v>
      </c>
      <c r="G473">
        <v>0</v>
      </c>
      <c r="H473">
        <v>0</v>
      </c>
      <c r="I473">
        <v>0</v>
      </c>
      <c r="J473">
        <v>0</v>
      </c>
      <c r="K473">
        <v>263.04000000000002</v>
      </c>
      <c r="L473">
        <v>263.04000000000002</v>
      </c>
      <c r="M473">
        <v>0</v>
      </c>
      <c r="N473">
        <v>0</v>
      </c>
      <c r="O473">
        <v>0</v>
      </c>
      <c r="P473">
        <v>0</v>
      </c>
      <c r="Q473">
        <v>134.42533861357279</v>
      </c>
      <c r="R473">
        <v>184.83484059366265</v>
      </c>
      <c r="S473">
        <v>0</v>
      </c>
      <c r="T473">
        <v>0</v>
      </c>
      <c r="U473">
        <v>0</v>
      </c>
      <c r="V473">
        <v>0</v>
      </c>
      <c r="W473">
        <v>0</v>
      </c>
      <c r="X473">
        <v>164.40000000000006</v>
      </c>
      <c r="Y473">
        <v>194.68421052631572</v>
      </c>
      <c r="Z473">
        <v>0</v>
      </c>
      <c r="AA473">
        <v>0</v>
      </c>
      <c r="AB473">
        <v>0</v>
      </c>
      <c r="AC473">
        <v>120.95999999999998</v>
      </c>
      <c r="AD473">
        <v>120.95999999999998</v>
      </c>
      <c r="AE473">
        <v>0</v>
      </c>
      <c r="AF473">
        <v>0</v>
      </c>
      <c r="AG473">
        <v>0</v>
      </c>
      <c r="AH473">
        <v>0</v>
      </c>
      <c r="AI473">
        <v>61.816031625219608</v>
      </c>
      <c r="AJ473">
        <v>84.997043484676965</v>
      </c>
      <c r="AK473">
        <v>0</v>
      </c>
      <c r="AL473">
        <v>0</v>
      </c>
      <c r="AM473">
        <v>0</v>
      </c>
      <c r="AN473">
        <v>0</v>
      </c>
      <c r="AO473">
        <v>0</v>
      </c>
      <c r="AP473">
        <v>75.599999999999994</v>
      </c>
      <c r="AQ473">
        <v>89.526315789473642</v>
      </c>
    </row>
    <row r="474" spans="1:43">
      <c r="A474" t="s">
        <v>128</v>
      </c>
      <c r="B474" t="s">
        <v>177</v>
      </c>
      <c r="C474" t="s">
        <v>856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row>
    <row r="475" spans="1:43">
      <c r="A475" t="s">
        <v>128</v>
      </c>
      <c r="B475" t="s">
        <v>177</v>
      </c>
      <c r="C475" t="s">
        <v>857</v>
      </c>
      <c r="D475">
        <v>654.25316210526341</v>
      </c>
      <c r="E475">
        <v>300.86094315789484</v>
      </c>
      <c r="F475">
        <v>315.64799999999997</v>
      </c>
      <c r="G475">
        <v>145.15199999999999</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row>
    <row r="476" spans="1:43">
      <c r="A476" t="s">
        <v>128</v>
      </c>
      <c r="B476" t="s">
        <v>177</v>
      </c>
      <c r="C476" t="s">
        <v>858</v>
      </c>
      <c r="D476">
        <v>113.98400000000004</v>
      </c>
      <c r="E476">
        <v>52.416000000000011</v>
      </c>
      <c r="F476">
        <v>1171.8293904000006</v>
      </c>
      <c r="G476">
        <v>538.87044960000026</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row>
    <row r="477" spans="1:43">
      <c r="A477" t="s">
        <v>128</v>
      </c>
      <c r="B477" t="s">
        <v>177</v>
      </c>
      <c r="C477" t="s">
        <v>859</v>
      </c>
      <c r="D477">
        <v>360.00567733333344</v>
      </c>
      <c r="E477">
        <v>165.55005600000004</v>
      </c>
      <c r="F477">
        <v>315.64799999999997</v>
      </c>
      <c r="G477">
        <v>145.15199999999999</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row>
    <row r="478" spans="1:43">
      <c r="A478" t="s">
        <v>128</v>
      </c>
      <c r="B478" t="s">
        <v>177</v>
      </c>
      <c r="C478" t="s">
        <v>860</v>
      </c>
      <c r="D478">
        <v>360.00567733333344</v>
      </c>
      <c r="E478">
        <v>165.55005600000004</v>
      </c>
      <c r="F478">
        <v>315.64799999999997</v>
      </c>
      <c r="G478">
        <v>145.15199999999999</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row>
    <row r="479" spans="1:43">
      <c r="A479" t="s">
        <v>128</v>
      </c>
      <c r="B479" t="s">
        <v>177</v>
      </c>
      <c r="C479" t="s">
        <v>861</v>
      </c>
      <c r="D479">
        <v>0</v>
      </c>
      <c r="E479">
        <v>0</v>
      </c>
      <c r="F479">
        <v>0</v>
      </c>
      <c r="G479">
        <v>0</v>
      </c>
      <c r="H479">
        <v>0</v>
      </c>
      <c r="I479">
        <v>0</v>
      </c>
      <c r="J479">
        <v>0</v>
      </c>
      <c r="K479">
        <v>52.608000000000004</v>
      </c>
      <c r="L479">
        <v>263.03999999999996</v>
      </c>
      <c r="M479">
        <v>0</v>
      </c>
      <c r="N479">
        <v>0</v>
      </c>
      <c r="O479">
        <v>0</v>
      </c>
      <c r="P479">
        <v>0</v>
      </c>
      <c r="Q479">
        <v>0</v>
      </c>
      <c r="R479">
        <v>262.0963440000001</v>
      </c>
      <c r="S479">
        <v>0</v>
      </c>
      <c r="T479">
        <v>0</v>
      </c>
      <c r="U479">
        <v>0</v>
      </c>
      <c r="V479">
        <v>0</v>
      </c>
      <c r="W479">
        <v>0</v>
      </c>
      <c r="X479">
        <v>0</v>
      </c>
      <c r="Y479">
        <v>70.144000000000005</v>
      </c>
      <c r="Z479">
        <v>0</v>
      </c>
      <c r="AA479">
        <v>0</v>
      </c>
      <c r="AB479">
        <v>0</v>
      </c>
      <c r="AC479">
        <v>24.191999999999993</v>
      </c>
      <c r="AD479">
        <v>120.95999999999998</v>
      </c>
      <c r="AE479">
        <v>0</v>
      </c>
      <c r="AF479">
        <v>0</v>
      </c>
      <c r="AG479">
        <v>0</v>
      </c>
      <c r="AH479">
        <v>0</v>
      </c>
      <c r="AI479">
        <v>0</v>
      </c>
      <c r="AJ479">
        <v>120.52605600000004</v>
      </c>
      <c r="AK479">
        <v>0</v>
      </c>
      <c r="AL479">
        <v>0</v>
      </c>
      <c r="AM479">
        <v>0</v>
      </c>
      <c r="AN479">
        <v>0</v>
      </c>
      <c r="AO479">
        <v>0</v>
      </c>
      <c r="AP479">
        <v>0</v>
      </c>
      <c r="AQ479">
        <v>32.256</v>
      </c>
    </row>
    <row r="480" spans="1:43">
      <c r="A480" t="s">
        <v>128</v>
      </c>
      <c r="B480" t="s">
        <v>177</v>
      </c>
      <c r="C480" t="s">
        <v>862</v>
      </c>
      <c r="D480">
        <v>0</v>
      </c>
      <c r="E480">
        <v>0</v>
      </c>
      <c r="F480">
        <v>0</v>
      </c>
      <c r="G480">
        <v>0</v>
      </c>
      <c r="H480">
        <v>0</v>
      </c>
      <c r="I480">
        <v>0</v>
      </c>
      <c r="J480">
        <v>0</v>
      </c>
      <c r="K480">
        <v>52.608000000000004</v>
      </c>
      <c r="L480">
        <v>263.03999999999996</v>
      </c>
      <c r="M480">
        <v>0</v>
      </c>
      <c r="N480">
        <v>0</v>
      </c>
      <c r="O480">
        <v>0</v>
      </c>
      <c r="P480">
        <v>0</v>
      </c>
      <c r="Q480">
        <v>0</v>
      </c>
      <c r="R480">
        <v>262.0963440000001</v>
      </c>
      <c r="S480">
        <v>0</v>
      </c>
      <c r="T480">
        <v>0</v>
      </c>
      <c r="U480">
        <v>0</v>
      </c>
      <c r="V480">
        <v>0</v>
      </c>
      <c r="W480">
        <v>0</v>
      </c>
      <c r="X480">
        <v>0</v>
      </c>
      <c r="Y480">
        <v>70.144000000000005</v>
      </c>
      <c r="Z480">
        <v>0</v>
      </c>
      <c r="AA480">
        <v>0</v>
      </c>
      <c r="AB480">
        <v>0</v>
      </c>
      <c r="AC480">
        <v>24.191999999999993</v>
      </c>
      <c r="AD480">
        <v>120.95999999999998</v>
      </c>
      <c r="AE480">
        <v>0</v>
      </c>
      <c r="AF480">
        <v>0</v>
      </c>
      <c r="AG480">
        <v>0</v>
      </c>
      <c r="AH480">
        <v>0</v>
      </c>
      <c r="AI480">
        <v>0</v>
      </c>
      <c r="AJ480">
        <v>120.52605600000004</v>
      </c>
      <c r="AK480">
        <v>0</v>
      </c>
      <c r="AL480">
        <v>0</v>
      </c>
      <c r="AM480">
        <v>0</v>
      </c>
      <c r="AN480">
        <v>0</v>
      </c>
      <c r="AO480">
        <v>0</v>
      </c>
      <c r="AP480">
        <v>0</v>
      </c>
      <c r="AQ480">
        <v>32.256</v>
      </c>
    </row>
    <row r="481" spans="1:43">
      <c r="A481" t="s">
        <v>128</v>
      </c>
      <c r="B481" t="s">
        <v>177</v>
      </c>
      <c r="C481" t="s">
        <v>863</v>
      </c>
      <c r="D481">
        <v>0</v>
      </c>
      <c r="E481">
        <v>0</v>
      </c>
      <c r="F481">
        <v>0</v>
      </c>
      <c r="G481">
        <v>0</v>
      </c>
      <c r="H481">
        <v>0</v>
      </c>
      <c r="I481">
        <v>0</v>
      </c>
      <c r="J481">
        <v>0</v>
      </c>
      <c r="K481">
        <v>52.608000000000004</v>
      </c>
      <c r="L481">
        <v>263.03999999999996</v>
      </c>
      <c r="M481">
        <v>0</v>
      </c>
      <c r="N481">
        <v>0</v>
      </c>
      <c r="O481">
        <v>0</v>
      </c>
      <c r="P481">
        <v>0</v>
      </c>
      <c r="Q481">
        <v>0</v>
      </c>
      <c r="R481">
        <v>262.0963440000001</v>
      </c>
      <c r="S481">
        <v>0</v>
      </c>
      <c r="T481">
        <v>0</v>
      </c>
      <c r="U481">
        <v>0</v>
      </c>
      <c r="V481">
        <v>0</v>
      </c>
      <c r="W481">
        <v>0</v>
      </c>
      <c r="X481">
        <v>0</v>
      </c>
      <c r="Y481">
        <v>70.144000000000005</v>
      </c>
      <c r="Z481">
        <v>0</v>
      </c>
      <c r="AA481">
        <v>0</v>
      </c>
      <c r="AB481">
        <v>0</v>
      </c>
      <c r="AC481">
        <v>24.191999999999993</v>
      </c>
      <c r="AD481">
        <v>120.95999999999998</v>
      </c>
      <c r="AE481">
        <v>0</v>
      </c>
      <c r="AF481">
        <v>0</v>
      </c>
      <c r="AG481">
        <v>0</v>
      </c>
      <c r="AH481">
        <v>0</v>
      </c>
      <c r="AI481">
        <v>0</v>
      </c>
      <c r="AJ481">
        <v>120.52605600000004</v>
      </c>
      <c r="AK481">
        <v>0</v>
      </c>
      <c r="AL481">
        <v>0</v>
      </c>
      <c r="AM481">
        <v>0</v>
      </c>
      <c r="AN481">
        <v>0</v>
      </c>
      <c r="AO481">
        <v>0</v>
      </c>
      <c r="AP481">
        <v>0</v>
      </c>
      <c r="AQ481">
        <v>32.256</v>
      </c>
    </row>
    <row r="482" spans="1:43">
      <c r="A482" t="s">
        <v>128</v>
      </c>
      <c r="B482" t="s">
        <v>179</v>
      </c>
      <c r="C482" t="s">
        <v>856</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row>
    <row r="483" spans="1:43">
      <c r="A483" t="s">
        <v>128</v>
      </c>
      <c r="B483" t="s">
        <v>179</v>
      </c>
      <c r="C483" t="s">
        <v>857</v>
      </c>
      <c r="D483">
        <v>654.25316210526341</v>
      </c>
      <c r="E483">
        <v>300.86094315789484</v>
      </c>
      <c r="F483">
        <v>315.64799999999997</v>
      </c>
      <c r="G483">
        <v>145.15199999999999</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row>
    <row r="484" spans="1:43">
      <c r="A484" t="s">
        <v>128</v>
      </c>
      <c r="B484" t="s">
        <v>179</v>
      </c>
      <c r="C484" t="s">
        <v>858</v>
      </c>
      <c r="D484">
        <v>113.98400000000004</v>
      </c>
      <c r="E484">
        <v>52.416000000000011</v>
      </c>
      <c r="F484">
        <v>1171.8293904000006</v>
      </c>
      <c r="G484">
        <v>538.87044960000026</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row>
    <row r="485" spans="1:43">
      <c r="A485" t="s">
        <v>128</v>
      </c>
      <c r="B485" t="s">
        <v>179</v>
      </c>
      <c r="C485" t="s">
        <v>859</v>
      </c>
      <c r="D485">
        <v>360.00567733333344</v>
      </c>
      <c r="E485">
        <v>165.55005600000004</v>
      </c>
      <c r="F485">
        <v>315.64799999999997</v>
      </c>
      <c r="G485">
        <v>145.15199999999999</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row>
    <row r="486" spans="1:43">
      <c r="A486" t="s">
        <v>128</v>
      </c>
      <c r="B486" t="s">
        <v>179</v>
      </c>
      <c r="C486" t="s">
        <v>860</v>
      </c>
      <c r="D486">
        <v>360.00567733333344</v>
      </c>
      <c r="E486">
        <v>165.55005600000004</v>
      </c>
      <c r="F486">
        <v>315.64799999999997</v>
      </c>
      <c r="G486">
        <v>145.15199999999999</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row>
    <row r="487" spans="1:43">
      <c r="A487" t="s">
        <v>128</v>
      </c>
      <c r="B487" t="s">
        <v>179</v>
      </c>
      <c r="C487" t="s">
        <v>861</v>
      </c>
      <c r="D487">
        <v>0</v>
      </c>
      <c r="E487">
        <v>0</v>
      </c>
      <c r="F487">
        <v>0</v>
      </c>
      <c r="G487">
        <v>0</v>
      </c>
      <c r="H487">
        <v>0</v>
      </c>
      <c r="I487">
        <v>0</v>
      </c>
      <c r="J487">
        <v>0</v>
      </c>
      <c r="K487">
        <v>52.608000000000004</v>
      </c>
      <c r="L487">
        <v>263.03999999999996</v>
      </c>
      <c r="M487">
        <v>0</v>
      </c>
      <c r="N487">
        <v>0</v>
      </c>
      <c r="O487">
        <v>0</v>
      </c>
      <c r="P487">
        <v>0</v>
      </c>
      <c r="Q487">
        <v>0</v>
      </c>
      <c r="R487">
        <v>262.0963440000001</v>
      </c>
      <c r="S487">
        <v>0</v>
      </c>
      <c r="T487">
        <v>0</v>
      </c>
      <c r="U487">
        <v>0</v>
      </c>
      <c r="V487">
        <v>0</v>
      </c>
      <c r="W487">
        <v>0</v>
      </c>
      <c r="X487">
        <v>0</v>
      </c>
      <c r="Y487">
        <v>70.144000000000005</v>
      </c>
      <c r="Z487">
        <v>0</v>
      </c>
      <c r="AA487">
        <v>0</v>
      </c>
      <c r="AB487">
        <v>0</v>
      </c>
      <c r="AC487">
        <v>24.191999999999993</v>
      </c>
      <c r="AD487">
        <v>120.95999999999998</v>
      </c>
      <c r="AE487">
        <v>0</v>
      </c>
      <c r="AF487">
        <v>0</v>
      </c>
      <c r="AG487">
        <v>0</v>
      </c>
      <c r="AH487">
        <v>0</v>
      </c>
      <c r="AI487">
        <v>0</v>
      </c>
      <c r="AJ487">
        <v>120.52605600000004</v>
      </c>
      <c r="AK487">
        <v>0</v>
      </c>
      <c r="AL487">
        <v>0</v>
      </c>
      <c r="AM487">
        <v>0</v>
      </c>
      <c r="AN487">
        <v>0</v>
      </c>
      <c r="AO487">
        <v>0</v>
      </c>
      <c r="AP487">
        <v>0</v>
      </c>
      <c r="AQ487">
        <v>32.256</v>
      </c>
    </row>
    <row r="488" spans="1:43">
      <c r="A488" t="s">
        <v>128</v>
      </c>
      <c r="B488" t="s">
        <v>179</v>
      </c>
      <c r="C488" t="s">
        <v>862</v>
      </c>
      <c r="D488">
        <v>0</v>
      </c>
      <c r="E488">
        <v>0</v>
      </c>
      <c r="F488">
        <v>0</v>
      </c>
      <c r="G488">
        <v>0</v>
      </c>
      <c r="H488">
        <v>0</v>
      </c>
      <c r="I488">
        <v>0</v>
      </c>
      <c r="J488">
        <v>0</v>
      </c>
      <c r="K488">
        <v>52.608000000000004</v>
      </c>
      <c r="L488">
        <v>263.03999999999996</v>
      </c>
      <c r="M488">
        <v>0</v>
      </c>
      <c r="N488">
        <v>0</v>
      </c>
      <c r="O488">
        <v>0</v>
      </c>
      <c r="P488">
        <v>0</v>
      </c>
      <c r="Q488">
        <v>0</v>
      </c>
      <c r="R488">
        <v>262.0963440000001</v>
      </c>
      <c r="S488">
        <v>0</v>
      </c>
      <c r="T488">
        <v>0</v>
      </c>
      <c r="U488">
        <v>0</v>
      </c>
      <c r="V488">
        <v>0</v>
      </c>
      <c r="W488">
        <v>0</v>
      </c>
      <c r="X488">
        <v>0</v>
      </c>
      <c r="Y488">
        <v>70.144000000000005</v>
      </c>
      <c r="Z488">
        <v>0</v>
      </c>
      <c r="AA488">
        <v>0</v>
      </c>
      <c r="AB488">
        <v>0</v>
      </c>
      <c r="AC488">
        <v>24.191999999999993</v>
      </c>
      <c r="AD488">
        <v>120.95999999999998</v>
      </c>
      <c r="AE488">
        <v>0</v>
      </c>
      <c r="AF488">
        <v>0</v>
      </c>
      <c r="AG488">
        <v>0</v>
      </c>
      <c r="AH488">
        <v>0</v>
      </c>
      <c r="AI488">
        <v>0</v>
      </c>
      <c r="AJ488">
        <v>120.52605600000004</v>
      </c>
      <c r="AK488">
        <v>0</v>
      </c>
      <c r="AL488">
        <v>0</v>
      </c>
      <c r="AM488">
        <v>0</v>
      </c>
      <c r="AN488">
        <v>0</v>
      </c>
      <c r="AO488">
        <v>0</v>
      </c>
      <c r="AP488">
        <v>0</v>
      </c>
      <c r="AQ488">
        <v>32.256</v>
      </c>
    </row>
    <row r="489" spans="1:43">
      <c r="A489" t="s">
        <v>128</v>
      </c>
      <c r="B489" t="s">
        <v>179</v>
      </c>
      <c r="C489" t="s">
        <v>863</v>
      </c>
      <c r="D489">
        <v>0</v>
      </c>
      <c r="E489">
        <v>0</v>
      </c>
      <c r="F489">
        <v>0</v>
      </c>
      <c r="G489">
        <v>0</v>
      </c>
      <c r="H489">
        <v>0</v>
      </c>
      <c r="I489">
        <v>0</v>
      </c>
      <c r="J489">
        <v>0</v>
      </c>
      <c r="K489">
        <v>52.608000000000004</v>
      </c>
      <c r="L489">
        <v>263.03999999999996</v>
      </c>
      <c r="M489">
        <v>0</v>
      </c>
      <c r="N489">
        <v>0</v>
      </c>
      <c r="O489">
        <v>0</v>
      </c>
      <c r="P489">
        <v>0</v>
      </c>
      <c r="Q489">
        <v>0</v>
      </c>
      <c r="R489">
        <v>262.0963440000001</v>
      </c>
      <c r="S489">
        <v>0</v>
      </c>
      <c r="T489">
        <v>0</v>
      </c>
      <c r="U489">
        <v>0</v>
      </c>
      <c r="V489">
        <v>0</v>
      </c>
      <c r="W489">
        <v>0</v>
      </c>
      <c r="X489">
        <v>0</v>
      </c>
      <c r="Y489">
        <v>70.144000000000005</v>
      </c>
      <c r="Z489">
        <v>0</v>
      </c>
      <c r="AA489">
        <v>0</v>
      </c>
      <c r="AB489">
        <v>0</v>
      </c>
      <c r="AC489">
        <v>24.191999999999993</v>
      </c>
      <c r="AD489">
        <v>120.95999999999998</v>
      </c>
      <c r="AE489">
        <v>0</v>
      </c>
      <c r="AF489">
        <v>0</v>
      </c>
      <c r="AG489">
        <v>0</v>
      </c>
      <c r="AH489">
        <v>0</v>
      </c>
      <c r="AI489">
        <v>0</v>
      </c>
      <c r="AJ489">
        <v>120.52605600000004</v>
      </c>
      <c r="AK489">
        <v>0</v>
      </c>
      <c r="AL489">
        <v>0</v>
      </c>
      <c r="AM489">
        <v>0</v>
      </c>
      <c r="AN489">
        <v>0</v>
      </c>
      <c r="AO489">
        <v>0</v>
      </c>
      <c r="AP489">
        <v>0</v>
      </c>
      <c r="AQ489">
        <v>32.256</v>
      </c>
    </row>
    <row r="490" spans="1:43">
      <c r="A490" t="s">
        <v>128</v>
      </c>
      <c r="B490" t="s">
        <v>181</v>
      </c>
      <c r="C490" t="s">
        <v>856</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row>
    <row r="491" spans="1:43">
      <c r="A491" t="s">
        <v>128</v>
      </c>
      <c r="B491" t="s">
        <v>181</v>
      </c>
      <c r="C491" t="s">
        <v>857</v>
      </c>
      <c r="D491">
        <v>654.25316210526341</v>
      </c>
      <c r="E491">
        <v>300.86094315789484</v>
      </c>
      <c r="F491">
        <v>315.64799999999997</v>
      </c>
      <c r="G491">
        <v>145.15199999999999</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row>
    <row r="492" spans="1:43">
      <c r="A492" t="s">
        <v>128</v>
      </c>
      <c r="B492" t="s">
        <v>181</v>
      </c>
      <c r="C492" t="s">
        <v>858</v>
      </c>
      <c r="D492">
        <v>113.98400000000004</v>
      </c>
      <c r="E492">
        <v>52.416000000000011</v>
      </c>
      <c r="F492">
        <v>1171.8293904000006</v>
      </c>
      <c r="G492">
        <v>538.87044960000026</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row>
    <row r="493" spans="1:43">
      <c r="A493" t="s">
        <v>128</v>
      </c>
      <c r="B493" t="s">
        <v>181</v>
      </c>
      <c r="C493" t="s">
        <v>859</v>
      </c>
      <c r="D493">
        <v>360.00567733333344</v>
      </c>
      <c r="E493">
        <v>165.55005600000004</v>
      </c>
      <c r="F493">
        <v>315.64799999999997</v>
      </c>
      <c r="G493">
        <v>145.15199999999999</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row>
    <row r="494" spans="1:43">
      <c r="A494" t="s">
        <v>128</v>
      </c>
      <c r="B494" t="s">
        <v>181</v>
      </c>
      <c r="C494" t="s">
        <v>860</v>
      </c>
      <c r="D494">
        <v>360.00567733333344</v>
      </c>
      <c r="E494">
        <v>165.55005600000004</v>
      </c>
      <c r="F494">
        <v>315.64799999999997</v>
      </c>
      <c r="G494">
        <v>145.15199999999999</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row>
    <row r="495" spans="1:43">
      <c r="A495" t="s">
        <v>128</v>
      </c>
      <c r="B495" t="s">
        <v>181</v>
      </c>
      <c r="C495" t="s">
        <v>861</v>
      </c>
      <c r="D495">
        <v>0</v>
      </c>
      <c r="E495">
        <v>0</v>
      </c>
      <c r="F495">
        <v>0</v>
      </c>
      <c r="G495">
        <v>0</v>
      </c>
      <c r="H495">
        <v>0</v>
      </c>
      <c r="I495">
        <v>0</v>
      </c>
      <c r="J495">
        <v>0</v>
      </c>
      <c r="K495">
        <v>52.608000000000004</v>
      </c>
      <c r="L495">
        <v>263.03999999999996</v>
      </c>
      <c r="M495">
        <v>0</v>
      </c>
      <c r="N495">
        <v>0</v>
      </c>
      <c r="O495">
        <v>0</v>
      </c>
      <c r="P495">
        <v>0</v>
      </c>
      <c r="Q495">
        <v>0</v>
      </c>
      <c r="R495">
        <v>262.0963440000001</v>
      </c>
      <c r="S495">
        <v>0</v>
      </c>
      <c r="T495">
        <v>0</v>
      </c>
      <c r="U495">
        <v>0</v>
      </c>
      <c r="V495">
        <v>0</v>
      </c>
      <c r="W495">
        <v>0</v>
      </c>
      <c r="X495">
        <v>0</v>
      </c>
      <c r="Y495">
        <v>70.144000000000005</v>
      </c>
      <c r="Z495">
        <v>0</v>
      </c>
      <c r="AA495">
        <v>0</v>
      </c>
      <c r="AB495">
        <v>0</v>
      </c>
      <c r="AC495">
        <v>24.191999999999993</v>
      </c>
      <c r="AD495">
        <v>120.95999999999998</v>
      </c>
      <c r="AE495">
        <v>0</v>
      </c>
      <c r="AF495">
        <v>0</v>
      </c>
      <c r="AG495">
        <v>0</v>
      </c>
      <c r="AH495">
        <v>0</v>
      </c>
      <c r="AI495">
        <v>0</v>
      </c>
      <c r="AJ495">
        <v>120.52605600000004</v>
      </c>
      <c r="AK495">
        <v>0</v>
      </c>
      <c r="AL495">
        <v>0</v>
      </c>
      <c r="AM495">
        <v>0</v>
      </c>
      <c r="AN495">
        <v>0</v>
      </c>
      <c r="AO495">
        <v>0</v>
      </c>
      <c r="AP495">
        <v>0</v>
      </c>
      <c r="AQ495">
        <v>32.256</v>
      </c>
    </row>
    <row r="496" spans="1:43">
      <c r="A496" t="s">
        <v>128</v>
      </c>
      <c r="B496" t="s">
        <v>181</v>
      </c>
      <c r="C496" t="s">
        <v>862</v>
      </c>
      <c r="D496">
        <v>0</v>
      </c>
      <c r="E496">
        <v>0</v>
      </c>
      <c r="F496">
        <v>0</v>
      </c>
      <c r="G496">
        <v>0</v>
      </c>
      <c r="H496">
        <v>0</v>
      </c>
      <c r="I496">
        <v>0</v>
      </c>
      <c r="J496">
        <v>0</v>
      </c>
      <c r="K496">
        <v>52.608000000000004</v>
      </c>
      <c r="L496">
        <v>263.03999999999996</v>
      </c>
      <c r="M496">
        <v>0</v>
      </c>
      <c r="N496">
        <v>0</v>
      </c>
      <c r="O496">
        <v>0</v>
      </c>
      <c r="P496">
        <v>0</v>
      </c>
      <c r="Q496">
        <v>0</v>
      </c>
      <c r="R496">
        <v>262.0963440000001</v>
      </c>
      <c r="S496">
        <v>0</v>
      </c>
      <c r="T496">
        <v>0</v>
      </c>
      <c r="U496">
        <v>0</v>
      </c>
      <c r="V496">
        <v>0</v>
      </c>
      <c r="W496">
        <v>0</v>
      </c>
      <c r="X496">
        <v>0</v>
      </c>
      <c r="Y496">
        <v>70.144000000000005</v>
      </c>
      <c r="Z496">
        <v>0</v>
      </c>
      <c r="AA496">
        <v>0</v>
      </c>
      <c r="AB496">
        <v>0</v>
      </c>
      <c r="AC496">
        <v>24.191999999999993</v>
      </c>
      <c r="AD496">
        <v>120.95999999999998</v>
      </c>
      <c r="AE496">
        <v>0</v>
      </c>
      <c r="AF496">
        <v>0</v>
      </c>
      <c r="AG496">
        <v>0</v>
      </c>
      <c r="AH496">
        <v>0</v>
      </c>
      <c r="AI496">
        <v>0</v>
      </c>
      <c r="AJ496">
        <v>120.52605600000004</v>
      </c>
      <c r="AK496">
        <v>0</v>
      </c>
      <c r="AL496">
        <v>0</v>
      </c>
      <c r="AM496">
        <v>0</v>
      </c>
      <c r="AN496">
        <v>0</v>
      </c>
      <c r="AO496">
        <v>0</v>
      </c>
      <c r="AP496">
        <v>0</v>
      </c>
      <c r="AQ496">
        <v>32.256</v>
      </c>
    </row>
    <row r="497" spans="1:43">
      <c r="A497" t="s">
        <v>128</v>
      </c>
      <c r="B497" t="s">
        <v>181</v>
      </c>
      <c r="C497" t="s">
        <v>863</v>
      </c>
      <c r="D497">
        <v>0</v>
      </c>
      <c r="E497">
        <v>0</v>
      </c>
      <c r="F497">
        <v>0</v>
      </c>
      <c r="G497">
        <v>0</v>
      </c>
      <c r="H497">
        <v>0</v>
      </c>
      <c r="I497">
        <v>0</v>
      </c>
      <c r="J497">
        <v>0</v>
      </c>
      <c r="K497">
        <v>52.608000000000004</v>
      </c>
      <c r="L497">
        <v>263.03999999999996</v>
      </c>
      <c r="M497">
        <v>0</v>
      </c>
      <c r="N497">
        <v>0</v>
      </c>
      <c r="O497">
        <v>0</v>
      </c>
      <c r="P497">
        <v>0</v>
      </c>
      <c r="Q497">
        <v>0</v>
      </c>
      <c r="R497">
        <v>262.0963440000001</v>
      </c>
      <c r="S497">
        <v>0</v>
      </c>
      <c r="T497">
        <v>0</v>
      </c>
      <c r="U497">
        <v>0</v>
      </c>
      <c r="V497">
        <v>0</v>
      </c>
      <c r="W497">
        <v>0</v>
      </c>
      <c r="X497">
        <v>0</v>
      </c>
      <c r="Y497">
        <v>70.144000000000005</v>
      </c>
      <c r="Z497">
        <v>0</v>
      </c>
      <c r="AA497">
        <v>0</v>
      </c>
      <c r="AB497">
        <v>0</v>
      </c>
      <c r="AC497">
        <v>24.191999999999993</v>
      </c>
      <c r="AD497">
        <v>120.95999999999998</v>
      </c>
      <c r="AE497">
        <v>0</v>
      </c>
      <c r="AF497">
        <v>0</v>
      </c>
      <c r="AG497">
        <v>0</v>
      </c>
      <c r="AH497">
        <v>0</v>
      </c>
      <c r="AI497">
        <v>0</v>
      </c>
      <c r="AJ497">
        <v>120.52605600000004</v>
      </c>
      <c r="AK497">
        <v>0</v>
      </c>
      <c r="AL497">
        <v>0</v>
      </c>
      <c r="AM497">
        <v>0</v>
      </c>
      <c r="AN497">
        <v>0</v>
      </c>
      <c r="AO497">
        <v>0</v>
      </c>
      <c r="AP497">
        <v>0</v>
      </c>
      <c r="AQ497">
        <v>32.256</v>
      </c>
    </row>
    <row r="498" spans="1:43">
      <c r="A498" t="s">
        <v>128</v>
      </c>
      <c r="B498" t="s">
        <v>183</v>
      </c>
      <c r="C498" t="s">
        <v>856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row>
    <row r="499" spans="1:43">
      <c r="A499" t="s">
        <v>128</v>
      </c>
      <c r="B499" t="s">
        <v>183</v>
      </c>
      <c r="C499" t="s">
        <v>857</v>
      </c>
      <c r="D499">
        <v>654.25316210526341</v>
      </c>
      <c r="E499">
        <v>300.86094315789484</v>
      </c>
      <c r="F499">
        <v>315.64799999999997</v>
      </c>
      <c r="G499">
        <v>145.15199999999999</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row>
    <row r="500" spans="1:43">
      <c r="A500" t="s">
        <v>128</v>
      </c>
      <c r="B500" t="s">
        <v>183</v>
      </c>
      <c r="C500" t="s">
        <v>858</v>
      </c>
      <c r="D500">
        <v>113.98400000000004</v>
      </c>
      <c r="E500">
        <v>52.416000000000011</v>
      </c>
      <c r="F500">
        <v>1171.8293904000006</v>
      </c>
      <c r="G500">
        <v>538.87044960000026</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row>
    <row r="501" spans="1:43">
      <c r="A501" t="s">
        <v>128</v>
      </c>
      <c r="B501" t="s">
        <v>183</v>
      </c>
      <c r="C501" t="s">
        <v>859</v>
      </c>
      <c r="D501">
        <v>360.00567733333344</v>
      </c>
      <c r="E501">
        <v>165.55005600000004</v>
      </c>
      <c r="F501">
        <v>315.64799999999997</v>
      </c>
      <c r="G501">
        <v>145.15199999999999</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row>
    <row r="502" spans="1:43">
      <c r="A502" t="s">
        <v>128</v>
      </c>
      <c r="B502" t="s">
        <v>183</v>
      </c>
      <c r="C502" t="s">
        <v>860</v>
      </c>
      <c r="D502">
        <v>360.00567733333344</v>
      </c>
      <c r="E502">
        <v>165.55005600000004</v>
      </c>
      <c r="F502">
        <v>315.64799999999997</v>
      </c>
      <c r="G502">
        <v>145.15199999999999</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row>
    <row r="503" spans="1:43">
      <c r="A503" t="s">
        <v>128</v>
      </c>
      <c r="B503" t="s">
        <v>183</v>
      </c>
      <c r="C503" t="s">
        <v>861</v>
      </c>
      <c r="D503">
        <v>0</v>
      </c>
      <c r="E503">
        <v>0</v>
      </c>
      <c r="F503">
        <v>0</v>
      </c>
      <c r="G503">
        <v>0</v>
      </c>
      <c r="H503">
        <v>0</v>
      </c>
      <c r="I503">
        <v>0</v>
      </c>
      <c r="J503">
        <v>0</v>
      </c>
      <c r="K503">
        <v>52.608000000000004</v>
      </c>
      <c r="L503">
        <v>263.03999999999996</v>
      </c>
      <c r="M503">
        <v>0</v>
      </c>
      <c r="N503">
        <v>0</v>
      </c>
      <c r="O503">
        <v>0</v>
      </c>
      <c r="P503">
        <v>0</v>
      </c>
      <c r="Q503">
        <v>0</v>
      </c>
      <c r="R503">
        <v>262.0963440000001</v>
      </c>
      <c r="S503">
        <v>0</v>
      </c>
      <c r="T503">
        <v>0</v>
      </c>
      <c r="U503">
        <v>0</v>
      </c>
      <c r="V503">
        <v>0</v>
      </c>
      <c r="W503">
        <v>0</v>
      </c>
      <c r="X503">
        <v>0</v>
      </c>
      <c r="Y503">
        <v>70.144000000000005</v>
      </c>
      <c r="Z503">
        <v>0</v>
      </c>
      <c r="AA503">
        <v>0</v>
      </c>
      <c r="AB503">
        <v>0</v>
      </c>
      <c r="AC503">
        <v>24.191999999999993</v>
      </c>
      <c r="AD503">
        <v>120.95999999999998</v>
      </c>
      <c r="AE503">
        <v>0</v>
      </c>
      <c r="AF503">
        <v>0</v>
      </c>
      <c r="AG503">
        <v>0</v>
      </c>
      <c r="AH503">
        <v>0</v>
      </c>
      <c r="AI503">
        <v>0</v>
      </c>
      <c r="AJ503">
        <v>120.52605600000004</v>
      </c>
      <c r="AK503">
        <v>0</v>
      </c>
      <c r="AL503">
        <v>0</v>
      </c>
      <c r="AM503">
        <v>0</v>
      </c>
      <c r="AN503">
        <v>0</v>
      </c>
      <c r="AO503">
        <v>0</v>
      </c>
      <c r="AP503">
        <v>0</v>
      </c>
      <c r="AQ503">
        <v>32.256</v>
      </c>
    </row>
    <row r="504" spans="1:43">
      <c r="A504" t="s">
        <v>128</v>
      </c>
      <c r="B504" t="s">
        <v>183</v>
      </c>
      <c r="C504" t="s">
        <v>862</v>
      </c>
      <c r="D504">
        <v>0</v>
      </c>
      <c r="E504">
        <v>0</v>
      </c>
      <c r="F504">
        <v>0</v>
      </c>
      <c r="G504">
        <v>0</v>
      </c>
      <c r="H504">
        <v>0</v>
      </c>
      <c r="I504">
        <v>0</v>
      </c>
      <c r="J504">
        <v>0</v>
      </c>
      <c r="K504">
        <v>52.608000000000004</v>
      </c>
      <c r="L504">
        <v>263.03999999999996</v>
      </c>
      <c r="M504">
        <v>0</v>
      </c>
      <c r="N504">
        <v>0</v>
      </c>
      <c r="O504">
        <v>0</v>
      </c>
      <c r="P504">
        <v>0</v>
      </c>
      <c r="Q504">
        <v>0</v>
      </c>
      <c r="R504">
        <v>262.0963440000001</v>
      </c>
      <c r="S504">
        <v>0</v>
      </c>
      <c r="T504">
        <v>0</v>
      </c>
      <c r="U504">
        <v>0</v>
      </c>
      <c r="V504">
        <v>0</v>
      </c>
      <c r="W504">
        <v>0</v>
      </c>
      <c r="X504">
        <v>0</v>
      </c>
      <c r="Y504">
        <v>70.144000000000005</v>
      </c>
      <c r="Z504">
        <v>0</v>
      </c>
      <c r="AA504">
        <v>0</v>
      </c>
      <c r="AB504">
        <v>0</v>
      </c>
      <c r="AC504">
        <v>24.191999999999993</v>
      </c>
      <c r="AD504">
        <v>120.95999999999998</v>
      </c>
      <c r="AE504">
        <v>0</v>
      </c>
      <c r="AF504">
        <v>0</v>
      </c>
      <c r="AG504">
        <v>0</v>
      </c>
      <c r="AH504">
        <v>0</v>
      </c>
      <c r="AI504">
        <v>0</v>
      </c>
      <c r="AJ504">
        <v>120.52605600000004</v>
      </c>
      <c r="AK504">
        <v>0</v>
      </c>
      <c r="AL504">
        <v>0</v>
      </c>
      <c r="AM504">
        <v>0</v>
      </c>
      <c r="AN504">
        <v>0</v>
      </c>
      <c r="AO504">
        <v>0</v>
      </c>
      <c r="AP504">
        <v>0</v>
      </c>
      <c r="AQ504">
        <v>32.256</v>
      </c>
    </row>
    <row r="505" spans="1:43">
      <c r="A505" t="s">
        <v>128</v>
      </c>
      <c r="B505" t="s">
        <v>183</v>
      </c>
      <c r="C505" t="s">
        <v>863</v>
      </c>
      <c r="D505">
        <v>0</v>
      </c>
      <c r="E505">
        <v>0</v>
      </c>
      <c r="F505">
        <v>0</v>
      </c>
      <c r="G505">
        <v>0</v>
      </c>
      <c r="H505">
        <v>0</v>
      </c>
      <c r="I505">
        <v>0</v>
      </c>
      <c r="J505">
        <v>0</v>
      </c>
      <c r="K505">
        <v>52.608000000000004</v>
      </c>
      <c r="L505">
        <v>263.03999999999996</v>
      </c>
      <c r="M505">
        <v>0</v>
      </c>
      <c r="N505">
        <v>0</v>
      </c>
      <c r="O505">
        <v>0</v>
      </c>
      <c r="P505">
        <v>0</v>
      </c>
      <c r="Q505">
        <v>0</v>
      </c>
      <c r="R505">
        <v>262.0963440000001</v>
      </c>
      <c r="S505">
        <v>0</v>
      </c>
      <c r="T505">
        <v>0</v>
      </c>
      <c r="U505">
        <v>0</v>
      </c>
      <c r="V505">
        <v>0</v>
      </c>
      <c r="W505">
        <v>0</v>
      </c>
      <c r="X505">
        <v>0</v>
      </c>
      <c r="Y505">
        <v>70.144000000000005</v>
      </c>
      <c r="Z505">
        <v>0</v>
      </c>
      <c r="AA505">
        <v>0</v>
      </c>
      <c r="AB505">
        <v>0</v>
      </c>
      <c r="AC505">
        <v>24.191999999999993</v>
      </c>
      <c r="AD505">
        <v>120.95999999999998</v>
      </c>
      <c r="AE505">
        <v>0</v>
      </c>
      <c r="AF505">
        <v>0</v>
      </c>
      <c r="AG505">
        <v>0</v>
      </c>
      <c r="AH505">
        <v>0</v>
      </c>
      <c r="AI505">
        <v>0</v>
      </c>
      <c r="AJ505">
        <v>120.52605600000004</v>
      </c>
      <c r="AK505">
        <v>0</v>
      </c>
      <c r="AL505">
        <v>0</v>
      </c>
      <c r="AM505">
        <v>0</v>
      </c>
      <c r="AN505">
        <v>0</v>
      </c>
      <c r="AO505">
        <v>0</v>
      </c>
      <c r="AP505">
        <v>0</v>
      </c>
      <c r="AQ505">
        <v>32.256</v>
      </c>
    </row>
    <row r="506" spans="1:43">
      <c r="A506" t="s">
        <v>128</v>
      </c>
      <c r="B506" t="s">
        <v>185</v>
      </c>
      <c r="C506" t="s">
        <v>856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row>
    <row r="507" spans="1:43">
      <c r="A507" t="s">
        <v>128</v>
      </c>
      <c r="B507" t="s">
        <v>185</v>
      </c>
      <c r="C507" t="s">
        <v>857</v>
      </c>
      <c r="D507">
        <v>662.28357131469272</v>
      </c>
      <c r="E507">
        <v>304.55375907171998</v>
      </c>
      <c r="F507">
        <v>385.79199999999997</v>
      </c>
      <c r="G507">
        <v>177.40799999999999</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row>
    <row r="508" spans="1:43">
      <c r="A508" t="s">
        <v>128</v>
      </c>
      <c r="B508" t="s">
        <v>185</v>
      </c>
      <c r="C508" t="s">
        <v>858</v>
      </c>
      <c r="D508">
        <v>302.1041299111838</v>
      </c>
      <c r="E508">
        <v>138.92379696645676</v>
      </c>
      <c r="F508">
        <v>956.57959360000041</v>
      </c>
      <c r="G508">
        <v>439.88696640000018</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row>
    <row r="509" spans="1:43">
      <c r="A509" t="s">
        <v>128</v>
      </c>
      <c r="B509" t="s">
        <v>185</v>
      </c>
      <c r="C509" t="s">
        <v>859</v>
      </c>
      <c r="D509">
        <v>466.11858146673944</v>
      </c>
      <c r="E509">
        <v>214.34650096645683</v>
      </c>
      <c r="F509">
        <v>385.79199999999997</v>
      </c>
      <c r="G509">
        <v>177.40799999999999</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row>
    <row r="510" spans="1:43">
      <c r="A510" t="s">
        <v>128</v>
      </c>
      <c r="B510" t="s">
        <v>185</v>
      </c>
      <c r="C510" t="s">
        <v>860</v>
      </c>
      <c r="D510">
        <v>466.11858146673944</v>
      </c>
      <c r="E510">
        <v>214.34650096645683</v>
      </c>
      <c r="F510">
        <v>385.79199999999997</v>
      </c>
      <c r="G510">
        <v>177.40799999999999</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row>
    <row r="511" spans="1:43">
      <c r="A511" t="s">
        <v>128</v>
      </c>
      <c r="B511" t="s">
        <v>185</v>
      </c>
      <c r="C511" t="s">
        <v>861</v>
      </c>
      <c r="D511">
        <v>0</v>
      </c>
      <c r="E511">
        <v>0</v>
      </c>
      <c r="F511">
        <v>0</v>
      </c>
      <c r="G511">
        <v>0</v>
      </c>
      <c r="H511">
        <v>0</v>
      </c>
      <c r="I511">
        <v>0</v>
      </c>
      <c r="J511">
        <v>0</v>
      </c>
      <c r="K511">
        <v>122.75199999999998</v>
      </c>
      <c r="L511">
        <v>263.04000000000002</v>
      </c>
      <c r="M511">
        <v>0</v>
      </c>
      <c r="N511">
        <v>0</v>
      </c>
      <c r="O511">
        <v>0</v>
      </c>
      <c r="P511">
        <v>0</v>
      </c>
      <c r="Q511">
        <v>44.808446204524266</v>
      </c>
      <c r="R511">
        <v>236.34250953122094</v>
      </c>
      <c r="S511">
        <v>0</v>
      </c>
      <c r="T511">
        <v>0</v>
      </c>
      <c r="U511">
        <v>0</v>
      </c>
      <c r="V511">
        <v>0</v>
      </c>
      <c r="W511">
        <v>0</v>
      </c>
      <c r="X511">
        <v>54.800000000000004</v>
      </c>
      <c r="Y511">
        <v>111.65740350877191</v>
      </c>
      <c r="Z511">
        <v>0</v>
      </c>
      <c r="AA511">
        <v>0</v>
      </c>
      <c r="AB511">
        <v>0</v>
      </c>
      <c r="AC511">
        <v>56.447999999999979</v>
      </c>
      <c r="AD511">
        <v>120.95999999999998</v>
      </c>
      <c r="AE511">
        <v>0</v>
      </c>
      <c r="AF511">
        <v>0</v>
      </c>
      <c r="AG511">
        <v>0</v>
      </c>
      <c r="AH511">
        <v>0</v>
      </c>
      <c r="AI511">
        <v>20.605343875073196</v>
      </c>
      <c r="AJ511">
        <v>108.68305182822567</v>
      </c>
      <c r="AK511">
        <v>0</v>
      </c>
      <c r="AL511">
        <v>0</v>
      </c>
      <c r="AM511">
        <v>0</v>
      </c>
      <c r="AN511">
        <v>0</v>
      </c>
      <c r="AO511">
        <v>0</v>
      </c>
      <c r="AP511">
        <v>25.199999999999996</v>
      </c>
      <c r="AQ511">
        <v>51.346105263157867</v>
      </c>
    </row>
    <row r="512" spans="1:43">
      <c r="A512" t="s">
        <v>128</v>
      </c>
      <c r="B512" t="s">
        <v>185</v>
      </c>
      <c r="C512" t="s">
        <v>862</v>
      </c>
      <c r="D512">
        <v>0</v>
      </c>
      <c r="E512">
        <v>0</v>
      </c>
      <c r="F512">
        <v>0</v>
      </c>
      <c r="G512">
        <v>0</v>
      </c>
      <c r="H512">
        <v>0</v>
      </c>
      <c r="I512">
        <v>0</v>
      </c>
      <c r="J512">
        <v>0</v>
      </c>
      <c r="K512">
        <v>122.75199999999998</v>
      </c>
      <c r="L512">
        <v>263.04000000000002</v>
      </c>
      <c r="M512">
        <v>0</v>
      </c>
      <c r="N512">
        <v>0</v>
      </c>
      <c r="O512">
        <v>0</v>
      </c>
      <c r="P512">
        <v>0</v>
      </c>
      <c r="Q512">
        <v>44.808446204524266</v>
      </c>
      <c r="R512">
        <v>236.34250953122094</v>
      </c>
      <c r="S512">
        <v>0</v>
      </c>
      <c r="T512">
        <v>0</v>
      </c>
      <c r="U512">
        <v>0</v>
      </c>
      <c r="V512">
        <v>0</v>
      </c>
      <c r="W512">
        <v>0</v>
      </c>
      <c r="X512">
        <v>54.800000000000004</v>
      </c>
      <c r="Y512">
        <v>111.65740350877191</v>
      </c>
      <c r="Z512">
        <v>0</v>
      </c>
      <c r="AA512">
        <v>0</v>
      </c>
      <c r="AB512">
        <v>0</v>
      </c>
      <c r="AC512">
        <v>56.447999999999979</v>
      </c>
      <c r="AD512">
        <v>120.95999999999998</v>
      </c>
      <c r="AE512">
        <v>0</v>
      </c>
      <c r="AF512">
        <v>0</v>
      </c>
      <c r="AG512">
        <v>0</v>
      </c>
      <c r="AH512">
        <v>0</v>
      </c>
      <c r="AI512">
        <v>20.605343875073196</v>
      </c>
      <c r="AJ512">
        <v>108.68305182822567</v>
      </c>
      <c r="AK512">
        <v>0</v>
      </c>
      <c r="AL512">
        <v>0</v>
      </c>
      <c r="AM512">
        <v>0</v>
      </c>
      <c r="AN512">
        <v>0</v>
      </c>
      <c r="AO512">
        <v>0</v>
      </c>
      <c r="AP512">
        <v>25.199999999999996</v>
      </c>
      <c r="AQ512">
        <v>51.346105263157867</v>
      </c>
    </row>
    <row r="513" spans="1:43">
      <c r="A513" t="s">
        <v>128</v>
      </c>
      <c r="B513" t="s">
        <v>185</v>
      </c>
      <c r="C513" t="s">
        <v>863</v>
      </c>
      <c r="D513">
        <v>0</v>
      </c>
      <c r="E513">
        <v>0</v>
      </c>
      <c r="F513">
        <v>0</v>
      </c>
      <c r="G513">
        <v>0</v>
      </c>
      <c r="H513">
        <v>0</v>
      </c>
      <c r="I513">
        <v>0</v>
      </c>
      <c r="J513">
        <v>0</v>
      </c>
      <c r="K513">
        <v>122.75199999999998</v>
      </c>
      <c r="L513">
        <v>263.04000000000002</v>
      </c>
      <c r="M513">
        <v>0</v>
      </c>
      <c r="N513">
        <v>0</v>
      </c>
      <c r="O513">
        <v>0</v>
      </c>
      <c r="P513">
        <v>0</v>
      </c>
      <c r="Q513">
        <v>44.808446204524266</v>
      </c>
      <c r="R513">
        <v>236.34250953122094</v>
      </c>
      <c r="S513">
        <v>0</v>
      </c>
      <c r="T513">
        <v>0</v>
      </c>
      <c r="U513">
        <v>0</v>
      </c>
      <c r="V513">
        <v>0</v>
      </c>
      <c r="W513">
        <v>0</v>
      </c>
      <c r="X513">
        <v>54.800000000000004</v>
      </c>
      <c r="Y513">
        <v>111.65740350877191</v>
      </c>
      <c r="Z513">
        <v>0</v>
      </c>
      <c r="AA513">
        <v>0</v>
      </c>
      <c r="AB513">
        <v>0</v>
      </c>
      <c r="AC513">
        <v>56.447999999999979</v>
      </c>
      <c r="AD513">
        <v>120.95999999999998</v>
      </c>
      <c r="AE513">
        <v>0</v>
      </c>
      <c r="AF513">
        <v>0</v>
      </c>
      <c r="AG513">
        <v>0</v>
      </c>
      <c r="AH513">
        <v>0</v>
      </c>
      <c r="AI513">
        <v>20.605343875073196</v>
      </c>
      <c r="AJ513">
        <v>108.68305182822567</v>
      </c>
      <c r="AK513">
        <v>0</v>
      </c>
      <c r="AL513">
        <v>0</v>
      </c>
      <c r="AM513">
        <v>0</v>
      </c>
      <c r="AN513">
        <v>0</v>
      </c>
      <c r="AO513">
        <v>0</v>
      </c>
      <c r="AP513">
        <v>25.199999999999996</v>
      </c>
      <c r="AQ513">
        <v>51.346105263157867</v>
      </c>
    </row>
    <row r="514" spans="1:43">
      <c r="A514" t="s">
        <v>130</v>
      </c>
      <c r="B514" t="s">
        <v>171</v>
      </c>
      <c r="C514" t="s">
        <v>856</v>
      </c>
      <c r="D514">
        <v>75.227793427230054</v>
      </c>
      <c r="E514">
        <v>34.593802816901409</v>
      </c>
      <c r="F514">
        <v>249.12646009389672</v>
      </c>
      <c r="G514">
        <v>114.56180281690141</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row>
    <row r="515" spans="1:43">
      <c r="A515" t="s">
        <v>130</v>
      </c>
      <c r="B515" t="s">
        <v>171</v>
      </c>
      <c r="C515" t="s">
        <v>857</v>
      </c>
      <c r="D515">
        <v>309.02009840098407</v>
      </c>
      <c r="E515">
        <v>142.10413284132844</v>
      </c>
      <c r="F515">
        <v>401.75207872078732</v>
      </c>
      <c r="G515">
        <v>184.74730627306278</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row>
    <row r="516" spans="1:43">
      <c r="A516" t="s">
        <v>130</v>
      </c>
      <c r="B516" t="s">
        <v>171</v>
      </c>
      <c r="C516" t="s">
        <v>858</v>
      </c>
      <c r="D516">
        <v>196.3666666666667</v>
      </c>
      <c r="E516">
        <v>90.300000000000011</v>
      </c>
      <c r="F516">
        <v>476.095357429719</v>
      </c>
      <c r="G516">
        <v>218.93436144578317</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row>
    <row r="517" spans="1:43">
      <c r="A517" t="s">
        <v>130</v>
      </c>
      <c r="B517" t="s">
        <v>171</v>
      </c>
      <c r="C517" t="s">
        <v>859</v>
      </c>
      <c r="D517">
        <v>196.3666666666667</v>
      </c>
      <c r="E517">
        <v>90.300000000000011</v>
      </c>
      <c r="F517">
        <v>420.40392345778139</v>
      </c>
      <c r="G517">
        <v>193.32443195503814</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row>
    <row r="518" spans="1:43">
      <c r="A518" t="s">
        <v>130</v>
      </c>
      <c r="B518" t="s">
        <v>171</v>
      </c>
      <c r="C518" t="s">
        <v>860</v>
      </c>
      <c r="D518">
        <v>196.3666666666667</v>
      </c>
      <c r="E518">
        <v>90.300000000000011</v>
      </c>
      <c r="F518">
        <v>463.97333333333341</v>
      </c>
      <c r="G518">
        <v>213.36</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row>
    <row r="519" spans="1:43">
      <c r="A519" t="s">
        <v>130</v>
      </c>
      <c r="B519" t="s">
        <v>171</v>
      </c>
      <c r="C519" t="s">
        <v>861</v>
      </c>
      <c r="D519">
        <v>0</v>
      </c>
      <c r="E519">
        <v>0</v>
      </c>
      <c r="F519">
        <v>0</v>
      </c>
      <c r="G519">
        <v>0</v>
      </c>
      <c r="H519">
        <v>0</v>
      </c>
      <c r="I519">
        <v>0</v>
      </c>
      <c r="J519">
        <v>0</v>
      </c>
      <c r="K519">
        <v>0</v>
      </c>
      <c r="L519">
        <v>0</v>
      </c>
      <c r="M519">
        <v>244.19649122807022</v>
      </c>
      <c r="N519">
        <v>219.7768421052632</v>
      </c>
      <c r="O519">
        <v>0</v>
      </c>
      <c r="P519">
        <v>0</v>
      </c>
      <c r="Q519">
        <v>0</v>
      </c>
      <c r="R519">
        <v>0</v>
      </c>
      <c r="S519">
        <v>0</v>
      </c>
      <c r="T519">
        <v>0</v>
      </c>
      <c r="U519">
        <v>0</v>
      </c>
      <c r="V519">
        <v>0</v>
      </c>
      <c r="W519">
        <v>0</v>
      </c>
      <c r="X519">
        <v>82.200000000000017</v>
      </c>
      <c r="Y519">
        <v>114.16666666666669</v>
      </c>
      <c r="Z519">
        <v>0</v>
      </c>
      <c r="AA519">
        <v>0</v>
      </c>
      <c r="AB519">
        <v>0</v>
      </c>
      <c r="AC519">
        <v>0</v>
      </c>
      <c r="AD519">
        <v>0</v>
      </c>
      <c r="AE519">
        <v>112.29473684210524</v>
      </c>
      <c r="AF519">
        <v>101.06526315789472</v>
      </c>
      <c r="AG519">
        <v>0</v>
      </c>
      <c r="AH519">
        <v>0</v>
      </c>
      <c r="AI519">
        <v>0</v>
      </c>
      <c r="AJ519">
        <v>0</v>
      </c>
      <c r="AK519">
        <v>0</v>
      </c>
      <c r="AL519">
        <v>0</v>
      </c>
      <c r="AM519">
        <v>0</v>
      </c>
      <c r="AN519">
        <v>0</v>
      </c>
      <c r="AO519">
        <v>0</v>
      </c>
      <c r="AP519">
        <v>37.799999999999997</v>
      </c>
      <c r="AQ519">
        <v>52.5</v>
      </c>
    </row>
    <row r="520" spans="1:43">
      <c r="A520" t="s">
        <v>130</v>
      </c>
      <c r="B520" t="s">
        <v>171</v>
      </c>
      <c r="C520" t="s">
        <v>862</v>
      </c>
      <c r="D520">
        <v>0</v>
      </c>
      <c r="E520">
        <v>0</v>
      </c>
      <c r="F520">
        <v>0</v>
      </c>
      <c r="G520">
        <v>0</v>
      </c>
      <c r="H520">
        <v>0</v>
      </c>
      <c r="I520">
        <v>0</v>
      </c>
      <c r="J520">
        <v>0</v>
      </c>
      <c r="K520">
        <v>0</v>
      </c>
      <c r="L520">
        <v>0</v>
      </c>
      <c r="M520">
        <v>244.19649122807022</v>
      </c>
      <c r="N520">
        <v>219.7768421052632</v>
      </c>
      <c r="O520">
        <v>0</v>
      </c>
      <c r="P520">
        <v>0</v>
      </c>
      <c r="Q520">
        <v>0</v>
      </c>
      <c r="R520">
        <v>0</v>
      </c>
      <c r="S520">
        <v>0</v>
      </c>
      <c r="T520">
        <v>0</v>
      </c>
      <c r="U520">
        <v>0</v>
      </c>
      <c r="V520">
        <v>0</v>
      </c>
      <c r="W520">
        <v>0</v>
      </c>
      <c r="X520">
        <v>82.200000000000017</v>
      </c>
      <c r="Y520">
        <v>114.16666666666669</v>
      </c>
      <c r="Z520">
        <v>0</v>
      </c>
      <c r="AA520">
        <v>0</v>
      </c>
      <c r="AB520">
        <v>0</v>
      </c>
      <c r="AC520">
        <v>0</v>
      </c>
      <c r="AD520">
        <v>0</v>
      </c>
      <c r="AE520">
        <v>112.29473684210524</v>
      </c>
      <c r="AF520">
        <v>101.06526315789472</v>
      </c>
      <c r="AG520">
        <v>0</v>
      </c>
      <c r="AH520">
        <v>0</v>
      </c>
      <c r="AI520">
        <v>0</v>
      </c>
      <c r="AJ520">
        <v>0</v>
      </c>
      <c r="AK520">
        <v>0</v>
      </c>
      <c r="AL520">
        <v>0</v>
      </c>
      <c r="AM520">
        <v>0</v>
      </c>
      <c r="AN520">
        <v>0</v>
      </c>
      <c r="AO520">
        <v>0</v>
      </c>
      <c r="AP520">
        <v>37.799999999999997</v>
      </c>
      <c r="AQ520">
        <v>52.5</v>
      </c>
    </row>
    <row r="521" spans="1:43">
      <c r="A521" t="s">
        <v>130</v>
      </c>
      <c r="B521" t="s">
        <v>171</v>
      </c>
      <c r="C521" t="s">
        <v>863</v>
      </c>
      <c r="D521">
        <v>0</v>
      </c>
      <c r="E521">
        <v>0</v>
      </c>
      <c r="F521">
        <v>0</v>
      </c>
      <c r="G521">
        <v>0</v>
      </c>
      <c r="H521">
        <v>0</v>
      </c>
      <c r="I521">
        <v>0</v>
      </c>
      <c r="J521">
        <v>0</v>
      </c>
      <c r="K521">
        <v>0</v>
      </c>
      <c r="L521">
        <v>0</v>
      </c>
      <c r="M521">
        <v>244.19649122807022</v>
      </c>
      <c r="N521">
        <v>219.7768421052632</v>
      </c>
      <c r="O521">
        <v>0</v>
      </c>
      <c r="P521">
        <v>0</v>
      </c>
      <c r="Q521">
        <v>0</v>
      </c>
      <c r="R521">
        <v>0</v>
      </c>
      <c r="S521">
        <v>0</v>
      </c>
      <c r="T521">
        <v>0</v>
      </c>
      <c r="U521">
        <v>0</v>
      </c>
      <c r="V521">
        <v>0</v>
      </c>
      <c r="W521">
        <v>0</v>
      </c>
      <c r="X521">
        <v>82.200000000000017</v>
      </c>
      <c r="Y521">
        <v>114.16666666666669</v>
      </c>
      <c r="Z521">
        <v>0</v>
      </c>
      <c r="AA521">
        <v>0</v>
      </c>
      <c r="AB521">
        <v>0</v>
      </c>
      <c r="AC521">
        <v>0</v>
      </c>
      <c r="AD521">
        <v>0</v>
      </c>
      <c r="AE521">
        <v>112.29473684210524</v>
      </c>
      <c r="AF521">
        <v>101.06526315789472</v>
      </c>
      <c r="AG521">
        <v>0</v>
      </c>
      <c r="AH521">
        <v>0</v>
      </c>
      <c r="AI521">
        <v>0</v>
      </c>
      <c r="AJ521">
        <v>0</v>
      </c>
      <c r="AK521">
        <v>0</v>
      </c>
      <c r="AL521">
        <v>0</v>
      </c>
      <c r="AM521">
        <v>0</v>
      </c>
      <c r="AN521">
        <v>0</v>
      </c>
      <c r="AO521">
        <v>0</v>
      </c>
      <c r="AP521">
        <v>37.799999999999997</v>
      </c>
      <c r="AQ521">
        <v>52.5</v>
      </c>
    </row>
    <row r="522" spans="1:43">
      <c r="A522" t="s">
        <v>130</v>
      </c>
      <c r="B522" t="s">
        <v>173</v>
      </c>
      <c r="C522" t="s">
        <v>856</v>
      </c>
      <c r="D522">
        <v>125.71423279910911</v>
      </c>
      <c r="E522">
        <v>57.810194644845794</v>
      </c>
      <c r="F522">
        <v>505.60502396746244</v>
      </c>
      <c r="G522">
        <v>232.50450007262867</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row>
    <row r="523" spans="1:43">
      <c r="A523" t="s">
        <v>130</v>
      </c>
      <c r="B523" t="s">
        <v>173</v>
      </c>
      <c r="C523" t="s">
        <v>857</v>
      </c>
      <c r="D523">
        <v>133.14460539581012</v>
      </c>
      <c r="E523">
        <v>61.227081313401733</v>
      </c>
      <c r="F523">
        <v>817.55296026704104</v>
      </c>
      <c r="G523">
        <v>375.95501092571959</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row>
    <row r="524" spans="1:43">
      <c r="A524" t="s">
        <v>130</v>
      </c>
      <c r="B524" t="s">
        <v>173</v>
      </c>
      <c r="C524" t="s">
        <v>858</v>
      </c>
      <c r="D524">
        <v>102.14324310178792</v>
      </c>
      <c r="E524">
        <v>46.97098040447181</v>
      </c>
      <c r="F524">
        <v>559.14522505547882</v>
      </c>
      <c r="G524">
        <v>257.12517648536618</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row>
    <row r="525" spans="1:43">
      <c r="A525" t="s">
        <v>130</v>
      </c>
      <c r="B525" t="s">
        <v>173</v>
      </c>
      <c r="C525" t="s">
        <v>859</v>
      </c>
      <c r="D525">
        <v>132.80229693312521</v>
      </c>
      <c r="E525">
        <v>61.069669392605022</v>
      </c>
      <c r="F525">
        <v>325.25875888309935</v>
      </c>
      <c r="G525">
        <v>149.5715460557318</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row>
    <row r="526" spans="1:43">
      <c r="A526" t="s">
        <v>130</v>
      </c>
      <c r="B526" t="s">
        <v>173</v>
      </c>
      <c r="C526" t="s">
        <v>860</v>
      </c>
      <c r="D526">
        <v>146.37807554622626</v>
      </c>
      <c r="E526">
        <v>67.312545689140535</v>
      </c>
      <c r="F526">
        <v>268.96651382817333</v>
      </c>
      <c r="G526">
        <v>123.68533117645927</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row>
    <row r="527" spans="1:43">
      <c r="A527" t="s">
        <v>130</v>
      </c>
      <c r="B527" t="s">
        <v>173</v>
      </c>
      <c r="C527" t="s">
        <v>861</v>
      </c>
      <c r="D527">
        <v>0</v>
      </c>
      <c r="E527">
        <v>0</v>
      </c>
      <c r="F527">
        <v>0</v>
      </c>
      <c r="G527">
        <v>0</v>
      </c>
      <c r="H527">
        <v>0</v>
      </c>
      <c r="I527">
        <v>0</v>
      </c>
      <c r="J527">
        <v>0</v>
      </c>
      <c r="K527">
        <v>0.9945407976582511</v>
      </c>
      <c r="L527">
        <v>142.26566655581368</v>
      </c>
      <c r="M527">
        <v>80.428205564382438</v>
      </c>
      <c r="N527">
        <v>45.278100910318976</v>
      </c>
      <c r="O527">
        <v>0</v>
      </c>
      <c r="P527">
        <v>0</v>
      </c>
      <c r="Q527">
        <v>0</v>
      </c>
      <c r="R527">
        <v>0</v>
      </c>
      <c r="S527">
        <v>0</v>
      </c>
      <c r="T527">
        <v>0</v>
      </c>
      <c r="U527">
        <v>0</v>
      </c>
      <c r="V527">
        <v>0</v>
      </c>
      <c r="W527">
        <v>0</v>
      </c>
      <c r="X527">
        <v>66.6939415375859</v>
      </c>
      <c r="Y527">
        <v>79.684134008640356</v>
      </c>
      <c r="Z527">
        <v>0</v>
      </c>
      <c r="AA527">
        <v>0</v>
      </c>
      <c r="AB527">
        <v>0</v>
      </c>
      <c r="AC527">
        <v>0.45734357848518103</v>
      </c>
      <c r="AD527">
        <v>65.421437905228174</v>
      </c>
      <c r="AE527">
        <v>36.985233215737892</v>
      </c>
      <c r="AF527">
        <v>20.82131647700799</v>
      </c>
      <c r="AG527">
        <v>0</v>
      </c>
      <c r="AH527">
        <v>0</v>
      </c>
      <c r="AI527">
        <v>0</v>
      </c>
      <c r="AJ527">
        <v>0</v>
      </c>
      <c r="AK527">
        <v>0</v>
      </c>
      <c r="AL527">
        <v>0</v>
      </c>
      <c r="AM527">
        <v>0</v>
      </c>
      <c r="AN527">
        <v>0</v>
      </c>
      <c r="AO527">
        <v>0</v>
      </c>
      <c r="AP527">
        <v>30.669476765459194</v>
      </c>
      <c r="AQ527">
        <v>36.643068923681312</v>
      </c>
    </row>
    <row r="528" spans="1:43">
      <c r="A528" t="s">
        <v>130</v>
      </c>
      <c r="B528" t="s">
        <v>173</v>
      </c>
      <c r="C528" t="s">
        <v>862</v>
      </c>
      <c r="D528">
        <v>0</v>
      </c>
      <c r="E528">
        <v>0</v>
      </c>
      <c r="F528">
        <v>0</v>
      </c>
      <c r="G528">
        <v>0</v>
      </c>
      <c r="H528">
        <v>0</v>
      </c>
      <c r="I528">
        <v>0</v>
      </c>
      <c r="J528">
        <v>0</v>
      </c>
      <c r="K528">
        <v>0.9945407976582511</v>
      </c>
      <c r="L528">
        <v>142.26566655581368</v>
      </c>
      <c r="M528">
        <v>80.428205564382438</v>
      </c>
      <c r="N528">
        <v>45.278100910318976</v>
      </c>
      <c r="O528">
        <v>0</v>
      </c>
      <c r="P528">
        <v>0</v>
      </c>
      <c r="Q528">
        <v>0</v>
      </c>
      <c r="R528">
        <v>0</v>
      </c>
      <c r="S528">
        <v>0</v>
      </c>
      <c r="T528">
        <v>0</v>
      </c>
      <c r="U528">
        <v>0</v>
      </c>
      <c r="V528">
        <v>0</v>
      </c>
      <c r="W528">
        <v>0</v>
      </c>
      <c r="X528">
        <v>66.6939415375859</v>
      </c>
      <c r="Y528">
        <v>79.684134008640356</v>
      </c>
      <c r="Z528">
        <v>0</v>
      </c>
      <c r="AA528">
        <v>0</v>
      </c>
      <c r="AB528">
        <v>0</v>
      </c>
      <c r="AC528">
        <v>0.45734357848518103</v>
      </c>
      <c r="AD528">
        <v>65.421437905228174</v>
      </c>
      <c r="AE528">
        <v>36.985233215737892</v>
      </c>
      <c r="AF528">
        <v>20.82131647700799</v>
      </c>
      <c r="AG528">
        <v>0</v>
      </c>
      <c r="AH528">
        <v>0</v>
      </c>
      <c r="AI528">
        <v>0</v>
      </c>
      <c r="AJ528">
        <v>0</v>
      </c>
      <c r="AK528">
        <v>0</v>
      </c>
      <c r="AL528">
        <v>0</v>
      </c>
      <c r="AM528">
        <v>0</v>
      </c>
      <c r="AN528">
        <v>0</v>
      </c>
      <c r="AO528">
        <v>0</v>
      </c>
      <c r="AP528">
        <v>30.669476765459194</v>
      </c>
      <c r="AQ528">
        <v>36.643068923681312</v>
      </c>
    </row>
    <row r="529" spans="1:43">
      <c r="A529" t="s">
        <v>130</v>
      </c>
      <c r="B529" t="s">
        <v>173</v>
      </c>
      <c r="C529" t="s">
        <v>863</v>
      </c>
      <c r="D529">
        <v>0</v>
      </c>
      <c r="E529">
        <v>0</v>
      </c>
      <c r="F529">
        <v>0</v>
      </c>
      <c r="G529">
        <v>0</v>
      </c>
      <c r="H529">
        <v>0</v>
      </c>
      <c r="I529">
        <v>0</v>
      </c>
      <c r="J529">
        <v>0</v>
      </c>
      <c r="K529">
        <v>0.9945407976582511</v>
      </c>
      <c r="L529">
        <v>142.26566655581368</v>
      </c>
      <c r="M529">
        <v>80.428205564382438</v>
      </c>
      <c r="N529">
        <v>45.278100910318976</v>
      </c>
      <c r="O529">
        <v>0</v>
      </c>
      <c r="P529">
        <v>0</v>
      </c>
      <c r="Q529">
        <v>0</v>
      </c>
      <c r="R529">
        <v>0</v>
      </c>
      <c r="S529">
        <v>0</v>
      </c>
      <c r="T529">
        <v>0</v>
      </c>
      <c r="U529">
        <v>0</v>
      </c>
      <c r="V529">
        <v>0</v>
      </c>
      <c r="W529">
        <v>0</v>
      </c>
      <c r="X529">
        <v>66.6939415375859</v>
      </c>
      <c r="Y529">
        <v>79.684134008640356</v>
      </c>
      <c r="Z529">
        <v>0</v>
      </c>
      <c r="AA529">
        <v>0</v>
      </c>
      <c r="AB529">
        <v>0</v>
      </c>
      <c r="AC529">
        <v>0.45734357848518103</v>
      </c>
      <c r="AD529">
        <v>65.421437905228174</v>
      </c>
      <c r="AE529">
        <v>36.985233215737892</v>
      </c>
      <c r="AF529">
        <v>20.82131647700799</v>
      </c>
      <c r="AG529">
        <v>0</v>
      </c>
      <c r="AH529">
        <v>0</v>
      </c>
      <c r="AI529">
        <v>0</v>
      </c>
      <c r="AJ529">
        <v>0</v>
      </c>
      <c r="AK529">
        <v>0</v>
      </c>
      <c r="AL529">
        <v>0</v>
      </c>
      <c r="AM529">
        <v>0</v>
      </c>
      <c r="AN529">
        <v>0</v>
      </c>
      <c r="AO529">
        <v>0</v>
      </c>
      <c r="AP529">
        <v>30.669476765459194</v>
      </c>
      <c r="AQ529">
        <v>36.643068923681312</v>
      </c>
    </row>
    <row r="530" spans="1:43">
      <c r="A530" t="s">
        <v>130</v>
      </c>
      <c r="B530" t="s">
        <v>175</v>
      </c>
      <c r="C530" t="s">
        <v>856</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row>
    <row r="531" spans="1:43">
      <c r="A531" t="s">
        <v>130</v>
      </c>
      <c r="B531" t="s">
        <v>175</v>
      </c>
      <c r="C531" t="s">
        <v>857</v>
      </c>
      <c r="D531">
        <v>359.08421052631581</v>
      </c>
      <c r="E531">
        <v>165.12631578947369</v>
      </c>
      <c r="F531">
        <v>763.55790028231377</v>
      </c>
      <c r="G531">
        <v>351.12516582325372</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row>
    <row r="532" spans="1:43">
      <c r="A532" t="s">
        <v>130</v>
      </c>
      <c r="B532" t="s">
        <v>175</v>
      </c>
      <c r="C532" t="s">
        <v>858</v>
      </c>
      <c r="D532">
        <v>359.08421052631581</v>
      </c>
      <c r="E532">
        <v>165.12631578947369</v>
      </c>
      <c r="F532">
        <v>733.65625586009378</v>
      </c>
      <c r="G532">
        <v>337.37477459259782</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row>
    <row r="533" spans="1:43">
      <c r="A533" t="s">
        <v>130</v>
      </c>
      <c r="B533" t="s">
        <v>175</v>
      </c>
      <c r="C533" t="s">
        <v>859</v>
      </c>
      <c r="D533">
        <v>164.40000000000006</v>
      </c>
      <c r="E533">
        <v>75.600000000000023</v>
      </c>
      <c r="F533">
        <v>526.08000000000004</v>
      </c>
      <c r="G533">
        <v>241.92000000000002</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row>
    <row r="534" spans="1:43">
      <c r="A534" t="s">
        <v>130</v>
      </c>
      <c r="B534" t="s">
        <v>175</v>
      </c>
      <c r="C534" t="s">
        <v>860</v>
      </c>
      <c r="D534">
        <v>164.40000000000006</v>
      </c>
      <c r="E534">
        <v>75.600000000000023</v>
      </c>
      <c r="F534">
        <v>526.08000000000004</v>
      </c>
      <c r="G534">
        <v>241.92000000000002</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row>
    <row r="535" spans="1:43">
      <c r="A535" t="s">
        <v>130</v>
      </c>
      <c r="B535" t="s">
        <v>175</v>
      </c>
      <c r="C535" t="s">
        <v>861</v>
      </c>
      <c r="D535">
        <v>0</v>
      </c>
      <c r="E535">
        <v>0</v>
      </c>
      <c r="F535">
        <v>0</v>
      </c>
      <c r="G535">
        <v>0</v>
      </c>
      <c r="H535">
        <v>0</v>
      </c>
      <c r="I535">
        <v>0</v>
      </c>
      <c r="J535">
        <v>0</v>
      </c>
      <c r="K535">
        <v>263.04000000000002</v>
      </c>
      <c r="L535">
        <v>263.04000000000002</v>
      </c>
      <c r="M535">
        <v>0</v>
      </c>
      <c r="N535">
        <v>0</v>
      </c>
      <c r="O535">
        <v>0</v>
      </c>
      <c r="P535">
        <v>0</v>
      </c>
      <c r="Q535">
        <v>0</v>
      </c>
      <c r="R535">
        <v>0</v>
      </c>
      <c r="S535">
        <v>0</v>
      </c>
      <c r="T535">
        <v>0</v>
      </c>
      <c r="U535">
        <v>0</v>
      </c>
      <c r="V535">
        <v>0</v>
      </c>
      <c r="W535">
        <v>0</v>
      </c>
      <c r="X535">
        <v>75.267469879518089</v>
      </c>
      <c r="Y535">
        <v>89.13253012048196</v>
      </c>
      <c r="Z535">
        <v>0</v>
      </c>
      <c r="AA535">
        <v>0</v>
      </c>
      <c r="AB535">
        <v>0</v>
      </c>
      <c r="AC535">
        <v>120.95999999999998</v>
      </c>
      <c r="AD535">
        <v>120.95999999999998</v>
      </c>
      <c r="AE535">
        <v>0</v>
      </c>
      <c r="AF535">
        <v>0</v>
      </c>
      <c r="AG535">
        <v>0</v>
      </c>
      <c r="AH535">
        <v>0</v>
      </c>
      <c r="AI535">
        <v>0</v>
      </c>
      <c r="AJ535">
        <v>0</v>
      </c>
      <c r="AK535">
        <v>0</v>
      </c>
      <c r="AL535">
        <v>0</v>
      </c>
      <c r="AM535">
        <v>0</v>
      </c>
      <c r="AN535">
        <v>0</v>
      </c>
      <c r="AO535">
        <v>0</v>
      </c>
      <c r="AP535">
        <v>34.612048192771084</v>
      </c>
      <c r="AQ535">
        <v>40.98795180722891</v>
      </c>
    </row>
    <row r="536" spans="1:43">
      <c r="A536" t="s">
        <v>130</v>
      </c>
      <c r="B536" t="s">
        <v>175</v>
      </c>
      <c r="C536" t="s">
        <v>862</v>
      </c>
      <c r="D536">
        <v>0</v>
      </c>
      <c r="E536">
        <v>0</v>
      </c>
      <c r="F536">
        <v>0</v>
      </c>
      <c r="G536">
        <v>0</v>
      </c>
      <c r="H536">
        <v>0</v>
      </c>
      <c r="I536">
        <v>0</v>
      </c>
      <c r="J536">
        <v>0</v>
      </c>
      <c r="K536">
        <v>263.04000000000002</v>
      </c>
      <c r="L536">
        <v>263.04000000000002</v>
      </c>
      <c r="M536">
        <v>0</v>
      </c>
      <c r="N536">
        <v>0</v>
      </c>
      <c r="O536">
        <v>0</v>
      </c>
      <c r="P536">
        <v>0</v>
      </c>
      <c r="Q536">
        <v>0</v>
      </c>
      <c r="R536">
        <v>0</v>
      </c>
      <c r="S536">
        <v>0</v>
      </c>
      <c r="T536">
        <v>0</v>
      </c>
      <c r="U536">
        <v>0</v>
      </c>
      <c r="V536">
        <v>0</v>
      </c>
      <c r="W536">
        <v>0</v>
      </c>
      <c r="X536">
        <v>75.267469879518089</v>
      </c>
      <c r="Y536">
        <v>89.13253012048196</v>
      </c>
      <c r="Z536">
        <v>0</v>
      </c>
      <c r="AA536">
        <v>0</v>
      </c>
      <c r="AB536">
        <v>0</v>
      </c>
      <c r="AC536">
        <v>120.95999999999998</v>
      </c>
      <c r="AD536">
        <v>120.95999999999998</v>
      </c>
      <c r="AE536">
        <v>0</v>
      </c>
      <c r="AF536">
        <v>0</v>
      </c>
      <c r="AG536">
        <v>0</v>
      </c>
      <c r="AH536">
        <v>0</v>
      </c>
      <c r="AI536">
        <v>0</v>
      </c>
      <c r="AJ536">
        <v>0</v>
      </c>
      <c r="AK536">
        <v>0</v>
      </c>
      <c r="AL536">
        <v>0</v>
      </c>
      <c r="AM536">
        <v>0</v>
      </c>
      <c r="AN536">
        <v>0</v>
      </c>
      <c r="AO536">
        <v>0</v>
      </c>
      <c r="AP536">
        <v>34.612048192771084</v>
      </c>
      <c r="AQ536">
        <v>40.98795180722891</v>
      </c>
    </row>
    <row r="537" spans="1:43">
      <c r="A537" t="s">
        <v>130</v>
      </c>
      <c r="B537" t="s">
        <v>175</v>
      </c>
      <c r="C537" t="s">
        <v>863</v>
      </c>
      <c r="D537">
        <v>0</v>
      </c>
      <c r="E537">
        <v>0</v>
      </c>
      <c r="F537">
        <v>0</v>
      </c>
      <c r="G537">
        <v>0</v>
      </c>
      <c r="H537">
        <v>0</v>
      </c>
      <c r="I537">
        <v>0</v>
      </c>
      <c r="J537">
        <v>0</v>
      </c>
      <c r="K537">
        <v>263.04000000000002</v>
      </c>
      <c r="L537">
        <v>263.04000000000002</v>
      </c>
      <c r="M537">
        <v>0</v>
      </c>
      <c r="N537">
        <v>0</v>
      </c>
      <c r="O537">
        <v>0</v>
      </c>
      <c r="P537">
        <v>0</v>
      </c>
      <c r="Q537">
        <v>0</v>
      </c>
      <c r="R537">
        <v>0</v>
      </c>
      <c r="S537">
        <v>0</v>
      </c>
      <c r="T537">
        <v>0</v>
      </c>
      <c r="U537">
        <v>0</v>
      </c>
      <c r="V537">
        <v>0</v>
      </c>
      <c r="W537">
        <v>0</v>
      </c>
      <c r="X537">
        <v>75.267469879518089</v>
      </c>
      <c r="Y537">
        <v>89.13253012048196</v>
      </c>
      <c r="Z537">
        <v>0</v>
      </c>
      <c r="AA537">
        <v>0</v>
      </c>
      <c r="AB537">
        <v>0</v>
      </c>
      <c r="AC537">
        <v>120.95999999999998</v>
      </c>
      <c r="AD537">
        <v>120.95999999999998</v>
      </c>
      <c r="AE537">
        <v>0</v>
      </c>
      <c r="AF537">
        <v>0</v>
      </c>
      <c r="AG537">
        <v>0</v>
      </c>
      <c r="AH537">
        <v>0</v>
      </c>
      <c r="AI537">
        <v>0</v>
      </c>
      <c r="AJ537">
        <v>0</v>
      </c>
      <c r="AK537">
        <v>0</v>
      </c>
      <c r="AL537">
        <v>0</v>
      </c>
      <c r="AM537">
        <v>0</v>
      </c>
      <c r="AN537">
        <v>0</v>
      </c>
      <c r="AO537">
        <v>0</v>
      </c>
      <c r="AP537">
        <v>34.612048192771084</v>
      </c>
      <c r="AQ537">
        <v>40.98795180722891</v>
      </c>
    </row>
    <row r="538" spans="1:43">
      <c r="A538" t="s">
        <v>130</v>
      </c>
      <c r="B538" t="s">
        <v>177</v>
      </c>
      <c r="C538" t="s">
        <v>856</v>
      </c>
      <c r="D538">
        <v>89.771052631578954</v>
      </c>
      <c r="E538">
        <v>41.281578947368423</v>
      </c>
      <c r="F538">
        <v>440.11604272220751</v>
      </c>
      <c r="G538">
        <v>202.38912913502972</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row>
    <row r="539" spans="1:43">
      <c r="A539" t="s">
        <v>130</v>
      </c>
      <c r="B539" t="s">
        <v>177</v>
      </c>
      <c r="C539" t="s">
        <v>857</v>
      </c>
      <c r="D539">
        <v>89.771052631578954</v>
      </c>
      <c r="E539">
        <v>41.281578947368423</v>
      </c>
      <c r="F539">
        <v>440.11604272220751</v>
      </c>
      <c r="G539">
        <v>202.38912913502972</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row>
    <row r="540" spans="1:43">
      <c r="A540" t="s">
        <v>130</v>
      </c>
      <c r="B540" t="s">
        <v>177</v>
      </c>
      <c r="C540" t="s">
        <v>858</v>
      </c>
      <c r="D540">
        <v>89.771052631578954</v>
      </c>
      <c r="E540">
        <v>41.281578947368423</v>
      </c>
      <c r="F540">
        <v>263.04000000000002</v>
      </c>
      <c r="G540">
        <v>120.96000000000001</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row>
    <row r="541" spans="1:43">
      <c r="A541" t="s">
        <v>130</v>
      </c>
      <c r="B541" t="s">
        <v>177</v>
      </c>
      <c r="C541" t="s">
        <v>859</v>
      </c>
      <c r="D541">
        <v>89.771052631578954</v>
      </c>
      <c r="E541">
        <v>41.281578947368423</v>
      </c>
      <c r="F541">
        <v>263.04000000000002</v>
      </c>
      <c r="G541">
        <v>120.96000000000001</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row>
    <row r="542" spans="1:43">
      <c r="A542" t="s">
        <v>130</v>
      </c>
      <c r="B542" t="s">
        <v>177</v>
      </c>
      <c r="C542" t="s">
        <v>860</v>
      </c>
      <c r="D542">
        <v>54.394074074074076</v>
      </c>
      <c r="E542">
        <v>25.013333333333332</v>
      </c>
      <c r="F542">
        <v>353.96740740740745</v>
      </c>
      <c r="G542">
        <v>162.77333333333334</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row>
    <row r="543" spans="1:43">
      <c r="A543" t="s">
        <v>130</v>
      </c>
      <c r="B543" t="s">
        <v>177</v>
      </c>
      <c r="C543" t="s">
        <v>861</v>
      </c>
      <c r="D543">
        <v>0</v>
      </c>
      <c r="E543">
        <v>0</v>
      </c>
      <c r="F543">
        <v>0</v>
      </c>
      <c r="G543">
        <v>0</v>
      </c>
      <c r="H543">
        <v>0</v>
      </c>
      <c r="I543">
        <v>0</v>
      </c>
      <c r="J543">
        <v>0</v>
      </c>
      <c r="K543">
        <v>29.226666666666667</v>
      </c>
      <c r="L543">
        <v>263.04000000000002</v>
      </c>
      <c r="M543">
        <v>37.02044444444445</v>
      </c>
      <c r="N543">
        <v>24.680296296296294</v>
      </c>
      <c r="O543">
        <v>0</v>
      </c>
      <c r="P543">
        <v>0</v>
      </c>
      <c r="Q543">
        <v>0</v>
      </c>
      <c r="R543">
        <v>0</v>
      </c>
      <c r="S543">
        <v>0</v>
      </c>
      <c r="T543">
        <v>0</v>
      </c>
      <c r="U543">
        <v>0</v>
      </c>
      <c r="V543">
        <v>0</v>
      </c>
      <c r="W543">
        <v>0</v>
      </c>
      <c r="X543">
        <v>15.425185185185189</v>
      </c>
      <c r="Y543">
        <v>38.968888888888891</v>
      </c>
      <c r="Z543">
        <v>0</v>
      </c>
      <c r="AA543">
        <v>0</v>
      </c>
      <c r="AB543">
        <v>0</v>
      </c>
      <c r="AC543">
        <v>13.439999999999998</v>
      </c>
      <c r="AD543">
        <v>120.95999999999998</v>
      </c>
      <c r="AE543">
        <v>17.023999999999994</v>
      </c>
      <c r="AF543">
        <v>11.34933333333333</v>
      </c>
      <c r="AG543">
        <v>0</v>
      </c>
      <c r="AH543">
        <v>0</v>
      </c>
      <c r="AI543">
        <v>0</v>
      </c>
      <c r="AJ543">
        <v>0</v>
      </c>
      <c r="AK543">
        <v>0</v>
      </c>
      <c r="AL543">
        <v>0</v>
      </c>
      <c r="AM543">
        <v>0</v>
      </c>
      <c r="AN543">
        <v>0</v>
      </c>
      <c r="AO543">
        <v>0</v>
      </c>
      <c r="AP543">
        <v>7.0933333333333337</v>
      </c>
      <c r="AQ543">
        <v>17.919999999999995</v>
      </c>
    </row>
    <row r="544" spans="1:43">
      <c r="A544" t="s">
        <v>130</v>
      </c>
      <c r="B544" t="s">
        <v>177</v>
      </c>
      <c r="C544" t="s">
        <v>862</v>
      </c>
      <c r="D544">
        <v>0</v>
      </c>
      <c r="E544">
        <v>0</v>
      </c>
      <c r="F544">
        <v>0</v>
      </c>
      <c r="G544">
        <v>0</v>
      </c>
      <c r="H544">
        <v>0</v>
      </c>
      <c r="I544">
        <v>0</v>
      </c>
      <c r="J544">
        <v>0</v>
      </c>
      <c r="K544">
        <v>29.226666666666667</v>
      </c>
      <c r="L544">
        <v>263.04000000000002</v>
      </c>
      <c r="M544">
        <v>37.02044444444445</v>
      </c>
      <c r="N544">
        <v>24.680296296296294</v>
      </c>
      <c r="O544">
        <v>0</v>
      </c>
      <c r="P544">
        <v>0</v>
      </c>
      <c r="Q544">
        <v>0</v>
      </c>
      <c r="R544">
        <v>0</v>
      </c>
      <c r="S544">
        <v>0</v>
      </c>
      <c r="T544">
        <v>0</v>
      </c>
      <c r="U544">
        <v>0</v>
      </c>
      <c r="V544">
        <v>0</v>
      </c>
      <c r="W544">
        <v>0</v>
      </c>
      <c r="X544">
        <v>15.425185185185189</v>
      </c>
      <c r="Y544">
        <v>38.968888888888891</v>
      </c>
      <c r="Z544">
        <v>0</v>
      </c>
      <c r="AA544">
        <v>0</v>
      </c>
      <c r="AB544">
        <v>0</v>
      </c>
      <c r="AC544">
        <v>13.439999999999998</v>
      </c>
      <c r="AD544">
        <v>120.95999999999998</v>
      </c>
      <c r="AE544">
        <v>17.023999999999994</v>
      </c>
      <c r="AF544">
        <v>11.34933333333333</v>
      </c>
      <c r="AG544">
        <v>0</v>
      </c>
      <c r="AH544">
        <v>0</v>
      </c>
      <c r="AI544">
        <v>0</v>
      </c>
      <c r="AJ544">
        <v>0</v>
      </c>
      <c r="AK544">
        <v>0</v>
      </c>
      <c r="AL544">
        <v>0</v>
      </c>
      <c r="AM544">
        <v>0</v>
      </c>
      <c r="AN544">
        <v>0</v>
      </c>
      <c r="AO544">
        <v>0</v>
      </c>
      <c r="AP544">
        <v>7.0933333333333337</v>
      </c>
      <c r="AQ544">
        <v>17.919999999999995</v>
      </c>
    </row>
    <row r="545" spans="1:43">
      <c r="A545" t="s">
        <v>130</v>
      </c>
      <c r="B545" t="s">
        <v>177</v>
      </c>
      <c r="C545" t="s">
        <v>863</v>
      </c>
      <c r="D545">
        <v>0</v>
      </c>
      <c r="E545">
        <v>0</v>
      </c>
      <c r="F545">
        <v>0</v>
      </c>
      <c r="G545">
        <v>0</v>
      </c>
      <c r="H545">
        <v>0</v>
      </c>
      <c r="I545">
        <v>0</v>
      </c>
      <c r="J545">
        <v>0</v>
      </c>
      <c r="K545">
        <v>29.226666666666667</v>
      </c>
      <c r="L545">
        <v>263.04000000000002</v>
      </c>
      <c r="M545">
        <v>37.02044444444445</v>
      </c>
      <c r="N545">
        <v>24.680296296296294</v>
      </c>
      <c r="O545">
        <v>0</v>
      </c>
      <c r="P545">
        <v>0</v>
      </c>
      <c r="Q545">
        <v>0</v>
      </c>
      <c r="R545">
        <v>0</v>
      </c>
      <c r="S545">
        <v>0</v>
      </c>
      <c r="T545">
        <v>0</v>
      </c>
      <c r="U545">
        <v>0</v>
      </c>
      <c r="V545">
        <v>0</v>
      </c>
      <c r="W545">
        <v>0</v>
      </c>
      <c r="X545">
        <v>15.425185185185189</v>
      </c>
      <c r="Y545">
        <v>38.968888888888891</v>
      </c>
      <c r="Z545">
        <v>0</v>
      </c>
      <c r="AA545">
        <v>0</v>
      </c>
      <c r="AB545">
        <v>0</v>
      </c>
      <c r="AC545">
        <v>13.439999999999998</v>
      </c>
      <c r="AD545">
        <v>120.95999999999998</v>
      </c>
      <c r="AE545">
        <v>17.023999999999994</v>
      </c>
      <c r="AF545">
        <v>11.34933333333333</v>
      </c>
      <c r="AG545">
        <v>0</v>
      </c>
      <c r="AH545">
        <v>0</v>
      </c>
      <c r="AI545">
        <v>0</v>
      </c>
      <c r="AJ545">
        <v>0</v>
      </c>
      <c r="AK545">
        <v>0</v>
      </c>
      <c r="AL545">
        <v>0</v>
      </c>
      <c r="AM545">
        <v>0</v>
      </c>
      <c r="AN545">
        <v>0</v>
      </c>
      <c r="AO545">
        <v>0</v>
      </c>
      <c r="AP545">
        <v>7.0933333333333337</v>
      </c>
      <c r="AQ545">
        <v>17.919999999999995</v>
      </c>
    </row>
    <row r="546" spans="1:43">
      <c r="A546" t="s">
        <v>130</v>
      </c>
      <c r="B546" t="s">
        <v>179</v>
      </c>
      <c r="C546" t="s">
        <v>856</v>
      </c>
      <c r="D546">
        <v>89.771052631578954</v>
      </c>
      <c r="E546">
        <v>41.281578947368423</v>
      </c>
      <c r="F546">
        <v>440.11604272220751</v>
      </c>
      <c r="G546">
        <v>202.38912913502972</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row>
    <row r="547" spans="1:43">
      <c r="A547" t="s">
        <v>130</v>
      </c>
      <c r="B547" t="s">
        <v>179</v>
      </c>
      <c r="C547" t="s">
        <v>857</v>
      </c>
      <c r="D547">
        <v>89.771052631578954</v>
      </c>
      <c r="E547">
        <v>41.281578947368423</v>
      </c>
      <c r="F547">
        <v>440.11604272220751</v>
      </c>
      <c r="G547">
        <v>202.38912913502972</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row>
    <row r="548" spans="1:43">
      <c r="A548" t="s">
        <v>130</v>
      </c>
      <c r="B548" t="s">
        <v>179</v>
      </c>
      <c r="C548" t="s">
        <v>858</v>
      </c>
      <c r="D548">
        <v>89.771052631578954</v>
      </c>
      <c r="E548">
        <v>41.281578947368423</v>
      </c>
      <c r="F548">
        <v>263.04000000000002</v>
      </c>
      <c r="G548">
        <v>120.96000000000001</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row>
    <row r="549" spans="1:43">
      <c r="A549" t="s">
        <v>130</v>
      </c>
      <c r="B549" t="s">
        <v>179</v>
      </c>
      <c r="C549" t="s">
        <v>859</v>
      </c>
      <c r="D549">
        <v>89.771052631578954</v>
      </c>
      <c r="E549">
        <v>41.281578947368423</v>
      </c>
      <c r="F549">
        <v>263.04000000000002</v>
      </c>
      <c r="G549">
        <v>120.96000000000001</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row>
    <row r="550" spans="1:43">
      <c r="A550" t="s">
        <v>130</v>
      </c>
      <c r="B550" t="s">
        <v>179</v>
      </c>
      <c r="C550" t="s">
        <v>860</v>
      </c>
      <c r="D550">
        <v>54.394074074074076</v>
      </c>
      <c r="E550">
        <v>25.013333333333332</v>
      </c>
      <c r="F550">
        <v>353.96740740740745</v>
      </c>
      <c r="G550">
        <v>162.77333333333334</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row>
    <row r="551" spans="1:43">
      <c r="A551" t="s">
        <v>130</v>
      </c>
      <c r="B551" t="s">
        <v>179</v>
      </c>
      <c r="C551" t="s">
        <v>861</v>
      </c>
      <c r="D551">
        <v>0</v>
      </c>
      <c r="E551">
        <v>0</v>
      </c>
      <c r="F551">
        <v>0</v>
      </c>
      <c r="G551">
        <v>0</v>
      </c>
      <c r="H551">
        <v>0</v>
      </c>
      <c r="I551">
        <v>0</v>
      </c>
      <c r="J551">
        <v>0</v>
      </c>
      <c r="K551">
        <v>29.226666666666667</v>
      </c>
      <c r="L551">
        <v>263.04000000000002</v>
      </c>
      <c r="M551">
        <v>37.02044444444445</v>
      </c>
      <c r="N551">
        <v>24.680296296296294</v>
      </c>
      <c r="O551">
        <v>0</v>
      </c>
      <c r="P551">
        <v>0</v>
      </c>
      <c r="Q551">
        <v>0</v>
      </c>
      <c r="R551">
        <v>0</v>
      </c>
      <c r="S551">
        <v>0</v>
      </c>
      <c r="T551">
        <v>0</v>
      </c>
      <c r="U551">
        <v>0</v>
      </c>
      <c r="V551">
        <v>0</v>
      </c>
      <c r="W551">
        <v>0</v>
      </c>
      <c r="X551">
        <v>15.425185185185189</v>
      </c>
      <c r="Y551">
        <v>38.968888888888891</v>
      </c>
      <c r="Z551">
        <v>0</v>
      </c>
      <c r="AA551">
        <v>0</v>
      </c>
      <c r="AB551">
        <v>0</v>
      </c>
      <c r="AC551">
        <v>13.439999999999998</v>
      </c>
      <c r="AD551">
        <v>120.95999999999998</v>
      </c>
      <c r="AE551">
        <v>17.023999999999994</v>
      </c>
      <c r="AF551">
        <v>11.34933333333333</v>
      </c>
      <c r="AG551">
        <v>0</v>
      </c>
      <c r="AH551">
        <v>0</v>
      </c>
      <c r="AI551">
        <v>0</v>
      </c>
      <c r="AJ551">
        <v>0</v>
      </c>
      <c r="AK551">
        <v>0</v>
      </c>
      <c r="AL551">
        <v>0</v>
      </c>
      <c r="AM551">
        <v>0</v>
      </c>
      <c r="AN551">
        <v>0</v>
      </c>
      <c r="AO551">
        <v>0</v>
      </c>
      <c r="AP551">
        <v>7.0933333333333337</v>
      </c>
      <c r="AQ551">
        <v>17.919999999999995</v>
      </c>
    </row>
    <row r="552" spans="1:43">
      <c r="A552" t="s">
        <v>130</v>
      </c>
      <c r="B552" t="s">
        <v>179</v>
      </c>
      <c r="C552" t="s">
        <v>862</v>
      </c>
      <c r="D552">
        <v>0</v>
      </c>
      <c r="E552">
        <v>0</v>
      </c>
      <c r="F552">
        <v>0</v>
      </c>
      <c r="G552">
        <v>0</v>
      </c>
      <c r="H552">
        <v>0</v>
      </c>
      <c r="I552">
        <v>0</v>
      </c>
      <c r="J552">
        <v>0</v>
      </c>
      <c r="K552">
        <v>29.226666666666667</v>
      </c>
      <c r="L552">
        <v>263.04000000000002</v>
      </c>
      <c r="M552">
        <v>37.02044444444445</v>
      </c>
      <c r="N552">
        <v>24.680296296296294</v>
      </c>
      <c r="O552">
        <v>0</v>
      </c>
      <c r="P552">
        <v>0</v>
      </c>
      <c r="Q552">
        <v>0</v>
      </c>
      <c r="R552">
        <v>0</v>
      </c>
      <c r="S552">
        <v>0</v>
      </c>
      <c r="T552">
        <v>0</v>
      </c>
      <c r="U552">
        <v>0</v>
      </c>
      <c r="V552">
        <v>0</v>
      </c>
      <c r="W552">
        <v>0</v>
      </c>
      <c r="X552">
        <v>15.425185185185189</v>
      </c>
      <c r="Y552">
        <v>38.968888888888891</v>
      </c>
      <c r="Z552">
        <v>0</v>
      </c>
      <c r="AA552">
        <v>0</v>
      </c>
      <c r="AB552">
        <v>0</v>
      </c>
      <c r="AC552">
        <v>13.439999999999998</v>
      </c>
      <c r="AD552">
        <v>120.95999999999998</v>
      </c>
      <c r="AE552">
        <v>17.023999999999994</v>
      </c>
      <c r="AF552">
        <v>11.34933333333333</v>
      </c>
      <c r="AG552">
        <v>0</v>
      </c>
      <c r="AH552">
        <v>0</v>
      </c>
      <c r="AI552">
        <v>0</v>
      </c>
      <c r="AJ552">
        <v>0</v>
      </c>
      <c r="AK552">
        <v>0</v>
      </c>
      <c r="AL552">
        <v>0</v>
      </c>
      <c r="AM552">
        <v>0</v>
      </c>
      <c r="AN552">
        <v>0</v>
      </c>
      <c r="AO552">
        <v>0</v>
      </c>
      <c r="AP552">
        <v>7.0933333333333337</v>
      </c>
      <c r="AQ552">
        <v>17.919999999999995</v>
      </c>
    </row>
    <row r="553" spans="1:43">
      <c r="A553" t="s">
        <v>130</v>
      </c>
      <c r="B553" t="s">
        <v>179</v>
      </c>
      <c r="C553" t="s">
        <v>863</v>
      </c>
      <c r="D553">
        <v>0</v>
      </c>
      <c r="E553">
        <v>0</v>
      </c>
      <c r="F553">
        <v>0</v>
      </c>
      <c r="G553">
        <v>0</v>
      </c>
      <c r="H553">
        <v>0</v>
      </c>
      <c r="I553">
        <v>0</v>
      </c>
      <c r="J553">
        <v>0</v>
      </c>
      <c r="K553">
        <v>29.226666666666667</v>
      </c>
      <c r="L553">
        <v>263.04000000000002</v>
      </c>
      <c r="M553">
        <v>37.02044444444445</v>
      </c>
      <c r="N553">
        <v>24.680296296296294</v>
      </c>
      <c r="O553">
        <v>0</v>
      </c>
      <c r="P553">
        <v>0</v>
      </c>
      <c r="Q553">
        <v>0</v>
      </c>
      <c r="R553">
        <v>0</v>
      </c>
      <c r="S553">
        <v>0</v>
      </c>
      <c r="T553">
        <v>0</v>
      </c>
      <c r="U553">
        <v>0</v>
      </c>
      <c r="V553">
        <v>0</v>
      </c>
      <c r="W553">
        <v>0</v>
      </c>
      <c r="X553">
        <v>15.425185185185189</v>
      </c>
      <c r="Y553">
        <v>38.968888888888891</v>
      </c>
      <c r="Z553">
        <v>0</v>
      </c>
      <c r="AA553">
        <v>0</v>
      </c>
      <c r="AB553">
        <v>0</v>
      </c>
      <c r="AC553">
        <v>13.439999999999998</v>
      </c>
      <c r="AD553">
        <v>120.95999999999998</v>
      </c>
      <c r="AE553">
        <v>17.023999999999994</v>
      </c>
      <c r="AF553">
        <v>11.34933333333333</v>
      </c>
      <c r="AG553">
        <v>0</v>
      </c>
      <c r="AH553">
        <v>0</v>
      </c>
      <c r="AI553">
        <v>0</v>
      </c>
      <c r="AJ553">
        <v>0</v>
      </c>
      <c r="AK553">
        <v>0</v>
      </c>
      <c r="AL553">
        <v>0</v>
      </c>
      <c r="AM553">
        <v>0</v>
      </c>
      <c r="AN553">
        <v>0</v>
      </c>
      <c r="AO553">
        <v>0</v>
      </c>
      <c r="AP553">
        <v>7.0933333333333337</v>
      </c>
      <c r="AQ553">
        <v>17.919999999999995</v>
      </c>
    </row>
    <row r="554" spans="1:43">
      <c r="A554" t="s">
        <v>130</v>
      </c>
      <c r="B554" t="s">
        <v>181</v>
      </c>
      <c r="C554" t="s">
        <v>856</v>
      </c>
      <c r="D554">
        <v>89.771052631578954</v>
      </c>
      <c r="E554">
        <v>41.281578947368423</v>
      </c>
      <c r="F554">
        <v>440.11604272220751</v>
      </c>
      <c r="G554">
        <v>202.38912913502972</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row>
    <row r="555" spans="1:43">
      <c r="A555" t="s">
        <v>130</v>
      </c>
      <c r="B555" t="s">
        <v>181</v>
      </c>
      <c r="C555" t="s">
        <v>857</v>
      </c>
      <c r="D555">
        <v>89.771052631578954</v>
      </c>
      <c r="E555">
        <v>41.281578947368423</v>
      </c>
      <c r="F555">
        <v>440.11604272220751</v>
      </c>
      <c r="G555">
        <v>202.38912913502972</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row>
    <row r="556" spans="1:43">
      <c r="A556" t="s">
        <v>130</v>
      </c>
      <c r="B556" t="s">
        <v>181</v>
      </c>
      <c r="C556" t="s">
        <v>858</v>
      </c>
      <c r="D556">
        <v>89.771052631578954</v>
      </c>
      <c r="E556">
        <v>41.281578947368423</v>
      </c>
      <c r="F556">
        <v>263.04000000000002</v>
      </c>
      <c r="G556">
        <v>120.96000000000001</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row>
    <row r="557" spans="1:43">
      <c r="A557" t="s">
        <v>130</v>
      </c>
      <c r="B557" t="s">
        <v>181</v>
      </c>
      <c r="C557" t="s">
        <v>859</v>
      </c>
      <c r="D557">
        <v>89.771052631578954</v>
      </c>
      <c r="E557">
        <v>41.281578947368423</v>
      </c>
      <c r="F557">
        <v>263.04000000000002</v>
      </c>
      <c r="G557">
        <v>120.96000000000001</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row>
    <row r="558" spans="1:43">
      <c r="A558" t="s">
        <v>130</v>
      </c>
      <c r="B558" t="s">
        <v>181</v>
      </c>
      <c r="C558" t="s">
        <v>860</v>
      </c>
      <c r="D558">
        <v>54.394074074074076</v>
      </c>
      <c r="E558">
        <v>25.013333333333332</v>
      </c>
      <c r="F558">
        <v>353.96740740740745</v>
      </c>
      <c r="G558">
        <v>162.77333333333334</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row>
    <row r="559" spans="1:43">
      <c r="A559" t="s">
        <v>130</v>
      </c>
      <c r="B559" t="s">
        <v>181</v>
      </c>
      <c r="C559" t="s">
        <v>861</v>
      </c>
      <c r="D559">
        <v>0</v>
      </c>
      <c r="E559">
        <v>0</v>
      </c>
      <c r="F559">
        <v>0</v>
      </c>
      <c r="G559">
        <v>0</v>
      </c>
      <c r="H559">
        <v>0</v>
      </c>
      <c r="I559">
        <v>0</v>
      </c>
      <c r="J559">
        <v>0</v>
      </c>
      <c r="K559">
        <v>29.226666666666667</v>
      </c>
      <c r="L559">
        <v>263.04000000000002</v>
      </c>
      <c r="M559">
        <v>37.02044444444445</v>
      </c>
      <c r="N559">
        <v>24.680296296296294</v>
      </c>
      <c r="O559">
        <v>0</v>
      </c>
      <c r="P559">
        <v>0</v>
      </c>
      <c r="Q559">
        <v>0</v>
      </c>
      <c r="R559">
        <v>0</v>
      </c>
      <c r="S559">
        <v>0</v>
      </c>
      <c r="T559">
        <v>0</v>
      </c>
      <c r="U559">
        <v>0</v>
      </c>
      <c r="V559">
        <v>0</v>
      </c>
      <c r="W559">
        <v>0</v>
      </c>
      <c r="X559">
        <v>15.425185185185189</v>
      </c>
      <c r="Y559">
        <v>38.968888888888891</v>
      </c>
      <c r="Z559">
        <v>0</v>
      </c>
      <c r="AA559">
        <v>0</v>
      </c>
      <c r="AB559">
        <v>0</v>
      </c>
      <c r="AC559">
        <v>13.439999999999998</v>
      </c>
      <c r="AD559">
        <v>120.95999999999998</v>
      </c>
      <c r="AE559">
        <v>17.023999999999994</v>
      </c>
      <c r="AF559">
        <v>11.34933333333333</v>
      </c>
      <c r="AG559">
        <v>0</v>
      </c>
      <c r="AH559">
        <v>0</v>
      </c>
      <c r="AI559">
        <v>0</v>
      </c>
      <c r="AJ559">
        <v>0</v>
      </c>
      <c r="AK559">
        <v>0</v>
      </c>
      <c r="AL559">
        <v>0</v>
      </c>
      <c r="AM559">
        <v>0</v>
      </c>
      <c r="AN559">
        <v>0</v>
      </c>
      <c r="AO559">
        <v>0</v>
      </c>
      <c r="AP559">
        <v>7.0933333333333337</v>
      </c>
      <c r="AQ559">
        <v>17.919999999999995</v>
      </c>
    </row>
    <row r="560" spans="1:43">
      <c r="A560" t="s">
        <v>130</v>
      </c>
      <c r="B560" t="s">
        <v>181</v>
      </c>
      <c r="C560" t="s">
        <v>862</v>
      </c>
      <c r="D560">
        <v>0</v>
      </c>
      <c r="E560">
        <v>0</v>
      </c>
      <c r="F560">
        <v>0</v>
      </c>
      <c r="G560">
        <v>0</v>
      </c>
      <c r="H560">
        <v>0</v>
      </c>
      <c r="I560">
        <v>0</v>
      </c>
      <c r="J560">
        <v>0</v>
      </c>
      <c r="K560">
        <v>29.226666666666667</v>
      </c>
      <c r="L560">
        <v>263.04000000000002</v>
      </c>
      <c r="M560">
        <v>37.02044444444445</v>
      </c>
      <c r="N560">
        <v>24.680296296296294</v>
      </c>
      <c r="O560">
        <v>0</v>
      </c>
      <c r="P560">
        <v>0</v>
      </c>
      <c r="Q560">
        <v>0</v>
      </c>
      <c r="R560">
        <v>0</v>
      </c>
      <c r="S560">
        <v>0</v>
      </c>
      <c r="T560">
        <v>0</v>
      </c>
      <c r="U560">
        <v>0</v>
      </c>
      <c r="V560">
        <v>0</v>
      </c>
      <c r="W560">
        <v>0</v>
      </c>
      <c r="X560">
        <v>15.425185185185189</v>
      </c>
      <c r="Y560">
        <v>38.968888888888891</v>
      </c>
      <c r="Z560">
        <v>0</v>
      </c>
      <c r="AA560">
        <v>0</v>
      </c>
      <c r="AB560">
        <v>0</v>
      </c>
      <c r="AC560">
        <v>13.439999999999998</v>
      </c>
      <c r="AD560">
        <v>120.95999999999998</v>
      </c>
      <c r="AE560">
        <v>17.023999999999994</v>
      </c>
      <c r="AF560">
        <v>11.34933333333333</v>
      </c>
      <c r="AG560">
        <v>0</v>
      </c>
      <c r="AH560">
        <v>0</v>
      </c>
      <c r="AI560">
        <v>0</v>
      </c>
      <c r="AJ560">
        <v>0</v>
      </c>
      <c r="AK560">
        <v>0</v>
      </c>
      <c r="AL560">
        <v>0</v>
      </c>
      <c r="AM560">
        <v>0</v>
      </c>
      <c r="AN560">
        <v>0</v>
      </c>
      <c r="AO560">
        <v>0</v>
      </c>
      <c r="AP560">
        <v>7.0933333333333337</v>
      </c>
      <c r="AQ560">
        <v>17.919999999999995</v>
      </c>
    </row>
    <row r="561" spans="1:43">
      <c r="A561" t="s">
        <v>130</v>
      </c>
      <c r="B561" t="s">
        <v>181</v>
      </c>
      <c r="C561" t="s">
        <v>863</v>
      </c>
      <c r="D561">
        <v>0</v>
      </c>
      <c r="E561">
        <v>0</v>
      </c>
      <c r="F561">
        <v>0</v>
      </c>
      <c r="G561">
        <v>0</v>
      </c>
      <c r="H561">
        <v>0</v>
      </c>
      <c r="I561">
        <v>0</v>
      </c>
      <c r="J561">
        <v>0</v>
      </c>
      <c r="K561">
        <v>29.226666666666667</v>
      </c>
      <c r="L561">
        <v>263.04000000000002</v>
      </c>
      <c r="M561">
        <v>37.02044444444445</v>
      </c>
      <c r="N561">
        <v>24.680296296296294</v>
      </c>
      <c r="O561">
        <v>0</v>
      </c>
      <c r="P561">
        <v>0</v>
      </c>
      <c r="Q561">
        <v>0</v>
      </c>
      <c r="R561">
        <v>0</v>
      </c>
      <c r="S561">
        <v>0</v>
      </c>
      <c r="T561">
        <v>0</v>
      </c>
      <c r="U561">
        <v>0</v>
      </c>
      <c r="V561">
        <v>0</v>
      </c>
      <c r="W561">
        <v>0</v>
      </c>
      <c r="X561">
        <v>15.425185185185189</v>
      </c>
      <c r="Y561">
        <v>38.968888888888891</v>
      </c>
      <c r="Z561">
        <v>0</v>
      </c>
      <c r="AA561">
        <v>0</v>
      </c>
      <c r="AB561">
        <v>0</v>
      </c>
      <c r="AC561">
        <v>13.439999999999998</v>
      </c>
      <c r="AD561">
        <v>120.95999999999998</v>
      </c>
      <c r="AE561">
        <v>17.023999999999994</v>
      </c>
      <c r="AF561">
        <v>11.34933333333333</v>
      </c>
      <c r="AG561">
        <v>0</v>
      </c>
      <c r="AH561">
        <v>0</v>
      </c>
      <c r="AI561">
        <v>0</v>
      </c>
      <c r="AJ561">
        <v>0</v>
      </c>
      <c r="AK561">
        <v>0</v>
      </c>
      <c r="AL561">
        <v>0</v>
      </c>
      <c r="AM561">
        <v>0</v>
      </c>
      <c r="AN561">
        <v>0</v>
      </c>
      <c r="AO561">
        <v>0</v>
      </c>
      <c r="AP561">
        <v>7.0933333333333337</v>
      </c>
      <c r="AQ561">
        <v>17.919999999999995</v>
      </c>
    </row>
    <row r="562" spans="1:43">
      <c r="A562" t="s">
        <v>130</v>
      </c>
      <c r="B562" t="s">
        <v>183</v>
      </c>
      <c r="C562" t="s">
        <v>856</v>
      </c>
      <c r="D562">
        <v>89.771052631578954</v>
      </c>
      <c r="E562">
        <v>41.281578947368423</v>
      </c>
      <c r="F562">
        <v>440.11604272220751</v>
      </c>
      <c r="G562">
        <v>202.38912913502972</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row>
    <row r="563" spans="1:43">
      <c r="A563" t="s">
        <v>130</v>
      </c>
      <c r="B563" t="s">
        <v>183</v>
      </c>
      <c r="C563" t="s">
        <v>857</v>
      </c>
      <c r="D563">
        <v>89.771052631578954</v>
      </c>
      <c r="E563">
        <v>41.281578947368423</v>
      </c>
      <c r="F563">
        <v>440.11604272220751</v>
      </c>
      <c r="G563">
        <v>202.38912913502972</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row>
    <row r="564" spans="1:43">
      <c r="A564" t="s">
        <v>130</v>
      </c>
      <c r="B564" t="s">
        <v>183</v>
      </c>
      <c r="C564" t="s">
        <v>858</v>
      </c>
      <c r="D564">
        <v>89.771052631578954</v>
      </c>
      <c r="E564">
        <v>41.281578947368423</v>
      </c>
      <c r="F564">
        <v>263.04000000000002</v>
      </c>
      <c r="G564">
        <v>120.96000000000001</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row>
    <row r="565" spans="1:43">
      <c r="A565" t="s">
        <v>130</v>
      </c>
      <c r="B565" t="s">
        <v>183</v>
      </c>
      <c r="C565" t="s">
        <v>859</v>
      </c>
      <c r="D565">
        <v>89.771052631578954</v>
      </c>
      <c r="E565">
        <v>41.281578947368423</v>
      </c>
      <c r="F565">
        <v>263.04000000000002</v>
      </c>
      <c r="G565">
        <v>120.96000000000001</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row>
    <row r="566" spans="1:43">
      <c r="A566" t="s">
        <v>130</v>
      </c>
      <c r="B566" t="s">
        <v>183</v>
      </c>
      <c r="C566" t="s">
        <v>860</v>
      </c>
      <c r="D566">
        <v>54.394074074074076</v>
      </c>
      <c r="E566">
        <v>25.013333333333332</v>
      </c>
      <c r="F566">
        <v>353.96740740740745</v>
      </c>
      <c r="G566">
        <v>162.77333333333334</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row>
    <row r="567" spans="1:43">
      <c r="A567" t="s">
        <v>130</v>
      </c>
      <c r="B567" t="s">
        <v>183</v>
      </c>
      <c r="C567" t="s">
        <v>861</v>
      </c>
      <c r="D567">
        <v>0</v>
      </c>
      <c r="E567">
        <v>0</v>
      </c>
      <c r="F567">
        <v>0</v>
      </c>
      <c r="G567">
        <v>0</v>
      </c>
      <c r="H567">
        <v>0</v>
      </c>
      <c r="I567">
        <v>0</v>
      </c>
      <c r="J567">
        <v>0</v>
      </c>
      <c r="K567">
        <v>29.226666666666667</v>
      </c>
      <c r="L567">
        <v>263.04000000000002</v>
      </c>
      <c r="M567">
        <v>37.02044444444445</v>
      </c>
      <c r="N567">
        <v>24.680296296296294</v>
      </c>
      <c r="O567">
        <v>0</v>
      </c>
      <c r="P567">
        <v>0</v>
      </c>
      <c r="Q567">
        <v>0</v>
      </c>
      <c r="R567">
        <v>0</v>
      </c>
      <c r="S567">
        <v>0</v>
      </c>
      <c r="T567">
        <v>0</v>
      </c>
      <c r="U567">
        <v>0</v>
      </c>
      <c r="V567">
        <v>0</v>
      </c>
      <c r="W567">
        <v>0</v>
      </c>
      <c r="X567">
        <v>15.425185185185189</v>
      </c>
      <c r="Y567">
        <v>38.968888888888891</v>
      </c>
      <c r="Z567">
        <v>0</v>
      </c>
      <c r="AA567">
        <v>0</v>
      </c>
      <c r="AB567">
        <v>0</v>
      </c>
      <c r="AC567">
        <v>13.439999999999998</v>
      </c>
      <c r="AD567">
        <v>120.95999999999998</v>
      </c>
      <c r="AE567">
        <v>17.023999999999994</v>
      </c>
      <c r="AF567">
        <v>11.34933333333333</v>
      </c>
      <c r="AG567">
        <v>0</v>
      </c>
      <c r="AH567">
        <v>0</v>
      </c>
      <c r="AI567">
        <v>0</v>
      </c>
      <c r="AJ567">
        <v>0</v>
      </c>
      <c r="AK567">
        <v>0</v>
      </c>
      <c r="AL567">
        <v>0</v>
      </c>
      <c r="AM567">
        <v>0</v>
      </c>
      <c r="AN567">
        <v>0</v>
      </c>
      <c r="AO567">
        <v>0</v>
      </c>
      <c r="AP567">
        <v>7.0933333333333337</v>
      </c>
      <c r="AQ567">
        <v>17.919999999999995</v>
      </c>
    </row>
    <row r="568" spans="1:43">
      <c r="A568" t="s">
        <v>130</v>
      </c>
      <c r="B568" t="s">
        <v>183</v>
      </c>
      <c r="C568" t="s">
        <v>862</v>
      </c>
      <c r="D568">
        <v>0</v>
      </c>
      <c r="E568">
        <v>0</v>
      </c>
      <c r="F568">
        <v>0</v>
      </c>
      <c r="G568">
        <v>0</v>
      </c>
      <c r="H568">
        <v>0</v>
      </c>
      <c r="I568">
        <v>0</v>
      </c>
      <c r="J568">
        <v>0</v>
      </c>
      <c r="K568">
        <v>29.226666666666667</v>
      </c>
      <c r="L568">
        <v>263.04000000000002</v>
      </c>
      <c r="M568">
        <v>37.02044444444445</v>
      </c>
      <c r="N568">
        <v>24.680296296296294</v>
      </c>
      <c r="O568">
        <v>0</v>
      </c>
      <c r="P568">
        <v>0</v>
      </c>
      <c r="Q568">
        <v>0</v>
      </c>
      <c r="R568">
        <v>0</v>
      </c>
      <c r="S568">
        <v>0</v>
      </c>
      <c r="T568">
        <v>0</v>
      </c>
      <c r="U568">
        <v>0</v>
      </c>
      <c r="V568">
        <v>0</v>
      </c>
      <c r="W568">
        <v>0</v>
      </c>
      <c r="X568">
        <v>15.425185185185189</v>
      </c>
      <c r="Y568">
        <v>38.968888888888891</v>
      </c>
      <c r="Z568">
        <v>0</v>
      </c>
      <c r="AA568">
        <v>0</v>
      </c>
      <c r="AB568">
        <v>0</v>
      </c>
      <c r="AC568">
        <v>13.439999999999998</v>
      </c>
      <c r="AD568">
        <v>120.95999999999998</v>
      </c>
      <c r="AE568">
        <v>17.023999999999994</v>
      </c>
      <c r="AF568">
        <v>11.34933333333333</v>
      </c>
      <c r="AG568">
        <v>0</v>
      </c>
      <c r="AH568">
        <v>0</v>
      </c>
      <c r="AI568">
        <v>0</v>
      </c>
      <c r="AJ568">
        <v>0</v>
      </c>
      <c r="AK568">
        <v>0</v>
      </c>
      <c r="AL568">
        <v>0</v>
      </c>
      <c r="AM568">
        <v>0</v>
      </c>
      <c r="AN568">
        <v>0</v>
      </c>
      <c r="AO568">
        <v>0</v>
      </c>
      <c r="AP568">
        <v>7.0933333333333337</v>
      </c>
      <c r="AQ568">
        <v>17.919999999999995</v>
      </c>
    </row>
    <row r="569" spans="1:43">
      <c r="A569" t="s">
        <v>130</v>
      </c>
      <c r="B569" t="s">
        <v>183</v>
      </c>
      <c r="C569" t="s">
        <v>863</v>
      </c>
      <c r="D569">
        <v>0</v>
      </c>
      <c r="E569">
        <v>0</v>
      </c>
      <c r="F569">
        <v>0</v>
      </c>
      <c r="G569">
        <v>0</v>
      </c>
      <c r="H569">
        <v>0</v>
      </c>
      <c r="I569">
        <v>0</v>
      </c>
      <c r="J569">
        <v>0</v>
      </c>
      <c r="K569">
        <v>29.226666666666667</v>
      </c>
      <c r="L569">
        <v>263.04000000000002</v>
      </c>
      <c r="M569">
        <v>37.02044444444445</v>
      </c>
      <c r="N569">
        <v>24.680296296296294</v>
      </c>
      <c r="O569">
        <v>0</v>
      </c>
      <c r="P569">
        <v>0</v>
      </c>
      <c r="Q569">
        <v>0</v>
      </c>
      <c r="R569">
        <v>0</v>
      </c>
      <c r="S569">
        <v>0</v>
      </c>
      <c r="T569">
        <v>0</v>
      </c>
      <c r="U569">
        <v>0</v>
      </c>
      <c r="V569">
        <v>0</v>
      </c>
      <c r="W569">
        <v>0</v>
      </c>
      <c r="X569">
        <v>15.425185185185189</v>
      </c>
      <c r="Y569">
        <v>38.968888888888891</v>
      </c>
      <c r="Z569">
        <v>0</v>
      </c>
      <c r="AA569">
        <v>0</v>
      </c>
      <c r="AB569">
        <v>0</v>
      </c>
      <c r="AC569">
        <v>13.439999999999998</v>
      </c>
      <c r="AD569">
        <v>120.95999999999998</v>
      </c>
      <c r="AE569">
        <v>17.023999999999994</v>
      </c>
      <c r="AF569">
        <v>11.34933333333333</v>
      </c>
      <c r="AG569">
        <v>0</v>
      </c>
      <c r="AH569">
        <v>0</v>
      </c>
      <c r="AI569">
        <v>0</v>
      </c>
      <c r="AJ569">
        <v>0</v>
      </c>
      <c r="AK569">
        <v>0</v>
      </c>
      <c r="AL569">
        <v>0</v>
      </c>
      <c r="AM569">
        <v>0</v>
      </c>
      <c r="AN569">
        <v>0</v>
      </c>
      <c r="AO569">
        <v>0</v>
      </c>
      <c r="AP569">
        <v>7.0933333333333337</v>
      </c>
      <c r="AQ569">
        <v>17.919999999999995</v>
      </c>
    </row>
    <row r="570" spans="1:43">
      <c r="A570" t="s">
        <v>130</v>
      </c>
      <c r="B570" t="s">
        <v>185</v>
      </c>
      <c r="C570" t="s">
        <v>856</v>
      </c>
      <c r="D570">
        <v>59.847368421052636</v>
      </c>
      <c r="E570">
        <v>27.521052631578947</v>
      </c>
      <c r="F570">
        <v>293.41069514813836</v>
      </c>
      <c r="G570">
        <v>134.92608609001982</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row>
    <row r="571" spans="1:43">
      <c r="A571" t="s">
        <v>130</v>
      </c>
      <c r="B571" t="s">
        <v>185</v>
      </c>
      <c r="C571" t="s">
        <v>857</v>
      </c>
      <c r="D571">
        <v>179.54210526315788</v>
      </c>
      <c r="E571">
        <v>82.563157894736833</v>
      </c>
      <c r="F571">
        <v>565.99173040434971</v>
      </c>
      <c r="G571">
        <v>260.2735694560148</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row>
    <row r="572" spans="1:43">
      <c r="A572" t="s">
        <v>130</v>
      </c>
      <c r="B572" t="s">
        <v>185</v>
      </c>
      <c r="C572" t="s">
        <v>858</v>
      </c>
      <c r="D572">
        <v>179.54210526315788</v>
      </c>
      <c r="E572">
        <v>82.563157894736833</v>
      </c>
      <c r="F572">
        <v>437.54105925413933</v>
      </c>
      <c r="G572">
        <v>201.20501264971369</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row>
    <row r="573" spans="1:43">
      <c r="A573" t="s">
        <v>130</v>
      </c>
      <c r="B573" t="s">
        <v>185</v>
      </c>
      <c r="C573" t="s">
        <v>859</v>
      </c>
      <c r="D573">
        <v>147.09473684210528</v>
      </c>
      <c r="E573">
        <v>67.642105263157887</v>
      </c>
      <c r="F573">
        <v>402.94501661079039</v>
      </c>
      <c r="G573">
        <v>185.29588355094739</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row>
    <row r="574" spans="1:43">
      <c r="A574" t="s">
        <v>130</v>
      </c>
      <c r="B574" t="s">
        <v>185</v>
      </c>
      <c r="C574" t="s">
        <v>860</v>
      </c>
      <c r="D574">
        <v>123.51008447043537</v>
      </c>
      <c r="E574">
        <v>56.79660818713451</v>
      </c>
      <c r="F574">
        <v>477.26848820683716</v>
      </c>
      <c r="G574">
        <v>219.47383034329005</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row>
    <row r="575" spans="1:43">
      <c r="A575" t="s">
        <v>130</v>
      </c>
      <c r="B575" t="s">
        <v>185</v>
      </c>
      <c r="C575" t="s">
        <v>861</v>
      </c>
      <c r="D575">
        <v>0</v>
      </c>
      <c r="E575">
        <v>0</v>
      </c>
      <c r="F575">
        <v>0</v>
      </c>
      <c r="G575">
        <v>0</v>
      </c>
      <c r="H575">
        <v>28.283672802589706</v>
      </c>
      <c r="I575">
        <v>37.646543799309065</v>
      </c>
      <c r="J575">
        <v>0</v>
      </c>
      <c r="K575">
        <v>107.16444444444444</v>
      </c>
      <c r="L575">
        <v>263.04000000000002</v>
      </c>
      <c r="M575">
        <v>24.680296296296302</v>
      </c>
      <c r="N575">
        <v>16.453530864197532</v>
      </c>
      <c r="O575">
        <v>0</v>
      </c>
      <c r="P575">
        <v>0</v>
      </c>
      <c r="Q575">
        <v>0</v>
      </c>
      <c r="R575">
        <v>0</v>
      </c>
      <c r="S575">
        <v>0</v>
      </c>
      <c r="T575">
        <v>0</v>
      </c>
      <c r="U575">
        <v>0</v>
      </c>
      <c r="V575">
        <v>0</v>
      </c>
      <c r="W575">
        <v>0</v>
      </c>
      <c r="X575">
        <v>50.228035103376477</v>
      </c>
      <c r="Y575">
        <v>73.282049367058903</v>
      </c>
      <c r="Z575">
        <v>13.006360485862416</v>
      </c>
      <c r="AA575">
        <v>17.311914301872051</v>
      </c>
      <c r="AB575">
        <v>0</v>
      </c>
      <c r="AC575">
        <v>49.279999999999987</v>
      </c>
      <c r="AD575">
        <v>120.95999999999998</v>
      </c>
      <c r="AE575">
        <v>11.34933333333333</v>
      </c>
      <c r="AF575">
        <v>7.5662222222222191</v>
      </c>
      <c r="AG575">
        <v>0</v>
      </c>
      <c r="AH575">
        <v>0</v>
      </c>
      <c r="AI575">
        <v>0</v>
      </c>
      <c r="AJ575">
        <v>0</v>
      </c>
      <c r="AK575">
        <v>0</v>
      </c>
      <c r="AL575">
        <v>0</v>
      </c>
      <c r="AM575">
        <v>0</v>
      </c>
      <c r="AN575">
        <v>0</v>
      </c>
      <c r="AO575">
        <v>0</v>
      </c>
      <c r="AP575">
        <v>23.097563587684071</v>
      </c>
      <c r="AQ575">
        <v>33.699044599450431</v>
      </c>
    </row>
    <row r="576" spans="1:43">
      <c r="A576" t="s">
        <v>130</v>
      </c>
      <c r="B576" t="s">
        <v>185</v>
      </c>
      <c r="C576" t="s">
        <v>862</v>
      </c>
      <c r="D576">
        <v>0</v>
      </c>
      <c r="E576">
        <v>0</v>
      </c>
      <c r="F576">
        <v>0</v>
      </c>
      <c r="G576">
        <v>0</v>
      </c>
      <c r="H576">
        <v>28.283672802589706</v>
      </c>
      <c r="I576">
        <v>37.646543799309065</v>
      </c>
      <c r="J576">
        <v>0</v>
      </c>
      <c r="K576">
        <v>107.16444444444444</v>
      </c>
      <c r="L576">
        <v>263.04000000000002</v>
      </c>
      <c r="M576">
        <v>24.680296296296302</v>
      </c>
      <c r="N576">
        <v>16.453530864197532</v>
      </c>
      <c r="O576">
        <v>0</v>
      </c>
      <c r="P576">
        <v>0</v>
      </c>
      <c r="Q576">
        <v>0</v>
      </c>
      <c r="R576">
        <v>0</v>
      </c>
      <c r="S576">
        <v>0</v>
      </c>
      <c r="T576">
        <v>0</v>
      </c>
      <c r="U576">
        <v>0</v>
      </c>
      <c r="V576">
        <v>0</v>
      </c>
      <c r="W576">
        <v>0</v>
      </c>
      <c r="X576">
        <v>50.228035103376477</v>
      </c>
      <c r="Y576">
        <v>73.282049367058903</v>
      </c>
      <c r="Z576">
        <v>13.006360485862416</v>
      </c>
      <c r="AA576">
        <v>17.311914301872051</v>
      </c>
      <c r="AB576">
        <v>0</v>
      </c>
      <c r="AC576">
        <v>49.279999999999987</v>
      </c>
      <c r="AD576">
        <v>120.95999999999998</v>
      </c>
      <c r="AE576">
        <v>11.34933333333333</v>
      </c>
      <c r="AF576">
        <v>7.5662222222222191</v>
      </c>
      <c r="AG576">
        <v>0</v>
      </c>
      <c r="AH576">
        <v>0</v>
      </c>
      <c r="AI576">
        <v>0</v>
      </c>
      <c r="AJ576">
        <v>0</v>
      </c>
      <c r="AK576">
        <v>0</v>
      </c>
      <c r="AL576">
        <v>0</v>
      </c>
      <c r="AM576">
        <v>0</v>
      </c>
      <c r="AN576">
        <v>0</v>
      </c>
      <c r="AO576">
        <v>0</v>
      </c>
      <c r="AP576">
        <v>23.097563587684071</v>
      </c>
      <c r="AQ576">
        <v>33.699044599450431</v>
      </c>
    </row>
    <row r="577" spans="1:43">
      <c r="A577" t="s">
        <v>130</v>
      </c>
      <c r="B577" t="s">
        <v>185</v>
      </c>
      <c r="C577" t="s">
        <v>863</v>
      </c>
      <c r="D577">
        <v>0</v>
      </c>
      <c r="E577">
        <v>0</v>
      </c>
      <c r="F577">
        <v>0</v>
      </c>
      <c r="G577">
        <v>0</v>
      </c>
      <c r="H577">
        <v>28.283672802589706</v>
      </c>
      <c r="I577">
        <v>37.646543799309065</v>
      </c>
      <c r="J577">
        <v>0</v>
      </c>
      <c r="K577">
        <v>107.16444444444444</v>
      </c>
      <c r="L577">
        <v>263.04000000000002</v>
      </c>
      <c r="M577">
        <v>24.680296296296302</v>
      </c>
      <c r="N577">
        <v>16.453530864197532</v>
      </c>
      <c r="O577">
        <v>0</v>
      </c>
      <c r="P577">
        <v>0</v>
      </c>
      <c r="Q577">
        <v>0</v>
      </c>
      <c r="R577">
        <v>0</v>
      </c>
      <c r="S577">
        <v>0</v>
      </c>
      <c r="T577">
        <v>0</v>
      </c>
      <c r="U577">
        <v>0</v>
      </c>
      <c r="V577">
        <v>0</v>
      </c>
      <c r="W577">
        <v>0</v>
      </c>
      <c r="X577">
        <v>50.228035103376477</v>
      </c>
      <c r="Y577">
        <v>73.282049367058903</v>
      </c>
      <c r="Z577">
        <v>13.006360485862416</v>
      </c>
      <c r="AA577">
        <v>17.311914301872051</v>
      </c>
      <c r="AB577">
        <v>0</v>
      </c>
      <c r="AC577">
        <v>49.279999999999987</v>
      </c>
      <c r="AD577">
        <v>120.95999999999998</v>
      </c>
      <c r="AE577">
        <v>11.34933333333333</v>
      </c>
      <c r="AF577">
        <v>7.5662222222222191</v>
      </c>
      <c r="AG577">
        <v>0</v>
      </c>
      <c r="AH577">
        <v>0</v>
      </c>
      <c r="AI577">
        <v>0</v>
      </c>
      <c r="AJ577">
        <v>0</v>
      </c>
      <c r="AK577">
        <v>0</v>
      </c>
      <c r="AL577">
        <v>0</v>
      </c>
      <c r="AM577">
        <v>0</v>
      </c>
      <c r="AN577">
        <v>0</v>
      </c>
      <c r="AO577">
        <v>0</v>
      </c>
      <c r="AP577">
        <v>23.097563587684071</v>
      </c>
      <c r="AQ577">
        <v>33.699044599450431</v>
      </c>
    </row>
    <row r="578" spans="1:43">
      <c r="A578" t="s">
        <v>132</v>
      </c>
      <c r="B578" t="s">
        <v>171</v>
      </c>
      <c r="C578" t="s">
        <v>856</v>
      </c>
      <c r="D578">
        <v>75.227793427230054</v>
      </c>
      <c r="E578">
        <v>34.593802816901409</v>
      </c>
      <c r="F578">
        <v>249.12646009389672</v>
      </c>
      <c r="G578">
        <v>114.56180281690141</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row>
    <row r="579" spans="1:43">
      <c r="A579" t="s">
        <v>132</v>
      </c>
      <c r="B579" t="s">
        <v>171</v>
      </c>
      <c r="C579" t="s">
        <v>857</v>
      </c>
      <c r="D579">
        <v>309.02009840098407</v>
      </c>
      <c r="E579">
        <v>142.10413284132844</v>
      </c>
      <c r="F579">
        <v>401.75207872078732</v>
      </c>
      <c r="G579">
        <v>184.74730627306278</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row>
    <row r="580" spans="1:43">
      <c r="A580" t="s">
        <v>132</v>
      </c>
      <c r="B580" t="s">
        <v>171</v>
      </c>
      <c r="C580" t="s">
        <v>858</v>
      </c>
      <c r="D580">
        <v>196.3666666666667</v>
      </c>
      <c r="E580">
        <v>90.300000000000011</v>
      </c>
      <c r="F580">
        <v>476.095357429719</v>
      </c>
      <c r="G580">
        <v>218.93436144578317</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row>
    <row r="581" spans="1:43">
      <c r="A581" t="s">
        <v>132</v>
      </c>
      <c r="B581" t="s">
        <v>171</v>
      </c>
      <c r="C581" t="s">
        <v>859</v>
      </c>
      <c r="D581">
        <v>196.3666666666667</v>
      </c>
      <c r="E581">
        <v>90.300000000000011</v>
      </c>
      <c r="F581">
        <v>420.40392345778139</v>
      </c>
      <c r="G581">
        <v>193.32443195503814</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row>
    <row r="582" spans="1:43">
      <c r="A582" t="s">
        <v>132</v>
      </c>
      <c r="B582" t="s">
        <v>171</v>
      </c>
      <c r="C582" t="s">
        <v>860</v>
      </c>
      <c r="D582">
        <v>196.3666666666667</v>
      </c>
      <c r="E582">
        <v>90.300000000000011</v>
      </c>
      <c r="F582">
        <v>463.97333333333341</v>
      </c>
      <c r="G582">
        <v>213.36</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row>
    <row r="583" spans="1:43">
      <c r="A583" t="s">
        <v>132</v>
      </c>
      <c r="B583" t="s">
        <v>171</v>
      </c>
      <c r="C583" t="s">
        <v>861</v>
      </c>
      <c r="D583">
        <v>0</v>
      </c>
      <c r="E583">
        <v>0</v>
      </c>
      <c r="F583">
        <v>0</v>
      </c>
      <c r="G583">
        <v>0</v>
      </c>
      <c r="H583">
        <v>0</v>
      </c>
      <c r="I583">
        <v>0</v>
      </c>
      <c r="J583">
        <v>0</v>
      </c>
      <c r="K583">
        <v>0</v>
      </c>
      <c r="L583">
        <v>0</v>
      </c>
      <c r="M583">
        <v>244.19649122807022</v>
      </c>
      <c r="N583">
        <v>219.7768421052632</v>
      </c>
      <c r="O583">
        <v>0</v>
      </c>
      <c r="P583">
        <v>0</v>
      </c>
      <c r="Q583">
        <v>0</v>
      </c>
      <c r="R583">
        <v>0</v>
      </c>
      <c r="S583">
        <v>0</v>
      </c>
      <c r="T583">
        <v>0</v>
      </c>
      <c r="U583">
        <v>0</v>
      </c>
      <c r="V583">
        <v>0</v>
      </c>
      <c r="W583">
        <v>0</v>
      </c>
      <c r="X583">
        <v>82.200000000000017</v>
      </c>
      <c r="Y583">
        <v>114.16666666666669</v>
      </c>
      <c r="Z583">
        <v>0</v>
      </c>
      <c r="AA583">
        <v>0</v>
      </c>
      <c r="AB583">
        <v>0</v>
      </c>
      <c r="AC583">
        <v>0</v>
      </c>
      <c r="AD583">
        <v>0</v>
      </c>
      <c r="AE583">
        <v>112.29473684210524</v>
      </c>
      <c r="AF583">
        <v>101.06526315789472</v>
      </c>
      <c r="AG583">
        <v>0</v>
      </c>
      <c r="AH583">
        <v>0</v>
      </c>
      <c r="AI583">
        <v>0</v>
      </c>
      <c r="AJ583">
        <v>0</v>
      </c>
      <c r="AK583">
        <v>0</v>
      </c>
      <c r="AL583">
        <v>0</v>
      </c>
      <c r="AM583">
        <v>0</v>
      </c>
      <c r="AN583">
        <v>0</v>
      </c>
      <c r="AO583">
        <v>0</v>
      </c>
      <c r="AP583">
        <v>37.799999999999997</v>
      </c>
      <c r="AQ583">
        <v>52.5</v>
      </c>
    </row>
    <row r="584" spans="1:43">
      <c r="A584" t="s">
        <v>132</v>
      </c>
      <c r="B584" t="s">
        <v>171</v>
      </c>
      <c r="C584" t="s">
        <v>862</v>
      </c>
      <c r="D584">
        <v>0</v>
      </c>
      <c r="E584">
        <v>0</v>
      </c>
      <c r="F584">
        <v>0</v>
      </c>
      <c r="G584">
        <v>0</v>
      </c>
      <c r="H584">
        <v>0</v>
      </c>
      <c r="I584">
        <v>0</v>
      </c>
      <c r="J584">
        <v>0</v>
      </c>
      <c r="K584">
        <v>0</v>
      </c>
      <c r="L584">
        <v>0</v>
      </c>
      <c r="M584">
        <v>244.19649122807022</v>
      </c>
      <c r="N584">
        <v>219.7768421052632</v>
      </c>
      <c r="O584">
        <v>0</v>
      </c>
      <c r="P584">
        <v>0</v>
      </c>
      <c r="Q584">
        <v>0</v>
      </c>
      <c r="R584">
        <v>0</v>
      </c>
      <c r="S584">
        <v>0</v>
      </c>
      <c r="T584">
        <v>0</v>
      </c>
      <c r="U584">
        <v>0</v>
      </c>
      <c r="V584">
        <v>0</v>
      </c>
      <c r="W584">
        <v>0</v>
      </c>
      <c r="X584">
        <v>82.200000000000017</v>
      </c>
      <c r="Y584">
        <v>114.16666666666669</v>
      </c>
      <c r="Z584">
        <v>0</v>
      </c>
      <c r="AA584">
        <v>0</v>
      </c>
      <c r="AB584">
        <v>0</v>
      </c>
      <c r="AC584">
        <v>0</v>
      </c>
      <c r="AD584">
        <v>0</v>
      </c>
      <c r="AE584">
        <v>112.29473684210524</v>
      </c>
      <c r="AF584">
        <v>101.06526315789472</v>
      </c>
      <c r="AG584">
        <v>0</v>
      </c>
      <c r="AH584">
        <v>0</v>
      </c>
      <c r="AI584">
        <v>0</v>
      </c>
      <c r="AJ584">
        <v>0</v>
      </c>
      <c r="AK584">
        <v>0</v>
      </c>
      <c r="AL584">
        <v>0</v>
      </c>
      <c r="AM584">
        <v>0</v>
      </c>
      <c r="AN584">
        <v>0</v>
      </c>
      <c r="AO584">
        <v>0</v>
      </c>
      <c r="AP584">
        <v>37.799999999999997</v>
      </c>
      <c r="AQ584">
        <v>52.5</v>
      </c>
    </row>
    <row r="585" spans="1:43">
      <c r="A585" t="s">
        <v>132</v>
      </c>
      <c r="B585" t="s">
        <v>171</v>
      </c>
      <c r="C585" t="s">
        <v>863</v>
      </c>
      <c r="D585">
        <v>0</v>
      </c>
      <c r="E585">
        <v>0</v>
      </c>
      <c r="F585">
        <v>0</v>
      </c>
      <c r="G585">
        <v>0</v>
      </c>
      <c r="H585">
        <v>0</v>
      </c>
      <c r="I585">
        <v>0</v>
      </c>
      <c r="J585">
        <v>0</v>
      </c>
      <c r="K585">
        <v>0</v>
      </c>
      <c r="L585">
        <v>0</v>
      </c>
      <c r="M585">
        <v>244.19649122807022</v>
      </c>
      <c r="N585">
        <v>219.7768421052632</v>
      </c>
      <c r="O585">
        <v>0</v>
      </c>
      <c r="P585">
        <v>0</v>
      </c>
      <c r="Q585">
        <v>0</v>
      </c>
      <c r="R585">
        <v>0</v>
      </c>
      <c r="S585">
        <v>0</v>
      </c>
      <c r="T585">
        <v>0</v>
      </c>
      <c r="U585">
        <v>0</v>
      </c>
      <c r="V585">
        <v>0</v>
      </c>
      <c r="W585">
        <v>0</v>
      </c>
      <c r="X585">
        <v>82.200000000000017</v>
      </c>
      <c r="Y585">
        <v>114.16666666666669</v>
      </c>
      <c r="Z585">
        <v>0</v>
      </c>
      <c r="AA585">
        <v>0</v>
      </c>
      <c r="AB585">
        <v>0</v>
      </c>
      <c r="AC585">
        <v>0</v>
      </c>
      <c r="AD585">
        <v>0</v>
      </c>
      <c r="AE585">
        <v>112.29473684210524</v>
      </c>
      <c r="AF585">
        <v>101.06526315789472</v>
      </c>
      <c r="AG585">
        <v>0</v>
      </c>
      <c r="AH585">
        <v>0</v>
      </c>
      <c r="AI585">
        <v>0</v>
      </c>
      <c r="AJ585">
        <v>0</v>
      </c>
      <c r="AK585">
        <v>0</v>
      </c>
      <c r="AL585">
        <v>0</v>
      </c>
      <c r="AM585">
        <v>0</v>
      </c>
      <c r="AN585">
        <v>0</v>
      </c>
      <c r="AO585">
        <v>0</v>
      </c>
      <c r="AP585">
        <v>37.799999999999997</v>
      </c>
      <c r="AQ585">
        <v>52.5</v>
      </c>
    </row>
    <row r="586" spans="1:43">
      <c r="A586" t="s">
        <v>132</v>
      </c>
      <c r="B586" t="s">
        <v>173</v>
      </c>
      <c r="C586" t="s">
        <v>856</v>
      </c>
      <c r="D586">
        <v>125.71423279910911</v>
      </c>
      <c r="E586">
        <v>57.810194644845794</v>
      </c>
      <c r="F586">
        <v>505.60502396746244</v>
      </c>
      <c r="G586">
        <v>232.50450007262867</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row>
    <row r="587" spans="1:43">
      <c r="A587" t="s">
        <v>132</v>
      </c>
      <c r="B587" t="s">
        <v>173</v>
      </c>
      <c r="C587" t="s">
        <v>857</v>
      </c>
      <c r="D587">
        <v>133.14460539581012</v>
      </c>
      <c r="E587">
        <v>61.227081313401733</v>
      </c>
      <c r="F587">
        <v>817.55296026704104</v>
      </c>
      <c r="G587">
        <v>375.95501092571959</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row>
    <row r="588" spans="1:43">
      <c r="A588" t="s">
        <v>132</v>
      </c>
      <c r="B588" t="s">
        <v>173</v>
      </c>
      <c r="C588" t="s">
        <v>858</v>
      </c>
      <c r="D588">
        <v>102.14324310178792</v>
      </c>
      <c r="E588">
        <v>46.97098040447181</v>
      </c>
      <c r="F588">
        <v>559.14522505547882</v>
      </c>
      <c r="G588">
        <v>257.12517648536618</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row>
    <row r="589" spans="1:43">
      <c r="A589" t="s">
        <v>132</v>
      </c>
      <c r="B589" t="s">
        <v>173</v>
      </c>
      <c r="C589" t="s">
        <v>859</v>
      </c>
      <c r="D589">
        <v>132.80229693312521</v>
      </c>
      <c r="E589">
        <v>61.069669392605022</v>
      </c>
      <c r="F589">
        <v>325.25875888309935</v>
      </c>
      <c r="G589">
        <v>149.5715460557318</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row>
    <row r="590" spans="1:43">
      <c r="A590" t="s">
        <v>132</v>
      </c>
      <c r="B590" t="s">
        <v>173</v>
      </c>
      <c r="C590" t="s">
        <v>860</v>
      </c>
      <c r="D590">
        <v>146.37807554622626</v>
      </c>
      <c r="E590">
        <v>67.312545689140535</v>
      </c>
      <c r="F590">
        <v>268.96651382817333</v>
      </c>
      <c r="G590">
        <v>123.68533117645927</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row>
    <row r="591" spans="1:43">
      <c r="A591" t="s">
        <v>132</v>
      </c>
      <c r="B591" t="s">
        <v>173</v>
      </c>
      <c r="C591" t="s">
        <v>861</v>
      </c>
      <c r="D591">
        <v>0</v>
      </c>
      <c r="E591">
        <v>0</v>
      </c>
      <c r="F591">
        <v>0</v>
      </c>
      <c r="G591">
        <v>0</v>
      </c>
      <c r="H591">
        <v>0</v>
      </c>
      <c r="I591">
        <v>0</v>
      </c>
      <c r="J591">
        <v>0</v>
      </c>
      <c r="K591">
        <v>0.9945407976582511</v>
      </c>
      <c r="L591">
        <v>142.26566655581368</v>
      </c>
      <c r="M591">
        <v>80.428205564382438</v>
      </c>
      <c r="N591">
        <v>45.278100910318976</v>
      </c>
      <c r="O591">
        <v>0</v>
      </c>
      <c r="P591">
        <v>0</v>
      </c>
      <c r="Q591">
        <v>0</v>
      </c>
      <c r="R591">
        <v>0</v>
      </c>
      <c r="S591">
        <v>0</v>
      </c>
      <c r="T591">
        <v>0</v>
      </c>
      <c r="U591">
        <v>0</v>
      </c>
      <c r="V591">
        <v>0</v>
      </c>
      <c r="W591">
        <v>0</v>
      </c>
      <c r="X591">
        <v>66.6939415375859</v>
      </c>
      <c r="Y591">
        <v>79.684134008640356</v>
      </c>
      <c r="Z591">
        <v>0</v>
      </c>
      <c r="AA591">
        <v>0</v>
      </c>
      <c r="AB591">
        <v>0</v>
      </c>
      <c r="AC591">
        <v>0.45734357848518103</v>
      </c>
      <c r="AD591">
        <v>65.421437905228174</v>
      </c>
      <c r="AE591">
        <v>36.985233215737892</v>
      </c>
      <c r="AF591">
        <v>20.82131647700799</v>
      </c>
      <c r="AG591">
        <v>0</v>
      </c>
      <c r="AH591">
        <v>0</v>
      </c>
      <c r="AI591">
        <v>0</v>
      </c>
      <c r="AJ591">
        <v>0</v>
      </c>
      <c r="AK591">
        <v>0</v>
      </c>
      <c r="AL591">
        <v>0</v>
      </c>
      <c r="AM591">
        <v>0</v>
      </c>
      <c r="AN591">
        <v>0</v>
      </c>
      <c r="AO591">
        <v>0</v>
      </c>
      <c r="AP591">
        <v>30.669476765459194</v>
      </c>
      <c r="AQ591">
        <v>36.643068923681312</v>
      </c>
    </row>
    <row r="592" spans="1:43">
      <c r="A592" t="s">
        <v>132</v>
      </c>
      <c r="B592" t="s">
        <v>173</v>
      </c>
      <c r="C592" t="s">
        <v>862</v>
      </c>
      <c r="D592">
        <v>0</v>
      </c>
      <c r="E592">
        <v>0</v>
      </c>
      <c r="F592">
        <v>0</v>
      </c>
      <c r="G592">
        <v>0</v>
      </c>
      <c r="H592">
        <v>0</v>
      </c>
      <c r="I592">
        <v>0</v>
      </c>
      <c r="J592">
        <v>0</v>
      </c>
      <c r="K592">
        <v>0.9945407976582511</v>
      </c>
      <c r="L592">
        <v>142.26566655581368</v>
      </c>
      <c r="M592">
        <v>80.428205564382438</v>
      </c>
      <c r="N592">
        <v>45.278100910318976</v>
      </c>
      <c r="O592">
        <v>0</v>
      </c>
      <c r="P592">
        <v>0</v>
      </c>
      <c r="Q592">
        <v>0</v>
      </c>
      <c r="R592">
        <v>0</v>
      </c>
      <c r="S592">
        <v>0</v>
      </c>
      <c r="T592">
        <v>0</v>
      </c>
      <c r="U592">
        <v>0</v>
      </c>
      <c r="V592">
        <v>0</v>
      </c>
      <c r="W592">
        <v>0</v>
      </c>
      <c r="X592">
        <v>66.6939415375859</v>
      </c>
      <c r="Y592">
        <v>79.684134008640356</v>
      </c>
      <c r="Z592">
        <v>0</v>
      </c>
      <c r="AA592">
        <v>0</v>
      </c>
      <c r="AB592">
        <v>0</v>
      </c>
      <c r="AC592">
        <v>0.45734357848518103</v>
      </c>
      <c r="AD592">
        <v>65.421437905228174</v>
      </c>
      <c r="AE592">
        <v>36.985233215737892</v>
      </c>
      <c r="AF592">
        <v>20.82131647700799</v>
      </c>
      <c r="AG592">
        <v>0</v>
      </c>
      <c r="AH592">
        <v>0</v>
      </c>
      <c r="AI592">
        <v>0</v>
      </c>
      <c r="AJ592">
        <v>0</v>
      </c>
      <c r="AK592">
        <v>0</v>
      </c>
      <c r="AL592">
        <v>0</v>
      </c>
      <c r="AM592">
        <v>0</v>
      </c>
      <c r="AN592">
        <v>0</v>
      </c>
      <c r="AO592">
        <v>0</v>
      </c>
      <c r="AP592">
        <v>30.669476765459194</v>
      </c>
      <c r="AQ592">
        <v>36.643068923681312</v>
      </c>
    </row>
    <row r="593" spans="1:43">
      <c r="A593" t="s">
        <v>132</v>
      </c>
      <c r="B593" t="s">
        <v>173</v>
      </c>
      <c r="C593" t="s">
        <v>863</v>
      </c>
      <c r="D593">
        <v>0</v>
      </c>
      <c r="E593">
        <v>0</v>
      </c>
      <c r="F593">
        <v>0</v>
      </c>
      <c r="G593">
        <v>0</v>
      </c>
      <c r="H593">
        <v>0</v>
      </c>
      <c r="I593">
        <v>0</v>
      </c>
      <c r="J593">
        <v>0</v>
      </c>
      <c r="K593">
        <v>0.9945407976582511</v>
      </c>
      <c r="L593">
        <v>142.26566655581368</v>
      </c>
      <c r="M593">
        <v>80.428205564382438</v>
      </c>
      <c r="N593">
        <v>45.278100910318976</v>
      </c>
      <c r="O593">
        <v>0</v>
      </c>
      <c r="P593">
        <v>0</v>
      </c>
      <c r="Q593">
        <v>0</v>
      </c>
      <c r="R593">
        <v>0</v>
      </c>
      <c r="S593">
        <v>0</v>
      </c>
      <c r="T593">
        <v>0</v>
      </c>
      <c r="U593">
        <v>0</v>
      </c>
      <c r="V593">
        <v>0</v>
      </c>
      <c r="W593">
        <v>0</v>
      </c>
      <c r="X593">
        <v>66.6939415375859</v>
      </c>
      <c r="Y593">
        <v>79.684134008640356</v>
      </c>
      <c r="Z593">
        <v>0</v>
      </c>
      <c r="AA593">
        <v>0</v>
      </c>
      <c r="AB593">
        <v>0</v>
      </c>
      <c r="AC593">
        <v>0.45734357848518103</v>
      </c>
      <c r="AD593">
        <v>65.421437905228174</v>
      </c>
      <c r="AE593">
        <v>36.985233215737892</v>
      </c>
      <c r="AF593">
        <v>20.82131647700799</v>
      </c>
      <c r="AG593">
        <v>0</v>
      </c>
      <c r="AH593">
        <v>0</v>
      </c>
      <c r="AI593">
        <v>0</v>
      </c>
      <c r="AJ593">
        <v>0</v>
      </c>
      <c r="AK593">
        <v>0</v>
      </c>
      <c r="AL593">
        <v>0</v>
      </c>
      <c r="AM593">
        <v>0</v>
      </c>
      <c r="AN593">
        <v>0</v>
      </c>
      <c r="AO593">
        <v>0</v>
      </c>
      <c r="AP593">
        <v>30.669476765459194</v>
      </c>
      <c r="AQ593">
        <v>36.643068923681312</v>
      </c>
    </row>
    <row r="594" spans="1:43">
      <c r="A594" t="s">
        <v>132</v>
      </c>
      <c r="B594" t="s">
        <v>175</v>
      </c>
      <c r="C594" t="s">
        <v>856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row>
    <row r="595" spans="1:43">
      <c r="A595" t="s">
        <v>132</v>
      </c>
      <c r="B595" t="s">
        <v>175</v>
      </c>
      <c r="C595" t="s">
        <v>857</v>
      </c>
      <c r="D595">
        <v>359.08421052631581</v>
      </c>
      <c r="E595">
        <v>165.12631578947369</v>
      </c>
      <c r="F595">
        <v>763.55790028231377</v>
      </c>
      <c r="G595">
        <v>351.12516582325372</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row>
    <row r="596" spans="1:43">
      <c r="A596" t="s">
        <v>132</v>
      </c>
      <c r="B596" t="s">
        <v>175</v>
      </c>
      <c r="C596" t="s">
        <v>858</v>
      </c>
      <c r="D596">
        <v>359.08421052631581</v>
      </c>
      <c r="E596">
        <v>165.12631578947369</v>
      </c>
      <c r="F596">
        <v>733.65625586009378</v>
      </c>
      <c r="G596">
        <v>337.37477459259782</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row>
    <row r="597" spans="1:43">
      <c r="A597" t="s">
        <v>132</v>
      </c>
      <c r="B597" t="s">
        <v>175</v>
      </c>
      <c r="C597" t="s">
        <v>859</v>
      </c>
      <c r="D597">
        <v>164.40000000000006</v>
      </c>
      <c r="E597">
        <v>75.600000000000023</v>
      </c>
      <c r="F597">
        <v>526.08000000000004</v>
      </c>
      <c r="G597">
        <v>241.92000000000002</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row>
    <row r="598" spans="1:43">
      <c r="A598" t="s">
        <v>132</v>
      </c>
      <c r="B598" t="s">
        <v>175</v>
      </c>
      <c r="C598" t="s">
        <v>860</v>
      </c>
      <c r="D598">
        <v>164.40000000000006</v>
      </c>
      <c r="E598">
        <v>75.600000000000023</v>
      </c>
      <c r="F598">
        <v>526.08000000000004</v>
      </c>
      <c r="G598">
        <v>241.92000000000002</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row>
    <row r="599" spans="1:43">
      <c r="A599" t="s">
        <v>132</v>
      </c>
      <c r="B599" t="s">
        <v>175</v>
      </c>
      <c r="C599" t="s">
        <v>861</v>
      </c>
      <c r="D599">
        <v>0</v>
      </c>
      <c r="E599">
        <v>0</v>
      </c>
      <c r="F599">
        <v>0</v>
      </c>
      <c r="G599">
        <v>0</v>
      </c>
      <c r="H599">
        <v>0</v>
      </c>
      <c r="I599">
        <v>0</v>
      </c>
      <c r="J599">
        <v>0</v>
      </c>
      <c r="K599">
        <v>263.04000000000002</v>
      </c>
      <c r="L599">
        <v>263.04000000000002</v>
      </c>
      <c r="M599">
        <v>0</v>
      </c>
      <c r="N599">
        <v>0</v>
      </c>
      <c r="O599">
        <v>0</v>
      </c>
      <c r="P599">
        <v>0</v>
      </c>
      <c r="Q599">
        <v>0</v>
      </c>
      <c r="R599">
        <v>0</v>
      </c>
      <c r="S599">
        <v>0</v>
      </c>
      <c r="T599">
        <v>0</v>
      </c>
      <c r="U599">
        <v>0</v>
      </c>
      <c r="V599">
        <v>0</v>
      </c>
      <c r="W599">
        <v>0</v>
      </c>
      <c r="X599">
        <v>75.267469879518089</v>
      </c>
      <c r="Y599">
        <v>89.13253012048196</v>
      </c>
      <c r="Z599">
        <v>0</v>
      </c>
      <c r="AA599">
        <v>0</v>
      </c>
      <c r="AB599">
        <v>0</v>
      </c>
      <c r="AC599">
        <v>120.95999999999998</v>
      </c>
      <c r="AD599">
        <v>120.95999999999998</v>
      </c>
      <c r="AE599">
        <v>0</v>
      </c>
      <c r="AF599">
        <v>0</v>
      </c>
      <c r="AG599">
        <v>0</v>
      </c>
      <c r="AH599">
        <v>0</v>
      </c>
      <c r="AI599">
        <v>0</v>
      </c>
      <c r="AJ599">
        <v>0</v>
      </c>
      <c r="AK599">
        <v>0</v>
      </c>
      <c r="AL599">
        <v>0</v>
      </c>
      <c r="AM599">
        <v>0</v>
      </c>
      <c r="AN599">
        <v>0</v>
      </c>
      <c r="AO599">
        <v>0</v>
      </c>
      <c r="AP599">
        <v>34.612048192771084</v>
      </c>
      <c r="AQ599">
        <v>40.98795180722891</v>
      </c>
    </row>
    <row r="600" spans="1:43">
      <c r="A600" t="s">
        <v>132</v>
      </c>
      <c r="B600" t="s">
        <v>175</v>
      </c>
      <c r="C600" t="s">
        <v>862</v>
      </c>
      <c r="D600">
        <v>0</v>
      </c>
      <c r="E600">
        <v>0</v>
      </c>
      <c r="F600">
        <v>0</v>
      </c>
      <c r="G600">
        <v>0</v>
      </c>
      <c r="H600">
        <v>0</v>
      </c>
      <c r="I600">
        <v>0</v>
      </c>
      <c r="J600">
        <v>0</v>
      </c>
      <c r="K600">
        <v>263.04000000000002</v>
      </c>
      <c r="L600">
        <v>263.04000000000002</v>
      </c>
      <c r="M600">
        <v>0</v>
      </c>
      <c r="N600">
        <v>0</v>
      </c>
      <c r="O600">
        <v>0</v>
      </c>
      <c r="P600">
        <v>0</v>
      </c>
      <c r="Q600">
        <v>0</v>
      </c>
      <c r="R600">
        <v>0</v>
      </c>
      <c r="S600">
        <v>0</v>
      </c>
      <c r="T600">
        <v>0</v>
      </c>
      <c r="U600">
        <v>0</v>
      </c>
      <c r="V600">
        <v>0</v>
      </c>
      <c r="W600">
        <v>0</v>
      </c>
      <c r="X600">
        <v>75.267469879518089</v>
      </c>
      <c r="Y600">
        <v>89.13253012048196</v>
      </c>
      <c r="Z600">
        <v>0</v>
      </c>
      <c r="AA600">
        <v>0</v>
      </c>
      <c r="AB600">
        <v>0</v>
      </c>
      <c r="AC600">
        <v>120.95999999999998</v>
      </c>
      <c r="AD600">
        <v>120.95999999999998</v>
      </c>
      <c r="AE600">
        <v>0</v>
      </c>
      <c r="AF600">
        <v>0</v>
      </c>
      <c r="AG600">
        <v>0</v>
      </c>
      <c r="AH600">
        <v>0</v>
      </c>
      <c r="AI600">
        <v>0</v>
      </c>
      <c r="AJ600">
        <v>0</v>
      </c>
      <c r="AK600">
        <v>0</v>
      </c>
      <c r="AL600">
        <v>0</v>
      </c>
      <c r="AM600">
        <v>0</v>
      </c>
      <c r="AN600">
        <v>0</v>
      </c>
      <c r="AO600">
        <v>0</v>
      </c>
      <c r="AP600">
        <v>34.612048192771084</v>
      </c>
      <c r="AQ600">
        <v>40.98795180722891</v>
      </c>
    </row>
    <row r="601" spans="1:43">
      <c r="A601" t="s">
        <v>132</v>
      </c>
      <c r="B601" t="s">
        <v>175</v>
      </c>
      <c r="C601" t="s">
        <v>863</v>
      </c>
      <c r="D601">
        <v>0</v>
      </c>
      <c r="E601">
        <v>0</v>
      </c>
      <c r="F601">
        <v>0</v>
      </c>
      <c r="G601">
        <v>0</v>
      </c>
      <c r="H601">
        <v>0</v>
      </c>
      <c r="I601">
        <v>0</v>
      </c>
      <c r="J601">
        <v>0</v>
      </c>
      <c r="K601">
        <v>263.04000000000002</v>
      </c>
      <c r="L601">
        <v>263.04000000000002</v>
      </c>
      <c r="M601">
        <v>0</v>
      </c>
      <c r="N601">
        <v>0</v>
      </c>
      <c r="O601">
        <v>0</v>
      </c>
      <c r="P601">
        <v>0</v>
      </c>
      <c r="Q601">
        <v>0</v>
      </c>
      <c r="R601">
        <v>0</v>
      </c>
      <c r="S601">
        <v>0</v>
      </c>
      <c r="T601">
        <v>0</v>
      </c>
      <c r="U601">
        <v>0</v>
      </c>
      <c r="V601">
        <v>0</v>
      </c>
      <c r="W601">
        <v>0</v>
      </c>
      <c r="X601">
        <v>75.267469879518089</v>
      </c>
      <c r="Y601">
        <v>89.13253012048196</v>
      </c>
      <c r="Z601">
        <v>0</v>
      </c>
      <c r="AA601">
        <v>0</v>
      </c>
      <c r="AB601">
        <v>0</v>
      </c>
      <c r="AC601">
        <v>120.95999999999998</v>
      </c>
      <c r="AD601">
        <v>120.95999999999998</v>
      </c>
      <c r="AE601">
        <v>0</v>
      </c>
      <c r="AF601">
        <v>0</v>
      </c>
      <c r="AG601">
        <v>0</v>
      </c>
      <c r="AH601">
        <v>0</v>
      </c>
      <c r="AI601">
        <v>0</v>
      </c>
      <c r="AJ601">
        <v>0</v>
      </c>
      <c r="AK601">
        <v>0</v>
      </c>
      <c r="AL601">
        <v>0</v>
      </c>
      <c r="AM601">
        <v>0</v>
      </c>
      <c r="AN601">
        <v>0</v>
      </c>
      <c r="AO601">
        <v>0</v>
      </c>
      <c r="AP601">
        <v>34.612048192771084</v>
      </c>
      <c r="AQ601">
        <v>40.98795180722891</v>
      </c>
    </row>
    <row r="602" spans="1:43">
      <c r="A602" t="s">
        <v>132</v>
      </c>
      <c r="B602" t="s">
        <v>177</v>
      </c>
      <c r="C602" t="s">
        <v>856</v>
      </c>
      <c r="D602">
        <v>89.771052631578954</v>
      </c>
      <c r="E602">
        <v>41.281578947368423</v>
      </c>
      <c r="F602">
        <v>440.11604272220751</v>
      </c>
      <c r="G602">
        <v>202.38912913502972</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row>
    <row r="603" spans="1:43">
      <c r="A603" t="s">
        <v>132</v>
      </c>
      <c r="B603" t="s">
        <v>177</v>
      </c>
      <c r="C603" t="s">
        <v>857</v>
      </c>
      <c r="D603">
        <v>89.771052631578954</v>
      </c>
      <c r="E603">
        <v>41.281578947368423</v>
      </c>
      <c r="F603">
        <v>440.11604272220751</v>
      </c>
      <c r="G603">
        <v>202.38912913502972</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row>
    <row r="604" spans="1:43">
      <c r="A604" t="s">
        <v>132</v>
      </c>
      <c r="B604" t="s">
        <v>177</v>
      </c>
      <c r="C604" t="s">
        <v>858</v>
      </c>
      <c r="D604">
        <v>89.771052631578954</v>
      </c>
      <c r="E604">
        <v>41.281578947368423</v>
      </c>
      <c r="F604">
        <v>263.04000000000002</v>
      </c>
      <c r="G604">
        <v>120.96000000000001</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row>
    <row r="605" spans="1:43">
      <c r="A605" t="s">
        <v>132</v>
      </c>
      <c r="B605" t="s">
        <v>177</v>
      </c>
      <c r="C605" t="s">
        <v>859</v>
      </c>
      <c r="D605">
        <v>89.771052631578954</v>
      </c>
      <c r="E605">
        <v>41.281578947368423</v>
      </c>
      <c r="F605">
        <v>263.04000000000002</v>
      </c>
      <c r="G605">
        <v>120.96000000000001</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row>
    <row r="606" spans="1:43">
      <c r="A606" t="s">
        <v>132</v>
      </c>
      <c r="B606" t="s">
        <v>177</v>
      </c>
      <c r="C606" t="s">
        <v>860</v>
      </c>
      <c r="D606">
        <v>54.394074074074076</v>
      </c>
      <c r="E606">
        <v>25.013333333333332</v>
      </c>
      <c r="F606">
        <v>353.96740740740745</v>
      </c>
      <c r="G606">
        <v>162.77333333333334</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row>
    <row r="607" spans="1:43">
      <c r="A607" t="s">
        <v>132</v>
      </c>
      <c r="B607" t="s">
        <v>177</v>
      </c>
      <c r="C607" t="s">
        <v>861</v>
      </c>
      <c r="D607">
        <v>0</v>
      </c>
      <c r="E607">
        <v>0</v>
      </c>
      <c r="F607">
        <v>0</v>
      </c>
      <c r="G607">
        <v>0</v>
      </c>
      <c r="H607">
        <v>0</v>
      </c>
      <c r="I607">
        <v>0</v>
      </c>
      <c r="J607">
        <v>0</v>
      </c>
      <c r="K607">
        <v>29.226666666666667</v>
      </c>
      <c r="L607">
        <v>263.04000000000002</v>
      </c>
      <c r="M607">
        <v>37.02044444444445</v>
      </c>
      <c r="N607">
        <v>24.680296296296294</v>
      </c>
      <c r="O607">
        <v>0</v>
      </c>
      <c r="P607">
        <v>0</v>
      </c>
      <c r="Q607">
        <v>0</v>
      </c>
      <c r="R607">
        <v>0</v>
      </c>
      <c r="S607">
        <v>0</v>
      </c>
      <c r="T607">
        <v>0</v>
      </c>
      <c r="U607">
        <v>0</v>
      </c>
      <c r="V607">
        <v>0</v>
      </c>
      <c r="W607">
        <v>0</v>
      </c>
      <c r="X607">
        <v>15.425185185185189</v>
      </c>
      <c r="Y607">
        <v>38.968888888888891</v>
      </c>
      <c r="Z607">
        <v>0</v>
      </c>
      <c r="AA607">
        <v>0</v>
      </c>
      <c r="AB607">
        <v>0</v>
      </c>
      <c r="AC607">
        <v>13.439999999999998</v>
      </c>
      <c r="AD607">
        <v>120.95999999999998</v>
      </c>
      <c r="AE607">
        <v>17.023999999999994</v>
      </c>
      <c r="AF607">
        <v>11.34933333333333</v>
      </c>
      <c r="AG607">
        <v>0</v>
      </c>
      <c r="AH607">
        <v>0</v>
      </c>
      <c r="AI607">
        <v>0</v>
      </c>
      <c r="AJ607">
        <v>0</v>
      </c>
      <c r="AK607">
        <v>0</v>
      </c>
      <c r="AL607">
        <v>0</v>
      </c>
      <c r="AM607">
        <v>0</v>
      </c>
      <c r="AN607">
        <v>0</v>
      </c>
      <c r="AO607">
        <v>0</v>
      </c>
      <c r="AP607">
        <v>7.0933333333333337</v>
      </c>
      <c r="AQ607">
        <v>17.919999999999995</v>
      </c>
    </row>
    <row r="608" spans="1:43">
      <c r="A608" t="s">
        <v>132</v>
      </c>
      <c r="B608" t="s">
        <v>177</v>
      </c>
      <c r="C608" t="s">
        <v>862</v>
      </c>
      <c r="D608">
        <v>0</v>
      </c>
      <c r="E608">
        <v>0</v>
      </c>
      <c r="F608">
        <v>0</v>
      </c>
      <c r="G608">
        <v>0</v>
      </c>
      <c r="H608">
        <v>0</v>
      </c>
      <c r="I608">
        <v>0</v>
      </c>
      <c r="J608">
        <v>0</v>
      </c>
      <c r="K608">
        <v>29.226666666666667</v>
      </c>
      <c r="L608">
        <v>263.04000000000002</v>
      </c>
      <c r="M608">
        <v>37.02044444444445</v>
      </c>
      <c r="N608">
        <v>24.680296296296294</v>
      </c>
      <c r="O608">
        <v>0</v>
      </c>
      <c r="P608">
        <v>0</v>
      </c>
      <c r="Q608">
        <v>0</v>
      </c>
      <c r="R608">
        <v>0</v>
      </c>
      <c r="S608">
        <v>0</v>
      </c>
      <c r="T608">
        <v>0</v>
      </c>
      <c r="U608">
        <v>0</v>
      </c>
      <c r="V608">
        <v>0</v>
      </c>
      <c r="W608">
        <v>0</v>
      </c>
      <c r="X608">
        <v>15.425185185185189</v>
      </c>
      <c r="Y608">
        <v>38.968888888888891</v>
      </c>
      <c r="Z608">
        <v>0</v>
      </c>
      <c r="AA608">
        <v>0</v>
      </c>
      <c r="AB608">
        <v>0</v>
      </c>
      <c r="AC608">
        <v>13.439999999999998</v>
      </c>
      <c r="AD608">
        <v>120.95999999999998</v>
      </c>
      <c r="AE608">
        <v>17.023999999999994</v>
      </c>
      <c r="AF608">
        <v>11.34933333333333</v>
      </c>
      <c r="AG608">
        <v>0</v>
      </c>
      <c r="AH608">
        <v>0</v>
      </c>
      <c r="AI608">
        <v>0</v>
      </c>
      <c r="AJ608">
        <v>0</v>
      </c>
      <c r="AK608">
        <v>0</v>
      </c>
      <c r="AL608">
        <v>0</v>
      </c>
      <c r="AM608">
        <v>0</v>
      </c>
      <c r="AN608">
        <v>0</v>
      </c>
      <c r="AO608">
        <v>0</v>
      </c>
      <c r="AP608">
        <v>7.0933333333333337</v>
      </c>
      <c r="AQ608">
        <v>17.919999999999995</v>
      </c>
    </row>
    <row r="609" spans="1:43">
      <c r="A609" t="s">
        <v>132</v>
      </c>
      <c r="B609" t="s">
        <v>177</v>
      </c>
      <c r="C609" t="s">
        <v>863</v>
      </c>
      <c r="D609">
        <v>0</v>
      </c>
      <c r="E609">
        <v>0</v>
      </c>
      <c r="F609">
        <v>0</v>
      </c>
      <c r="G609">
        <v>0</v>
      </c>
      <c r="H609">
        <v>0</v>
      </c>
      <c r="I609">
        <v>0</v>
      </c>
      <c r="J609">
        <v>0</v>
      </c>
      <c r="K609">
        <v>29.226666666666667</v>
      </c>
      <c r="L609">
        <v>263.04000000000002</v>
      </c>
      <c r="M609">
        <v>37.02044444444445</v>
      </c>
      <c r="N609">
        <v>24.680296296296294</v>
      </c>
      <c r="O609">
        <v>0</v>
      </c>
      <c r="P609">
        <v>0</v>
      </c>
      <c r="Q609">
        <v>0</v>
      </c>
      <c r="R609">
        <v>0</v>
      </c>
      <c r="S609">
        <v>0</v>
      </c>
      <c r="T609">
        <v>0</v>
      </c>
      <c r="U609">
        <v>0</v>
      </c>
      <c r="V609">
        <v>0</v>
      </c>
      <c r="W609">
        <v>0</v>
      </c>
      <c r="X609">
        <v>15.425185185185189</v>
      </c>
      <c r="Y609">
        <v>38.968888888888891</v>
      </c>
      <c r="Z609">
        <v>0</v>
      </c>
      <c r="AA609">
        <v>0</v>
      </c>
      <c r="AB609">
        <v>0</v>
      </c>
      <c r="AC609">
        <v>13.439999999999998</v>
      </c>
      <c r="AD609">
        <v>120.95999999999998</v>
      </c>
      <c r="AE609">
        <v>17.023999999999994</v>
      </c>
      <c r="AF609">
        <v>11.34933333333333</v>
      </c>
      <c r="AG609">
        <v>0</v>
      </c>
      <c r="AH609">
        <v>0</v>
      </c>
      <c r="AI609">
        <v>0</v>
      </c>
      <c r="AJ609">
        <v>0</v>
      </c>
      <c r="AK609">
        <v>0</v>
      </c>
      <c r="AL609">
        <v>0</v>
      </c>
      <c r="AM609">
        <v>0</v>
      </c>
      <c r="AN609">
        <v>0</v>
      </c>
      <c r="AO609">
        <v>0</v>
      </c>
      <c r="AP609">
        <v>7.0933333333333337</v>
      </c>
      <c r="AQ609">
        <v>17.919999999999995</v>
      </c>
    </row>
    <row r="610" spans="1:43">
      <c r="A610" t="s">
        <v>132</v>
      </c>
      <c r="B610" t="s">
        <v>179</v>
      </c>
      <c r="C610" t="s">
        <v>856</v>
      </c>
      <c r="D610">
        <v>89.771052631578954</v>
      </c>
      <c r="E610">
        <v>41.281578947368423</v>
      </c>
      <c r="F610">
        <v>440.11604272220751</v>
      </c>
      <c r="G610">
        <v>202.38912913502972</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row>
    <row r="611" spans="1:43">
      <c r="A611" t="s">
        <v>132</v>
      </c>
      <c r="B611" t="s">
        <v>179</v>
      </c>
      <c r="C611" t="s">
        <v>857</v>
      </c>
      <c r="D611">
        <v>89.771052631578954</v>
      </c>
      <c r="E611">
        <v>41.281578947368423</v>
      </c>
      <c r="F611">
        <v>440.11604272220751</v>
      </c>
      <c r="G611">
        <v>202.38912913502972</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row>
    <row r="612" spans="1:43">
      <c r="A612" t="s">
        <v>132</v>
      </c>
      <c r="B612" t="s">
        <v>179</v>
      </c>
      <c r="C612" t="s">
        <v>858</v>
      </c>
      <c r="D612">
        <v>89.771052631578954</v>
      </c>
      <c r="E612">
        <v>41.281578947368423</v>
      </c>
      <c r="F612">
        <v>263.04000000000002</v>
      </c>
      <c r="G612">
        <v>120.96000000000001</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row>
    <row r="613" spans="1:43">
      <c r="A613" t="s">
        <v>132</v>
      </c>
      <c r="B613" t="s">
        <v>179</v>
      </c>
      <c r="C613" t="s">
        <v>859</v>
      </c>
      <c r="D613">
        <v>89.771052631578954</v>
      </c>
      <c r="E613">
        <v>41.281578947368423</v>
      </c>
      <c r="F613">
        <v>263.04000000000002</v>
      </c>
      <c r="G613">
        <v>120.96000000000001</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row>
    <row r="614" spans="1:43">
      <c r="A614" t="s">
        <v>132</v>
      </c>
      <c r="B614" t="s">
        <v>179</v>
      </c>
      <c r="C614" t="s">
        <v>860</v>
      </c>
      <c r="D614">
        <v>54.394074074074076</v>
      </c>
      <c r="E614">
        <v>25.013333333333332</v>
      </c>
      <c r="F614">
        <v>353.96740740740745</v>
      </c>
      <c r="G614">
        <v>162.77333333333334</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row>
    <row r="615" spans="1:43">
      <c r="A615" t="s">
        <v>132</v>
      </c>
      <c r="B615" t="s">
        <v>179</v>
      </c>
      <c r="C615" t="s">
        <v>861</v>
      </c>
      <c r="D615">
        <v>0</v>
      </c>
      <c r="E615">
        <v>0</v>
      </c>
      <c r="F615">
        <v>0</v>
      </c>
      <c r="G615">
        <v>0</v>
      </c>
      <c r="H615">
        <v>0</v>
      </c>
      <c r="I615">
        <v>0</v>
      </c>
      <c r="J615">
        <v>0</v>
      </c>
      <c r="K615">
        <v>29.226666666666667</v>
      </c>
      <c r="L615">
        <v>263.04000000000002</v>
      </c>
      <c r="M615">
        <v>37.02044444444445</v>
      </c>
      <c r="N615">
        <v>24.680296296296294</v>
      </c>
      <c r="O615">
        <v>0</v>
      </c>
      <c r="P615">
        <v>0</v>
      </c>
      <c r="Q615">
        <v>0</v>
      </c>
      <c r="R615">
        <v>0</v>
      </c>
      <c r="S615">
        <v>0</v>
      </c>
      <c r="T615">
        <v>0</v>
      </c>
      <c r="U615">
        <v>0</v>
      </c>
      <c r="V615">
        <v>0</v>
      </c>
      <c r="W615">
        <v>0</v>
      </c>
      <c r="X615">
        <v>15.425185185185189</v>
      </c>
      <c r="Y615">
        <v>38.968888888888891</v>
      </c>
      <c r="Z615">
        <v>0</v>
      </c>
      <c r="AA615">
        <v>0</v>
      </c>
      <c r="AB615">
        <v>0</v>
      </c>
      <c r="AC615">
        <v>13.439999999999998</v>
      </c>
      <c r="AD615">
        <v>120.95999999999998</v>
      </c>
      <c r="AE615">
        <v>17.023999999999994</v>
      </c>
      <c r="AF615">
        <v>11.34933333333333</v>
      </c>
      <c r="AG615">
        <v>0</v>
      </c>
      <c r="AH615">
        <v>0</v>
      </c>
      <c r="AI615">
        <v>0</v>
      </c>
      <c r="AJ615">
        <v>0</v>
      </c>
      <c r="AK615">
        <v>0</v>
      </c>
      <c r="AL615">
        <v>0</v>
      </c>
      <c r="AM615">
        <v>0</v>
      </c>
      <c r="AN615">
        <v>0</v>
      </c>
      <c r="AO615">
        <v>0</v>
      </c>
      <c r="AP615">
        <v>7.0933333333333337</v>
      </c>
      <c r="AQ615">
        <v>17.919999999999995</v>
      </c>
    </row>
    <row r="616" spans="1:43">
      <c r="A616" t="s">
        <v>132</v>
      </c>
      <c r="B616" t="s">
        <v>179</v>
      </c>
      <c r="C616" t="s">
        <v>862</v>
      </c>
      <c r="D616">
        <v>0</v>
      </c>
      <c r="E616">
        <v>0</v>
      </c>
      <c r="F616">
        <v>0</v>
      </c>
      <c r="G616">
        <v>0</v>
      </c>
      <c r="H616">
        <v>0</v>
      </c>
      <c r="I616">
        <v>0</v>
      </c>
      <c r="J616">
        <v>0</v>
      </c>
      <c r="K616">
        <v>29.226666666666667</v>
      </c>
      <c r="L616">
        <v>263.04000000000002</v>
      </c>
      <c r="M616">
        <v>37.02044444444445</v>
      </c>
      <c r="N616">
        <v>24.680296296296294</v>
      </c>
      <c r="O616">
        <v>0</v>
      </c>
      <c r="P616">
        <v>0</v>
      </c>
      <c r="Q616">
        <v>0</v>
      </c>
      <c r="R616">
        <v>0</v>
      </c>
      <c r="S616">
        <v>0</v>
      </c>
      <c r="T616">
        <v>0</v>
      </c>
      <c r="U616">
        <v>0</v>
      </c>
      <c r="V616">
        <v>0</v>
      </c>
      <c r="W616">
        <v>0</v>
      </c>
      <c r="X616">
        <v>15.425185185185189</v>
      </c>
      <c r="Y616">
        <v>38.968888888888891</v>
      </c>
      <c r="Z616">
        <v>0</v>
      </c>
      <c r="AA616">
        <v>0</v>
      </c>
      <c r="AB616">
        <v>0</v>
      </c>
      <c r="AC616">
        <v>13.439999999999998</v>
      </c>
      <c r="AD616">
        <v>120.95999999999998</v>
      </c>
      <c r="AE616">
        <v>17.023999999999994</v>
      </c>
      <c r="AF616">
        <v>11.34933333333333</v>
      </c>
      <c r="AG616">
        <v>0</v>
      </c>
      <c r="AH616">
        <v>0</v>
      </c>
      <c r="AI616">
        <v>0</v>
      </c>
      <c r="AJ616">
        <v>0</v>
      </c>
      <c r="AK616">
        <v>0</v>
      </c>
      <c r="AL616">
        <v>0</v>
      </c>
      <c r="AM616">
        <v>0</v>
      </c>
      <c r="AN616">
        <v>0</v>
      </c>
      <c r="AO616">
        <v>0</v>
      </c>
      <c r="AP616">
        <v>7.0933333333333337</v>
      </c>
      <c r="AQ616">
        <v>17.919999999999995</v>
      </c>
    </row>
    <row r="617" spans="1:43">
      <c r="A617" t="s">
        <v>132</v>
      </c>
      <c r="B617" t="s">
        <v>179</v>
      </c>
      <c r="C617" t="s">
        <v>863</v>
      </c>
      <c r="D617">
        <v>0</v>
      </c>
      <c r="E617">
        <v>0</v>
      </c>
      <c r="F617">
        <v>0</v>
      </c>
      <c r="G617">
        <v>0</v>
      </c>
      <c r="H617">
        <v>0</v>
      </c>
      <c r="I617">
        <v>0</v>
      </c>
      <c r="J617">
        <v>0</v>
      </c>
      <c r="K617">
        <v>29.226666666666667</v>
      </c>
      <c r="L617">
        <v>263.04000000000002</v>
      </c>
      <c r="M617">
        <v>37.02044444444445</v>
      </c>
      <c r="N617">
        <v>24.680296296296294</v>
      </c>
      <c r="O617">
        <v>0</v>
      </c>
      <c r="P617">
        <v>0</v>
      </c>
      <c r="Q617">
        <v>0</v>
      </c>
      <c r="R617">
        <v>0</v>
      </c>
      <c r="S617">
        <v>0</v>
      </c>
      <c r="T617">
        <v>0</v>
      </c>
      <c r="U617">
        <v>0</v>
      </c>
      <c r="V617">
        <v>0</v>
      </c>
      <c r="W617">
        <v>0</v>
      </c>
      <c r="X617">
        <v>15.425185185185189</v>
      </c>
      <c r="Y617">
        <v>38.968888888888891</v>
      </c>
      <c r="Z617">
        <v>0</v>
      </c>
      <c r="AA617">
        <v>0</v>
      </c>
      <c r="AB617">
        <v>0</v>
      </c>
      <c r="AC617">
        <v>13.439999999999998</v>
      </c>
      <c r="AD617">
        <v>120.95999999999998</v>
      </c>
      <c r="AE617">
        <v>17.023999999999994</v>
      </c>
      <c r="AF617">
        <v>11.34933333333333</v>
      </c>
      <c r="AG617">
        <v>0</v>
      </c>
      <c r="AH617">
        <v>0</v>
      </c>
      <c r="AI617">
        <v>0</v>
      </c>
      <c r="AJ617">
        <v>0</v>
      </c>
      <c r="AK617">
        <v>0</v>
      </c>
      <c r="AL617">
        <v>0</v>
      </c>
      <c r="AM617">
        <v>0</v>
      </c>
      <c r="AN617">
        <v>0</v>
      </c>
      <c r="AO617">
        <v>0</v>
      </c>
      <c r="AP617">
        <v>7.0933333333333337</v>
      </c>
      <c r="AQ617">
        <v>17.919999999999995</v>
      </c>
    </row>
    <row r="618" spans="1:43">
      <c r="A618" t="s">
        <v>132</v>
      </c>
      <c r="B618" t="s">
        <v>181</v>
      </c>
      <c r="C618" t="s">
        <v>856</v>
      </c>
      <c r="D618">
        <v>89.771052631578954</v>
      </c>
      <c r="E618">
        <v>41.281578947368423</v>
      </c>
      <c r="F618">
        <v>440.11604272220751</v>
      </c>
      <c r="G618">
        <v>202.38912913502972</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row>
    <row r="619" spans="1:43">
      <c r="A619" t="s">
        <v>132</v>
      </c>
      <c r="B619" t="s">
        <v>181</v>
      </c>
      <c r="C619" t="s">
        <v>857</v>
      </c>
      <c r="D619">
        <v>89.771052631578954</v>
      </c>
      <c r="E619">
        <v>41.281578947368423</v>
      </c>
      <c r="F619">
        <v>440.11604272220751</v>
      </c>
      <c r="G619">
        <v>202.38912913502972</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row>
    <row r="620" spans="1:43">
      <c r="A620" t="s">
        <v>132</v>
      </c>
      <c r="B620" t="s">
        <v>181</v>
      </c>
      <c r="C620" t="s">
        <v>858</v>
      </c>
      <c r="D620">
        <v>89.771052631578954</v>
      </c>
      <c r="E620">
        <v>41.281578947368423</v>
      </c>
      <c r="F620">
        <v>263.04000000000002</v>
      </c>
      <c r="G620">
        <v>120.96000000000001</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row>
    <row r="621" spans="1:43">
      <c r="A621" t="s">
        <v>132</v>
      </c>
      <c r="B621" t="s">
        <v>181</v>
      </c>
      <c r="C621" t="s">
        <v>859</v>
      </c>
      <c r="D621">
        <v>89.771052631578954</v>
      </c>
      <c r="E621">
        <v>41.281578947368423</v>
      </c>
      <c r="F621">
        <v>263.04000000000002</v>
      </c>
      <c r="G621">
        <v>120.96000000000001</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row>
    <row r="622" spans="1:43">
      <c r="A622" t="s">
        <v>132</v>
      </c>
      <c r="B622" t="s">
        <v>181</v>
      </c>
      <c r="C622" t="s">
        <v>860</v>
      </c>
      <c r="D622">
        <v>54.394074074074076</v>
      </c>
      <c r="E622">
        <v>25.013333333333332</v>
      </c>
      <c r="F622">
        <v>353.96740740740745</v>
      </c>
      <c r="G622">
        <v>162.77333333333334</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row>
    <row r="623" spans="1:43">
      <c r="A623" t="s">
        <v>132</v>
      </c>
      <c r="B623" t="s">
        <v>181</v>
      </c>
      <c r="C623" t="s">
        <v>861</v>
      </c>
      <c r="D623">
        <v>0</v>
      </c>
      <c r="E623">
        <v>0</v>
      </c>
      <c r="F623">
        <v>0</v>
      </c>
      <c r="G623">
        <v>0</v>
      </c>
      <c r="H623">
        <v>0</v>
      </c>
      <c r="I623">
        <v>0</v>
      </c>
      <c r="J623">
        <v>0</v>
      </c>
      <c r="K623">
        <v>29.226666666666667</v>
      </c>
      <c r="L623">
        <v>263.04000000000002</v>
      </c>
      <c r="M623">
        <v>37.02044444444445</v>
      </c>
      <c r="N623">
        <v>24.680296296296294</v>
      </c>
      <c r="O623">
        <v>0</v>
      </c>
      <c r="P623">
        <v>0</v>
      </c>
      <c r="Q623">
        <v>0</v>
      </c>
      <c r="R623">
        <v>0</v>
      </c>
      <c r="S623">
        <v>0</v>
      </c>
      <c r="T623">
        <v>0</v>
      </c>
      <c r="U623">
        <v>0</v>
      </c>
      <c r="V623">
        <v>0</v>
      </c>
      <c r="W623">
        <v>0</v>
      </c>
      <c r="X623">
        <v>15.425185185185189</v>
      </c>
      <c r="Y623">
        <v>38.968888888888891</v>
      </c>
      <c r="Z623">
        <v>0</v>
      </c>
      <c r="AA623">
        <v>0</v>
      </c>
      <c r="AB623">
        <v>0</v>
      </c>
      <c r="AC623">
        <v>13.439999999999998</v>
      </c>
      <c r="AD623">
        <v>120.95999999999998</v>
      </c>
      <c r="AE623">
        <v>17.023999999999994</v>
      </c>
      <c r="AF623">
        <v>11.34933333333333</v>
      </c>
      <c r="AG623">
        <v>0</v>
      </c>
      <c r="AH623">
        <v>0</v>
      </c>
      <c r="AI623">
        <v>0</v>
      </c>
      <c r="AJ623">
        <v>0</v>
      </c>
      <c r="AK623">
        <v>0</v>
      </c>
      <c r="AL623">
        <v>0</v>
      </c>
      <c r="AM623">
        <v>0</v>
      </c>
      <c r="AN623">
        <v>0</v>
      </c>
      <c r="AO623">
        <v>0</v>
      </c>
      <c r="AP623">
        <v>7.0933333333333337</v>
      </c>
      <c r="AQ623">
        <v>17.919999999999995</v>
      </c>
    </row>
    <row r="624" spans="1:43">
      <c r="A624" t="s">
        <v>132</v>
      </c>
      <c r="B624" t="s">
        <v>181</v>
      </c>
      <c r="C624" t="s">
        <v>862</v>
      </c>
      <c r="D624">
        <v>0</v>
      </c>
      <c r="E624">
        <v>0</v>
      </c>
      <c r="F624">
        <v>0</v>
      </c>
      <c r="G624">
        <v>0</v>
      </c>
      <c r="H624">
        <v>0</v>
      </c>
      <c r="I624">
        <v>0</v>
      </c>
      <c r="J624">
        <v>0</v>
      </c>
      <c r="K624">
        <v>29.226666666666667</v>
      </c>
      <c r="L624">
        <v>263.04000000000002</v>
      </c>
      <c r="M624">
        <v>37.02044444444445</v>
      </c>
      <c r="N624">
        <v>24.680296296296294</v>
      </c>
      <c r="O624">
        <v>0</v>
      </c>
      <c r="P624">
        <v>0</v>
      </c>
      <c r="Q624">
        <v>0</v>
      </c>
      <c r="R624">
        <v>0</v>
      </c>
      <c r="S624">
        <v>0</v>
      </c>
      <c r="T624">
        <v>0</v>
      </c>
      <c r="U624">
        <v>0</v>
      </c>
      <c r="V624">
        <v>0</v>
      </c>
      <c r="W624">
        <v>0</v>
      </c>
      <c r="X624">
        <v>15.425185185185189</v>
      </c>
      <c r="Y624">
        <v>38.968888888888891</v>
      </c>
      <c r="Z624">
        <v>0</v>
      </c>
      <c r="AA624">
        <v>0</v>
      </c>
      <c r="AB624">
        <v>0</v>
      </c>
      <c r="AC624">
        <v>13.439999999999998</v>
      </c>
      <c r="AD624">
        <v>120.95999999999998</v>
      </c>
      <c r="AE624">
        <v>17.023999999999994</v>
      </c>
      <c r="AF624">
        <v>11.34933333333333</v>
      </c>
      <c r="AG624">
        <v>0</v>
      </c>
      <c r="AH624">
        <v>0</v>
      </c>
      <c r="AI624">
        <v>0</v>
      </c>
      <c r="AJ624">
        <v>0</v>
      </c>
      <c r="AK624">
        <v>0</v>
      </c>
      <c r="AL624">
        <v>0</v>
      </c>
      <c r="AM624">
        <v>0</v>
      </c>
      <c r="AN624">
        <v>0</v>
      </c>
      <c r="AO624">
        <v>0</v>
      </c>
      <c r="AP624">
        <v>7.0933333333333337</v>
      </c>
      <c r="AQ624">
        <v>17.919999999999995</v>
      </c>
    </row>
    <row r="625" spans="1:43">
      <c r="A625" t="s">
        <v>132</v>
      </c>
      <c r="B625" t="s">
        <v>181</v>
      </c>
      <c r="C625" t="s">
        <v>863</v>
      </c>
      <c r="D625">
        <v>0</v>
      </c>
      <c r="E625">
        <v>0</v>
      </c>
      <c r="F625">
        <v>0</v>
      </c>
      <c r="G625">
        <v>0</v>
      </c>
      <c r="H625">
        <v>0</v>
      </c>
      <c r="I625">
        <v>0</v>
      </c>
      <c r="J625">
        <v>0</v>
      </c>
      <c r="K625">
        <v>29.226666666666667</v>
      </c>
      <c r="L625">
        <v>263.04000000000002</v>
      </c>
      <c r="M625">
        <v>37.02044444444445</v>
      </c>
      <c r="N625">
        <v>24.680296296296294</v>
      </c>
      <c r="O625">
        <v>0</v>
      </c>
      <c r="P625">
        <v>0</v>
      </c>
      <c r="Q625">
        <v>0</v>
      </c>
      <c r="R625">
        <v>0</v>
      </c>
      <c r="S625">
        <v>0</v>
      </c>
      <c r="T625">
        <v>0</v>
      </c>
      <c r="U625">
        <v>0</v>
      </c>
      <c r="V625">
        <v>0</v>
      </c>
      <c r="W625">
        <v>0</v>
      </c>
      <c r="X625">
        <v>15.425185185185189</v>
      </c>
      <c r="Y625">
        <v>38.968888888888891</v>
      </c>
      <c r="Z625">
        <v>0</v>
      </c>
      <c r="AA625">
        <v>0</v>
      </c>
      <c r="AB625">
        <v>0</v>
      </c>
      <c r="AC625">
        <v>13.439999999999998</v>
      </c>
      <c r="AD625">
        <v>120.95999999999998</v>
      </c>
      <c r="AE625">
        <v>17.023999999999994</v>
      </c>
      <c r="AF625">
        <v>11.34933333333333</v>
      </c>
      <c r="AG625">
        <v>0</v>
      </c>
      <c r="AH625">
        <v>0</v>
      </c>
      <c r="AI625">
        <v>0</v>
      </c>
      <c r="AJ625">
        <v>0</v>
      </c>
      <c r="AK625">
        <v>0</v>
      </c>
      <c r="AL625">
        <v>0</v>
      </c>
      <c r="AM625">
        <v>0</v>
      </c>
      <c r="AN625">
        <v>0</v>
      </c>
      <c r="AO625">
        <v>0</v>
      </c>
      <c r="AP625">
        <v>7.0933333333333337</v>
      </c>
      <c r="AQ625">
        <v>17.919999999999995</v>
      </c>
    </row>
    <row r="626" spans="1:43">
      <c r="A626" t="s">
        <v>132</v>
      </c>
      <c r="B626" t="s">
        <v>183</v>
      </c>
      <c r="C626" t="s">
        <v>856</v>
      </c>
      <c r="D626">
        <v>89.771052631578954</v>
      </c>
      <c r="E626">
        <v>41.281578947368423</v>
      </c>
      <c r="F626">
        <v>440.11604272220751</v>
      </c>
      <c r="G626">
        <v>202.38912913502972</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row>
    <row r="627" spans="1:43">
      <c r="A627" t="s">
        <v>132</v>
      </c>
      <c r="B627" t="s">
        <v>183</v>
      </c>
      <c r="C627" t="s">
        <v>857</v>
      </c>
      <c r="D627">
        <v>89.771052631578954</v>
      </c>
      <c r="E627">
        <v>41.281578947368423</v>
      </c>
      <c r="F627">
        <v>440.11604272220751</v>
      </c>
      <c r="G627">
        <v>202.38912913502972</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row>
    <row r="628" spans="1:43">
      <c r="A628" t="s">
        <v>132</v>
      </c>
      <c r="B628" t="s">
        <v>183</v>
      </c>
      <c r="C628" t="s">
        <v>858</v>
      </c>
      <c r="D628">
        <v>89.771052631578954</v>
      </c>
      <c r="E628">
        <v>41.281578947368423</v>
      </c>
      <c r="F628">
        <v>263.04000000000002</v>
      </c>
      <c r="G628">
        <v>120.96000000000001</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row>
    <row r="629" spans="1:43">
      <c r="A629" t="s">
        <v>132</v>
      </c>
      <c r="B629" t="s">
        <v>183</v>
      </c>
      <c r="C629" t="s">
        <v>859</v>
      </c>
      <c r="D629">
        <v>89.771052631578954</v>
      </c>
      <c r="E629">
        <v>41.281578947368423</v>
      </c>
      <c r="F629">
        <v>263.04000000000002</v>
      </c>
      <c r="G629">
        <v>120.96000000000001</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row>
    <row r="630" spans="1:43">
      <c r="A630" t="s">
        <v>132</v>
      </c>
      <c r="B630" t="s">
        <v>183</v>
      </c>
      <c r="C630" t="s">
        <v>860</v>
      </c>
      <c r="D630">
        <v>54.394074074074076</v>
      </c>
      <c r="E630">
        <v>25.013333333333332</v>
      </c>
      <c r="F630">
        <v>353.96740740740745</v>
      </c>
      <c r="G630">
        <v>162.77333333333334</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row>
    <row r="631" spans="1:43">
      <c r="A631" t="s">
        <v>132</v>
      </c>
      <c r="B631" t="s">
        <v>183</v>
      </c>
      <c r="C631" t="s">
        <v>861</v>
      </c>
      <c r="D631">
        <v>0</v>
      </c>
      <c r="E631">
        <v>0</v>
      </c>
      <c r="F631">
        <v>0</v>
      </c>
      <c r="G631">
        <v>0</v>
      </c>
      <c r="H631">
        <v>0</v>
      </c>
      <c r="I631">
        <v>0</v>
      </c>
      <c r="J631">
        <v>0</v>
      </c>
      <c r="K631">
        <v>29.226666666666667</v>
      </c>
      <c r="L631">
        <v>263.04000000000002</v>
      </c>
      <c r="M631">
        <v>37.02044444444445</v>
      </c>
      <c r="N631">
        <v>24.680296296296294</v>
      </c>
      <c r="O631">
        <v>0</v>
      </c>
      <c r="P631">
        <v>0</v>
      </c>
      <c r="Q631">
        <v>0</v>
      </c>
      <c r="R631">
        <v>0</v>
      </c>
      <c r="S631">
        <v>0</v>
      </c>
      <c r="T631">
        <v>0</v>
      </c>
      <c r="U631">
        <v>0</v>
      </c>
      <c r="V631">
        <v>0</v>
      </c>
      <c r="W631">
        <v>0</v>
      </c>
      <c r="X631">
        <v>15.425185185185189</v>
      </c>
      <c r="Y631">
        <v>38.968888888888891</v>
      </c>
      <c r="Z631">
        <v>0</v>
      </c>
      <c r="AA631">
        <v>0</v>
      </c>
      <c r="AB631">
        <v>0</v>
      </c>
      <c r="AC631">
        <v>13.439999999999998</v>
      </c>
      <c r="AD631">
        <v>120.95999999999998</v>
      </c>
      <c r="AE631">
        <v>17.023999999999994</v>
      </c>
      <c r="AF631">
        <v>11.34933333333333</v>
      </c>
      <c r="AG631">
        <v>0</v>
      </c>
      <c r="AH631">
        <v>0</v>
      </c>
      <c r="AI631">
        <v>0</v>
      </c>
      <c r="AJ631">
        <v>0</v>
      </c>
      <c r="AK631">
        <v>0</v>
      </c>
      <c r="AL631">
        <v>0</v>
      </c>
      <c r="AM631">
        <v>0</v>
      </c>
      <c r="AN631">
        <v>0</v>
      </c>
      <c r="AO631">
        <v>0</v>
      </c>
      <c r="AP631">
        <v>7.0933333333333337</v>
      </c>
      <c r="AQ631">
        <v>17.919999999999995</v>
      </c>
    </row>
    <row r="632" spans="1:43">
      <c r="A632" t="s">
        <v>132</v>
      </c>
      <c r="B632" t="s">
        <v>183</v>
      </c>
      <c r="C632" t="s">
        <v>862</v>
      </c>
      <c r="D632">
        <v>0</v>
      </c>
      <c r="E632">
        <v>0</v>
      </c>
      <c r="F632">
        <v>0</v>
      </c>
      <c r="G632">
        <v>0</v>
      </c>
      <c r="H632">
        <v>0</v>
      </c>
      <c r="I632">
        <v>0</v>
      </c>
      <c r="J632">
        <v>0</v>
      </c>
      <c r="K632">
        <v>29.226666666666667</v>
      </c>
      <c r="L632">
        <v>263.04000000000002</v>
      </c>
      <c r="M632">
        <v>37.02044444444445</v>
      </c>
      <c r="N632">
        <v>24.680296296296294</v>
      </c>
      <c r="O632">
        <v>0</v>
      </c>
      <c r="P632">
        <v>0</v>
      </c>
      <c r="Q632">
        <v>0</v>
      </c>
      <c r="R632">
        <v>0</v>
      </c>
      <c r="S632">
        <v>0</v>
      </c>
      <c r="T632">
        <v>0</v>
      </c>
      <c r="U632">
        <v>0</v>
      </c>
      <c r="V632">
        <v>0</v>
      </c>
      <c r="W632">
        <v>0</v>
      </c>
      <c r="X632">
        <v>15.425185185185189</v>
      </c>
      <c r="Y632">
        <v>38.968888888888891</v>
      </c>
      <c r="Z632">
        <v>0</v>
      </c>
      <c r="AA632">
        <v>0</v>
      </c>
      <c r="AB632">
        <v>0</v>
      </c>
      <c r="AC632">
        <v>13.439999999999998</v>
      </c>
      <c r="AD632">
        <v>120.95999999999998</v>
      </c>
      <c r="AE632">
        <v>17.023999999999994</v>
      </c>
      <c r="AF632">
        <v>11.34933333333333</v>
      </c>
      <c r="AG632">
        <v>0</v>
      </c>
      <c r="AH632">
        <v>0</v>
      </c>
      <c r="AI632">
        <v>0</v>
      </c>
      <c r="AJ632">
        <v>0</v>
      </c>
      <c r="AK632">
        <v>0</v>
      </c>
      <c r="AL632">
        <v>0</v>
      </c>
      <c r="AM632">
        <v>0</v>
      </c>
      <c r="AN632">
        <v>0</v>
      </c>
      <c r="AO632">
        <v>0</v>
      </c>
      <c r="AP632">
        <v>7.0933333333333337</v>
      </c>
      <c r="AQ632">
        <v>17.919999999999995</v>
      </c>
    </row>
    <row r="633" spans="1:43">
      <c r="A633" t="s">
        <v>132</v>
      </c>
      <c r="B633" t="s">
        <v>183</v>
      </c>
      <c r="C633" t="s">
        <v>863</v>
      </c>
      <c r="D633">
        <v>0</v>
      </c>
      <c r="E633">
        <v>0</v>
      </c>
      <c r="F633">
        <v>0</v>
      </c>
      <c r="G633">
        <v>0</v>
      </c>
      <c r="H633">
        <v>0</v>
      </c>
      <c r="I633">
        <v>0</v>
      </c>
      <c r="J633">
        <v>0</v>
      </c>
      <c r="K633">
        <v>29.226666666666667</v>
      </c>
      <c r="L633">
        <v>263.04000000000002</v>
      </c>
      <c r="M633">
        <v>37.02044444444445</v>
      </c>
      <c r="N633">
        <v>24.680296296296294</v>
      </c>
      <c r="O633">
        <v>0</v>
      </c>
      <c r="P633">
        <v>0</v>
      </c>
      <c r="Q633">
        <v>0</v>
      </c>
      <c r="R633">
        <v>0</v>
      </c>
      <c r="S633">
        <v>0</v>
      </c>
      <c r="T633">
        <v>0</v>
      </c>
      <c r="U633">
        <v>0</v>
      </c>
      <c r="V633">
        <v>0</v>
      </c>
      <c r="W633">
        <v>0</v>
      </c>
      <c r="X633">
        <v>15.425185185185189</v>
      </c>
      <c r="Y633">
        <v>38.968888888888891</v>
      </c>
      <c r="Z633">
        <v>0</v>
      </c>
      <c r="AA633">
        <v>0</v>
      </c>
      <c r="AB633">
        <v>0</v>
      </c>
      <c r="AC633">
        <v>13.439999999999998</v>
      </c>
      <c r="AD633">
        <v>120.95999999999998</v>
      </c>
      <c r="AE633">
        <v>17.023999999999994</v>
      </c>
      <c r="AF633">
        <v>11.34933333333333</v>
      </c>
      <c r="AG633">
        <v>0</v>
      </c>
      <c r="AH633">
        <v>0</v>
      </c>
      <c r="AI633">
        <v>0</v>
      </c>
      <c r="AJ633">
        <v>0</v>
      </c>
      <c r="AK633">
        <v>0</v>
      </c>
      <c r="AL633">
        <v>0</v>
      </c>
      <c r="AM633">
        <v>0</v>
      </c>
      <c r="AN633">
        <v>0</v>
      </c>
      <c r="AO633">
        <v>0</v>
      </c>
      <c r="AP633">
        <v>7.0933333333333337</v>
      </c>
      <c r="AQ633">
        <v>17.919999999999995</v>
      </c>
    </row>
    <row r="634" spans="1:43">
      <c r="A634" t="s">
        <v>132</v>
      </c>
      <c r="B634" t="s">
        <v>185</v>
      </c>
      <c r="C634" t="s">
        <v>856</v>
      </c>
      <c r="D634">
        <v>59.847368421052636</v>
      </c>
      <c r="E634">
        <v>27.521052631578947</v>
      </c>
      <c r="F634">
        <v>293.41069514813836</v>
      </c>
      <c r="G634">
        <v>134.92608609001982</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row>
    <row r="635" spans="1:43">
      <c r="A635" t="s">
        <v>132</v>
      </c>
      <c r="B635" t="s">
        <v>185</v>
      </c>
      <c r="C635" t="s">
        <v>857</v>
      </c>
      <c r="D635">
        <v>179.54210526315788</v>
      </c>
      <c r="E635">
        <v>82.563157894736833</v>
      </c>
      <c r="F635">
        <v>565.99173040434971</v>
      </c>
      <c r="G635">
        <v>260.2735694560148</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row>
    <row r="636" spans="1:43">
      <c r="A636" t="s">
        <v>132</v>
      </c>
      <c r="B636" t="s">
        <v>185</v>
      </c>
      <c r="C636" t="s">
        <v>858</v>
      </c>
      <c r="D636">
        <v>179.54210526315788</v>
      </c>
      <c r="E636">
        <v>82.563157894736833</v>
      </c>
      <c r="F636">
        <v>437.54105925413933</v>
      </c>
      <c r="G636">
        <v>201.20501264971369</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row>
    <row r="637" spans="1:43">
      <c r="A637" t="s">
        <v>132</v>
      </c>
      <c r="B637" t="s">
        <v>185</v>
      </c>
      <c r="C637" t="s">
        <v>859</v>
      </c>
      <c r="D637">
        <v>147.09473684210528</v>
      </c>
      <c r="E637">
        <v>67.642105263157887</v>
      </c>
      <c r="F637">
        <v>402.94501661079039</v>
      </c>
      <c r="G637">
        <v>185.29588355094739</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row>
    <row r="638" spans="1:43">
      <c r="A638" t="s">
        <v>132</v>
      </c>
      <c r="B638" t="s">
        <v>185</v>
      </c>
      <c r="C638" t="s">
        <v>860</v>
      </c>
      <c r="D638">
        <v>123.51008447043537</v>
      </c>
      <c r="E638">
        <v>56.79660818713451</v>
      </c>
      <c r="F638">
        <v>477.26848820683716</v>
      </c>
      <c r="G638">
        <v>219.47383034329005</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row>
    <row r="639" spans="1:43">
      <c r="A639" t="s">
        <v>132</v>
      </c>
      <c r="B639" t="s">
        <v>185</v>
      </c>
      <c r="C639" t="s">
        <v>861</v>
      </c>
      <c r="D639">
        <v>0</v>
      </c>
      <c r="E639">
        <v>0</v>
      </c>
      <c r="F639">
        <v>0</v>
      </c>
      <c r="G639">
        <v>0</v>
      </c>
      <c r="H639">
        <v>28.283672802589706</v>
      </c>
      <c r="I639">
        <v>37.646543799309065</v>
      </c>
      <c r="J639">
        <v>0</v>
      </c>
      <c r="K639">
        <v>107.16444444444444</v>
      </c>
      <c r="L639">
        <v>263.04000000000002</v>
      </c>
      <c r="M639">
        <v>24.680296296296302</v>
      </c>
      <c r="N639">
        <v>16.453530864197532</v>
      </c>
      <c r="O639">
        <v>0</v>
      </c>
      <c r="P639">
        <v>0</v>
      </c>
      <c r="Q639">
        <v>0</v>
      </c>
      <c r="R639">
        <v>0</v>
      </c>
      <c r="S639">
        <v>0</v>
      </c>
      <c r="T639">
        <v>0</v>
      </c>
      <c r="U639">
        <v>0</v>
      </c>
      <c r="V639">
        <v>0</v>
      </c>
      <c r="W639">
        <v>0</v>
      </c>
      <c r="X639">
        <v>50.228035103376477</v>
      </c>
      <c r="Y639">
        <v>73.282049367058903</v>
      </c>
      <c r="Z639">
        <v>13.006360485862416</v>
      </c>
      <c r="AA639">
        <v>17.311914301872051</v>
      </c>
      <c r="AB639">
        <v>0</v>
      </c>
      <c r="AC639">
        <v>49.279999999999987</v>
      </c>
      <c r="AD639">
        <v>120.95999999999998</v>
      </c>
      <c r="AE639">
        <v>11.34933333333333</v>
      </c>
      <c r="AF639">
        <v>7.5662222222222191</v>
      </c>
      <c r="AG639">
        <v>0</v>
      </c>
      <c r="AH639">
        <v>0</v>
      </c>
      <c r="AI639">
        <v>0</v>
      </c>
      <c r="AJ639">
        <v>0</v>
      </c>
      <c r="AK639">
        <v>0</v>
      </c>
      <c r="AL639">
        <v>0</v>
      </c>
      <c r="AM639">
        <v>0</v>
      </c>
      <c r="AN639">
        <v>0</v>
      </c>
      <c r="AO639">
        <v>0</v>
      </c>
      <c r="AP639">
        <v>23.097563587684071</v>
      </c>
      <c r="AQ639">
        <v>33.699044599450431</v>
      </c>
    </row>
    <row r="640" spans="1:43">
      <c r="A640" t="s">
        <v>132</v>
      </c>
      <c r="B640" t="s">
        <v>185</v>
      </c>
      <c r="C640" t="s">
        <v>862</v>
      </c>
      <c r="D640">
        <v>0</v>
      </c>
      <c r="E640">
        <v>0</v>
      </c>
      <c r="F640">
        <v>0</v>
      </c>
      <c r="G640">
        <v>0</v>
      </c>
      <c r="H640">
        <v>28.283672802589706</v>
      </c>
      <c r="I640">
        <v>37.646543799309065</v>
      </c>
      <c r="J640">
        <v>0</v>
      </c>
      <c r="K640">
        <v>107.16444444444444</v>
      </c>
      <c r="L640">
        <v>263.04000000000002</v>
      </c>
      <c r="M640">
        <v>24.680296296296302</v>
      </c>
      <c r="N640">
        <v>16.453530864197532</v>
      </c>
      <c r="O640">
        <v>0</v>
      </c>
      <c r="P640">
        <v>0</v>
      </c>
      <c r="Q640">
        <v>0</v>
      </c>
      <c r="R640">
        <v>0</v>
      </c>
      <c r="S640">
        <v>0</v>
      </c>
      <c r="T640">
        <v>0</v>
      </c>
      <c r="U640">
        <v>0</v>
      </c>
      <c r="V640">
        <v>0</v>
      </c>
      <c r="W640">
        <v>0</v>
      </c>
      <c r="X640">
        <v>50.228035103376477</v>
      </c>
      <c r="Y640">
        <v>73.282049367058903</v>
      </c>
      <c r="Z640">
        <v>13.006360485862416</v>
      </c>
      <c r="AA640">
        <v>17.311914301872051</v>
      </c>
      <c r="AB640">
        <v>0</v>
      </c>
      <c r="AC640">
        <v>49.279999999999987</v>
      </c>
      <c r="AD640">
        <v>120.95999999999998</v>
      </c>
      <c r="AE640">
        <v>11.34933333333333</v>
      </c>
      <c r="AF640">
        <v>7.5662222222222191</v>
      </c>
      <c r="AG640">
        <v>0</v>
      </c>
      <c r="AH640">
        <v>0</v>
      </c>
      <c r="AI640">
        <v>0</v>
      </c>
      <c r="AJ640">
        <v>0</v>
      </c>
      <c r="AK640">
        <v>0</v>
      </c>
      <c r="AL640">
        <v>0</v>
      </c>
      <c r="AM640">
        <v>0</v>
      </c>
      <c r="AN640">
        <v>0</v>
      </c>
      <c r="AO640">
        <v>0</v>
      </c>
      <c r="AP640">
        <v>23.097563587684071</v>
      </c>
      <c r="AQ640">
        <v>33.699044599450431</v>
      </c>
    </row>
    <row r="641" spans="1:43">
      <c r="A641" t="s">
        <v>132</v>
      </c>
      <c r="B641" t="s">
        <v>185</v>
      </c>
      <c r="C641" t="s">
        <v>863</v>
      </c>
      <c r="D641">
        <v>0</v>
      </c>
      <c r="E641">
        <v>0</v>
      </c>
      <c r="F641">
        <v>0</v>
      </c>
      <c r="G641">
        <v>0</v>
      </c>
      <c r="H641">
        <v>28.283672802589706</v>
      </c>
      <c r="I641">
        <v>37.646543799309065</v>
      </c>
      <c r="J641">
        <v>0</v>
      </c>
      <c r="K641">
        <v>107.16444444444444</v>
      </c>
      <c r="L641">
        <v>263.04000000000002</v>
      </c>
      <c r="M641">
        <v>24.680296296296302</v>
      </c>
      <c r="N641">
        <v>16.453530864197532</v>
      </c>
      <c r="O641">
        <v>0</v>
      </c>
      <c r="P641">
        <v>0</v>
      </c>
      <c r="Q641">
        <v>0</v>
      </c>
      <c r="R641">
        <v>0</v>
      </c>
      <c r="S641">
        <v>0</v>
      </c>
      <c r="T641">
        <v>0</v>
      </c>
      <c r="U641">
        <v>0</v>
      </c>
      <c r="V641">
        <v>0</v>
      </c>
      <c r="W641">
        <v>0</v>
      </c>
      <c r="X641">
        <v>50.228035103376477</v>
      </c>
      <c r="Y641">
        <v>73.282049367058903</v>
      </c>
      <c r="Z641">
        <v>13.006360485862416</v>
      </c>
      <c r="AA641">
        <v>17.311914301872051</v>
      </c>
      <c r="AB641">
        <v>0</v>
      </c>
      <c r="AC641">
        <v>49.279999999999987</v>
      </c>
      <c r="AD641">
        <v>120.95999999999998</v>
      </c>
      <c r="AE641">
        <v>11.34933333333333</v>
      </c>
      <c r="AF641">
        <v>7.5662222222222191</v>
      </c>
      <c r="AG641">
        <v>0</v>
      </c>
      <c r="AH641">
        <v>0</v>
      </c>
      <c r="AI641">
        <v>0</v>
      </c>
      <c r="AJ641">
        <v>0</v>
      </c>
      <c r="AK641">
        <v>0</v>
      </c>
      <c r="AL641">
        <v>0</v>
      </c>
      <c r="AM641">
        <v>0</v>
      </c>
      <c r="AN641">
        <v>0</v>
      </c>
      <c r="AO641">
        <v>0</v>
      </c>
      <c r="AP641">
        <v>23.097563587684071</v>
      </c>
      <c r="AQ641">
        <v>33.699044599450431</v>
      </c>
    </row>
    <row r="642" spans="1:43">
      <c r="A642" t="s">
        <v>134</v>
      </c>
      <c r="B642" t="s">
        <v>171</v>
      </c>
      <c r="C642" t="s">
        <v>856</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row>
    <row r="643" spans="1:43">
      <c r="A643" t="s">
        <v>134</v>
      </c>
      <c r="B643" t="s">
        <v>171</v>
      </c>
      <c r="C643" t="s">
        <v>857</v>
      </c>
      <c r="D643">
        <v>196.3666666666667</v>
      </c>
      <c r="E643">
        <v>90.300000000000011</v>
      </c>
      <c r="F643">
        <v>463.48449631791033</v>
      </c>
      <c r="G643">
        <v>213.13520633597335</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row>
    <row r="644" spans="1:43">
      <c r="A644" t="s">
        <v>134</v>
      </c>
      <c r="B644" t="s">
        <v>171</v>
      </c>
      <c r="C644" t="s">
        <v>858</v>
      </c>
      <c r="D644">
        <v>196.3666666666667</v>
      </c>
      <c r="E644">
        <v>90.300000000000011</v>
      </c>
      <c r="F644">
        <v>508.62197026538843</v>
      </c>
      <c r="G644">
        <v>233.89185493955816</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row>
    <row r="645" spans="1:43">
      <c r="A645" t="s">
        <v>134</v>
      </c>
      <c r="B645" t="s">
        <v>171</v>
      </c>
      <c r="C645" t="s">
        <v>859</v>
      </c>
      <c r="D645">
        <v>196.3666666666667</v>
      </c>
      <c r="E645">
        <v>90.300000000000011</v>
      </c>
      <c r="F645">
        <v>580.29019999660159</v>
      </c>
      <c r="G645">
        <v>266.84877810062699</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row>
    <row r="646" spans="1:43">
      <c r="A646" t="s">
        <v>134</v>
      </c>
      <c r="B646" t="s">
        <v>171</v>
      </c>
      <c r="C646" t="s">
        <v>860</v>
      </c>
      <c r="D646">
        <v>196.3666666666667</v>
      </c>
      <c r="E646">
        <v>90.300000000000011</v>
      </c>
      <c r="F646">
        <v>598.86227159187763</v>
      </c>
      <c r="G646">
        <v>275.38921978312618</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row>
    <row r="647" spans="1:43">
      <c r="A647" t="s">
        <v>134</v>
      </c>
      <c r="B647" t="s">
        <v>171</v>
      </c>
      <c r="C647" t="s">
        <v>861</v>
      </c>
      <c r="D647">
        <v>0</v>
      </c>
      <c r="E647">
        <v>0</v>
      </c>
      <c r="F647">
        <v>0</v>
      </c>
      <c r="G647">
        <v>0</v>
      </c>
      <c r="H647">
        <v>0</v>
      </c>
      <c r="I647">
        <v>0</v>
      </c>
      <c r="J647">
        <v>0</v>
      </c>
      <c r="K647">
        <v>58.168938258544195</v>
      </c>
      <c r="L647">
        <v>263.04000000000008</v>
      </c>
      <c r="M647">
        <v>146.13333333333338</v>
      </c>
      <c r="N647">
        <v>131.52000000000004</v>
      </c>
      <c r="O647">
        <v>0</v>
      </c>
      <c r="P647">
        <v>0</v>
      </c>
      <c r="Q647">
        <v>0</v>
      </c>
      <c r="R647">
        <v>0</v>
      </c>
      <c r="S647">
        <v>0</v>
      </c>
      <c r="T647">
        <v>0</v>
      </c>
      <c r="U647">
        <v>0</v>
      </c>
      <c r="V647">
        <v>0</v>
      </c>
      <c r="W647">
        <v>0</v>
      </c>
      <c r="X647">
        <v>82.200000000000017</v>
      </c>
      <c r="Y647">
        <v>114.16666666666669</v>
      </c>
      <c r="Z647">
        <v>0</v>
      </c>
      <c r="AA647">
        <v>0</v>
      </c>
      <c r="AB647">
        <v>0</v>
      </c>
      <c r="AC647">
        <v>26.749219783126158</v>
      </c>
      <c r="AD647">
        <v>120.95999999999998</v>
      </c>
      <c r="AE647">
        <v>67.199999999999989</v>
      </c>
      <c r="AF647">
        <v>60.47999999999999</v>
      </c>
      <c r="AG647">
        <v>0</v>
      </c>
      <c r="AH647">
        <v>0</v>
      </c>
      <c r="AI647">
        <v>0</v>
      </c>
      <c r="AJ647">
        <v>0</v>
      </c>
      <c r="AK647">
        <v>0</v>
      </c>
      <c r="AL647">
        <v>0</v>
      </c>
      <c r="AM647">
        <v>0</v>
      </c>
      <c r="AN647">
        <v>0</v>
      </c>
      <c r="AO647">
        <v>0</v>
      </c>
      <c r="AP647">
        <v>37.799999999999997</v>
      </c>
      <c r="AQ647">
        <v>52.5</v>
      </c>
    </row>
    <row r="648" spans="1:43">
      <c r="A648" t="s">
        <v>134</v>
      </c>
      <c r="B648" t="s">
        <v>171</v>
      </c>
      <c r="C648" t="s">
        <v>862</v>
      </c>
      <c r="D648">
        <v>0</v>
      </c>
      <c r="E648">
        <v>0</v>
      </c>
      <c r="F648">
        <v>0</v>
      </c>
      <c r="G648">
        <v>0</v>
      </c>
      <c r="H648">
        <v>0</v>
      </c>
      <c r="I648">
        <v>0</v>
      </c>
      <c r="J648">
        <v>0</v>
      </c>
      <c r="K648">
        <v>58.168938258544195</v>
      </c>
      <c r="L648">
        <v>263.04000000000008</v>
      </c>
      <c r="M648">
        <v>146.13333333333338</v>
      </c>
      <c r="N648">
        <v>131.52000000000004</v>
      </c>
      <c r="O648">
        <v>0</v>
      </c>
      <c r="P648">
        <v>0</v>
      </c>
      <c r="Q648">
        <v>0</v>
      </c>
      <c r="R648">
        <v>0</v>
      </c>
      <c r="S648">
        <v>0</v>
      </c>
      <c r="T648">
        <v>0</v>
      </c>
      <c r="U648">
        <v>0</v>
      </c>
      <c r="V648">
        <v>0</v>
      </c>
      <c r="W648">
        <v>0</v>
      </c>
      <c r="X648">
        <v>82.200000000000017</v>
      </c>
      <c r="Y648">
        <v>114.16666666666669</v>
      </c>
      <c r="Z648">
        <v>0</v>
      </c>
      <c r="AA648">
        <v>0</v>
      </c>
      <c r="AB648">
        <v>0</v>
      </c>
      <c r="AC648">
        <v>26.749219783126158</v>
      </c>
      <c r="AD648">
        <v>120.95999999999998</v>
      </c>
      <c r="AE648">
        <v>67.199999999999989</v>
      </c>
      <c r="AF648">
        <v>60.47999999999999</v>
      </c>
      <c r="AG648">
        <v>0</v>
      </c>
      <c r="AH648">
        <v>0</v>
      </c>
      <c r="AI648">
        <v>0</v>
      </c>
      <c r="AJ648">
        <v>0</v>
      </c>
      <c r="AK648">
        <v>0</v>
      </c>
      <c r="AL648">
        <v>0</v>
      </c>
      <c r="AM648">
        <v>0</v>
      </c>
      <c r="AN648">
        <v>0</v>
      </c>
      <c r="AO648">
        <v>0</v>
      </c>
      <c r="AP648">
        <v>37.799999999999997</v>
      </c>
      <c r="AQ648">
        <v>52.5</v>
      </c>
    </row>
    <row r="649" spans="1:43">
      <c r="A649" t="s">
        <v>134</v>
      </c>
      <c r="B649" t="s">
        <v>171</v>
      </c>
      <c r="C649" t="s">
        <v>863</v>
      </c>
      <c r="D649">
        <v>0</v>
      </c>
      <c r="E649">
        <v>0</v>
      </c>
      <c r="F649">
        <v>0</v>
      </c>
      <c r="G649">
        <v>0</v>
      </c>
      <c r="H649">
        <v>0</v>
      </c>
      <c r="I649">
        <v>0</v>
      </c>
      <c r="J649">
        <v>0</v>
      </c>
      <c r="K649">
        <v>58.168938258544195</v>
      </c>
      <c r="L649">
        <v>263.04000000000008</v>
      </c>
      <c r="M649">
        <v>146.13333333333338</v>
      </c>
      <c r="N649">
        <v>131.52000000000004</v>
      </c>
      <c r="O649">
        <v>0</v>
      </c>
      <c r="P649">
        <v>0</v>
      </c>
      <c r="Q649">
        <v>0</v>
      </c>
      <c r="R649">
        <v>0</v>
      </c>
      <c r="S649">
        <v>0</v>
      </c>
      <c r="T649">
        <v>0</v>
      </c>
      <c r="U649">
        <v>0</v>
      </c>
      <c r="V649">
        <v>0</v>
      </c>
      <c r="W649">
        <v>0</v>
      </c>
      <c r="X649">
        <v>82.200000000000017</v>
      </c>
      <c r="Y649">
        <v>114.16666666666669</v>
      </c>
      <c r="Z649">
        <v>0</v>
      </c>
      <c r="AA649">
        <v>0</v>
      </c>
      <c r="AB649">
        <v>0</v>
      </c>
      <c r="AC649">
        <v>26.749219783126158</v>
      </c>
      <c r="AD649">
        <v>120.95999999999998</v>
      </c>
      <c r="AE649">
        <v>67.199999999999989</v>
      </c>
      <c r="AF649">
        <v>60.47999999999999</v>
      </c>
      <c r="AG649">
        <v>0</v>
      </c>
      <c r="AH649">
        <v>0</v>
      </c>
      <c r="AI649">
        <v>0</v>
      </c>
      <c r="AJ649">
        <v>0</v>
      </c>
      <c r="AK649">
        <v>0</v>
      </c>
      <c r="AL649">
        <v>0</v>
      </c>
      <c r="AM649">
        <v>0</v>
      </c>
      <c r="AN649">
        <v>0</v>
      </c>
      <c r="AO649">
        <v>0</v>
      </c>
      <c r="AP649">
        <v>37.799999999999997</v>
      </c>
      <c r="AQ649">
        <v>52.5</v>
      </c>
    </row>
    <row r="650" spans="1:43">
      <c r="A650" t="s">
        <v>134</v>
      </c>
      <c r="B650" t="s">
        <v>173</v>
      </c>
      <c r="C650" t="s">
        <v>856</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row>
    <row r="651" spans="1:43">
      <c r="A651" t="s">
        <v>134</v>
      </c>
      <c r="B651" t="s">
        <v>173</v>
      </c>
      <c r="C651" t="s">
        <v>857</v>
      </c>
      <c r="D651">
        <v>264.23975676936942</v>
      </c>
      <c r="E651">
        <v>121.5117129669363</v>
      </c>
      <c r="F651">
        <v>392.05799439998293</v>
      </c>
      <c r="G651">
        <v>180.28944268028411</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row>
    <row r="652" spans="1:43">
      <c r="A652" t="s">
        <v>134</v>
      </c>
      <c r="B652" t="s">
        <v>173</v>
      </c>
      <c r="C652" t="s">
        <v>858</v>
      </c>
      <c r="D652">
        <v>228.75991220341555</v>
      </c>
      <c r="E652">
        <v>105.19616400595021</v>
      </c>
      <c r="F652">
        <v>507.82171633386122</v>
      </c>
      <c r="G652">
        <v>233.52385495644711</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row>
    <row r="653" spans="1:43">
      <c r="A653" t="s">
        <v>134</v>
      </c>
      <c r="B653" t="s">
        <v>173</v>
      </c>
      <c r="C653" t="s">
        <v>859</v>
      </c>
      <c r="D653">
        <v>312.38528601042128</v>
      </c>
      <c r="E653">
        <v>143.6516278734054</v>
      </c>
      <c r="F653">
        <v>462.66061935851201</v>
      </c>
      <c r="G653">
        <v>212.75634320865879</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row>
    <row r="654" spans="1:43">
      <c r="A654" t="s">
        <v>134</v>
      </c>
      <c r="B654" t="s">
        <v>173</v>
      </c>
      <c r="C654" t="s">
        <v>860</v>
      </c>
      <c r="D654">
        <v>265.5161940014338</v>
      </c>
      <c r="E654">
        <v>122.09868775248415</v>
      </c>
      <c r="F654">
        <v>390.80091344646326</v>
      </c>
      <c r="G654">
        <v>179.71136895713272</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row>
    <row r="655" spans="1:43">
      <c r="A655" t="s">
        <v>134</v>
      </c>
      <c r="B655" t="s">
        <v>173</v>
      </c>
      <c r="C655" t="s">
        <v>861</v>
      </c>
      <c r="D655">
        <v>0</v>
      </c>
      <c r="E655">
        <v>0</v>
      </c>
      <c r="F655">
        <v>0</v>
      </c>
      <c r="G655">
        <v>0</v>
      </c>
      <c r="H655">
        <v>0</v>
      </c>
      <c r="I655">
        <v>0</v>
      </c>
      <c r="J655">
        <v>0</v>
      </c>
      <c r="K655">
        <v>26.229959013239075</v>
      </c>
      <c r="L655">
        <v>233.28623092237515</v>
      </c>
      <c r="M655">
        <v>83.997334947699628</v>
      </c>
      <c r="N655">
        <v>47.287388563149406</v>
      </c>
      <c r="O655">
        <v>0</v>
      </c>
      <c r="P655">
        <v>0</v>
      </c>
      <c r="Q655">
        <v>31.749177475632337</v>
      </c>
      <c r="R655">
        <v>163.28668171468891</v>
      </c>
      <c r="S655">
        <v>0</v>
      </c>
      <c r="T655">
        <v>0</v>
      </c>
      <c r="U655">
        <v>0</v>
      </c>
      <c r="V655">
        <v>0</v>
      </c>
      <c r="W655">
        <v>0</v>
      </c>
      <c r="X655">
        <v>28.611115376270028</v>
      </c>
      <c r="Y655">
        <v>45.70000580573906</v>
      </c>
      <c r="Z655">
        <v>0</v>
      </c>
      <c r="AA655">
        <v>0</v>
      </c>
      <c r="AB655">
        <v>0</v>
      </c>
      <c r="AC655">
        <v>12.061951954993148</v>
      </c>
      <c r="AD655">
        <v>107.27760984021629</v>
      </c>
      <c r="AE655">
        <v>38.626511691277912</v>
      </c>
      <c r="AF655">
        <v>21.745295470645345</v>
      </c>
      <c r="AG655">
        <v>0</v>
      </c>
      <c r="AH655">
        <v>0</v>
      </c>
      <c r="AI655">
        <v>14.599986722371071</v>
      </c>
      <c r="AJ655">
        <v>75.088036116973711</v>
      </c>
      <c r="AK655">
        <v>0</v>
      </c>
      <c r="AL655">
        <v>0</v>
      </c>
      <c r="AM655">
        <v>0</v>
      </c>
      <c r="AN655">
        <v>0</v>
      </c>
      <c r="AO655">
        <v>0</v>
      </c>
      <c r="AP655">
        <v>13.156936267919789</v>
      </c>
      <c r="AQ655">
        <v>21.015331136945697</v>
      </c>
    </row>
    <row r="656" spans="1:43">
      <c r="A656" t="s">
        <v>134</v>
      </c>
      <c r="B656" t="s">
        <v>173</v>
      </c>
      <c r="C656" t="s">
        <v>862</v>
      </c>
      <c r="D656">
        <v>0</v>
      </c>
      <c r="E656">
        <v>0</v>
      </c>
      <c r="F656">
        <v>0</v>
      </c>
      <c r="G656">
        <v>0</v>
      </c>
      <c r="H656">
        <v>0</v>
      </c>
      <c r="I656">
        <v>0</v>
      </c>
      <c r="J656">
        <v>0</v>
      </c>
      <c r="K656">
        <v>26.229959013239075</v>
      </c>
      <c r="L656">
        <v>233.28623092237515</v>
      </c>
      <c r="M656">
        <v>83.997334947699628</v>
      </c>
      <c r="N656">
        <v>47.287388563149406</v>
      </c>
      <c r="O656">
        <v>0</v>
      </c>
      <c r="P656">
        <v>0</v>
      </c>
      <c r="Q656">
        <v>31.749177475632337</v>
      </c>
      <c r="R656">
        <v>163.28668171468891</v>
      </c>
      <c r="S656">
        <v>0</v>
      </c>
      <c r="T656">
        <v>0</v>
      </c>
      <c r="U656">
        <v>0</v>
      </c>
      <c r="V656">
        <v>0</v>
      </c>
      <c r="W656">
        <v>0</v>
      </c>
      <c r="X656">
        <v>28.611115376270028</v>
      </c>
      <c r="Y656">
        <v>45.70000580573906</v>
      </c>
      <c r="Z656">
        <v>0</v>
      </c>
      <c r="AA656">
        <v>0</v>
      </c>
      <c r="AB656">
        <v>0</v>
      </c>
      <c r="AC656">
        <v>12.061951954993148</v>
      </c>
      <c r="AD656">
        <v>107.27760984021629</v>
      </c>
      <c r="AE656">
        <v>38.626511691277912</v>
      </c>
      <c r="AF656">
        <v>21.745295470645345</v>
      </c>
      <c r="AG656">
        <v>0</v>
      </c>
      <c r="AH656">
        <v>0</v>
      </c>
      <c r="AI656">
        <v>14.599986722371071</v>
      </c>
      <c r="AJ656">
        <v>75.088036116973711</v>
      </c>
      <c r="AK656">
        <v>0</v>
      </c>
      <c r="AL656">
        <v>0</v>
      </c>
      <c r="AM656">
        <v>0</v>
      </c>
      <c r="AN656">
        <v>0</v>
      </c>
      <c r="AO656">
        <v>0</v>
      </c>
      <c r="AP656">
        <v>13.156936267919789</v>
      </c>
      <c r="AQ656">
        <v>21.015331136945697</v>
      </c>
    </row>
    <row r="657" spans="1:43">
      <c r="A657" t="s">
        <v>134</v>
      </c>
      <c r="B657" t="s">
        <v>173</v>
      </c>
      <c r="C657" t="s">
        <v>863</v>
      </c>
      <c r="D657">
        <v>0</v>
      </c>
      <c r="E657">
        <v>0</v>
      </c>
      <c r="F657">
        <v>0</v>
      </c>
      <c r="G657">
        <v>0</v>
      </c>
      <c r="H657">
        <v>0</v>
      </c>
      <c r="I657">
        <v>0</v>
      </c>
      <c r="J657">
        <v>0</v>
      </c>
      <c r="K657">
        <v>26.229959013239075</v>
      </c>
      <c r="L657">
        <v>233.28623092237515</v>
      </c>
      <c r="M657">
        <v>83.997334947699628</v>
      </c>
      <c r="N657">
        <v>47.287388563149406</v>
      </c>
      <c r="O657">
        <v>0</v>
      </c>
      <c r="P657">
        <v>0</v>
      </c>
      <c r="Q657">
        <v>31.749177475632337</v>
      </c>
      <c r="R657">
        <v>163.28668171468891</v>
      </c>
      <c r="S657">
        <v>0</v>
      </c>
      <c r="T657">
        <v>0</v>
      </c>
      <c r="U657">
        <v>0</v>
      </c>
      <c r="V657">
        <v>0</v>
      </c>
      <c r="W657">
        <v>0</v>
      </c>
      <c r="X657">
        <v>28.611115376270028</v>
      </c>
      <c r="Y657">
        <v>45.70000580573906</v>
      </c>
      <c r="Z657">
        <v>0</v>
      </c>
      <c r="AA657">
        <v>0</v>
      </c>
      <c r="AB657">
        <v>0</v>
      </c>
      <c r="AC657">
        <v>12.061951954993148</v>
      </c>
      <c r="AD657">
        <v>107.27760984021629</v>
      </c>
      <c r="AE657">
        <v>38.626511691277912</v>
      </c>
      <c r="AF657">
        <v>21.745295470645345</v>
      </c>
      <c r="AG657">
        <v>0</v>
      </c>
      <c r="AH657">
        <v>0</v>
      </c>
      <c r="AI657">
        <v>14.599986722371071</v>
      </c>
      <c r="AJ657">
        <v>75.088036116973711</v>
      </c>
      <c r="AK657">
        <v>0</v>
      </c>
      <c r="AL657">
        <v>0</v>
      </c>
      <c r="AM657">
        <v>0</v>
      </c>
      <c r="AN657">
        <v>0</v>
      </c>
      <c r="AO657">
        <v>0</v>
      </c>
      <c r="AP657">
        <v>13.156936267919789</v>
      </c>
      <c r="AQ657">
        <v>21.015331136945697</v>
      </c>
    </row>
    <row r="658" spans="1:43">
      <c r="A658" t="s">
        <v>134</v>
      </c>
      <c r="B658" t="s">
        <v>175</v>
      </c>
      <c r="C658" t="s">
        <v>856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row>
    <row r="659" spans="1:43">
      <c r="A659" t="s">
        <v>134</v>
      </c>
      <c r="B659" t="s">
        <v>175</v>
      </c>
      <c r="C659" t="s">
        <v>857</v>
      </c>
      <c r="D659">
        <v>678.34438973355134</v>
      </c>
      <c r="E659">
        <v>311.93939089937027</v>
      </c>
      <c r="F659">
        <v>526.07999999999993</v>
      </c>
      <c r="G659">
        <v>241.91999999999996</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row>
    <row r="660" spans="1:43">
      <c r="A660" t="s">
        <v>134</v>
      </c>
      <c r="B660" t="s">
        <v>175</v>
      </c>
      <c r="C660" t="s">
        <v>858</v>
      </c>
      <c r="D660">
        <v>678.34438973355134</v>
      </c>
      <c r="E660">
        <v>311.93939089937027</v>
      </c>
      <c r="F660">
        <v>526.08000000000004</v>
      </c>
      <c r="G660">
        <v>241.92000000000002</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row>
    <row r="661" spans="1:43">
      <c r="A661" t="s">
        <v>134</v>
      </c>
      <c r="B661" t="s">
        <v>175</v>
      </c>
      <c r="C661" t="s">
        <v>859</v>
      </c>
      <c r="D661">
        <v>678.34438973355122</v>
      </c>
      <c r="E661">
        <v>311.93939089937027</v>
      </c>
      <c r="F661">
        <v>526.08000000000004</v>
      </c>
      <c r="G661">
        <v>241.92000000000002</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row>
    <row r="662" spans="1:43">
      <c r="A662" t="s">
        <v>134</v>
      </c>
      <c r="B662" t="s">
        <v>175</v>
      </c>
      <c r="C662" t="s">
        <v>860</v>
      </c>
      <c r="D662">
        <v>678.34438973355122</v>
      </c>
      <c r="E662">
        <v>311.93939089937027</v>
      </c>
      <c r="F662">
        <v>526.08000000000004</v>
      </c>
      <c r="G662">
        <v>241.92000000000002</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row>
    <row r="663" spans="1:43">
      <c r="A663" t="s">
        <v>134</v>
      </c>
      <c r="B663" t="s">
        <v>175</v>
      </c>
      <c r="C663" t="s">
        <v>861</v>
      </c>
      <c r="D663">
        <v>0</v>
      </c>
      <c r="E663">
        <v>0</v>
      </c>
      <c r="F663">
        <v>0</v>
      </c>
      <c r="G663">
        <v>0</v>
      </c>
      <c r="H663">
        <v>0</v>
      </c>
      <c r="I663">
        <v>0</v>
      </c>
      <c r="J663">
        <v>0</v>
      </c>
      <c r="K663">
        <v>263.04000000000002</v>
      </c>
      <c r="L663">
        <v>263.04000000000002</v>
      </c>
      <c r="M663">
        <v>0</v>
      </c>
      <c r="N663">
        <v>0</v>
      </c>
      <c r="O663">
        <v>0</v>
      </c>
      <c r="P663">
        <v>0</v>
      </c>
      <c r="Q663">
        <v>134.42533861357279</v>
      </c>
      <c r="R663">
        <v>184.83484059366265</v>
      </c>
      <c r="S663">
        <v>0</v>
      </c>
      <c r="T663">
        <v>0</v>
      </c>
      <c r="U663">
        <v>0</v>
      </c>
      <c r="V663">
        <v>0</v>
      </c>
      <c r="W663">
        <v>0</v>
      </c>
      <c r="X663">
        <v>164.40000000000006</v>
      </c>
      <c r="Y663">
        <v>194.68421052631572</v>
      </c>
      <c r="Z663">
        <v>0</v>
      </c>
      <c r="AA663">
        <v>0</v>
      </c>
      <c r="AB663">
        <v>0</v>
      </c>
      <c r="AC663">
        <v>120.95999999999998</v>
      </c>
      <c r="AD663">
        <v>120.95999999999998</v>
      </c>
      <c r="AE663">
        <v>0</v>
      </c>
      <c r="AF663">
        <v>0</v>
      </c>
      <c r="AG663">
        <v>0</v>
      </c>
      <c r="AH663">
        <v>0</v>
      </c>
      <c r="AI663">
        <v>61.816031625219608</v>
      </c>
      <c r="AJ663">
        <v>84.997043484676965</v>
      </c>
      <c r="AK663">
        <v>0</v>
      </c>
      <c r="AL663">
        <v>0</v>
      </c>
      <c r="AM663">
        <v>0</v>
      </c>
      <c r="AN663">
        <v>0</v>
      </c>
      <c r="AO663">
        <v>0</v>
      </c>
      <c r="AP663">
        <v>75.599999999999994</v>
      </c>
      <c r="AQ663">
        <v>89.526315789473642</v>
      </c>
    </row>
    <row r="664" spans="1:43">
      <c r="A664" t="s">
        <v>134</v>
      </c>
      <c r="B664" t="s">
        <v>175</v>
      </c>
      <c r="C664" t="s">
        <v>862</v>
      </c>
      <c r="D664">
        <v>0</v>
      </c>
      <c r="E664">
        <v>0</v>
      </c>
      <c r="F664">
        <v>0</v>
      </c>
      <c r="G664">
        <v>0</v>
      </c>
      <c r="H664">
        <v>0</v>
      </c>
      <c r="I664">
        <v>0</v>
      </c>
      <c r="J664">
        <v>0</v>
      </c>
      <c r="K664">
        <v>263.04000000000002</v>
      </c>
      <c r="L664">
        <v>263.04000000000002</v>
      </c>
      <c r="M664">
        <v>0</v>
      </c>
      <c r="N664">
        <v>0</v>
      </c>
      <c r="O664">
        <v>0</v>
      </c>
      <c r="P664">
        <v>0</v>
      </c>
      <c r="Q664">
        <v>134.42533861357279</v>
      </c>
      <c r="R664">
        <v>184.83484059366265</v>
      </c>
      <c r="S664">
        <v>0</v>
      </c>
      <c r="T664">
        <v>0</v>
      </c>
      <c r="U664">
        <v>0</v>
      </c>
      <c r="V664">
        <v>0</v>
      </c>
      <c r="W664">
        <v>0</v>
      </c>
      <c r="X664">
        <v>164.40000000000006</v>
      </c>
      <c r="Y664">
        <v>194.68421052631572</v>
      </c>
      <c r="Z664">
        <v>0</v>
      </c>
      <c r="AA664">
        <v>0</v>
      </c>
      <c r="AB664">
        <v>0</v>
      </c>
      <c r="AC664">
        <v>120.95999999999998</v>
      </c>
      <c r="AD664">
        <v>120.95999999999998</v>
      </c>
      <c r="AE664">
        <v>0</v>
      </c>
      <c r="AF664">
        <v>0</v>
      </c>
      <c r="AG664">
        <v>0</v>
      </c>
      <c r="AH664">
        <v>0</v>
      </c>
      <c r="AI664">
        <v>61.816031625219608</v>
      </c>
      <c r="AJ664">
        <v>84.997043484676965</v>
      </c>
      <c r="AK664">
        <v>0</v>
      </c>
      <c r="AL664">
        <v>0</v>
      </c>
      <c r="AM664">
        <v>0</v>
      </c>
      <c r="AN664">
        <v>0</v>
      </c>
      <c r="AO664">
        <v>0</v>
      </c>
      <c r="AP664">
        <v>75.599999999999994</v>
      </c>
      <c r="AQ664">
        <v>89.526315789473642</v>
      </c>
    </row>
    <row r="665" spans="1:43">
      <c r="A665" t="s">
        <v>134</v>
      </c>
      <c r="B665" t="s">
        <v>175</v>
      </c>
      <c r="C665" t="s">
        <v>863</v>
      </c>
      <c r="D665">
        <v>0</v>
      </c>
      <c r="E665">
        <v>0</v>
      </c>
      <c r="F665">
        <v>0</v>
      </c>
      <c r="G665">
        <v>0</v>
      </c>
      <c r="H665">
        <v>0</v>
      </c>
      <c r="I665">
        <v>0</v>
      </c>
      <c r="J665">
        <v>0</v>
      </c>
      <c r="K665">
        <v>263.04000000000002</v>
      </c>
      <c r="L665">
        <v>263.04000000000002</v>
      </c>
      <c r="M665">
        <v>0</v>
      </c>
      <c r="N665">
        <v>0</v>
      </c>
      <c r="O665">
        <v>0</v>
      </c>
      <c r="P665">
        <v>0</v>
      </c>
      <c r="Q665">
        <v>134.42533861357279</v>
      </c>
      <c r="R665">
        <v>184.83484059366265</v>
      </c>
      <c r="S665">
        <v>0</v>
      </c>
      <c r="T665">
        <v>0</v>
      </c>
      <c r="U665">
        <v>0</v>
      </c>
      <c r="V665">
        <v>0</v>
      </c>
      <c r="W665">
        <v>0</v>
      </c>
      <c r="X665">
        <v>164.40000000000006</v>
      </c>
      <c r="Y665">
        <v>194.68421052631572</v>
      </c>
      <c r="Z665">
        <v>0</v>
      </c>
      <c r="AA665">
        <v>0</v>
      </c>
      <c r="AB665">
        <v>0</v>
      </c>
      <c r="AC665">
        <v>120.95999999999998</v>
      </c>
      <c r="AD665">
        <v>120.95999999999998</v>
      </c>
      <c r="AE665">
        <v>0</v>
      </c>
      <c r="AF665">
        <v>0</v>
      </c>
      <c r="AG665">
        <v>0</v>
      </c>
      <c r="AH665">
        <v>0</v>
      </c>
      <c r="AI665">
        <v>61.816031625219608</v>
      </c>
      <c r="AJ665">
        <v>84.997043484676965</v>
      </c>
      <c r="AK665">
        <v>0</v>
      </c>
      <c r="AL665">
        <v>0</v>
      </c>
      <c r="AM665">
        <v>0</v>
      </c>
      <c r="AN665">
        <v>0</v>
      </c>
      <c r="AO665">
        <v>0</v>
      </c>
      <c r="AP665">
        <v>75.599999999999994</v>
      </c>
      <c r="AQ665">
        <v>89.526315789473642</v>
      </c>
    </row>
    <row r="666" spans="1:43">
      <c r="A666" t="s">
        <v>134</v>
      </c>
      <c r="B666" t="s">
        <v>177</v>
      </c>
      <c r="C666" t="s">
        <v>856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row>
    <row r="667" spans="1:43">
      <c r="A667" t="s">
        <v>134</v>
      </c>
      <c r="B667" t="s">
        <v>177</v>
      </c>
      <c r="C667" t="s">
        <v>857</v>
      </c>
      <c r="D667">
        <v>654.25316210526341</v>
      </c>
      <c r="E667">
        <v>300.86094315789484</v>
      </c>
      <c r="F667">
        <v>315.64799999999997</v>
      </c>
      <c r="G667">
        <v>145.15199999999999</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row>
    <row r="668" spans="1:43">
      <c r="A668" t="s">
        <v>134</v>
      </c>
      <c r="B668" t="s">
        <v>177</v>
      </c>
      <c r="C668" t="s">
        <v>858</v>
      </c>
      <c r="D668">
        <v>113.98400000000004</v>
      </c>
      <c r="E668">
        <v>52.416000000000011</v>
      </c>
      <c r="F668">
        <v>1171.8293904000006</v>
      </c>
      <c r="G668">
        <v>538.87044960000026</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row>
    <row r="669" spans="1:43">
      <c r="A669" t="s">
        <v>134</v>
      </c>
      <c r="B669" t="s">
        <v>177</v>
      </c>
      <c r="C669" t="s">
        <v>859</v>
      </c>
      <c r="D669">
        <v>360.00567733333344</v>
      </c>
      <c r="E669">
        <v>165.55005600000004</v>
      </c>
      <c r="F669">
        <v>315.64799999999997</v>
      </c>
      <c r="G669">
        <v>145.15199999999999</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row>
    <row r="670" spans="1:43">
      <c r="A670" t="s">
        <v>134</v>
      </c>
      <c r="B670" t="s">
        <v>177</v>
      </c>
      <c r="C670" t="s">
        <v>860</v>
      </c>
      <c r="D670">
        <v>360.00567733333344</v>
      </c>
      <c r="E670">
        <v>165.55005600000004</v>
      </c>
      <c r="F670">
        <v>315.64799999999997</v>
      </c>
      <c r="G670">
        <v>145.15199999999999</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row>
    <row r="671" spans="1:43">
      <c r="A671" t="s">
        <v>134</v>
      </c>
      <c r="B671" t="s">
        <v>177</v>
      </c>
      <c r="C671" t="s">
        <v>861</v>
      </c>
      <c r="D671">
        <v>0</v>
      </c>
      <c r="E671">
        <v>0</v>
      </c>
      <c r="F671">
        <v>0</v>
      </c>
      <c r="G671">
        <v>0</v>
      </c>
      <c r="H671">
        <v>0</v>
      </c>
      <c r="I671">
        <v>0</v>
      </c>
      <c r="J671">
        <v>0</v>
      </c>
      <c r="K671">
        <v>52.608000000000004</v>
      </c>
      <c r="L671">
        <v>263.03999999999996</v>
      </c>
      <c r="M671">
        <v>0</v>
      </c>
      <c r="N671">
        <v>0</v>
      </c>
      <c r="O671">
        <v>0</v>
      </c>
      <c r="P671">
        <v>0</v>
      </c>
      <c r="Q671">
        <v>0</v>
      </c>
      <c r="R671">
        <v>262.0963440000001</v>
      </c>
      <c r="S671">
        <v>0</v>
      </c>
      <c r="T671">
        <v>0</v>
      </c>
      <c r="U671">
        <v>0</v>
      </c>
      <c r="V671">
        <v>0</v>
      </c>
      <c r="W671">
        <v>0</v>
      </c>
      <c r="X671">
        <v>0</v>
      </c>
      <c r="Y671">
        <v>70.144000000000005</v>
      </c>
      <c r="Z671">
        <v>0</v>
      </c>
      <c r="AA671">
        <v>0</v>
      </c>
      <c r="AB671">
        <v>0</v>
      </c>
      <c r="AC671">
        <v>24.191999999999993</v>
      </c>
      <c r="AD671">
        <v>120.95999999999998</v>
      </c>
      <c r="AE671">
        <v>0</v>
      </c>
      <c r="AF671">
        <v>0</v>
      </c>
      <c r="AG671">
        <v>0</v>
      </c>
      <c r="AH671">
        <v>0</v>
      </c>
      <c r="AI671">
        <v>0</v>
      </c>
      <c r="AJ671">
        <v>120.52605600000004</v>
      </c>
      <c r="AK671">
        <v>0</v>
      </c>
      <c r="AL671">
        <v>0</v>
      </c>
      <c r="AM671">
        <v>0</v>
      </c>
      <c r="AN671">
        <v>0</v>
      </c>
      <c r="AO671">
        <v>0</v>
      </c>
      <c r="AP671">
        <v>0</v>
      </c>
      <c r="AQ671">
        <v>32.256</v>
      </c>
    </row>
    <row r="672" spans="1:43">
      <c r="A672" t="s">
        <v>134</v>
      </c>
      <c r="B672" t="s">
        <v>177</v>
      </c>
      <c r="C672" t="s">
        <v>862</v>
      </c>
      <c r="D672">
        <v>0</v>
      </c>
      <c r="E672">
        <v>0</v>
      </c>
      <c r="F672">
        <v>0</v>
      </c>
      <c r="G672">
        <v>0</v>
      </c>
      <c r="H672">
        <v>0</v>
      </c>
      <c r="I672">
        <v>0</v>
      </c>
      <c r="J672">
        <v>0</v>
      </c>
      <c r="K672">
        <v>52.608000000000004</v>
      </c>
      <c r="L672">
        <v>263.03999999999996</v>
      </c>
      <c r="M672">
        <v>0</v>
      </c>
      <c r="N672">
        <v>0</v>
      </c>
      <c r="O672">
        <v>0</v>
      </c>
      <c r="P672">
        <v>0</v>
      </c>
      <c r="Q672">
        <v>0</v>
      </c>
      <c r="R672">
        <v>262.0963440000001</v>
      </c>
      <c r="S672">
        <v>0</v>
      </c>
      <c r="T672">
        <v>0</v>
      </c>
      <c r="U672">
        <v>0</v>
      </c>
      <c r="V672">
        <v>0</v>
      </c>
      <c r="W672">
        <v>0</v>
      </c>
      <c r="X672">
        <v>0</v>
      </c>
      <c r="Y672">
        <v>70.144000000000005</v>
      </c>
      <c r="Z672">
        <v>0</v>
      </c>
      <c r="AA672">
        <v>0</v>
      </c>
      <c r="AB672">
        <v>0</v>
      </c>
      <c r="AC672">
        <v>24.191999999999993</v>
      </c>
      <c r="AD672">
        <v>120.95999999999998</v>
      </c>
      <c r="AE672">
        <v>0</v>
      </c>
      <c r="AF672">
        <v>0</v>
      </c>
      <c r="AG672">
        <v>0</v>
      </c>
      <c r="AH672">
        <v>0</v>
      </c>
      <c r="AI672">
        <v>0</v>
      </c>
      <c r="AJ672">
        <v>120.52605600000004</v>
      </c>
      <c r="AK672">
        <v>0</v>
      </c>
      <c r="AL672">
        <v>0</v>
      </c>
      <c r="AM672">
        <v>0</v>
      </c>
      <c r="AN672">
        <v>0</v>
      </c>
      <c r="AO672">
        <v>0</v>
      </c>
      <c r="AP672">
        <v>0</v>
      </c>
      <c r="AQ672">
        <v>32.256</v>
      </c>
    </row>
    <row r="673" spans="1:43">
      <c r="A673" t="s">
        <v>134</v>
      </c>
      <c r="B673" t="s">
        <v>177</v>
      </c>
      <c r="C673" t="s">
        <v>863</v>
      </c>
      <c r="D673">
        <v>0</v>
      </c>
      <c r="E673">
        <v>0</v>
      </c>
      <c r="F673">
        <v>0</v>
      </c>
      <c r="G673">
        <v>0</v>
      </c>
      <c r="H673">
        <v>0</v>
      </c>
      <c r="I673">
        <v>0</v>
      </c>
      <c r="J673">
        <v>0</v>
      </c>
      <c r="K673">
        <v>52.608000000000004</v>
      </c>
      <c r="L673">
        <v>263.03999999999996</v>
      </c>
      <c r="M673">
        <v>0</v>
      </c>
      <c r="N673">
        <v>0</v>
      </c>
      <c r="O673">
        <v>0</v>
      </c>
      <c r="P673">
        <v>0</v>
      </c>
      <c r="Q673">
        <v>0</v>
      </c>
      <c r="R673">
        <v>262.0963440000001</v>
      </c>
      <c r="S673">
        <v>0</v>
      </c>
      <c r="T673">
        <v>0</v>
      </c>
      <c r="U673">
        <v>0</v>
      </c>
      <c r="V673">
        <v>0</v>
      </c>
      <c r="W673">
        <v>0</v>
      </c>
      <c r="X673">
        <v>0</v>
      </c>
      <c r="Y673">
        <v>70.144000000000005</v>
      </c>
      <c r="Z673">
        <v>0</v>
      </c>
      <c r="AA673">
        <v>0</v>
      </c>
      <c r="AB673">
        <v>0</v>
      </c>
      <c r="AC673">
        <v>24.191999999999993</v>
      </c>
      <c r="AD673">
        <v>120.95999999999998</v>
      </c>
      <c r="AE673">
        <v>0</v>
      </c>
      <c r="AF673">
        <v>0</v>
      </c>
      <c r="AG673">
        <v>0</v>
      </c>
      <c r="AH673">
        <v>0</v>
      </c>
      <c r="AI673">
        <v>0</v>
      </c>
      <c r="AJ673">
        <v>120.52605600000004</v>
      </c>
      <c r="AK673">
        <v>0</v>
      </c>
      <c r="AL673">
        <v>0</v>
      </c>
      <c r="AM673">
        <v>0</v>
      </c>
      <c r="AN673">
        <v>0</v>
      </c>
      <c r="AO673">
        <v>0</v>
      </c>
      <c r="AP673">
        <v>0</v>
      </c>
      <c r="AQ673">
        <v>32.256</v>
      </c>
    </row>
    <row r="674" spans="1:43">
      <c r="A674" t="s">
        <v>134</v>
      </c>
      <c r="B674" t="s">
        <v>179</v>
      </c>
      <c r="C674" t="s">
        <v>856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row>
    <row r="675" spans="1:43">
      <c r="A675" t="s">
        <v>134</v>
      </c>
      <c r="B675" t="s">
        <v>179</v>
      </c>
      <c r="C675" t="s">
        <v>857</v>
      </c>
      <c r="D675">
        <v>654.25316210526341</v>
      </c>
      <c r="E675">
        <v>300.86094315789484</v>
      </c>
      <c r="F675">
        <v>315.64799999999997</v>
      </c>
      <c r="G675">
        <v>145.15199999999999</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row>
    <row r="676" spans="1:43">
      <c r="A676" t="s">
        <v>134</v>
      </c>
      <c r="B676" t="s">
        <v>179</v>
      </c>
      <c r="C676" t="s">
        <v>858</v>
      </c>
      <c r="D676">
        <v>113.98400000000004</v>
      </c>
      <c r="E676">
        <v>52.416000000000011</v>
      </c>
      <c r="F676">
        <v>1171.8293904000006</v>
      </c>
      <c r="G676">
        <v>538.87044960000026</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row>
    <row r="677" spans="1:43">
      <c r="A677" t="s">
        <v>134</v>
      </c>
      <c r="B677" t="s">
        <v>179</v>
      </c>
      <c r="C677" t="s">
        <v>859</v>
      </c>
      <c r="D677">
        <v>360.00567733333344</v>
      </c>
      <c r="E677">
        <v>165.55005600000004</v>
      </c>
      <c r="F677">
        <v>315.64799999999997</v>
      </c>
      <c r="G677">
        <v>145.15199999999999</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row>
    <row r="678" spans="1:43">
      <c r="A678" t="s">
        <v>134</v>
      </c>
      <c r="B678" t="s">
        <v>179</v>
      </c>
      <c r="C678" t="s">
        <v>860</v>
      </c>
      <c r="D678">
        <v>360.00567733333344</v>
      </c>
      <c r="E678">
        <v>165.55005600000004</v>
      </c>
      <c r="F678">
        <v>315.64799999999997</v>
      </c>
      <c r="G678">
        <v>145.15199999999999</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row>
    <row r="679" spans="1:43">
      <c r="A679" t="s">
        <v>134</v>
      </c>
      <c r="B679" t="s">
        <v>179</v>
      </c>
      <c r="C679" t="s">
        <v>861</v>
      </c>
      <c r="D679">
        <v>0</v>
      </c>
      <c r="E679">
        <v>0</v>
      </c>
      <c r="F679">
        <v>0</v>
      </c>
      <c r="G679">
        <v>0</v>
      </c>
      <c r="H679">
        <v>0</v>
      </c>
      <c r="I679">
        <v>0</v>
      </c>
      <c r="J679">
        <v>0</v>
      </c>
      <c r="K679">
        <v>52.608000000000004</v>
      </c>
      <c r="L679">
        <v>263.03999999999996</v>
      </c>
      <c r="M679">
        <v>0</v>
      </c>
      <c r="N679">
        <v>0</v>
      </c>
      <c r="O679">
        <v>0</v>
      </c>
      <c r="P679">
        <v>0</v>
      </c>
      <c r="Q679">
        <v>0</v>
      </c>
      <c r="R679">
        <v>262.0963440000001</v>
      </c>
      <c r="S679">
        <v>0</v>
      </c>
      <c r="T679">
        <v>0</v>
      </c>
      <c r="U679">
        <v>0</v>
      </c>
      <c r="V679">
        <v>0</v>
      </c>
      <c r="W679">
        <v>0</v>
      </c>
      <c r="X679">
        <v>0</v>
      </c>
      <c r="Y679">
        <v>70.144000000000005</v>
      </c>
      <c r="Z679">
        <v>0</v>
      </c>
      <c r="AA679">
        <v>0</v>
      </c>
      <c r="AB679">
        <v>0</v>
      </c>
      <c r="AC679">
        <v>24.191999999999993</v>
      </c>
      <c r="AD679">
        <v>120.95999999999998</v>
      </c>
      <c r="AE679">
        <v>0</v>
      </c>
      <c r="AF679">
        <v>0</v>
      </c>
      <c r="AG679">
        <v>0</v>
      </c>
      <c r="AH679">
        <v>0</v>
      </c>
      <c r="AI679">
        <v>0</v>
      </c>
      <c r="AJ679">
        <v>120.52605600000004</v>
      </c>
      <c r="AK679">
        <v>0</v>
      </c>
      <c r="AL679">
        <v>0</v>
      </c>
      <c r="AM679">
        <v>0</v>
      </c>
      <c r="AN679">
        <v>0</v>
      </c>
      <c r="AO679">
        <v>0</v>
      </c>
      <c r="AP679">
        <v>0</v>
      </c>
      <c r="AQ679">
        <v>32.256</v>
      </c>
    </row>
    <row r="680" spans="1:43">
      <c r="A680" t="s">
        <v>134</v>
      </c>
      <c r="B680" t="s">
        <v>179</v>
      </c>
      <c r="C680" t="s">
        <v>862</v>
      </c>
      <c r="D680">
        <v>0</v>
      </c>
      <c r="E680">
        <v>0</v>
      </c>
      <c r="F680">
        <v>0</v>
      </c>
      <c r="G680">
        <v>0</v>
      </c>
      <c r="H680">
        <v>0</v>
      </c>
      <c r="I680">
        <v>0</v>
      </c>
      <c r="J680">
        <v>0</v>
      </c>
      <c r="K680">
        <v>52.608000000000004</v>
      </c>
      <c r="L680">
        <v>263.03999999999996</v>
      </c>
      <c r="M680">
        <v>0</v>
      </c>
      <c r="N680">
        <v>0</v>
      </c>
      <c r="O680">
        <v>0</v>
      </c>
      <c r="P680">
        <v>0</v>
      </c>
      <c r="Q680">
        <v>0</v>
      </c>
      <c r="R680">
        <v>262.0963440000001</v>
      </c>
      <c r="S680">
        <v>0</v>
      </c>
      <c r="T680">
        <v>0</v>
      </c>
      <c r="U680">
        <v>0</v>
      </c>
      <c r="V680">
        <v>0</v>
      </c>
      <c r="W680">
        <v>0</v>
      </c>
      <c r="X680">
        <v>0</v>
      </c>
      <c r="Y680">
        <v>70.144000000000005</v>
      </c>
      <c r="Z680">
        <v>0</v>
      </c>
      <c r="AA680">
        <v>0</v>
      </c>
      <c r="AB680">
        <v>0</v>
      </c>
      <c r="AC680">
        <v>24.191999999999993</v>
      </c>
      <c r="AD680">
        <v>120.95999999999998</v>
      </c>
      <c r="AE680">
        <v>0</v>
      </c>
      <c r="AF680">
        <v>0</v>
      </c>
      <c r="AG680">
        <v>0</v>
      </c>
      <c r="AH680">
        <v>0</v>
      </c>
      <c r="AI680">
        <v>0</v>
      </c>
      <c r="AJ680">
        <v>120.52605600000004</v>
      </c>
      <c r="AK680">
        <v>0</v>
      </c>
      <c r="AL680">
        <v>0</v>
      </c>
      <c r="AM680">
        <v>0</v>
      </c>
      <c r="AN680">
        <v>0</v>
      </c>
      <c r="AO680">
        <v>0</v>
      </c>
      <c r="AP680">
        <v>0</v>
      </c>
      <c r="AQ680">
        <v>32.256</v>
      </c>
    </row>
    <row r="681" spans="1:43">
      <c r="A681" t="s">
        <v>134</v>
      </c>
      <c r="B681" t="s">
        <v>179</v>
      </c>
      <c r="C681" t="s">
        <v>863</v>
      </c>
      <c r="D681">
        <v>0</v>
      </c>
      <c r="E681">
        <v>0</v>
      </c>
      <c r="F681">
        <v>0</v>
      </c>
      <c r="G681">
        <v>0</v>
      </c>
      <c r="H681">
        <v>0</v>
      </c>
      <c r="I681">
        <v>0</v>
      </c>
      <c r="J681">
        <v>0</v>
      </c>
      <c r="K681">
        <v>52.608000000000004</v>
      </c>
      <c r="L681">
        <v>263.03999999999996</v>
      </c>
      <c r="M681">
        <v>0</v>
      </c>
      <c r="N681">
        <v>0</v>
      </c>
      <c r="O681">
        <v>0</v>
      </c>
      <c r="P681">
        <v>0</v>
      </c>
      <c r="Q681">
        <v>0</v>
      </c>
      <c r="R681">
        <v>262.0963440000001</v>
      </c>
      <c r="S681">
        <v>0</v>
      </c>
      <c r="T681">
        <v>0</v>
      </c>
      <c r="U681">
        <v>0</v>
      </c>
      <c r="V681">
        <v>0</v>
      </c>
      <c r="W681">
        <v>0</v>
      </c>
      <c r="X681">
        <v>0</v>
      </c>
      <c r="Y681">
        <v>70.144000000000005</v>
      </c>
      <c r="Z681">
        <v>0</v>
      </c>
      <c r="AA681">
        <v>0</v>
      </c>
      <c r="AB681">
        <v>0</v>
      </c>
      <c r="AC681">
        <v>24.191999999999993</v>
      </c>
      <c r="AD681">
        <v>120.95999999999998</v>
      </c>
      <c r="AE681">
        <v>0</v>
      </c>
      <c r="AF681">
        <v>0</v>
      </c>
      <c r="AG681">
        <v>0</v>
      </c>
      <c r="AH681">
        <v>0</v>
      </c>
      <c r="AI681">
        <v>0</v>
      </c>
      <c r="AJ681">
        <v>120.52605600000004</v>
      </c>
      <c r="AK681">
        <v>0</v>
      </c>
      <c r="AL681">
        <v>0</v>
      </c>
      <c r="AM681">
        <v>0</v>
      </c>
      <c r="AN681">
        <v>0</v>
      </c>
      <c r="AO681">
        <v>0</v>
      </c>
      <c r="AP681">
        <v>0</v>
      </c>
      <c r="AQ681">
        <v>32.256</v>
      </c>
    </row>
    <row r="682" spans="1:43">
      <c r="A682" t="s">
        <v>134</v>
      </c>
      <c r="B682" t="s">
        <v>181</v>
      </c>
      <c r="C682" t="s">
        <v>856</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row>
    <row r="683" spans="1:43">
      <c r="A683" t="s">
        <v>134</v>
      </c>
      <c r="B683" t="s">
        <v>181</v>
      </c>
      <c r="C683" t="s">
        <v>857</v>
      </c>
      <c r="D683">
        <v>654.25316210526341</v>
      </c>
      <c r="E683">
        <v>300.86094315789484</v>
      </c>
      <c r="F683">
        <v>315.64799999999997</v>
      </c>
      <c r="G683">
        <v>145.15199999999999</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row>
    <row r="684" spans="1:43">
      <c r="A684" t="s">
        <v>134</v>
      </c>
      <c r="B684" t="s">
        <v>181</v>
      </c>
      <c r="C684" t="s">
        <v>858</v>
      </c>
      <c r="D684">
        <v>113.98400000000004</v>
      </c>
      <c r="E684">
        <v>52.416000000000011</v>
      </c>
      <c r="F684">
        <v>1171.8293904000006</v>
      </c>
      <c r="G684">
        <v>538.87044960000026</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row>
    <row r="685" spans="1:43">
      <c r="A685" t="s">
        <v>134</v>
      </c>
      <c r="B685" t="s">
        <v>181</v>
      </c>
      <c r="C685" t="s">
        <v>859</v>
      </c>
      <c r="D685">
        <v>360.00567733333344</v>
      </c>
      <c r="E685">
        <v>165.55005600000004</v>
      </c>
      <c r="F685">
        <v>315.64799999999997</v>
      </c>
      <c r="G685">
        <v>145.15199999999999</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row>
    <row r="686" spans="1:43">
      <c r="A686" t="s">
        <v>134</v>
      </c>
      <c r="B686" t="s">
        <v>181</v>
      </c>
      <c r="C686" t="s">
        <v>860</v>
      </c>
      <c r="D686">
        <v>360.00567733333344</v>
      </c>
      <c r="E686">
        <v>165.55005600000004</v>
      </c>
      <c r="F686">
        <v>315.64799999999997</v>
      </c>
      <c r="G686">
        <v>145.15199999999999</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row>
    <row r="687" spans="1:43">
      <c r="A687" t="s">
        <v>134</v>
      </c>
      <c r="B687" t="s">
        <v>181</v>
      </c>
      <c r="C687" t="s">
        <v>861</v>
      </c>
      <c r="D687">
        <v>0</v>
      </c>
      <c r="E687">
        <v>0</v>
      </c>
      <c r="F687">
        <v>0</v>
      </c>
      <c r="G687">
        <v>0</v>
      </c>
      <c r="H687">
        <v>0</v>
      </c>
      <c r="I687">
        <v>0</v>
      </c>
      <c r="J687">
        <v>0</v>
      </c>
      <c r="K687">
        <v>52.608000000000004</v>
      </c>
      <c r="L687">
        <v>263.03999999999996</v>
      </c>
      <c r="M687">
        <v>0</v>
      </c>
      <c r="N687">
        <v>0</v>
      </c>
      <c r="O687">
        <v>0</v>
      </c>
      <c r="P687">
        <v>0</v>
      </c>
      <c r="Q687">
        <v>0</v>
      </c>
      <c r="R687">
        <v>262.0963440000001</v>
      </c>
      <c r="S687">
        <v>0</v>
      </c>
      <c r="T687">
        <v>0</v>
      </c>
      <c r="U687">
        <v>0</v>
      </c>
      <c r="V687">
        <v>0</v>
      </c>
      <c r="W687">
        <v>0</v>
      </c>
      <c r="X687">
        <v>0</v>
      </c>
      <c r="Y687">
        <v>70.144000000000005</v>
      </c>
      <c r="Z687">
        <v>0</v>
      </c>
      <c r="AA687">
        <v>0</v>
      </c>
      <c r="AB687">
        <v>0</v>
      </c>
      <c r="AC687">
        <v>24.191999999999993</v>
      </c>
      <c r="AD687">
        <v>120.95999999999998</v>
      </c>
      <c r="AE687">
        <v>0</v>
      </c>
      <c r="AF687">
        <v>0</v>
      </c>
      <c r="AG687">
        <v>0</v>
      </c>
      <c r="AH687">
        <v>0</v>
      </c>
      <c r="AI687">
        <v>0</v>
      </c>
      <c r="AJ687">
        <v>120.52605600000004</v>
      </c>
      <c r="AK687">
        <v>0</v>
      </c>
      <c r="AL687">
        <v>0</v>
      </c>
      <c r="AM687">
        <v>0</v>
      </c>
      <c r="AN687">
        <v>0</v>
      </c>
      <c r="AO687">
        <v>0</v>
      </c>
      <c r="AP687">
        <v>0</v>
      </c>
      <c r="AQ687">
        <v>32.256</v>
      </c>
    </row>
    <row r="688" spans="1:43">
      <c r="A688" t="s">
        <v>134</v>
      </c>
      <c r="B688" t="s">
        <v>181</v>
      </c>
      <c r="C688" t="s">
        <v>862</v>
      </c>
      <c r="D688">
        <v>0</v>
      </c>
      <c r="E688">
        <v>0</v>
      </c>
      <c r="F688">
        <v>0</v>
      </c>
      <c r="G688">
        <v>0</v>
      </c>
      <c r="H688">
        <v>0</v>
      </c>
      <c r="I688">
        <v>0</v>
      </c>
      <c r="J688">
        <v>0</v>
      </c>
      <c r="K688">
        <v>52.608000000000004</v>
      </c>
      <c r="L688">
        <v>263.03999999999996</v>
      </c>
      <c r="M688">
        <v>0</v>
      </c>
      <c r="N688">
        <v>0</v>
      </c>
      <c r="O688">
        <v>0</v>
      </c>
      <c r="P688">
        <v>0</v>
      </c>
      <c r="Q688">
        <v>0</v>
      </c>
      <c r="R688">
        <v>262.0963440000001</v>
      </c>
      <c r="S688">
        <v>0</v>
      </c>
      <c r="T688">
        <v>0</v>
      </c>
      <c r="U688">
        <v>0</v>
      </c>
      <c r="V688">
        <v>0</v>
      </c>
      <c r="W688">
        <v>0</v>
      </c>
      <c r="X688">
        <v>0</v>
      </c>
      <c r="Y688">
        <v>70.144000000000005</v>
      </c>
      <c r="Z688">
        <v>0</v>
      </c>
      <c r="AA688">
        <v>0</v>
      </c>
      <c r="AB688">
        <v>0</v>
      </c>
      <c r="AC688">
        <v>24.191999999999993</v>
      </c>
      <c r="AD688">
        <v>120.95999999999998</v>
      </c>
      <c r="AE688">
        <v>0</v>
      </c>
      <c r="AF688">
        <v>0</v>
      </c>
      <c r="AG688">
        <v>0</v>
      </c>
      <c r="AH688">
        <v>0</v>
      </c>
      <c r="AI688">
        <v>0</v>
      </c>
      <c r="AJ688">
        <v>120.52605600000004</v>
      </c>
      <c r="AK688">
        <v>0</v>
      </c>
      <c r="AL688">
        <v>0</v>
      </c>
      <c r="AM688">
        <v>0</v>
      </c>
      <c r="AN688">
        <v>0</v>
      </c>
      <c r="AO688">
        <v>0</v>
      </c>
      <c r="AP688">
        <v>0</v>
      </c>
      <c r="AQ688">
        <v>32.256</v>
      </c>
    </row>
    <row r="689" spans="1:43">
      <c r="A689" t="s">
        <v>134</v>
      </c>
      <c r="B689" t="s">
        <v>181</v>
      </c>
      <c r="C689" t="s">
        <v>863</v>
      </c>
      <c r="D689">
        <v>0</v>
      </c>
      <c r="E689">
        <v>0</v>
      </c>
      <c r="F689">
        <v>0</v>
      </c>
      <c r="G689">
        <v>0</v>
      </c>
      <c r="H689">
        <v>0</v>
      </c>
      <c r="I689">
        <v>0</v>
      </c>
      <c r="J689">
        <v>0</v>
      </c>
      <c r="K689">
        <v>52.608000000000004</v>
      </c>
      <c r="L689">
        <v>263.03999999999996</v>
      </c>
      <c r="M689">
        <v>0</v>
      </c>
      <c r="N689">
        <v>0</v>
      </c>
      <c r="O689">
        <v>0</v>
      </c>
      <c r="P689">
        <v>0</v>
      </c>
      <c r="Q689">
        <v>0</v>
      </c>
      <c r="R689">
        <v>262.0963440000001</v>
      </c>
      <c r="S689">
        <v>0</v>
      </c>
      <c r="T689">
        <v>0</v>
      </c>
      <c r="U689">
        <v>0</v>
      </c>
      <c r="V689">
        <v>0</v>
      </c>
      <c r="W689">
        <v>0</v>
      </c>
      <c r="X689">
        <v>0</v>
      </c>
      <c r="Y689">
        <v>70.144000000000005</v>
      </c>
      <c r="Z689">
        <v>0</v>
      </c>
      <c r="AA689">
        <v>0</v>
      </c>
      <c r="AB689">
        <v>0</v>
      </c>
      <c r="AC689">
        <v>24.191999999999993</v>
      </c>
      <c r="AD689">
        <v>120.95999999999998</v>
      </c>
      <c r="AE689">
        <v>0</v>
      </c>
      <c r="AF689">
        <v>0</v>
      </c>
      <c r="AG689">
        <v>0</v>
      </c>
      <c r="AH689">
        <v>0</v>
      </c>
      <c r="AI689">
        <v>0</v>
      </c>
      <c r="AJ689">
        <v>120.52605600000004</v>
      </c>
      <c r="AK689">
        <v>0</v>
      </c>
      <c r="AL689">
        <v>0</v>
      </c>
      <c r="AM689">
        <v>0</v>
      </c>
      <c r="AN689">
        <v>0</v>
      </c>
      <c r="AO689">
        <v>0</v>
      </c>
      <c r="AP689">
        <v>0</v>
      </c>
      <c r="AQ689">
        <v>32.256</v>
      </c>
    </row>
    <row r="690" spans="1:43">
      <c r="A690" t="s">
        <v>134</v>
      </c>
      <c r="B690" t="s">
        <v>183</v>
      </c>
      <c r="C690" t="s">
        <v>856</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row>
    <row r="691" spans="1:43">
      <c r="A691" t="s">
        <v>134</v>
      </c>
      <c r="B691" t="s">
        <v>183</v>
      </c>
      <c r="C691" t="s">
        <v>857</v>
      </c>
      <c r="D691">
        <v>654.25316210526341</v>
      </c>
      <c r="E691">
        <v>300.86094315789484</v>
      </c>
      <c r="F691">
        <v>315.64799999999997</v>
      </c>
      <c r="G691">
        <v>145.15199999999999</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row>
    <row r="692" spans="1:43">
      <c r="A692" t="s">
        <v>134</v>
      </c>
      <c r="B692" t="s">
        <v>183</v>
      </c>
      <c r="C692" t="s">
        <v>858</v>
      </c>
      <c r="D692">
        <v>113.98400000000004</v>
      </c>
      <c r="E692">
        <v>52.416000000000011</v>
      </c>
      <c r="F692">
        <v>1171.8293904000006</v>
      </c>
      <c r="G692">
        <v>538.87044960000026</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row>
    <row r="693" spans="1:43">
      <c r="A693" t="s">
        <v>134</v>
      </c>
      <c r="B693" t="s">
        <v>183</v>
      </c>
      <c r="C693" t="s">
        <v>859</v>
      </c>
      <c r="D693">
        <v>360.00567733333344</v>
      </c>
      <c r="E693">
        <v>165.55005600000004</v>
      </c>
      <c r="F693">
        <v>315.64799999999997</v>
      </c>
      <c r="G693">
        <v>145.15199999999999</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row>
    <row r="694" spans="1:43">
      <c r="A694" t="s">
        <v>134</v>
      </c>
      <c r="B694" t="s">
        <v>183</v>
      </c>
      <c r="C694" t="s">
        <v>860</v>
      </c>
      <c r="D694">
        <v>360.00567733333344</v>
      </c>
      <c r="E694">
        <v>165.55005600000004</v>
      </c>
      <c r="F694">
        <v>315.64799999999997</v>
      </c>
      <c r="G694">
        <v>145.15199999999999</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row>
    <row r="695" spans="1:43">
      <c r="A695" t="s">
        <v>134</v>
      </c>
      <c r="B695" t="s">
        <v>183</v>
      </c>
      <c r="C695" t="s">
        <v>861</v>
      </c>
      <c r="D695">
        <v>0</v>
      </c>
      <c r="E695">
        <v>0</v>
      </c>
      <c r="F695">
        <v>0</v>
      </c>
      <c r="G695">
        <v>0</v>
      </c>
      <c r="H695">
        <v>0</v>
      </c>
      <c r="I695">
        <v>0</v>
      </c>
      <c r="J695">
        <v>0</v>
      </c>
      <c r="K695">
        <v>52.608000000000004</v>
      </c>
      <c r="L695">
        <v>263.03999999999996</v>
      </c>
      <c r="M695">
        <v>0</v>
      </c>
      <c r="N695">
        <v>0</v>
      </c>
      <c r="O695">
        <v>0</v>
      </c>
      <c r="P695">
        <v>0</v>
      </c>
      <c r="Q695">
        <v>0</v>
      </c>
      <c r="R695">
        <v>262.0963440000001</v>
      </c>
      <c r="S695">
        <v>0</v>
      </c>
      <c r="T695">
        <v>0</v>
      </c>
      <c r="U695">
        <v>0</v>
      </c>
      <c r="V695">
        <v>0</v>
      </c>
      <c r="W695">
        <v>0</v>
      </c>
      <c r="X695">
        <v>0</v>
      </c>
      <c r="Y695">
        <v>70.144000000000005</v>
      </c>
      <c r="Z695">
        <v>0</v>
      </c>
      <c r="AA695">
        <v>0</v>
      </c>
      <c r="AB695">
        <v>0</v>
      </c>
      <c r="AC695">
        <v>24.191999999999993</v>
      </c>
      <c r="AD695">
        <v>120.95999999999998</v>
      </c>
      <c r="AE695">
        <v>0</v>
      </c>
      <c r="AF695">
        <v>0</v>
      </c>
      <c r="AG695">
        <v>0</v>
      </c>
      <c r="AH695">
        <v>0</v>
      </c>
      <c r="AI695">
        <v>0</v>
      </c>
      <c r="AJ695">
        <v>120.52605600000004</v>
      </c>
      <c r="AK695">
        <v>0</v>
      </c>
      <c r="AL695">
        <v>0</v>
      </c>
      <c r="AM695">
        <v>0</v>
      </c>
      <c r="AN695">
        <v>0</v>
      </c>
      <c r="AO695">
        <v>0</v>
      </c>
      <c r="AP695">
        <v>0</v>
      </c>
      <c r="AQ695">
        <v>32.256</v>
      </c>
    </row>
    <row r="696" spans="1:43">
      <c r="A696" t="s">
        <v>134</v>
      </c>
      <c r="B696" t="s">
        <v>183</v>
      </c>
      <c r="C696" t="s">
        <v>862</v>
      </c>
      <c r="D696">
        <v>0</v>
      </c>
      <c r="E696">
        <v>0</v>
      </c>
      <c r="F696">
        <v>0</v>
      </c>
      <c r="G696">
        <v>0</v>
      </c>
      <c r="H696">
        <v>0</v>
      </c>
      <c r="I696">
        <v>0</v>
      </c>
      <c r="J696">
        <v>0</v>
      </c>
      <c r="K696">
        <v>52.608000000000004</v>
      </c>
      <c r="L696">
        <v>263.03999999999996</v>
      </c>
      <c r="M696">
        <v>0</v>
      </c>
      <c r="N696">
        <v>0</v>
      </c>
      <c r="O696">
        <v>0</v>
      </c>
      <c r="P696">
        <v>0</v>
      </c>
      <c r="Q696">
        <v>0</v>
      </c>
      <c r="R696">
        <v>262.0963440000001</v>
      </c>
      <c r="S696">
        <v>0</v>
      </c>
      <c r="T696">
        <v>0</v>
      </c>
      <c r="U696">
        <v>0</v>
      </c>
      <c r="V696">
        <v>0</v>
      </c>
      <c r="W696">
        <v>0</v>
      </c>
      <c r="X696">
        <v>0</v>
      </c>
      <c r="Y696">
        <v>70.144000000000005</v>
      </c>
      <c r="Z696">
        <v>0</v>
      </c>
      <c r="AA696">
        <v>0</v>
      </c>
      <c r="AB696">
        <v>0</v>
      </c>
      <c r="AC696">
        <v>24.191999999999993</v>
      </c>
      <c r="AD696">
        <v>120.95999999999998</v>
      </c>
      <c r="AE696">
        <v>0</v>
      </c>
      <c r="AF696">
        <v>0</v>
      </c>
      <c r="AG696">
        <v>0</v>
      </c>
      <c r="AH696">
        <v>0</v>
      </c>
      <c r="AI696">
        <v>0</v>
      </c>
      <c r="AJ696">
        <v>120.52605600000004</v>
      </c>
      <c r="AK696">
        <v>0</v>
      </c>
      <c r="AL696">
        <v>0</v>
      </c>
      <c r="AM696">
        <v>0</v>
      </c>
      <c r="AN696">
        <v>0</v>
      </c>
      <c r="AO696">
        <v>0</v>
      </c>
      <c r="AP696">
        <v>0</v>
      </c>
      <c r="AQ696">
        <v>32.256</v>
      </c>
    </row>
    <row r="697" spans="1:43">
      <c r="A697" t="s">
        <v>134</v>
      </c>
      <c r="B697" t="s">
        <v>183</v>
      </c>
      <c r="C697" t="s">
        <v>863</v>
      </c>
      <c r="D697">
        <v>0</v>
      </c>
      <c r="E697">
        <v>0</v>
      </c>
      <c r="F697">
        <v>0</v>
      </c>
      <c r="G697">
        <v>0</v>
      </c>
      <c r="H697">
        <v>0</v>
      </c>
      <c r="I697">
        <v>0</v>
      </c>
      <c r="J697">
        <v>0</v>
      </c>
      <c r="K697">
        <v>52.608000000000004</v>
      </c>
      <c r="L697">
        <v>263.03999999999996</v>
      </c>
      <c r="M697">
        <v>0</v>
      </c>
      <c r="N697">
        <v>0</v>
      </c>
      <c r="O697">
        <v>0</v>
      </c>
      <c r="P697">
        <v>0</v>
      </c>
      <c r="Q697">
        <v>0</v>
      </c>
      <c r="R697">
        <v>262.0963440000001</v>
      </c>
      <c r="S697">
        <v>0</v>
      </c>
      <c r="T697">
        <v>0</v>
      </c>
      <c r="U697">
        <v>0</v>
      </c>
      <c r="V697">
        <v>0</v>
      </c>
      <c r="W697">
        <v>0</v>
      </c>
      <c r="X697">
        <v>0</v>
      </c>
      <c r="Y697">
        <v>70.144000000000005</v>
      </c>
      <c r="Z697">
        <v>0</v>
      </c>
      <c r="AA697">
        <v>0</v>
      </c>
      <c r="AB697">
        <v>0</v>
      </c>
      <c r="AC697">
        <v>24.191999999999993</v>
      </c>
      <c r="AD697">
        <v>120.95999999999998</v>
      </c>
      <c r="AE697">
        <v>0</v>
      </c>
      <c r="AF697">
        <v>0</v>
      </c>
      <c r="AG697">
        <v>0</v>
      </c>
      <c r="AH697">
        <v>0</v>
      </c>
      <c r="AI697">
        <v>0</v>
      </c>
      <c r="AJ697">
        <v>120.52605600000004</v>
      </c>
      <c r="AK697">
        <v>0</v>
      </c>
      <c r="AL697">
        <v>0</v>
      </c>
      <c r="AM697">
        <v>0</v>
      </c>
      <c r="AN697">
        <v>0</v>
      </c>
      <c r="AO697">
        <v>0</v>
      </c>
      <c r="AP697">
        <v>0</v>
      </c>
      <c r="AQ697">
        <v>32.256</v>
      </c>
    </row>
    <row r="698" spans="1:43">
      <c r="A698" t="s">
        <v>134</v>
      </c>
      <c r="B698" t="s">
        <v>185</v>
      </c>
      <c r="C698" t="s">
        <v>856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row>
    <row r="699" spans="1:43">
      <c r="A699" t="s">
        <v>134</v>
      </c>
      <c r="B699" t="s">
        <v>185</v>
      </c>
      <c r="C699" t="s">
        <v>857</v>
      </c>
      <c r="D699">
        <v>662.28357131469272</v>
      </c>
      <c r="E699">
        <v>304.55375907171998</v>
      </c>
      <c r="F699">
        <v>385.79199999999997</v>
      </c>
      <c r="G699">
        <v>177.40799999999999</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row>
    <row r="700" spans="1:43">
      <c r="A700" t="s">
        <v>134</v>
      </c>
      <c r="B700" t="s">
        <v>185</v>
      </c>
      <c r="C700" t="s">
        <v>858</v>
      </c>
      <c r="D700">
        <v>302.1041299111838</v>
      </c>
      <c r="E700">
        <v>138.92379696645676</v>
      </c>
      <c r="F700">
        <v>956.57959360000041</v>
      </c>
      <c r="G700">
        <v>439.88696640000018</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row>
    <row r="701" spans="1:43">
      <c r="A701" t="s">
        <v>134</v>
      </c>
      <c r="B701" t="s">
        <v>185</v>
      </c>
      <c r="C701" t="s">
        <v>859</v>
      </c>
      <c r="D701">
        <v>466.11858146673944</v>
      </c>
      <c r="E701">
        <v>214.34650096645683</v>
      </c>
      <c r="F701">
        <v>385.79199999999997</v>
      </c>
      <c r="G701">
        <v>177.40799999999999</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row>
    <row r="702" spans="1:43">
      <c r="A702" t="s">
        <v>134</v>
      </c>
      <c r="B702" t="s">
        <v>185</v>
      </c>
      <c r="C702" t="s">
        <v>860</v>
      </c>
      <c r="D702">
        <v>466.11858146673944</v>
      </c>
      <c r="E702">
        <v>214.34650096645683</v>
      </c>
      <c r="F702">
        <v>385.79199999999997</v>
      </c>
      <c r="G702">
        <v>177.40799999999999</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row>
    <row r="703" spans="1:43">
      <c r="A703" t="s">
        <v>134</v>
      </c>
      <c r="B703" t="s">
        <v>185</v>
      </c>
      <c r="C703" t="s">
        <v>861</v>
      </c>
      <c r="D703">
        <v>0</v>
      </c>
      <c r="E703">
        <v>0</v>
      </c>
      <c r="F703">
        <v>0</v>
      </c>
      <c r="G703">
        <v>0</v>
      </c>
      <c r="H703">
        <v>0</v>
      </c>
      <c r="I703">
        <v>0</v>
      </c>
      <c r="J703">
        <v>0</v>
      </c>
      <c r="K703">
        <v>122.75199999999998</v>
      </c>
      <c r="L703">
        <v>263.04000000000002</v>
      </c>
      <c r="M703">
        <v>0</v>
      </c>
      <c r="N703">
        <v>0</v>
      </c>
      <c r="O703">
        <v>0</v>
      </c>
      <c r="P703">
        <v>0</v>
      </c>
      <c r="Q703">
        <v>44.808446204524266</v>
      </c>
      <c r="R703">
        <v>236.34250953122094</v>
      </c>
      <c r="S703">
        <v>0</v>
      </c>
      <c r="T703">
        <v>0</v>
      </c>
      <c r="U703">
        <v>0</v>
      </c>
      <c r="V703">
        <v>0</v>
      </c>
      <c r="W703">
        <v>0</v>
      </c>
      <c r="X703">
        <v>54.800000000000004</v>
      </c>
      <c r="Y703">
        <v>111.65740350877191</v>
      </c>
      <c r="Z703">
        <v>0</v>
      </c>
      <c r="AA703">
        <v>0</v>
      </c>
      <c r="AB703">
        <v>0</v>
      </c>
      <c r="AC703">
        <v>56.447999999999979</v>
      </c>
      <c r="AD703">
        <v>120.95999999999998</v>
      </c>
      <c r="AE703">
        <v>0</v>
      </c>
      <c r="AF703">
        <v>0</v>
      </c>
      <c r="AG703">
        <v>0</v>
      </c>
      <c r="AH703">
        <v>0</v>
      </c>
      <c r="AI703">
        <v>20.605343875073196</v>
      </c>
      <c r="AJ703">
        <v>108.68305182822567</v>
      </c>
      <c r="AK703">
        <v>0</v>
      </c>
      <c r="AL703">
        <v>0</v>
      </c>
      <c r="AM703">
        <v>0</v>
      </c>
      <c r="AN703">
        <v>0</v>
      </c>
      <c r="AO703">
        <v>0</v>
      </c>
      <c r="AP703">
        <v>25.199999999999996</v>
      </c>
      <c r="AQ703">
        <v>51.346105263157867</v>
      </c>
    </row>
    <row r="704" spans="1:43">
      <c r="A704" t="s">
        <v>134</v>
      </c>
      <c r="B704" t="s">
        <v>185</v>
      </c>
      <c r="C704" t="s">
        <v>862</v>
      </c>
      <c r="D704">
        <v>0</v>
      </c>
      <c r="E704">
        <v>0</v>
      </c>
      <c r="F704">
        <v>0</v>
      </c>
      <c r="G704">
        <v>0</v>
      </c>
      <c r="H704">
        <v>0</v>
      </c>
      <c r="I704">
        <v>0</v>
      </c>
      <c r="J704">
        <v>0</v>
      </c>
      <c r="K704">
        <v>122.75199999999998</v>
      </c>
      <c r="L704">
        <v>263.04000000000002</v>
      </c>
      <c r="M704">
        <v>0</v>
      </c>
      <c r="N704">
        <v>0</v>
      </c>
      <c r="O704">
        <v>0</v>
      </c>
      <c r="P704">
        <v>0</v>
      </c>
      <c r="Q704">
        <v>44.808446204524266</v>
      </c>
      <c r="R704">
        <v>236.34250953122094</v>
      </c>
      <c r="S704">
        <v>0</v>
      </c>
      <c r="T704">
        <v>0</v>
      </c>
      <c r="U704">
        <v>0</v>
      </c>
      <c r="V704">
        <v>0</v>
      </c>
      <c r="W704">
        <v>0</v>
      </c>
      <c r="X704">
        <v>54.800000000000004</v>
      </c>
      <c r="Y704">
        <v>111.65740350877191</v>
      </c>
      <c r="Z704">
        <v>0</v>
      </c>
      <c r="AA704">
        <v>0</v>
      </c>
      <c r="AB704">
        <v>0</v>
      </c>
      <c r="AC704">
        <v>56.447999999999979</v>
      </c>
      <c r="AD704">
        <v>120.95999999999998</v>
      </c>
      <c r="AE704">
        <v>0</v>
      </c>
      <c r="AF704">
        <v>0</v>
      </c>
      <c r="AG704">
        <v>0</v>
      </c>
      <c r="AH704">
        <v>0</v>
      </c>
      <c r="AI704">
        <v>20.605343875073196</v>
      </c>
      <c r="AJ704">
        <v>108.68305182822567</v>
      </c>
      <c r="AK704">
        <v>0</v>
      </c>
      <c r="AL704">
        <v>0</v>
      </c>
      <c r="AM704">
        <v>0</v>
      </c>
      <c r="AN704">
        <v>0</v>
      </c>
      <c r="AO704">
        <v>0</v>
      </c>
      <c r="AP704">
        <v>25.199999999999996</v>
      </c>
      <c r="AQ704">
        <v>51.346105263157867</v>
      </c>
    </row>
    <row r="705" spans="1:43">
      <c r="A705" t="s">
        <v>134</v>
      </c>
      <c r="B705" t="s">
        <v>185</v>
      </c>
      <c r="C705" t="s">
        <v>863</v>
      </c>
      <c r="D705">
        <v>0</v>
      </c>
      <c r="E705">
        <v>0</v>
      </c>
      <c r="F705">
        <v>0</v>
      </c>
      <c r="G705">
        <v>0</v>
      </c>
      <c r="H705">
        <v>0</v>
      </c>
      <c r="I705">
        <v>0</v>
      </c>
      <c r="J705">
        <v>0</v>
      </c>
      <c r="K705">
        <v>122.75199999999998</v>
      </c>
      <c r="L705">
        <v>263.04000000000002</v>
      </c>
      <c r="M705">
        <v>0</v>
      </c>
      <c r="N705">
        <v>0</v>
      </c>
      <c r="O705">
        <v>0</v>
      </c>
      <c r="P705">
        <v>0</v>
      </c>
      <c r="Q705">
        <v>44.808446204524266</v>
      </c>
      <c r="R705">
        <v>236.34250953122094</v>
      </c>
      <c r="S705">
        <v>0</v>
      </c>
      <c r="T705">
        <v>0</v>
      </c>
      <c r="U705">
        <v>0</v>
      </c>
      <c r="V705">
        <v>0</v>
      </c>
      <c r="W705">
        <v>0</v>
      </c>
      <c r="X705">
        <v>54.800000000000004</v>
      </c>
      <c r="Y705">
        <v>111.65740350877191</v>
      </c>
      <c r="Z705">
        <v>0</v>
      </c>
      <c r="AA705">
        <v>0</v>
      </c>
      <c r="AB705">
        <v>0</v>
      </c>
      <c r="AC705">
        <v>56.447999999999979</v>
      </c>
      <c r="AD705">
        <v>120.95999999999998</v>
      </c>
      <c r="AE705">
        <v>0</v>
      </c>
      <c r="AF705">
        <v>0</v>
      </c>
      <c r="AG705">
        <v>0</v>
      </c>
      <c r="AH705">
        <v>0</v>
      </c>
      <c r="AI705">
        <v>20.605343875073196</v>
      </c>
      <c r="AJ705">
        <v>108.68305182822567</v>
      </c>
      <c r="AK705">
        <v>0</v>
      </c>
      <c r="AL705">
        <v>0</v>
      </c>
      <c r="AM705">
        <v>0</v>
      </c>
      <c r="AN705">
        <v>0</v>
      </c>
      <c r="AO705">
        <v>0</v>
      </c>
      <c r="AP705">
        <v>25.199999999999996</v>
      </c>
      <c r="AQ705">
        <v>51.346105263157867</v>
      </c>
    </row>
    <row r="706" spans="1:43">
      <c r="A706" t="s">
        <v>136</v>
      </c>
      <c r="B706" t="s">
        <v>171</v>
      </c>
      <c r="C706" t="s">
        <v>856</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row>
    <row r="707" spans="1:43">
      <c r="A707" t="s">
        <v>136</v>
      </c>
      <c r="B707" t="s">
        <v>171</v>
      </c>
      <c r="C707" t="s">
        <v>857</v>
      </c>
      <c r="D707">
        <v>196.3666666666667</v>
      </c>
      <c r="E707">
        <v>90.300000000000011</v>
      </c>
      <c r="F707">
        <v>306.06619939190273</v>
      </c>
      <c r="G707">
        <v>140.74577052328371</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row>
    <row r="708" spans="1:43">
      <c r="A708" t="s">
        <v>136</v>
      </c>
      <c r="B708" t="s">
        <v>171</v>
      </c>
      <c r="C708" t="s">
        <v>858</v>
      </c>
      <c r="D708">
        <v>196.3666666666667</v>
      </c>
      <c r="E708">
        <v>90.300000000000011</v>
      </c>
      <c r="F708">
        <v>531.05352983559317</v>
      </c>
      <c r="G708">
        <v>244.2070976616231</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row>
    <row r="709" spans="1:43">
      <c r="A709" t="s">
        <v>136</v>
      </c>
      <c r="B709" t="s">
        <v>171</v>
      </c>
      <c r="C709" t="s">
        <v>859</v>
      </c>
      <c r="D709">
        <v>196.3666666666667</v>
      </c>
      <c r="E709">
        <v>90.300000000000011</v>
      </c>
      <c r="F709">
        <v>521.65504382163158</v>
      </c>
      <c r="G709">
        <v>239.88516613695464</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row>
    <row r="710" spans="1:43">
      <c r="A710" t="s">
        <v>136</v>
      </c>
      <c r="B710" t="s">
        <v>171</v>
      </c>
      <c r="C710" t="s">
        <v>860</v>
      </c>
      <c r="D710">
        <v>196.3666666666667</v>
      </c>
      <c r="E710">
        <v>90.300000000000011</v>
      </c>
      <c r="F710">
        <v>492.76775033999007</v>
      </c>
      <c r="G710">
        <v>226.60122825853557</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row>
    <row r="711" spans="1:43">
      <c r="A711" t="s">
        <v>136</v>
      </c>
      <c r="B711" t="s">
        <v>171</v>
      </c>
      <c r="C711" t="s">
        <v>861</v>
      </c>
      <c r="D711">
        <v>0</v>
      </c>
      <c r="E711">
        <v>0</v>
      </c>
      <c r="F711">
        <v>0</v>
      </c>
      <c r="G711">
        <v>0</v>
      </c>
      <c r="H711">
        <v>0</v>
      </c>
      <c r="I711">
        <v>0</v>
      </c>
      <c r="J711">
        <v>0</v>
      </c>
      <c r="K711">
        <v>41.853691217522019</v>
      </c>
      <c r="L711">
        <v>173.26072578913465</v>
      </c>
      <c r="M711">
        <v>146.13333333333338</v>
      </c>
      <c r="N711">
        <v>131.52000000000001</v>
      </c>
      <c r="O711">
        <v>0</v>
      </c>
      <c r="P711">
        <v>0</v>
      </c>
      <c r="Q711">
        <v>0</v>
      </c>
      <c r="R711">
        <v>0</v>
      </c>
      <c r="S711">
        <v>0</v>
      </c>
      <c r="T711">
        <v>0</v>
      </c>
      <c r="U711">
        <v>0</v>
      </c>
      <c r="V711">
        <v>0</v>
      </c>
      <c r="W711">
        <v>0</v>
      </c>
      <c r="X711">
        <v>82.200000000000017</v>
      </c>
      <c r="Y711">
        <v>114.16666666666669</v>
      </c>
      <c r="Z711">
        <v>0</v>
      </c>
      <c r="AA711">
        <v>0</v>
      </c>
      <c r="AB711">
        <v>0</v>
      </c>
      <c r="AC711">
        <v>19.246587932145161</v>
      </c>
      <c r="AD711">
        <v>79.674640326390374</v>
      </c>
      <c r="AE711">
        <v>67.199999999999989</v>
      </c>
      <c r="AF711">
        <v>60.47999999999999</v>
      </c>
      <c r="AG711">
        <v>0</v>
      </c>
      <c r="AH711">
        <v>0</v>
      </c>
      <c r="AI711">
        <v>0</v>
      </c>
      <c r="AJ711">
        <v>0</v>
      </c>
      <c r="AK711">
        <v>0</v>
      </c>
      <c r="AL711">
        <v>0</v>
      </c>
      <c r="AM711">
        <v>0</v>
      </c>
      <c r="AN711">
        <v>0</v>
      </c>
      <c r="AO711">
        <v>0</v>
      </c>
      <c r="AP711">
        <v>37.799999999999997</v>
      </c>
      <c r="AQ711">
        <v>52.5</v>
      </c>
    </row>
    <row r="712" spans="1:43">
      <c r="A712" t="s">
        <v>136</v>
      </c>
      <c r="B712" t="s">
        <v>171</v>
      </c>
      <c r="C712" t="s">
        <v>862</v>
      </c>
      <c r="D712">
        <v>0</v>
      </c>
      <c r="E712">
        <v>0</v>
      </c>
      <c r="F712">
        <v>0</v>
      </c>
      <c r="G712">
        <v>0</v>
      </c>
      <c r="H712">
        <v>0</v>
      </c>
      <c r="I712">
        <v>0</v>
      </c>
      <c r="J712">
        <v>0</v>
      </c>
      <c r="K712">
        <v>41.853691217522019</v>
      </c>
      <c r="L712">
        <v>173.26072578913465</v>
      </c>
      <c r="M712">
        <v>146.13333333333338</v>
      </c>
      <c r="N712">
        <v>131.52000000000001</v>
      </c>
      <c r="O712">
        <v>0</v>
      </c>
      <c r="P712">
        <v>0</v>
      </c>
      <c r="Q712">
        <v>0</v>
      </c>
      <c r="R712">
        <v>0</v>
      </c>
      <c r="S712">
        <v>0</v>
      </c>
      <c r="T712">
        <v>0</v>
      </c>
      <c r="U712">
        <v>0</v>
      </c>
      <c r="V712">
        <v>0</v>
      </c>
      <c r="W712">
        <v>0</v>
      </c>
      <c r="X712">
        <v>82.200000000000017</v>
      </c>
      <c r="Y712">
        <v>114.16666666666669</v>
      </c>
      <c r="Z712">
        <v>0</v>
      </c>
      <c r="AA712">
        <v>0</v>
      </c>
      <c r="AB712">
        <v>0</v>
      </c>
      <c r="AC712">
        <v>19.246587932145161</v>
      </c>
      <c r="AD712">
        <v>79.674640326390374</v>
      </c>
      <c r="AE712">
        <v>67.199999999999989</v>
      </c>
      <c r="AF712">
        <v>60.47999999999999</v>
      </c>
      <c r="AG712">
        <v>0</v>
      </c>
      <c r="AH712">
        <v>0</v>
      </c>
      <c r="AI712">
        <v>0</v>
      </c>
      <c r="AJ712">
        <v>0</v>
      </c>
      <c r="AK712">
        <v>0</v>
      </c>
      <c r="AL712">
        <v>0</v>
      </c>
      <c r="AM712">
        <v>0</v>
      </c>
      <c r="AN712">
        <v>0</v>
      </c>
      <c r="AO712">
        <v>0</v>
      </c>
      <c r="AP712">
        <v>37.799999999999997</v>
      </c>
      <c r="AQ712">
        <v>52.5</v>
      </c>
    </row>
    <row r="713" spans="1:43">
      <c r="A713" t="s">
        <v>136</v>
      </c>
      <c r="B713" t="s">
        <v>171</v>
      </c>
      <c r="C713" t="s">
        <v>863</v>
      </c>
      <c r="D713">
        <v>0</v>
      </c>
      <c r="E713">
        <v>0</v>
      </c>
      <c r="F713">
        <v>0</v>
      </c>
      <c r="G713">
        <v>0</v>
      </c>
      <c r="H713">
        <v>0</v>
      </c>
      <c r="I713">
        <v>0</v>
      </c>
      <c r="J713">
        <v>0</v>
      </c>
      <c r="K713">
        <v>41.853691217522019</v>
      </c>
      <c r="L713">
        <v>173.26072578913465</v>
      </c>
      <c r="M713">
        <v>146.13333333333338</v>
      </c>
      <c r="N713">
        <v>131.52000000000001</v>
      </c>
      <c r="O713">
        <v>0</v>
      </c>
      <c r="P713">
        <v>0</v>
      </c>
      <c r="Q713">
        <v>0</v>
      </c>
      <c r="R713">
        <v>0</v>
      </c>
      <c r="S713">
        <v>0</v>
      </c>
      <c r="T713">
        <v>0</v>
      </c>
      <c r="U713">
        <v>0</v>
      </c>
      <c r="V713">
        <v>0</v>
      </c>
      <c r="W713">
        <v>0</v>
      </c>
      <c r="X713">
        <v>82.200000000000017</v>
      </c>
      <c r="Y713">
        <v>114.16666666666669</v>
      </c>
      <c r="Z713">
        <v>0</v>
      </c>
      <c r="AA713">
        <v>0</v>
      </c>
      <c r="AB713">
        <v>0</v>
      </c>
      <c r="AC713">
        <v>19.246587932145161</v>
      </c>
      <c r="AD713">
        <v>79.674640326390374</v>
      </c>
      <c r="AE713">
        <v>67.199999999999989</v>
      </c>
      <c r="AF713">
        <v>60.47999999999999</v>
      </c>
      <c r="AG713">
        <v>0</v>
      </c>
      <c r="AH713">
        <v>0</v>
      </c>
      <c r="AI713">
        <v>0</v>
      </c>
      <c r="AJ713">
        <v>0</v>
      </c>
      <c r="AK713">
        <v>0</v>
      </c>
      <c r="AL713">
        <v>0</v>
      </c>
      <c r="AM713">
        <v>0</v>
      </c>
      <c r="AN713">
        <v>0</v>
      </c>
      <c r="AO713">
        <v>0</v>
      </c>
      <c r="AP713">
        <v>37.799999999999997</v>
      </c>
      <c r="AQ713">
        <v>52.5</v>
      </c>
    </row>
    <row r="714" spans="1:43">
      <c r="A714" t="s">
        <v>136</v>
      </c>
      <c r="B714" t="s">
        <v>173</v>
      </c>
      <c r="C714" t="s">
        <v>856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row>
    <row r="715" spans="1:43">
      <c r="A715" t="s">
        <v>136</v>
      </c>
      <c r="B715" t="s">
        <v>173</v>
      </c>
      <c r="C715" t="s">
        <v>857</v>
      </c>
      <c r="D715">
        <v>134.63927430949101</v>
      </c>
      <c r="E715">
        <v>61.914410813853529</v>
      </c>
      <c r="F715">
        <v>791.40762499623202</v>
      </c>
      <c r="G715">
        <v>363.93197353841322</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row>
    <row r="716" spans="1:43">
      <c r="A716" t="s">
        <v>136</v>
      </c>
      <c r="B716" t="s">
        <v>173</v>
      </c>
      <c r="C716" t="s">
        <v>858</v>
      </c>
      <c r="D716">
        <v>101.30398824580382</v>
      </c>
      <c r="E716">
        <v>46.585045689676207</v>
      </c>
      <c r="F716">
        <v>722.6640904250271</v>
      </c>
      <c r="G716">
        <v>332.31998318815113</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row>
    <row r="717" spans="1:43">
      <c r="A717" t="s">
        <v>136</v>
      </c>
      <c r="B717" t="s">
        <v>173</v>
      </c>
      <c r="C717" t="s">
        <v>859</v>
      </c>
      <c r="D717">
        <v>119.69581886495263</v>
      </c>
      <c r="E717">
        <v>55.042602835708138</v>
      </c>
      <c r="F717">
        <v>513.70173701530894</v>
      </c>
      <c r="G717">
        <v>236.22780607273327</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row>
    <row r="718" spans="1:43">
      <c r="A718" t="s">
        <v>136</v>
      </c>
      <c r="B718" t="s">
        <v>173</v>
      </c>
      <c r="C718" t="s">
        <v>860</v>
      </c>
      <c r="D718">
        <v>130.48334283428213</v>
      </c>
      <c r="E718">
        <v>60.003289040582288</v>
      </c>
      <c r="F718">
        <v>688.52638020860718</v>
      </c>
      <c r="G718">
        <v>316.62162009592879</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row>
    <row r="719" spans="1:43">
      <c r="A719" t="s">
        <v>136</v>
      </c>
      <c r="B719" t="s">
        <v>173</v>
      </c>
      <c r="C719" t="s">
        <v>861</v>
      </c>
      <c r="D719">
        <v>0</v>
      </c>
      <c r="E719">
        <v>0</v>
      </c>
      <c r="F719">
        <v>0</v>
      </c>
      <c r="G719">
        <v>0</v>
      </c>
      <c r="H719">
        <v>67.724860914637887</v>
      </c>
      <c r="I719">
        <v>93.121683757627096</v>
      </c>
      <c r="J719">
        <v>35.555551980184894</v>
      </c>
      <c r="K719">
        <v>5.8237956276099228</v>
      </c>
      <c r="L719">
        <v>258.29773782898855</v>
      </c>
      <c r="M719">
        <v>145.87853679355663</v>
      </c>
      <c r="N719">
        <v>82.124213306002261</v>
      </c>
      <c r="O719">
        <v>0</v>
      </c>
      <c r="P719">
        <v>0</v>
      </c>
      <c r="Q719">
        <v>0</v>
      </c>
      <c r="R719">
        <v>0</v>
      </c>
      <c r="S719">
        <v>0</v>
      </c>
      <c r="T719">
        <v>2.9676862004896201</v>
      </c>
      <c r="U719">
        <v>0</v>
      </c>
      <c r="V719">
        <v>0</v>
      </c>
      <c r="W719">
        <v>0</v>
      </c>
      <c r="X719">
        <v>56.492021523384921</v>
      </c>
      <c r="Y719">
        <v>71.023635110407596</v>
      </c>
      <c r="Z719">
        <v>31.143549179723991</v>
      </c>
      <c r="AA719">
        <v>42.822380122120478</v>
      </c>
      <c r="AB719">
        <v>16.35036331935509</v>
      </c>
      <c r="AC719">
        <v>2.6780957995578474</v>
      </c>
      <c r="AD719">
        <v>118.77925170238154</v>
      </c>
      <c r="AE719">
        <v>67.082830788277846</v>
      </c>
      <c r="AF719">
        <v>37.765149184511969</v>
      </c>
      <c r="AG719">
        <v>0</v>
      </c>
      <c r="AH719">
        <v>0</v>
      </c>
      <c r="AI719">
        <v>0</v>
      </c>
      <c r="AJ719">
        <v>0</v>
      </c>
      <c r="AK719">
        <v>0</v>
      </c>
      <c r="AL719">
        <v>1.3647024133638395</v>
      </c>
      <c r="AM719">
        <v>0</v>
      </c>
      <c r="AN719">
        <v>0</v>
      </c>
      <c r="AO719">
        <v>0</v>
      </c>
      <c r="AP719">
        <v>25.97808289031569</v>
      </c>
      <c r="AQ719">
        <v>32.660503736902754</v>
      </c>
    </row>
    <row r="720" spans="1:43">
      <c r="A720" t="s">
        <v>136</v>
      </c>
      <c r="B720" t="s">
        <v>173</v>
      </c>
      <c r="C720" t="s">
        <v>862</v>
      </c>
      <c r="D720">
        <v>0</v>
      </c>
      <c r="E720">
        <v>0</v>
      </c>
      <c r="F720">
        <v>0</v>
      </c>
      <c r="G720">
        <v>0</v>
      </c>
      <c r="H720">
        <v>67.724860914637887</v>
      </c>
      <c r="I720">
        <v>93.121683757627096</v>
      </c>
      <c r="J720">
        <v>35.555551980184894</v>
      </c>
      <c r="K720">
        <v>5.8237956276099228</v>
      </c>
      <c r="L720">
        <v>258.29773782898855</v>
      </c>
      <c r="M720">
        <v>145.87853679355663</v>
      </c>
      <c r="N720">
        <v>82.124213306002261</v>
      </c>
      <c r="O720">
        <v>0</v>
      </c>
      <c r="P720">
        <v>0</v>
      </c>
      <c r="Q720">
        <v>0</v>
      </c>
      <c r="R720">
        <v>0</v>
      </c>
      <c r="S720">
        <v>0</v>
      </c>
      <c r="T720">
        <v>2.9676862004896201</v>
      </c>
      <c r="U720">
        <v>0</v>
      </c>
      <c r="V720">
        <v>0</v>
      </c>
      <c r="W720">
        <v>0</v>
      </c>
      <c r="X720">
        <v>56.492021523384921</v>
      </c>
      <c r="Y720">
        <v>71.023635110407596</v>
      </c>
      <c r="Z720">
        <v>31.143549179723991</v>
      </c>
      <c r="AA720">
        <v>42.822380122120478</v>
      </c>
      <c r="AB720">
        <v>16.35036331935509</v>
      </c>
      <c r="AC720">
        <v>2.6780957995578474</v>
      </c>
      <c r="AD720">
        <v>118.77925170238154</v>
      </c>
      <c r="AE720">
        <v>67.082830788277846</v>
      </c>
      <c r="AF720">
        <v>37.765149184511969</v>
      </c>
      <c r="AG720">
        <v>0</v>
      </c>
      <c r="AH720">
        <v>0</v>
      </c>
      <c r="AI720">
        <v>0</v>
      </c>
      <c r="AJ720">
        <v>0</v>
      </c>
      <c r="AK720">
        <v>0</v>
      </c>
      <c r="AL720">
        <v>1.3647024133638395</v>
      </c>
      <c r="AM720">
        <v>0</v>
      </c>
      <c r="AN720">
        <v>0</v>
      </c>
      <c r="AO720">
        <v>0</v>
      </c>
      <c r="AP720">
        <v>25.97808289031569</v>
      </c>
      <c r="AQ720">
        <v>32.660503736902754</v>
      </c>
    </row>
    <row r="721" spans="1:43">
      <c r="A721" t="s">
        <v>136</v>
      </c>
      <c r="B721" t="s">
        <v>173</v>
      </c>
      <c r="C721" t="s">
        <v>863</v>
      </c>
      <c r="D721">
        <v>0</v>
      </c>
      <c r="E721">
        <v>0</v>
      </c>
      <c r="F721">
        <v>0</v>
      </c>
      <c r="G721">
        <v>0</v>
      </c>
      <c r="H721">
        <v>67.724860914637887</v>
      </c>
      <c r="I721">
        <v>93.121683757627096</v>
      </c>
      <c r="J721">
        <v>35.555551980184894</v>
      </c>
      <c r="K721">
        <v>5.8237956276099228</v>
      </c>
      <c r="L721">
        <v>258.29773782898855</v>
      </c>
      <c r="M721">
        <v>145.87853679355663</v>
      </c>
      <c r="N721">
        <v>82.124213306002261</v>
      </c>
      <c r="O721">
        <v>0</v>
      </c>
      <c r="P721">
        <v>0</v>
      </c>
      <c r="Q721">
        <v>0</v>
      </c>
      <c r="R721">
        <v>0</v>
      </c>
      <c r="S721">
        <v>0</v>
      </c>
      <c r="T721">
        <v>2.9676862004896201</v>
      </c>
      <c r="U721">
        <v>0</v>
      </c>
      <c r="V721">
        <v>0</v>
      </c>
      <c r="W721">
        <v>0</v>
      </c>
      <c r="X721">
        <v>56.492021523384921</v>
      </c>
      <c r="Y721">
        <v>71.023635110407596</v>
      </c>
      <c r="Z721">
        <v>31.143549179723991</v>
      </c>
      <c r="AA721">
        <v>42.822380122120478</v>
      </c>
      <c r="AB721">
        <v>16.35036331935509</v>
      </c>
      <c r="AC721">
        <v>2.6780957995578474</v>
      </c>
      <c r="AD721">
        <v>118.77925170238154</v>
      </c>
      <c r="AE721">
        <v>67.082830788277846</v>
      </c>
      <c r="AF721">
        <v>37.765149184511969</v>
      </c>
      <c r="AG721">
        <v>0</v>
      </c>
      <c r="AH721">
        <v>0</v>
      </c>
      <c r="AI721">
        <v>0</v>
      </c>
      <c r="AJ721">
        <v>0</v>
      </c>
      <c r="AK721">
        <v>0</v>
      </c>
      <c r="AL721">
        <v>1.3647024133638395</v>
      </c>
      <c r="AM721">
        <v>0</v>
      </c>
      <c r="AN721">
        <v>0</v>
      </c>
      <c r="AO721">
        <v>0</v>
      </c>
      <c r="AP721">
        <v>25.97808289031569</v>
      </c>
      <c r="AQ721">
        <v>32.660503736902754</v>
      </c>
    </row>
    <row r="722" spans="1:43">
      <c r="A722" t="s">
        <v>136</v>
      </c>
      <c r="B722" t="s">
        <v>175</v>
      </c>
      <c r="C722" t="s">
        <v>856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row>
    <row r="723" spans="1:43">
      <c r="A723" t="s">
        <v>136</v>
      </c>
      <c r="B723" t="s">
        <v>175</v>
      </c>
      <c r="C723" t="s">
        <v>857</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row>
    <row r="724" spans="1:43">
      <c r="A724" t="s">
        <v>136</v>
      </c>
      <c r="B724" t="s">
        <v>175</v>
      </c>
      <c r="C724" t="s">
        <v>858</v>
      </c>
      <c r="D724">
        <v>1330.737804878049</v>
      </c>
      <c r="E724">
        <v>611.94512195121956</v>
      </c>
      <c r="F724">
        <v>799.30478048780503</v>
      </c>
      <c r="G724">
        <v>367.56351219512197</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row>
    <row r="725" spans="1:43">
      <c r="A725" t="s">
        <v>136</v>
      </c>
      <c r="B725" t="s">
        <v>175</v>
      </c>
      <c r="C725" t="s">
        <v>859</v>
      </c>
      <c r="D725">
        <v>1330.737804878049</v>
      </c>
      <c r="E725">
        <v>611.94512195121956</v>
      </c>
      <c r="F725">
        <v>799.30478048780503</v>
      </c>
      <c r="G725">
        <v>367.56351219512197</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row>
    <row r="726" spans="1:43">
      <c r="A726" t="s">
        <v>136</v>
      </c>
      <c r="B726" t="s">
        <v>175</v>
      </c>
      <c r="C726" t="s">
        <v>860</v>
      </c>
      <c r="D726">
        <v>951.77060619276085</v>
      </c>
      <c r="E726">
        <v>437.67553423462721</v>
      </c>
      <c r="F726">
        <v>801.93999543167411</v>
      </c>
      <c r="G726">
        <v>368.77532636639023</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row>
    <row r="727" spans="1:43">
      <c r="A727" t="s">
        <v>136</v>
      </c>
      <c r="B727" t="s">
        <v>175</v>
      </c>
      <c r="C727" t="s">
        <v>861</v>
      </c>
      <c r="D727">
        <v>0</v>
      </c>
      <c r="E727">
        <v>0</v>
      </c>
      <c r="F727">
        <v>0</v>
      </c>
      <c r="G727">
        <v>0</v>
      </c>
      <c r="H727">
        <v>155.15342128858717</v>
      </c>
      <c r="I727">
        <v>152.71645655630576</v>
      </c>
      <c r="J727">
        <v>0</v>
      </c>
      <c r="K727">
        <v>231.03011758678113</v>
      </c>
      <c r="L727">
        <v>263.04000000000008</v>
      </c>
      <c r="M727">
        <v>0</v>
      </c>
      <c r="N727">
        <v>0</v>
      </c>
      <c r="O727">
        <v>0</v>
      </c>
      <c r="P727">
        <v>0</v>
      </c>
      <c r="Q727">
        <v>0</v>
      </c>
      <c r="R727">
        <v>0</v>
      </c>
      <c r="S727">
        <v>0</v>
      </c>
      <c r="T727">
        <v>0</v>
      </c>
      <c r="U727">
        <v>0</v>
      </c>
      <c r="V727">
        <v>0</v>
      </c>
      <c r="W727">
        <v>0</v>
      </c>
      <c r="X727">
        <v>435.75039801596273</v>
      </c>
      <c r="Y727">
        <v>516.02020817679795</v>
      </c>
      <c r="Z727">
        <v>71.347923658255411</v>
      </c>
      <c r="AA727">
        <v>70.227275642680723</v>
      </c>
      <c r="AB727">
        <v>0</v>
      </c>
      <c r="AC727">
        <v>106.24012706545406</v>
      </c>
      <c r="AD727">
        <v>120.95999999999998</v>
      </c>
      <c r="AE727">
        <v>0</v>
      </c>
      <c r="AF727">
        <v>0</v>
      </c>
      <c r="AG727">
        <v>0</v>
      </c>
      <c r="AH727">
        <v>0</v>
      </c>
      <c r="AI727">
        <v>0</v>
      </c>
      <c r="AJ727">
        <v>0</v>
      </c>
      <c r="AK727">
        <v>0</v>
      </c>
      <c r="AL727">
        <v>0</v>
      </c>
      <c r="AM727">
        <v>0</v>
      </c>
      <c r="AN727">
        <v>0</v>
      </c>
      <c r="AO727">
        <v>0</v>
      </c>
      <c r="AP727">
        <v>200.38156989055216</v>
      </c>
      <c r="AQ727">
        <v>237.29396434407499</v>
      </c>
    </row>
    <row r="728" spans="1:43">
      <c r="A728" t="s">
        <v>136</v>
      </c>
      <c r="B728" t="s">
        <v>175</v>
      </c>
      <c r="C728" t="s">
        <v>862</v>
      </c>
      <c r="D728">
        <v>0</v>
      </c>
      <c r="E728">
        <v>0</v>
      </c>
      <c r="F728">
        <v>0</v>
      </c>
      <c r="G728">
        <v>0</v>
      </c>
      <c r="H728">
        <v>155.15342128858717</v>
      </c>
      <c r="I728">
        <v>152.71645655630576</v>
      </c>
      <c r="J728">
        <v>0</v>
      </c>
      <c r="K728">
        <v>231.03011758678113</v>
      </c>
      <c r="L728">
        <v>263.04000000000008</v>
      </c>
      <c r="M728">
        <v>0</v>
      </c>
      <c r="N728">
        <v>0</v>
      </c>
      <c r="O728">
        <v>0</v>
      </c>
      <c r="P728">
        <v>0</v>
      </c>
      <c r="Q728">
        <v>0</v>
      </c>
      <c r="R728">
        <v>0</v>
      </c>
      <c r="S728">
        <v>0</v>
      </c>
      <c r="T728">
        <v>0</v>
      </c>
      <c r="U728">
        <v>0</v>
      </c>
      <c r="V728">
        <v>0</v>
      </c>
      <c r="W728">
        <v>0</v>
      </c>
      <c r="X728">
        <v>435.75039801596273</v>
      </c>
      <c r="Y728">
        <v>516.02020817679795</v>
      </c>
      <c r="Z728">
        <v>71.347923658255411</v>
      </c>
      <c r="AA728">
        <v>70.227275642680723</v>
      </c>
      <c r="AB728">
        <v>0</v>
      </c>
      <c r="AC728">
        <v>106.24012706545406</v>
      </c>
      <c r="AD728">
        <v>120.95999999999998</v>
      </c>
      <c r="AE728">
        <v>0</v>
      </c>
      <c r="AF728">
        <v>0</v>
      </c>
      <c r="AG728">
        <v>0</v>
      </c>
      <c r="AH728">
        <v>0</v>
      </c>
      <c r="AI728">
        <v>0</v>
      </c>
      <c r="AJ728">
        <v>0</v>
      </c>
      <c r="AK728">
        <v>0</v>
      </c>
      <c r="AL728">
        <v>0</v>
      </c>
      <c r="AM728">
        <v>0</v>
      </c>
      <c r="AN728">
        <v>0</v>
      </c>
      <c r="AO728">
        <v>0</v>
      </c>
      <c r="AP728">
        <v>200.38156989055216</v>
      </c>
      <c r="AQ728">
        <v>237.29396434407499</v>
      </c>
    </row>
    <row r="729" spans="1:43">
      <c r="A729" t="s">
        <v>136</v>
      </c>
      <c r="B729" t="s">
        <v>175</v>
      </c>
      <c r="C729" t="s">
        <v>863</v>
      </c>
      <c r="D729">
        <v>0</v>
      </c>
      <c r="E729">
        <v>0</v>
      </c>
      <c r="F729">
        <v>0</v>
      </c>
      <c r="G729">
        <v>0</v>
      </c>
      <c r="H729">
        <v>155.15342128858717</v>
      </c>
      <c r="I729">
        <v>152.71645655630576</v>
      </c>
      <c r="J729">
        <v>0</v>
      </c>
      <c r="K729">
        <v>231.03011758678113</v>
      </c>
      <c r="L729">
        <v>263.04000000000008</v>
      </c>
      <c r="M729">
        <v>0</v>
      </c>
      <c r="N729">
        <v>0</v>
      </c>
      <c r="O729">
        <v>0</v>
      </c>
      <c r="P729">
        <v>0</v>
      </c>
      <c r="Q729">
        <v>0</v>
      </c>
      <c r="R729">
        <v>0</v>
      </c>
      <c r="S729">
        <v>0</v>
      </c>
      <c r="T729">
        <v>0</v>
      </c>
      <c r="U729">
        <v>0</v>
      </c>
      <c r="V729">
        <v>0</v>
      </c>
      <c r="W729">
        <v>0</v>
      </c>
      <c r="X729">
        <v>435.75039801596273</v>
      </c>
      <c r="Y729">
        <v>516.02020817679795</v>
      </c>
      <c r="Z729">
        <v>71.347923658255411</v>
      </c>
      <c r="AA729">
        <v>70.227275642680723</v>
      </c>
      <c r="AB729">
        <v>0</v>
      </c>
      <c r="AC729">
        <v>106.24012706545406</v>
      </c>
      <c r="AD729">
        <v>120.95999999999998</v>
      </c>
      <c r="AE729">
        <v>0</v>
      </c>
      <c r="AF729">
        <v>0</v>
      </c>
      <c r="AG729">
        <v>0</v>
      </c>
      <c r="AH729">
        <v>0</v>
      </c>
      <c r="AI729">
        <v>0</v>
      </c>
      <c r="AJ729">
        <v>0</v>
      </c>
      <c r="AK729">
        <v>0</v>
      </c>
      <c r="AL729">
        <v>0</v>
      </c>
      <c r="AM729">
        <v>0</v>
      </c>
      <c r="AN729">
        <v>0</v>
      </c>
      <c r="AO729">
        <v>0</v>
      </c>
      <c r="AP729">
        <v>200.38156989055216</v>
      </c>
      <c r="AQ729">
        <v>237.29396434407499</v>
      </c>
    </row>
    <row r="730" spans="1:43">
      <c r="A730" t="s">
        <v>136</v>
      </c>
      <c r="B730" t="s">
        <v>177</v>
      </c>
      <c r="C730" t="s">
        <v>856</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row>
    <row r="731" spans="1:43">
      <c r="A731" t="s">
        <v>136</v>
      </c>
      <c r="B731" t="s">
        <v>177</v>
      </c>
      <c r="C731" t="s">
        <v>857</v>
      </c>
      <c r="D731">
        <v>38.93684210526316</v>
      </c>
      <c r="E731">
        <v>17.905263157894737</v>
      </c>
      <c r="F731">
        <v>263.04000000000002</v>
      </c>
      <c r="G731">
        <v>120.96000000000001</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row>
    <row r="732" spans="1:43">
      <c r="A732" t="s">
        <v>136</v>
      </c>
      <c r="B732" t="s">
        <v>177</v>
      </c>
      <c r="C732" t="s">
        <v>858</v>
      </c>
      <c r="D732">
        <v>103.02400000000003</v>
      </c>
      <c r="E732">
        <v>47.376000000000012</v>
      </c>
      <c r="F732">
        <v>628.99874016000012</v>
      </c>
      <c r="G732">
        <v>289.24759584000003</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row>
    <row r="733" spans="1:43">
      <c r="A733" t="s">
        <v>136</v>
      </c>
      <c r="B733" t="s">
        <v>177</v>
      </c>
      <c r="C733" t="s">
        <v>859</v>
      </c>
      <c r="D733">
        <v>89.410526315789497</v>
      </c>
      <c r="E733">
        <v>41.115789473684217</v>
      </c>
      <c r="F733">
        <v>954.68313000000035</v>
      </c>
      <c r="G733">
        <v>439.01487000000009</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row>
    <row r="734" spans="1:43">
      <c r="A734" t="s">
        <v>136</v>
      </c>
      <c r="B734" t="s">
        <v>177</v>
      </c>
      <c r="C734" t="s">
        <v>860</v>
      </c>
      <c r="D734">
        <v>89.410526315789497</v>
      </c>
      <c r="E734">
        <v>41.115789473684217</v>
      </c>
      <c r="F734">
        <v>954.68313000000035</v>
      </c>
      <c r="G734">
        <v>439.01487000000009</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row>
    <row r="735" spans="1:43">
      <c r="A735" t="s">
        <v>136</v>
      </c>
      <c r="B735" t="s">
        <v>177</v>
      </c>
      <c r="C735" t="s">
        <v>861</v>
      </c>
      <c r="D735">
        <v>0</v>
      </c>
      <c r="E735">
        <v>0</v>
      </c>
      <c r="F735">
        <v>0</v>
      </c>
      <c r="G735">
        <v>0</v>
      </c>
      <c r="H735">
        <v>291.21816000000013</v>
      </c>
      <c r="I735">
        <v>400.42497000000014</v>
      </c>
      <c r="J735">
        <v>0</v>
      </c>
      <c r="K735">
        <v>0</v>
      </c>
      <c r="L735">
        <v>263.04000000000002</v>
      </c>
      <c r="M735">
        <v>0</v>
      </c>
      <c r="N735">
        <v>0</v>
      </c>
      <c r="O735">
        <v>0</v>
      </c>
      <c r="P735">
        <v>0</v>
      </c>
      <c r="Q735">
        <v>0</v>
      </c>
      <c r="R735">
        <v>0</v>
      </c>
      <c r="S735">
        <v>0</v>
      </c>
      <c r="T735">
        <v>17.593684210526316</v>
      </c>
      <c r="U735">
        <v>0</v>
      </c>
      <c r="V735">
        <v>0</v>
      </c>
      <c r="W735">
        <v>0</v>
      </c>
      <c r="X735">
        <v>32.88000000000001</v>
      </c>
      <c r="Y735">
        <v>38.936842105263167</v>
      </c>
      <c r="Z735">
        <v>133.91784000000001</v>
      </c>
      <c r="AA735">
        <v>184.13702999999998</v>
      </c>
      <c r="AB735">
        <v>0</v>
      </c>
      <c r="AC735">
        <v>0</v>
      </c>
      <c r="AD735">
        <v>120.95999999999998</v>
      </c>
      <c r="AE735">
        <v>0</v>
      </c>
      <c r="AF735">
        <v>0</v>
      </c>
      <c r="AG735">
        <v>0</v>
      </c>
      <c r="AH735">
        <v>0</v>
      </c>
      <c r="AI735">
        <v>0</v>
      </c>
      <c r="AJ735">
        <v>0</v>
      </c>
      <c r="AK735">
        <v>0</v>
      </c>
      <c r="AL735">
        <v>8.0905263157894716</v>
      </c>
      <c r="AM735">
        <v>0</v>
      </c>
      <c r="AN735">
        <v>0</v>
      </c>
      <c r="AO735">
        <v>0</v>
      </c>
      <c r="AP735">
        <v>15.119999999999997</v>
      </c>
      <c r="AQ735">
        <v>17.905263157894737</v>
      </c>
    </row>
    <row r="736" spans="1:43">
      <c r="A736" t="s">
        <v>136</v>
      </c>
      <c r="B736" t="s">
        <v>177</v>
      </c>
      <c r="C736" t="s">
        <v>862</v>
      </c>
      <c r="D736">
        <v>0</v>
      </c>
      <c r="E736">
        <v>0</v>
      </c>
      <c r="F736">
        <v>0</v>
      </c>
      <c r="G736">
        <v>0</v>
      </c>
      <c r="H736">
        <v>291.21816000000013</v>
      </c>
      <c r="I736">
        <v>400.42497000000014</v>
      </c>
      <c r="J736">
        <v>0</v>
      </c>
      <c r="K736">
        <v>0</v>
      </c>
      <c r="L736">
        <v>263.04000000000002</v>
      </c>
      <c r="M736">
        <v>0</v>
      </c>
      <c r="N736">
        <v>0</v>
      </c>
      <c r="O736">
        <v>0</v>
      </c>
      <c r="P736">
        <v>0</v>
      </c>
      <c r="Q736">
        <v>0</v>
      </c>
      <c r="R736">
        <v>0</v>
      </c>
      <c r="S736">
        <v>0</v>
      </c>
      <c r="T736">
        <v>17.593684210526316</v>
      </c>
      <c r="U736">
        <v>0</v>
      </c>
      <c r="V736">
        <v>0</v>
      </c>
      <c r="W736">
        <v>0</v>
      </c>
      <c r="X736">
        <v>32.88000000000001</v>
      </c>
      <c r="Y736">
        <v>38.936842105263167</v>
      </c>
      <c r="Z736">
        <v>133.91784000000001</v>
      </c>
      <c r="AA736">
        <v>184.13702999999998</v>
      </c>
      <c r="AB736">
        <v>0</v>
      </c>
      <c r="AC736">
        <v>0</v>
      </c>
      <c r="AD736">
        <v>120.95999999999998</v>
      </c>
      <c r="AE736">
        <v>0</v>
      </c>
      <c r="AF736">
        <v>0</v>
      </c>
      <c r="AG736">
        <v>0</v>
      </c>
      <c r="AH736">
        <v>0</v>
      </c>
      <c r="AI736">
        <v>0</v>
      </c>
      <c r="AJ736">
        <v>0</v>
      </c>
      <c r="AK736">
        <v>0</v>
      </c>
      <c r="AL736">
        <v>8.0905263157894716</v>
      </c>
      <c r="AM736">
        <v>0</v>
      </c>
      <c r="AN736">
        <v>0</v>
      </c>
      <c r="AO736">
        <v>0</v>
      </c>
      <c r="AP736">
        <v>15.119999999999997</v>
      </c>
      <c r="AQ736">
        <v>17.905263157894737</v>
      </c>
    </row>
    <row r="737" spans="1:43">
      <c r="A737" t="s">
        <v>136</v>
      </c>
      <c r="B737" t="s">
        <v>177</v>
      </c>
      <c r="C737" t="s">
        <v>863</v>
      </c>
      <c r="D737">
        <v>0</v>
      </c>
      <c r="E737">
        <v>0</v>
      </c>
      <c r="F737">
        <v>0</v>
      </c>
      <c r="G737">
        <v>0</v>
      </c>
      <c r="H737">
        <v>291.21816000000013</v>
      </c>
      <c r="I737">
        <v>400.42497000000014</v>
      </c>
      <c r="J737">
        <v>0</v>
      </c>
      <c r="K737">
        <v>0</v>
      </c>
      <c r="L737">
        <v>263.04000000000002</v>
      </c>
      <c r="M737">
        <v>0</v>
      </c>
      <c r="N737">
        <v>0</v>
      </c>
      <c r="O737">
        <v>0</v>
      </c>
      <c r="P737">
        <v>0</v>
      </c>
      <c r="Q737">
        <v>0</v>
      </c>
      <c r="R737">
        <v>0</v>
      </c>
      <c r="S737">
        <v>0</v>
      </c>
      <c r="T737">
        <v>17.593684210526316</v>
      </c>
      <c r="U737">
        <v>0</v>
      </c>
      <c r="V737">
        <v>0</v>
      </c>
      <c r="W737">
        <v>0</v>
      </c>
      <c r="X737">
        <v>32.88000000000001</v>
      </c>
      <c r="Y737">
        <v>38.936842105263167</v>
      </c>
      <c r="Z737">
        <v>133.91784000000001</v>
      </c>
      <c r="AA737">
        <v>184.13702999999998</v>
      </c>
      <c r="AB737">
        <v>0</v>
      </c>
      <c r="AC737">
        <v>0</v>
      </c>
      <c r="AD737">
        <v>120.95999999999998</v>
      </c>
      <c r="AE737">
        <v>0</v>
      </c>
      <c r="AF737">
        <v>0</v>
      </c>
      <c r="AG737">
        <v>0</v>
      </c>
      <c r="AH737">
        <v>0</v>
      </c>
      <c r="AI737">
        <v>0</v>
      </c>
      <c r="AJ737">
        <v>0</v>
      </c>
      <c r="AK737">
        <v>0</v>
      </c>
      <c r="AL737">
        <v>8.0905263157894716</v>
      </c>
      <c r="AM737">
        <v>0</v>
      </c>
      <c r="AN737">
        <v>0</v>
      </c>
      <c r="AO737">
        <v>0</v>
      </c>
      <c r="AP737">
        <v>15.119999999999997</v>
      </c>
      <c r="AQ737">
        <v>17.905263157894737</v>
      </c>
    </row>
    <row r="738" spans="1:43">
      <c r="A738" t="s">
        <v>136</v>
      </c>
      <c r="B738" t="s">
        <v>179</v>
      </c>
      <c r="C738" t="s">
        <v>856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row>
    <row r="739" spans="1:43">
      <c r="A739" t="s">
        <v>136</v>
      </c>
      <c r="B739" t="s">
        <v>179</v>
      </c>
      <c r="C739" t="s">
        <v>857</v>
      </c>
      <c r="D739">
        <v>38.93684210526316</v>
      </c>
      <c r="E739">
        <v>17.905263157894737</v>
      </c>
      <c r="F739">
        <v>263.04000000000002</v>
      </c>
      <c r="G739">
        <v>120.96000000000001</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row>
    <row r="740" spans="1:43">
      <c r="A740" t="s">
        <v>136</v>
      </c>
      <c r="B740" t="s">
        <v>179</v>
      </c>
      <c r="C740" t="s">
        <v>858</v>
      </c>
      <c r="D740">
        <v>103.02400000000003</v>
      </c>
      <c r="E740">
        <v>47.376000000000012</v>
      </c>
      <c r="F740">
        <v>628.99874016000012</v>
      </c>
      <c r="G740">
        <v>289.24759584000003</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row>
    <row r="741" spans="1:43">
      <c r="A741" t="s">
        <v>136</v>
      </c>
      <c r="B741" t="s">
        <v>179</v>
      </c>
      <c r="C741" t="s">
        <v>859</v>
      </c>
      <c r="D741">
        <v>89.410526315789497</v>
      </c>
      <c r="E741">
        <v>41.115789473684217</v>
      </c>
      <c r="F741">
        <v>954.68313000000035</v>
      </c>
      <c r="G741">
        <v>439.01487000000009</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row>
    <row r="742" spans="1:43">
      <c r="A742" t="s">
        <v>136</v>
      </c>
      <c r="B742" t="s">
        <v>179</v>
      </c>
      <c r="C742" t="s">
        <v>860</v>
      </c>
      <c r="D742">
        <v>89.410526315789497</v>
      </c>
      <c r="E742">
        <v>41.115789473684217</v>
      </c>
      <c r="F742">
        <v>954.68313000000035</v>
      </c>
      <c r="G742">
        <v>439.01487000000009</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row>
    <row r="743" spans="1:43">
      <c r="A743" t="s">
        <v>136</v>
      </c>
      <c r="B743" t="s">
        <v>179</v>
      </c>
      <c r="C743" t="s">
        <v>861</v>
      </c>
      <c r="D743">
        <v>0</v>
      </c>
      <c r="E743">
        <v>0</v>
      </c>
      <c r="F743">
        <v>0</v>
      </c>
      <c r="G743">
        <v>0</v>
      </c>
      <c r="H743">
        <v>291.21816000000013</v>
      </c>
      <c r="I743">
        <v>400.42497000000014</v>
      </c>
      <c r="J743">
        <v>0</v>
      </c>
      <c r="K743">
        <v>0</v>
      </c>
      <c r="L743">
        <v>263.04000000000002</v>
      </c>
      <c r="M743">
        <v>0</v>
      </c>
      <c r="N743">
        <v>0</v>
      </c>
      <c r="O743">
        <v>0</v>
      </c>
      <c r="P743">
        <v>0</v>
      </c>
      <c r="Q743">
        <v>0</v>
      </c>
      <c r="R743">
        <v>0</v>
      </c>
      <c r="S743">
        <v>0</v>
      </c>
      <c r="T743">
        <v>17.593684210526316</v>
      </c>
      <c r="U743">
        <v>0</v>
      </c>
      <c r="V743">
        <v>0</v>
      </c>
      <c r="W743">
        <v>0</v>
      </c>
      <c r="X743">
        <v>32.88000000000001</v>
      </c>
      <c r="Y743">
        <v>38.936842105263167</v>
      </c>
      <c r="Z743">
        <v>133.91784000000001</v>
      </c>
      <c r="AA743">
        <v>184.13702999999998</v>
      </c>
      <c r="AB743">
        <v>0</v>
      </c>
      <c r="AC743">
        <v>0</v>
      </c>
      <c r="AD743">
        <v>120.95999999999998</v>
      </c>
      <c r="AE743">
        <v>0</v>
      </c>
      <c r="AF743">
        <v>0</v>
      </c>
      <c r="AG743">
        <v>0</v>
      </c>
      <c r="AH743">
        <v>0</v>
      </c>
      <c r="AI743">
        <v>0</v>
      </c>
      <c r="AJ743">
        <v>0</v>
      </c>
      <c r="AK743">
        <v>0</v>
      </c>
      <c r="AL743">
        <v>8.0905263157894716</v>
      </c>
      <c r="AM743">
        <v>0</v>
      </c>
      <c r="AN743">
        <v>0</v>
      </c>
      <c r="AO743">
        <v>0</v>
      </c>
      <c r="AP743">
        <v>15.119999999999997</v>
      </c>
      <c r="AQ743">
        <v>17.905263157894737</v>
      </c>
    </row>
    <row r="744" spans="1:43">
      <c r="A744" t="s">
        <v>136</v>
      </c>
      <c r="B744" t="s">
        <v>179</v>
      </c>
      <c r="C744" t="s">
        <v>862</v>
      </c>
      <c r="D744">
        <v>0</v>
      </c>
      <c r="E744">
        <v>0</v>
      </c>
      <c r="F744">
        <v>0</v>
      </c>
      <c r="G744">
        <v>0</v>
      </c>
      <c r="H744">
        <v>291.21816000000013</v>
      </c>
      <c r="I744">
        <v>400.42497000000014</v>
      </c>
      <c r="J744">
        <v>0</v>
      </c>
      <c r="K744">
        <v>0</v>
      </c>
      <c r="L744">
        <v>263.04000000000002</v>
      </c>
      <c r="M744">
        <v>0</v>
      </c>
      <c r="N744">
        <v>0</v>
      </c>
      <c r="O744">
        <v>0</v>
      </c>
      <c r="P744">
        <v>0</v>
      </c>
      <c r="Q744">
        <v>0</v>
      </c>
      <c r="R744">
        <v>0</v>
      </c>
      <c r="S744">
        <v>0</v>
      </c>
      <c r="T744">
        <v>17.593684210526316</v>
      </c>
      <c r="U744">
        <v>0</v>
      </c>
      <c r="V744">
        <v>0</v>
      </c>
      <c r="W744">
        <v>0</v>
      </c>
      <c r="X744">
        <v>32.88000000000001</v>
      </c>
      <c r="Y744">
        <v>38.936842105263167</v>
      </c>
      <c r="Z744">
        <v>133.91784000000001</v>
      </c>
      <c r="AA744">
        <v>184.13702999999998</v>
      </c>
      <c r="AB744">
        <v>0</v>
      </c>
      <c r="AC744">
        <v>0</v>
      </c>
      <c r="AD744">
        <v>120.95999999999998</v>
      </c>
      <c r="AE744">
        <v>0</v>
      </c>
      <c r="AF744">
        <v>0</v>
      </c>
      <c r="AG744">
        <v>0</v>
      </c>
      <c r="AH744">
        <v>0</v>
      </c>
      <c r="AI744">
        <v>0</v>
      </c>
      <c r="AJ744">
        <v>0</v>
      </c>
      <c r="AK744">
        <v>0</v>
      </c>
      <c r="AL744">
        <v>8.0905263157894716</v>
      </c>
      <c r="AM744">
        <v>0</v>
      </c>
      <c r="AN744">
        <v>0</v>
      </c>
      <c r="AO744">
        <v>0</v>
      </c>
      <c r="AP744">
        <v>15.119999999999997</v>
      </c>
      <c r="AQ744">
        <v>17.905263157894737</v>
      </c>
    </row>
    <row r="745" spans="1:43">
      <c r="A745" t="s">
        <v>136</v>
      </c>
      <c r="B745" t="s">
        <v>179</v>
      </c>
      <c r="C745" t="s">
        <v>863</v>
      </c>
      <c r="D745">
        <v>0</v>
      </c>
      <c r="E745">
        <v>0</v>
      </c>
      <c r="F745">
        <v>0</v>
      </c>
      <c r="G745">
        <v>0</v>
      </c>
      <c r="H745">
        <v>291.21816000000013</v>
      </c>
      <c r="I745">
        <v>400.42497000000014</v>
      </c>
      <c r="J745">
        <v>0</v>
      </c>
      <c r="K745">
        <v>0</v>
      </c>
      <c r="L745">
        <v>263.04000000000002</v>
      </c>
      <c r="M745">
        <v>0</v>
      </c>
      <c r="N745">
        <v>0</v>
      </c>
      <c r="O745">
        <v>0</v>
      </c>
      <c r="P745">
        <v>0</v>
      </c>
      <c r="Q745">
        <v>0</v>
      </c>
      <c r="R745">
        <v>0</v>
      </c>
      <c r="S745">
        <v>0</v>
      </c>
      <c r="T745">
        <v>17.593684210526316</v>
      </c>
      <c r="U745">
        <v>0</v>
      </c>
      <c r="V745">
        <v>0</v>
      </c>
      <c r="W745">
        <v>0</v>
      </c>
      <c r="X745">
        <v>32.88000000000001</v>
      </c>
      <c r="Y745">
        <v>38.936842105263167</v>
      </c>
      <c r="Z745">
        <v>133.91784000000001</v>
      </c>
      <c r="AA745">
        <v>184.13702999999998</v>
      </c>
      <c r="AB745">
        <v>0</v>
      </c>
      <c r="AC745">
        <v>0</v>
      </c>
      <c r="AD745">
        <v>120.95999999999998</v>
      </c>
      <c r="AE745">
        <v>0</v>
      </c>
      <c r="AF745">
        <v>0</v>
      </c>
      <c r="AG745">
        <v>0</v>
      </c>
      <c r="AH745">
        <v>0</v>
      </c>
      <c r="AI745">
        <v>0</v>
      </c>
      <c r="AJ745">
        <v>0</v>
      </c>
      <c r="AK745">
        <v>0</v>
      </c>
      <c r="AL745">
        <v>8.0905263157894716</v>
      </c>
      <c r="AM745">
        <v>0</v>
      </c>
      <c r="AN745">
        <v>0</v>
      </c>
      <c r="AO745">
        <v>0</v>
      </c>
      <c r="AP745">
        <v>15.119999999999997</v>
      </c>
      <c r="AQ745">
        <v>17.905263157894737</v>
      </c>
    </row>
    <row r="746" spans="1:43">
      <c r="A746" t="s">
        <v>136</v>
      </c>
      <c r="B746" t="s">
        <v>181</v>
      </c>
      <c r="C746" t="s">
        <v>856</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row>
    <row r="747" spans="1:43">
      <c r="A747" t="s">
        <v>136</v>
      </c>
      <c r="B747" t="s">
        <v>181</v>
      </c>
      <c r="C747" t="s">
        <v>857</v>
      </c>
      <c r="D747">
        <v>38.93684210526316</v>
      </c>
      <c r="E747">
        <v>17.905263157894737</v>
      </c>
      <c r="F747">
        <v>263.04000000000002</v>
      </c>
      <c r="G747">
        <v>120.96000000000001</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row>
    <row r="748" spans="1:43">
      <c r="A748" t="s">
        <v>136</v>
      </c>
      <c r="B748" t="s">
        <v>181</v>
      </c>
      <c r="C748" t="s">
        <v>858</v>
      </c>
      <c r="D748">
        <v>103.02400000000003</v>
      </c>
      <c r="E748">
        <v>47.376000000000012</v>
      </c>
      <c r="F748">
        <v>628.99874016000012</v>
      </c>
      <c r="G748">
        <v>289.24759584000003</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row>
    <row r="749" spans="1:43">
      <c r="A749" t="s">
        <v>136</v>
      </c>
      <c r="B749" t="s">
        <v>181</v>
      </c>
      <c r="C749" t="s">
        <v>859</v>
      </c>
      <c r="D749">
        <v>89.410526315789497</v>
      </c>
      <c r="E749">
        <v>41.115789473684217</v>
      </c>
      <c r="F749">
        <v>954.68313000000035</v>
      </c>
      <c r="G749">
        <v>439.01487000000009</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row>
    <row r="750" spans="1:43">
      <c r="A750" t="s">
        <v>136</v>
      </c>
      <c r="B750" t="s">
        <v>181</v>
      </c>
      <c r="C750" t="s">
        <v>860</v>
      </c>
      <c r="D750">
        <v>89.410526315789497</v>
      </c>
      <c r="E750">
        <v>41.115789473684217</v>
      </c>
      <c r="F750">
        <v>954.68313000000035</v>
      </c>
      <c r="G750">
        <v>439.01487000000009</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row>
    <row r="751" spans="1:43">
      <c r="A751" t="s">
        <v>136</v>
      </c>
      <c r="B751" t="s">
        <v>181</v>
      </c>
      <c r="C751" t="s">
        <v>861</v>
      </c>
      <c r="D751">
        <v>0</v>
      </c>
      <c r="E751">
        <v>0</v>
      </c>
      <c r="F751">
        <v>0</v>
      </c>
      <c r="G751">
        <v>0</v>
      </c>
      <c r="H751">
        <v>291.21816000000013</v>
      </c>
      <c r="I751">
        <v>400.42497000000014</v>
      </c>
      <c r="J751">
        <v>0</v>
      </c>
      <c r="K751">
        <v>0</v>
      </c>
      <c r="L751">
        <v>263.04000000000002</v>
      </c>
      <c r="M751">
        <v>0</v>
      </c>
      <c r="N751">
        <v>0</v>
      </c>
      <c r="O751">
        <v>0</v>
      </c>
      <c r="P751">
        <v>0</v>
      </c>
      <c r="Q751">
        <v>0</v>
      </c>
      <c r="R751">
        <v>0</v>
      </c>
      <c r="S751">
        <v>0</v>
      </c>
      <c r="T751">
        <v>17.593684210526316</v>
      </c>
      <c r="U751">
        <v>0</v>
      </c>
      <c r="V751">
        <v>0</v>
      </c>
      <c r="W751">
        <v>0</v>
      </c>
      <c r="X751">
        <v>32.88000000000001</v>
      </c>
      <c r="Y751">
        <v>38.936842105263167</v>
      </c>
      <c r="Z751">
        <v>133.91784000000001</v>
      </c>
      <c r="AA751">
        <v>184.13702999999998</v>
      </c>
      <c r="AB751">
        <v>0</v>
      </c>
      <c r="AC751">
        <v>0</v>
      </c>
      <c r="AD751">
        <v>120.95999999999998</v>
      </c>
      <c r="AE751">
        <v>0</v>
      </c>
      <c r="AF751">
        <v>0</v>
      </c>
      <c r="AG751">
        <v>0</v>
      </c>
      <c r="AH751">
        <v>0</v>
      </c>
      <c r="AI751">
        <v>0</v>
      </c>
      <c r="AJ751">
        <v>0</v>
      </c>
      <c r="AK751">
        <v>0</v>
      </c>
      <c r="AL751">
        <v>8.0905263157894716</v>
      </c>
      <c r="AM751">
        <v>0</v>
      </c>
      <c r="AN751">
        <v>0</v>
      </c>
      <c r="AO751">
        <v>0</v>
      </c>
      <c r="AP751">
        <v>15.119999999999997</v>
      </c>
      <c r="AQ751">
        <v>17.905263157894737</v>
      </c>
    </row>
    <row r="752" spans="1:43">
      <c r="A752" t="s">
        <v>136</v>
      </c>
      <c r="B752" t="s">
        <v>181</v>
      </c>
      <c r="C752" t="s">
        <v>862</v>
      </c>
      <c r="D752">
        <v>0</v>
      </c>
      <c r="E752">
        <v>0</v>
      </c>
      <c r="F752">
        <v>0</v>
      </c>
      <c r="G752">
        <v>0</v>
      </c>
      <c r="H752">
        <v>291.21816000000013</v>
      </c>
      <c r="I752">
        <v>400.42497000000014</v>
      </c>
      <c r="J752">
        <v>0</v>
      </c>
      <c r="K752">
        <v>0</v>
      </c>
      <c r="L752">
        <v>263.04000000000002</v>
      </c>
      <c r="M752">
        <v>0</v>
      </c>
      <c r="N752">
        <v>0</v>
      </c>
      <c r="O752">
        <v>0</v>
      </c>
      <c r="P752">
        <v>0</v>
      </c>
      <c r="Q752">
        <v>0</v>
      </c>
      <c r="R752">
        <v>0</v>
      </c>
      <c r="S752">
        <v>0</v>
      </c>
      <c r="T752">
        <v>17.593684210526316</v>
      </c>
      <c r="U752">
        <v>0</v>
      </c>
      <c r="V752">
        <v>0</v>
      </c>
      <c r="W752">
        <v>0</v>
      </c>
      <c r="X752">
        <v>32.88000000000001</v>
      </c>
      <c r="Y752">
        <v>38.936842105263167</v>
      </c>
      <c r="Z752">
        <v>133.91784000000001</v>
      </c>
      <c r="AA752">
        <v>184.13702999999998</v>
      </c>
      <c r="AB752">
        <v>0</v>
      </c>
      <c r="AC752">
        <v>0</v>
      </c>
      <c r="AD752">
        <v>120.95999999999998</v>
      </c>
      <c r="AE752">
        <v>0</v>
      </c>
      <c r="AF752">
        <v>0</v>
      </c>
      <c r="AG752">
        <v>0</v>
      </c>
      <c r="AH752">
        <v>0</v>
      </c>
      <c r="AI752">
        <v>0</v>
      </c>
      <c r="AJ752">
        <v>0</v>
      </c>
      <c r="AK752">
        <v>0</v>
      </c>
      <c r="AL752">
        <v>8.0905263157894716</v>
      </c>
      <c r="AM752">
        <v>0</v>
      </c>
      <c r="AN752">
        <v>0</v>
      </c>
      <c r="AO752">
        <v>0</v>
      </c>
      <c r="AP752">
        <v>15.119999999999997</v>
      </c>
      <c r="AQ752">
        <v>17.905263157894737</v>
      </c>
    </row>
    <row r="753" spans="1:43">
      <c r="A753" t="s">
        <v>136</v>
      </c>
      <c r="B753" t="s">
        <v>181</v>
      </c>
      <c r="C753" t="s">
        <v>863</v>
      </c>
      <c r="D753">
        <v>0</v>
      </c>
      <c r="E753">
        <v>0</v>
      </c>
      <c r="F753">
        <v>0</v>
      </c>
      <c r="G753">
        <v>0</v>
      </c>
      <c r="H753">
        <v>291.21816000000013</v>
      </c>
      <c r="I753">
        <v>400.42497000000014</v>
      </c>
      <c r="J753">
        <v>0</v>
      </c>
      <c r="K753">
        <v>0</v>
      </c>
      <c r="L753">
        <v>263.04000000000002</v>
      </c>
      <c r="M753">
        <v>0</v>
      </c>
      <c r="N753">
        <v>0</v>
      </c>
      <c r="O753">
        <v>0</v>
      </c>
      <c r="P753">
        <v>0</v>
      </c>
      <c r="Q753">
        <v>0</v>
      </c>
      <c r="R753">
        <v>0</v>
      </c>
      <c r="S753">
        <v>0</v>
      </c>
      <c r="T753">
        <v>17.593684210526316</v>
      </c>
      <c r="U753">
        <v>0</v>
      </c>
      <c r="V753">
        <v>0</v>
      </c>
      <c r="W753">
        <v>0</v>
      </c>
      <c r="X753">
        <v>32.88000000000001</v>
      </c>
      <c r="Y753">
        <v>38.936842105263167</v>
      </c>
      <c r="Z753">
        <v>133.91784000000001</v>
      </c>
      <c r="AA753">
        <v>184.13702999999998</v>
      </c>
      <c r="AB753">
        <v>0</v>
      </c>
      <c r="AC753">
        <v>0</v>
      </c>
      <c r="AD753">
        <v>120.95999999999998</v>
      </c>
      <c r="AE753">
        <v>0</v>
      </c>
      <c r="AF753">
        <v>0</v>
      </c>
      <c r="AG753">
        <v>0</v>
      </c>
      <c r="AH753">
        <v>0</v>
      </c>
      <c r="AI753">
        <v>0</v>
      </c>
      <c r="AJ753">
        <v>0</v>
      </c>
      <c r="AK753">
        <v>0</v>
      </c>
      <c r="AL753">
        <v>8.0905263157894716</v>
      </c>
      <c r="AM753">
        <v>0</v>
      </c>
      <c r="AN753">
        <v>0</v>
      </c>
      <c r="AO753">
        <v>0</v>
      </c>
      <c r="AP753">
        <v>15.119999999999997</v>
      </c>
      <c r="AQ753">
        <v>17.905263157894737</v>
      </c>
    </row>
    <row r="754" spans="1:43">
      <c r="A754" t="s">
        <v>136</v>
      </c>
      <c r="B754" t="s">
        <v>183</v>
      </c>
      <c r="C754" t="s">
        <v>856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row>
    <row r="755" spans="1:43">
      <c r="A755" t="s">
        <v>136</v>
      </c>
      <c r="B755" t="s">
        <v>183</v>
      </c>
      <c r="C755" t="s">
        <v>857</v>
      </c>
      <c r="D755">
        <v>38.93684210526316</v>
      </c>
      <c r="E755">
        <v>17.905263157894737</v>
      </c>
      <c r="F755">
        <v>263.04000000000002</v>
      </c>
      <c r="G755">
        <v>120.96000000000001</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row>
    <row r="756" spans="1:43">
      <c r="A756" t="s">
        <v>136</v>
      </c>
      <c r="B756" t="s">
        <v>183</v>
      </c>
      <c r="C756" t="s">
        <v>858</v>
      </c>
      <c r="D756">
        <v>103.02400000000003</v>
      </c>
      <c r="E756">
        <v>47.376000000000012</v>
      </c>
      <c r="F756">
        <v>628.99874016000012</v>
      </c>
      <c r="G756">
        <v>289.24759584000003</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row>
    <row r="757" spans="1:43">
      <c r="A757" t="s">
        <v>136</v>
      </c>
      <c r="B757" t="s">
        <v>183</v>
      </c>
      <c r="C757" t="s">
        <v>859</v>
      </c>
      <c r="D757">
        <v>89.410526315789497</v>
      </c>
      <c r="E757">
        <v>41.115789473684217</v>
      </c>
      <c r="F757">
        <v>954.68313000000035</v>
      </c>
      <c r="G757">
        <v>439.01487000000009</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row>
    <row r="758" spans="1:43">
      <c r="A758" t="s">
        <v>136</v>
      </c>
      <c r="B758" t="s">
        <v>183</v>
      </c>
      <c r="C758" t="s">
        <v>860</v>
      </c>
      <c r="D758">
        <v>89.410526315789497</v>
      </c>
      <c r="E758">
        <v>41.115789473684217</v>
      </c>
      <c r="F758">
        <v>954.68313000000035</v>
      </c>
      <c r="G758">
        <v>439.01487000000009</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row>
    <row r="759" spans="1:43">
      <c r="A759" t="s">
        <v>136</v>
      </c>
      <c r="B759" t="s">
        <v>183</v>
      </c>
      <c r="C759" t="s">
        <v>861</v>
      </c>
      <c r="D759">
        <v>0</v>
      </c>
      <c r="E759">
        <v>0</v>
      </c>
      <c r="F759">
        <v>0</v>
      </c>
      <c r="G759">
        <v>0</v>
      </c>
      <c r="H759">
        <v>291.21816000000013</v>
      </c>
      <c r="I759">
        <v>400.42497000000014</v>
      </c>
      <c r="J759">
        <v>0</v>
      </c>
      <c r="K759">
        <v>0</v>
      </c>
      <c r="L759">
        <v>263.04000000000002</v>
      </c>
      <c r="M759">
        <v>0</v>
      </c>
      <c r="N759">
        <v>0</v>
      </c>
      <c r="O759">
        <v>0</v>
      </c>
      <c r="P759">
        <v>0</v>
      </c>
      <c r="Q759">
        <v>0</v>
      </c>
      <c r="R759">
        <v>0</v>
      </c>
      <c r="S759">
        <v>0</v>
      </c>
      <c r="T759">
        <v>17.593684210526316</v>
      </c>
      <c r="U759">
        <v>0</v>
      </c>
      <c r="V759">
        <v>0</v>
      </c>
      <c r="W759">
        <v>0</v>
      </c>
      <c r="X759">
        <v>32.88000000000001</v>
      </c>
      <c r="Y759">
        <v>38.936842105263167</v>
      </c>
      <c r="Z759">
        <v>133.91784000000001</v>
      </c>
      <c r="AA759">
        <v>184.13702999999998</v>
      </c>
      <c r="AB759">
        <v>0</v>
      </c>
      <c r="AC759">
        <v>0</v>
      </c>
      <c r="AD759">
        <v>120.95999999999998</v>
      </c>
      <c r="AE759">
        <v>0</v>
      </c>
      <c r="AF759">
        <v>0</v>
      </c>
      <c r="AG759">
        <v>0</v>
      </c>
      <c r="AH759">
        <v>0</v>
      </c>
      <c r="AI759">
        <v>0</v>
      </c>
      <c r="AJ759">
        <v>0</v>
      </c>
      <c r="AK759">
        <v>0</v>
      </c>
      <c r="AL759">
        <v>8.0905263157894716</v>
      </c>
      <c r="AM759">
        <v>0</v>
      </c>
      <c r="AN759">
        <v>0</v>
      </c>
      <c r="AO759">
        <v>0</v>
      </c>
      <c r="AP759">
        <v>15.119999999999997</v>
      </c>
      <c r="AQ759">
        <v>17.905263157894737</v>
      </c>
    </row>
    <row r="760" spans="1:43">
      <c r="A760" t="s">
        <v>136</v>
      </c>
      <c r="B760" t="s">
        <v>183</v>
      </c>
      <c r="C760" t="s">
        <v>862</v>
      </c>
      <c r="D760">
        <v>0</v>
      </c>
      <c r="E760">
        <v>0</v>
      </c>
      <c r="F760">
        <v>0</v>
      </c>
      <c r="G760">
        <v>0</v>
      </c>
      <c r="H760">
        <v>291.21816000000013</v>
      </c>
      <c r="I760">
        <v>400.42497000000014</v>
      </c>
      <c r="J760">
        <v>0</v>
      </c>
      <c r="K760">
        <v>0</v>
      </c>
      <c r="L760">
        <v>263.04000000000002</v>
      </c>
      <c r="M760">
        <v>0</v>
      </c>
      <c r="N760">
        <v>0</v>
      </c>
      <c r="O760">
        <v>0</v>
      </c>
      <c r="P760">
        <v>0</v>
      </c>
      <c r="Q760">
        <v>0</v>
      </c>
      <c r="R760">
        <v>0</v>
      </c>
      <c r="S760">
        <v>0</v>
      </c>
      <c r="T760">
        <v>17.593684210526316</v>
      </c>
      <c r="U760">
        <v>0</v>
      </c>
      <c r="V760">
        <v>0</v>
      </c>
      <c r="W760">
        <v>0</v>
      </c>
      <c r="X760">
        <v>32.88000000000001</v>
      </c>
      <c r="Y760">
        <v>38.936842105263167</v>
      </c>
      <c r="Z760">
        <v>133.91784000000001</v>
      </c>
      <c r="AA760">
        <v>184.13702999999998</v>
      </c>
      <c r="AB760">
        <v>0</v>
      </c>
      <c r="AC760">
        <v>0</v>
      </c>
      <c r="AD760">
        <v>120.95999999999998</v>
      </c>
      <c r="AE760">
        <v>0</v>
      </c>
      <c r="AF760">
        <v>0</v>
      </c>
      <c r="AG760">
        <v>0</v>
      </c>
      <c r="AH760">
        <v>0</v>
      </c>
      <c r="AI760">
        <v>0</v>
      </c>
      <c r="AJ760">
        <v>0</v>
      </c>
      <c r="AK760">
        <v>0</v>
      </c>
      <c r="AL760">
        <v>8.0905263157894716</v>
      </c>
      <c r="AM760">
        <v>0</v>
      </c>
      <c r="AN760">
        <v>0</v>
      </c>
      <c r="AO760">
        <v>0</v>
      </c>
      <c r="AP760">
        <v>15.119999999999997</v>
      </c>
      <c r="AQ760">
        <v>17.905263157894737</v>
      </c>
    </row>
    <row r="761" spans="1:43">
      <c r="A761" t="s">
        <v>136</v>
      </c>
      <c r="B761" t="s">
        <v>183</v>
      </c>
      <c r="C761" t="s">
        <v>863</v>
      </c>
      <c r="D761">
        <v>0</v>
      </c>
      <c r="E761">
        <v>0</v>
      </c>
      <c r="F761">
        <v>0</v>
      </c>
      <c r="G761">
        <v>0</v>
      </c>
      <c r="H761">
        <v>291.21816000000013</v>
      </c>
      <c r="I761">
        <v>400.42497000000014</v>
      </c>
      <c r="J761">
        <v>0</v>
      </c>
      <c r="K761">
        <v>0</v>
      </c>
      <c r="L761">
        <v>263.04000000000002</v>
      </c>
      <c r="M761">
        <v>0</v>
      </c>
      <c r="N761">
        <v>0</v>
      </c>
      <c r="O761">
        <v>0</v>
      </c>
      <c r="P761">
        <v>0</v>
      </c>
      <c r="Q761">
        <v>0</v>
      </c>
      <c r="R761">
        <v>0</v>
      </c>
      <c r="S761">
        <v>0</v>
      </c>
      <c r="T761">
        <v>17.593684210526316</v>
      </c>
      <c r="U761">
        <v>0</v>
      </c>
      <c r="V761">
        <v>0</v>
      </c>
      <c r="W761">
        <v>0</v>
      </c>
      <c r="X761">
        <v>32.88000000000001</v>
      </c>
      <c r="Y761">
        <v>38.936842105263167</v>
      </c>
      <c r="Z761">
        <v>133.91784000000001</v>
      </c>
      <c r="AA761">
        <v>184.13702999999998</v>
      </c>
      <c r="AB761">
        <v>0</v>
      </c>
      <c r="AC761">
        <v>0</v>
      </c>
      <c r="AD761">
        <v>120.95999999999998</v>
      </c>
      <c r="AE761">
        <v>0</v>
      </c>
      <c r="AF761">
        <v>0</v>
      </c>
      <c r="AG761">
        <v>0</v>
      </c>
      <c r="AH761">
        <v>0</v>
      </c>
      <c r="AI761">
        <v>0</v>
      </c>
      <c r="AJ761">
        <v>0</v>
      </c>
      <c r="AK761">
        <v>0</v>
      </c>
      <c r="AL761">
        <v>8.0905263157894716</v>
      </c>
      <c r="AM761">
        <v>0</v>
      </c>
      <c r="AN761">
        <v>0</v>
      </c>
      <c r="AO761">
        <v>0</v>
      </c>
      <c r="AP761">
        <v>15.119999999999997</v>
      </c>
      <c r="AQ761">
        <v>17.905263157894737</v>
      </c>
    </row>
    <row r="762" spans="1:43">
      <c r="A762" t="s">
        <v>136</v>
      </c>
      <c r="B762" t="s">
        <v>185</v>
      </c>
      <c r="C762" t="s">
        <v>856</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row>
    <row r="763" spans="1:43">
      <c r="A763" t="s">
        <v>136</v>
      </c>
      <c r="B763" t="s">
        <v>185</v>
      </c>
      <c r="C763" t="s">
        <v>857</v>
      </c>
      <c r="D763">
        <v>41.389860775665959</v>
      </c>
      <c r="E763">
        <v>19.033293641364637</v>
      </c>
      <c r="F763">
        <v>187.32803396117617</v>
      </c>
      <c r="G763">
        <v>86.143548463898526</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row>
    <row r="764" spans="1:43">
      <c r="A764" t="s">
        <v>136</v>
      </c>
      <c r="B764" t="s">
        <v>185</v>
      </c>
      <c r="C764" t="s">
        <v>858</v>
      </c>
      <c r="D764">
        <v>403.52969910193343</v>
      </c>
      <c r="E764">
        <v>185.56475214176498</v>
      </c>
      <c r="F764">
        <v>640.22995685463422</v>
      </c>
      <c r="G764">
        <v>294.4123159258537</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row>
    <row r="765" spans="1:43">
      <c r="A765" t="s">
        <v>136</v>
      </c>
      <c r="B765" t="s">
        <v>185</v>
      </c>
      <c r="C765" t="s">
        <v>859</v>
      </c>
      <c r="D765">
        <v>394.45404997912635</v>
      </c>
      <c r="E765">
        <v>181.39127845755445</v>
      </c>
      <c r="F765">
        <v>857.35288341463445</v>
      </c>
      <c r="G765">
        <v>394.25716536585378</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row>
    <row r="766" spans="1:43">
      <c r="A766" t="s">
        <v>136</v>
      </c>
      <c r="B766" t="s">
        <v>185</v>
      </c>
      <c r="C766" t="s">
        <v>860</v>
      </c>
      <c r="D766">
        <v>320.23185057685077</v>
      </c>
      <c r="E766">
        <v>147.25990209008464</v>
      </c>
      <c r="F766">
        <v>857.79208590527912</v>
      </c>
      <c r="G766">
        <v>394.4591343943984</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row>
    <row r="767" spans="1:43">
      <c r="A767" t="s">
        <v>136</v>
      </c>
      <c r="B767" t="s">
        <v>185</v>
      </c>
      <c r="C767" t="s">
        <v>861</v>
      </c>
      <c r="D767">
        <v>0</v>
      </c>
      <c r="E767">
        <v>0</v>
      </c>
      <c r="F767">
        <v>0</v>
      </c>
      <c r="G767">
        <v>0</v>
      </c>
      <c r="H767">
        <v>220.00434354809795</v>
      </c>
      <c r="I767">
        <v>292.40272275938435</v>
      </c>
      <c r="J767">
        <v>0</v>
      </c>
      <c r="K767">
        <v>82.345019597796863</v>
      </c>
      <c r="L767">
        <v>263.04000000000002</v>
      </c>
      <c r="M767">
        <v>0</v>
      </c>
      <c r="N767">
        <v>0</v>
      </c>
      <c r="O767">
        <v>0</v>
      </c>
      <c r="P767">
        <v>0</v>
      </c>
      <c r="Q767">
        <v>17.746960103780332</v>
      </c>
      <c r="R767">
        <v>24.402070142697962</v>
      </c>
      <c r="S767">
        <v>0</v>
      </c>
      <c r="T767">
        <v>11.729122807017545</v>
      </c>
      <c r="U767">
        <v>0</v>
      </c>
      <c r="V767">
        <v>0</v>
      </c>
      <c r="W767">
        <v>0</v>
      </c>
      <c r="X767">
        <v>121.9450663359938</v>
      </c>
      <c r="Y767">
        <v>144.4086311873611</v>
      </c>
      <c r="Z767">
        <v>101.16988060970925</v>
      </c>
      <c r="AA767">
        <v>134.46256594044678</v>
      </c>
      <c r="AB767">
        <v>0</v>
      </c>
      <c r="AC767">
        <v>37.866687844242335</v>
      </c>
      <c r="AD767">
        <v>120.95999999999998</v>
      </c>
      <c r="AE767">
        <v>0</v>
      </c>
      <c r="AF767">
        <v>0</v>
      </c>
      <c r="AG767">
        <v>0</v>
      </c>
      <c r="AH767">
        <v>0</v>
      </c>
      <c r="AI767">
        <v>8.1610108506435104</v>
      </c>
      <c r="AJ767">
        <v>11.221389919634827</v>
      </c>
      <c r="AK767">
        <v>0</v>
      </c>
      <c r="AL767">
        <v>5.393684210526315</v>
      </c>
      <c r="AM767">
        <v>0</v>
      </c>
      <c r="AN767">
        <v>0</v>
      </c>
      <c r="AO767">
        <v>0</v>
      </c>
      <c r="AP767">
        <v>56.076928315092033</v>
      </c>
      <c r="AQ767">
        <v>66.40688879418795</v>
      </c>
    </row>
    <row r="768" spans="1:43">
      <c r="A768" t="s">
        <v>136</v>
      </c>
      <c r="B768" t="s">
        <v>185</v>
      </c>
      <c r="C768" t="s">
        <v>862</v>
      </c>
      <c r="D768">
        <v>0</v>
      </c>
      <c r="E768">
        <v>0</v>
      </c>
      <c r="F768">
        <v>0</v>
      </c>
      <c r="G768">
        <v>0</v>
      </c>
      <c r="H768">
        <v>220.00434354809795</v>
      </c>
      <c r="I768">
        <v>292.40272275938435</v>
      </c>
      <c r="J768">
        <v>0</v>
      </c>
      <c r="K768">
        <v>82.345019597796863</v>
      </c>
      <c r="L768">
        <v>263.04000000000002</v>
      </c>
      <c r="M768">
        <v>0</v>
      </c>
      <c r="N768">
        <v>0</v>
      </c>
      <c r="O768">
        <v>0</v>
      </c>
      <c r="P768">
        <v>0</v>
      </c>
      <c r="Q768">
        <v>17.746960103780332</v>
      </c>
      <c r="R768">
        <v>24.402070142697962</v>
      </c>
      <c r="S768">
        <v>0</v>
      </c>
      <c r="T768">
        <v>11.729122807017545</v>
      </c>
      <c r="U768">
        <v>0</v>
      </c>
      <c r="V768">
        <v>0</v>
      </c>
      <c r="W768">
        <v>0</v>
      </c>
      <c r="X768">
        <v>121.9450663359938</v>
      </c>
      <c r="Y768">
        <v>144.4086311873611</v>
      </c>
      <c r="Z768">
        <v>101.16988060970925</v>
      </c>
      <c r="AA768">
        <v>134.46256594044678</v>
      </c>
      <c r="AB768">
        <v>0</v>
      </c>
      <c r="AC768">
        <v>37.866687844242335</v>
      </c>
      <c r="AD768">
        <v>120.95999999999998</v>
      </c>
      <c r="AE768">
        <v>0</v>
      </c>
      <c r="AF768">
        <v>0</v>
      </c>
      <c r="AG768">
        <v>0</v>
      </c>
      <c r="AH768">
        <v>0</v>
      </c>
      <c r="AI768">
        <v>8.1610108506435104</v>
      </c>
      <c r="AJ768">
        <v>11.221389919634827</v>
      </c>
      <c r="AK768">
        <v>0</v>
      </c>
      <c r="AL768">
        <v>5.393684210526315</v>
      </c>
      <c r="AM768">
        <v>0</v>
      </c>
      <c r="AN768">
        <v>0</v>
      </c>
      <c r="AO768">
        <v>0</v>
      </c>
      <c r="AP768">
        <v>56.076928315092033</v>
      </c>
      <c r="AQ768">
        <v>66.40688879418795</v>
      </c>
    </row>
    <row r="769" spans="1:43">
      <c r="A769" t="s">
        <v>136</v>
      </c>
      <c r="B769" t="s">
        <v>185</v>
      </c>
      <c r="C769" t="s">
        <v>863</v>
      </c>
      <c r="D769">
        <v>0</v>
      </c>
      <c r="E769">
        <v>0</v>
      </c>
      <c r="F769">
        <v>0</v>
      </c>
      <c r="G769">
        <v>0</v>
      </c>
      <c r="H769">
        <v>220.00434354809795</v>
      </c>
      <c r="I769">
        <v>292.40272275938435</v>
      </c>
      <c r="J769">
        <v>0</v>
      </c>
      <c r="K769">
        <v>82.345019597796863</v>
      </c>
      <c r="L769">
        <v>263.04000000000002</v>
      </c>
      <c r="M769">
        <v>0</v>
      </c>
      <c r="N769">
        <v>0</v>
      </c>
      <c r="O769">
        <v>0</v>
      </c>
      <c r="P769">
        <v>0</v>
      </c>
      <c r="Q769">
        <v>17.746960103780332</v>
      </c>
      <c r="R769">
        <v>24.402070142697962</v>
      </c>
      <c r="S769">
        <v>0</v>
      </c>
      <c r="T769">
        <v>11.729122807017545</v>
      </c>
      <c r="U769">
        <v>0</v>
      </c>
      <c r="V769">
        <v>0</v>
      </c>
      <c r="W769">
        <v>0</v>
      </c>
      <c r="X769">
        <v>121.9450663359938</v>
      </c>
      <c r="Y769">
        <v>144.4086311873611</v>
      </c>
      <c r="Z769">
        <v>101.16988060970925</v>
      </c>
      <c r="AA769">
        <v>134.46256594044678</v>
      </c>
      <c r="AB769">
        <v>0</v>
      </c>
      <c r="AC769">
        <v>37.866687844242335</v>
      </c>
      <c r="AD769">
        <v>120.95999999999998</v>
      </c>
      <c r="AE769">
        <v>0</v>
      </c>
      <c r="AF769">
        <v>0</v>
      </c>
      <c r="AG769">
        <v>0</v>
      </c>
      <c r="AH769">
        <v>0</v>
      </c>
      <c r="AI769">
        <v>8.1610108506435104</v>
      </c>
      <c r="AJ769">
        <v>11.221389919634827</v>
      </c>
      <c r="AK769">
        <v>0</v>
      </c>
      <c r="AL769">
        <v>5.393684210526315</v>
      </c>
      <c r="AM769">
        <v>0</v>
      </c>
      <c r="AN769">
        <v>0</v>
      </c>
      <c r="AO769">
        <v>0</v>
      </c>
      <c r="AP769">
        <v>56.076928315092033</v>
      </c>
      <c r="AQ769">
        <v>66.40688879418795</v>
      </c>
    </row>
    <row r="770" spans="1:43">
      <c r="A770" t="s">
        <v>138</v>
      </c>
      <c r="B770" t="s">
        <v>171</v>
      </c>
      <c r="C770" t="s">
        <v>856</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row>
    <row r="771" spans="1:43">
      <c r="A771" t="s">
        <v>138</v>
      </c>
      <c r="B771" t="s">
        <v>171</v>
      </c>
      <c r="C771" t="s">
        <v>857</v>
      </c>
      <c r="D771">
        <v>196.3666666666667</v>
      </c>
      <c r="E771">
        <v>90.300000000000011</v>
      </c>
      <c r="F771">
        <v>463.48449631791033</v>
      </c>
      <c r="G771">
        <v>213.13520633597335</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row>
    <row r="772" spans="1:43">
      <c r="A772" t="s">
        <v>138</v>
      </c>
      <c r="B772" t="s">
        <v>171</v>
      </c>
      <c r="C772" t="s">
        <v>858</v>
      </c>
      <c r="D772">
        <v>196.3666666666667</v>
      </c>
      <c r="E772">
        <v>90.300000000000011</v>
      </c>
      <c r="F772">
        <v>508.62197026538843</v>
      </c>
      <c r="G772">
        <v>233.89185493955816</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row>
    <row r="773" spans="1:43">
      <c r="A773" t="s">
        <v>138</v>
      </c>
      <c r="B773" t="s">
        <v>171</v>
      </c>
      <c r="C773" t="s">
        <v>859</v>
      </c>
      <c r="D773">
        <v>196.3666666666667</v>
      </c>
      <c r="E773">
        <v>90.300000000000011</v>
      </c>
      <c r="F773">
        <v>580.29019999660159</v>
      </c>
      <c r="G773">
        <v>266.84877810062699</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row>
    <row r="774" spans="1:43">
      <c r="A774" t="s">
        <v>138</v>
      </c>
      <c r="B774" t="s">
        <v>171</v>
      </c>
      <c r="C774" t="s">
        <v>860</v>
      </c>
      <c r="D774">
        <v>196.3666666666667</v>
      </c>
      <c r="E774">
        <v>90.300000000000011</v>
      </c>
      <c r="F774">
        <v>598.86227159187763</v>
      </c>
      <c r="G774">
        <v>275.38921978312618</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row>
    <row r="775" spans="1:43">
      <c r="A775" t="s">
        <v>138</v>
      </c>
      <c r="B775" t="s">
        <v>171</v>
      </c>
      <c r="C775" t="s">
        <v>861</v>
      </c>
      <c r="D775">
        <v>0</v>
      </c>
      <c r="E775">
        <v>0</v>
      </c>
      <c r="F775">
        <v>0</v>
      </c>
      <c r="G775">
        <v>0</v>
      </c>
      <c r="H775">
        <v>0</v>
      </c>
      <c r="I775">
        <v>0</v>
      </c>
      <c r="J775">
        <v>0</v>
      </c>
      <c r="K775">
        <v>58.168938258544195</v>
      </c>
      <c r="L775">
        <v>263.04000000000008</v>
      </c>
      <c r="M775">
        <v>146.13333333333338</v>
      </c>
      <c r="N775">
        <v>131.52000000000004</v>
      </c>
      <c r="O775">
        <v>0</v>
      </c>
      <c r="P775">
        <v>0</v>
      </c>
      <c r="Q775">
        <v>0</v>
      </c>
      <c r="R775">
        <v>0</v>
      </c>
      <c r="S775">
        <v>0</v>
      </c>
      <c r="T775">
        <v>0</v>
      </c>
      <c r="U775">
        <v>0</v>
      </c>
      <c r="V775">
        <v>0</v>
      </c>
      <c r="W775">
        <v>0</v>
      </c>
      <c r="X775">
        <v>82.200000000000017</v>
      </c>
      <c r="Y775">
        <v>114.16666666666669</v>
      </c>
      <c r="Z775">
        <v>0</v>
      </c>
      <c r="AA775">
        <v>0</v>
      </c>
      <c r="AB775">
        <v>0</v>
      </c>
      <c r="AC775">
        <v>26.749219783126158</v>
      </c>
      <c r="AD775">
        <v>120.95999999999998</v>
      </c>
      <c r="AE775">
        <v>67.199999999999989</v>
      </c>
      <c r="AF775">
        <v>60.47999999999999</v>
      </c>
      <c r="AG775">
        <v>0</v>
      </c>
      <c r="AH775">
        <v>0</v>
      </c>
      <c r="AI775">
        <v>0</v>
      </c>
      <c r="AJ775">
        <v>0</v>
      </c>
      <c r="AK775">
        <v>0</v>
      </c>
      <c r="AL775">
        <v>0</v>
      </c>
      <c r="AM775">
        <v>0</v>
      </c>
      <c r="AN775">
        <v>0</v>
      </c>
      <c r="AO775">
        <v>0</v>
      </c>
      <c r="AP775">
        <v>37.799999999999997</v>
      </c>
      <c r="AQ775">
        <v>52.5</v>
      </c>
    </row>
    <row r="776" spans="1:43">
      <c r="A776" t="s">
        <v>138</v>
      </c>
      <c r="B776" t="s">
        <v>171</v>
      </c>
      <c r="C776" t="s">
        <v>862</v>
      </c>
      <c r="D776">
        <v>0</v>
      </c>
      <c r="E776">
        <v>0</v>
      </c>
      <c r="F776">
        <v>0</v>
      </c>
      <c r="G776">
        <v>0</v>
      </c>
      <c r="H776">
        <v>0</v>
      </c>
      <c r="I776">
        <v>0</v>
      </c>
      <c r="J776">
        <v>0</v>
      </c>
      <c r="K776">
        <v>58.168938258544195</v>
      </c>
      <c r="L776">
        <v>263.04000000000008</v>
      </c>
      <c r="M776">
        <v>146.13333333333338</v>
      </c>
      <c r="N776">
        <v>131.52000000000004</v>
      </c>
      <c r="O776">
        <v>0</v>
      </c>
      <c r="P776">
        <v>0</v>
      </c>
      <c r="Q776">
        <v>0</v>
      </c>
      <c r="R776">
        <v>0</v>
      </c>
      <c r="S776">
        <v>0</v>
      </c>
      <c r="T776">
        <v>0</v>
      </c>
      <c r="U776">
        <v>0</v>
      </c>
      <c r="V776">
        <v>0</v>
      </c>
      <c r="W776">
        <v>0</v>
      </c>
      <c r="X776">
        <v>82.200000000000017</v>
      </c>
      <c r="Y776">
        <v>114.16666666666669</v>
      </c>
      <c r="Z776">
        <v>0</v>
      </c>
      <c r="AA776">
        <v>0</v>
      </c>
      <c r="AB776">
        <v>0</v>
      </c>
      <c r="AC776">
        <v>26.749219783126158</v>
      </c>
      <c r="AD776">
        <v>120.95999999999998</v>
      </c>
      <c r="AE776">
        <v>67.199999999999989</v>
      </c>
      <c r="AF776">
        <v>60.47999999999999</v>
      </c>
      <c r="AG776">
        <v>0</v>
      </c>
      <c r="AH776">
        <v>0</v>
      </c>
      <c r="AI776">
        <v>0</v>
      </c>
      <c r="AJ776">
        <v>0</v>
      </c>
      <c r="AK776">
        <v>0</v>
      </c>
      <c r="AL776">
        <v>0</v>
      </c>
      <c r="AM776">
        <v>0</v>
      </c>
      <c r="AN776">
        <v>0</v>
      </c>
      <c r="AO776">
        <v>0</v>
      </c>
      <c r="AP776">
        <v>37.799999999999997</v>
      </c>
      <c r="AQ776">
        <v>52.5</v>
      </c>
    </row>
    <row r="777" spans="1:43">
      <c r="A777" t="s">
        <v>138</v>
      </c>
      <c r="B777" t="s">
        <v>171</v>
      </c>
      <c r="C777" t="s">
        <v>863</v>
      </c>
      <c r="D777">
        <v>0</v>
      </c>
      <c r="E777">
        <v>0</v>
      </c>
      <c r="F777">
        <v>0</v>
      </c>
      <c r="G777">
        <v>0</v>
      </c>
      <c r="H777">
        <v>0</v>
      </c>
      <c r="I777">
        <v>0</v>
      </c>
      <c r="J777">
        <v>0</v>
      </c>
      <c r="K777">
        <v>58.168938258544195</v>
      </c>
      <c r="L777">
        <v>263.04000000000008</v>
      </c>
      <c r="M777">
        <v>146.13333333333338</v>
      </c>
      <c r="N777">
        <v>131.52000000000004</v>
      </c>
      <c r="O777">
        <v>0</v>
      </c>
      <c r="P777">
        <v>0</v>
      </c>
      <c r="Q777">
        <v>0</v>
      </c>
      <c r="R777">
        <v>0</v>
      </c>
      <c r="S777">
        <v>0</v>
      </c>
      <c r="T777">
        <v>0</v>
      </c>
      <c r="U777">
        <v>0</v>
      </c>
      <c r="V777">
        <v>0</v>
      </c>
      <c r="W777">
        <v>0</v>
      </c>
      <c r="X777">
        <v>82.200000000000017</v>
      </c>
      <c r="Y777">
        <v>114.16666666666669</v>
      </c>
      <c r="Z777">
        <v>0</v>
      </c>
      <c r="AA777">
        <v>0</v>
      </c>
      <c r="AB777">
        <v>0</v>
      </c>
      <c r="AC777">
        <v>26.749219783126158</v>
      </c>
      <c r="AD777">
        <v>120.95999999999998</v>
      </c>
      <c r="AE777">
        <v>67.199999999999989</v>
      </c>
      <c r="AF777">
        <v>60.47999999999999</v>
      </c>
      <c r="AG777">
        <v>0</v>
      </c>
      <c r="AH777">
        <v>0</v>
      </c>
      <c r="AI777">
        <v>0</v>
      </c>
      <c r="AJ777">
        <v>0</v>
      </c>
      <c r="AK777">
        <v>0</v>
      </c>
      <c r="AL777">
        <v>0</v>
      </c>
      <c r="AM777">
        <v>0</v>
      </c>
      <c r="AN777">
        <v>0</v>
      </c>
      <c r="AO777">
        <v>0</v>
      </c>
      <c r="AP777">
        <v>37.799999999999997</v>
      </c>
      <c r="AQ777">
        <v>52.5</v>
      </c>
    </row>
    <row r="778" spans="1:43">
      <c r="A778" t="s">
        <v>138</v>
      </c>
      <c r="B778" t="s">
        <v>173</v>
      </c>
      <c r="C778" t="s">
        <v>856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row>
    <row r="779" spans="1:43">
      <c r="A779" t="s">
        <v>138</v>
      </c>
      <c r="B779" t="s">
        <v>173</v>
      </c>
      <c r="C779" t="s">
        <v>857</v>
      </c>
      <c r="D779">
        <v>264.23975676936942</v>
      </c>
      <c r="E779">
        <v>121.5117129669363</v>
      </c>
      <c r="F779">
        <v>392.05799439998293</v>
      </c>
      <c r="G779">
        <v>180.28944268028411</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row>
    <row r="780" spans="1:43">
      <c r="A780" t="s">
        <v>138</v>
      </c>
      <c r="B780" t="s">
        <v>173</v>
      </c>
      <c r="C780" t="s">
        <v>858</v>
      </c>
      <c r="D780">
        <v>228.75991220341555</v>
      </c>
      <c r="E780">
        <v>105.19616400595021</v>
      </c>
      <c r="F780">
        <v>507.82171633386122</v>
      </c>
      <c r="G780">
        <v>233.52385495644711</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row>
    <row r="781" spans="1:43">
      <c r="A781" t="s">
        <v>138</v>
      </c>
      <c r="B781" t="s">
        <v>173</v>
      </c>
      <c r="C781" t="s">
        <v>859</v>
      </c>
      <c r="D781">
        <v>312.38528601042128</v>
      </c>
      <c r="E781">
        <v>143.6516278734054</v>
      </c>
      <c r="F781">
        <v>462.66061935851201</v>
      </c>
      <c r="G781">
        <v>212.75634320865879</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row>
    <row r="782" spans="1:43">
      <c r="A782" t="s">
        <v>138</v>
      </c>
      <c r="B782" t="s">
        <v>173</v>
      </c>
      <c r="C782" t="s">
        <v>860</v>
      </c>
      <c r="D782">
        <v>265.5161940014338</v>
      </c>
      <c r="E782">
        <v>122.09868775248415</v>
      </c>
      <c r="F782">
        <v>390.80091344646326</v>
      </c>
      <c r="G782">
        <v>179.71136895713272</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row>
    <row r="783" spans="1:43">
      <c r="A783" t="s">
        <v>138</v>
      </c>
      <c r="B783" t="s">
        <v>173</v>
      </c>
      <c r="C783" t="s">
        <v>861</v>
      </c>
      <c r="D783">
        <v>0</v>
      </c>
      <c r="E783">
        <v>0</v>
      </c>
      <c r="F783">
        <v>0</v>
      </c>
      <c r="G783">
        <v>0</v>
      </c>
      <c r="H783">
        <v>0</v>
      </c>
      <c r="I783">
        <v>0</v>
      </c>
      <c r="J783">
        <v>0</v>
      </c>
      <c r="K783">
        <v>26.229959013239075</v>
      </c>
      <c r="L783">
        <v>233.28623092237515</v>
      </c>
      <c r="M783">
        <v>83.997334947699628</v>
      </c>
      <c r="N783">
        <v>47.287388563149406</v>
      </c>
      <c r="O783">
        <v>0</v>
      </c>
      <c r="P783">
        <v>0</v>
      </c>
      <c r="Q783">
        <v>31.749177475632337</v>
      </c>
      <c r="R783">
        <v>163.28668171468891</v>
      </c>
      <c r="S783">
        <v>0</v>
      </c>
      <c r="T783">
        <v>0</v>
      </c>
      <c r="U783">
        <v>0</v>
      </c>
      <c r="V783">
        <v>0</v>
      </c>
      <c r="W783">
        <v>0</v>
      </c>
      <c r="X783">
        <v>28.611115376270028</v>
      </c>
      <c r="Y783">
        <v>45.70000580573906</v>
      </c>
      <c r="Z783">
        <v>0</v>
      </c>
      <c r="AA783">
        <v>0</v>
      </c>
      <c r="AB783">
        <v>0</v>
      </c>
      <c r="AC783">
        <v>12.061951954993148</v>
      </c>
      <c r="AD783">
        <v>107.27760984021629</v>
      </c>
      <c r="AE783">
        <v>38.626511691277912</v>
      </c>
      <c r="AF783">
        <v>21.745295470645345</v>
      </c>
      <c r="AG783">
        <v>0</v>
      </c>
      <c r="AH783">
        <v>0</v>
      </c>
      <c r="AI783">
        <v>14.599986722371071</v>
      </c>
      <c r="AJ783">
        <v>75.088036116973711</v>
      </c>
      <c r="AK783">
        <v>0</v>
      </c>
      <c r="AL783">
        <v>0</v>
      </c>
      <c r="AM783">
        <v>0</v>
      </c>
      <c r="AN783">
        <v>0</v>
      </c>
      <c r="AO783">
        <v>0</v>
      </c>
      <c r="AP783">
        <v>13.156936267919789</v>
      </c>
      <c r="AQ783">
        <v>21.015331136945697</v>
      </c>
    </row>
    <row r="784" spans="1:43">
      <c r="A784" t="s">
        <v>138</v>
      </c>
      <c r="B784" t="s">
        <v>173</v>
      </c>
      <c r="C784" t="s">
        <v>862</v>
      </c>
      <c r="D784">
        <v>0</v>
      </c>
      <c r="E784">
        <v>0</v>
      </c>
      <c r="F784">
        <v>0</v>
      </c>
      <c r="G784">
        <v>0</v>
      </c>
      <c r="H784">
        <v>0</v>
      </c>
      <c r="I784">
        <v>0</v>
      </c>
      <c r="J784">
        <v>0</v>
      </c>
      <c r="K784">
        <v>26.229959013239075</v>
      </c>
      <c r="L784">
        <v>233.28623092237515</v>
      </c>
      <c r="M784">
        <v>83.997334947699628</v>
      </c>
      <c r="N784">
        <v>47.287388563149406</v>
      </c>
      <c r="O784">
        <v>0</v>
      </c>
      <c r="P784">
        <v>0</v>
      </c>
      <c r="Q784">
        <v>31.749177475632337</v>
      </c>
      <c r="R784">
        <v>163.28668171468891</v>
      </c>
      <c r="S784">
        <v>0</v>
      </c>
      <c r="T784">
        <v>0</v>
      </c>
      <c r="U784">
        <v>0</v>
      </c>
      <c r="V784">
        <v>0</v>
      </c>
      <c r="W784">
        <v>0</v>
      </c>
      <c r="X784">
        <v>28.611115376270028</v>
      </c>
      <c r="Y784">
        <v>45.70000580573906</v>
      </c>
      <c r="Z784">
        <v>0</v>
      </c>
      <c r="AA784">
        <v>0</v>
      </c>
      <c r="AB784">
        <v>0</v>
      </c>
      <c r="AC784">
        <v>12.061951954993148</v>
      </c>
      <c r="AD784">
        <v>107.27760984021629</v>
      </c>
      <c r="AE784">
        <v>38.626511691277912</v>
      </c>
      <c r="AF784">
        <v>21.745295470645345</v>
      </c>
      <c r="AG784">
        <v>0</v>
      </c>
      <c r="AH784">
        <v>0</v>
      </c>
      <c r="AI784">
        <v>14.599986722371071</v>
      </c>
      <c r="AJ784">
        <v>75.088036116973711</v>
      </c>
      <c r="AK784">
        <v>0</v>
      </c>
      <c r="AL784">
        <v>0</v>
      </c>
      <c r="AM784">
        <v>0</v>
      </c>
      <c r="AN784">
        <v>0</v>
      </c>
      <c r="AO784">
        <v>0</v>
      </c>
      <c r="AP784">
        <v>13.156936267919789</v>
      </c>
      <c r="AQ784">
        <v>21.015331136945697</v>
      </c>
    </row>
    <row r="785" spans="1:43">
      <c r="A785" t="s">
        <v>138</v>
      </c>
      <c r="B785" t="s">
        <v>173</v>
      </c>
      <c r="C785" t="s">
        <v>863</v>
      </c>
      <c r="D785">
        <v>0</v>
      </c>
      <c r="E785">
        <v>0</v>
      </c>
      <c r="F785">
        <v>0</v>
      </c>
      <c r="G785">
        <v>0</v>
      </c>
      <c r="H785">
        <v>0</v>
      </c>
      <c r="I785">
        <v>0</v>
      </c>
      <c r="J785">
        <v>0</v>
      </c>
      <c r="K785">
        <v>26.229959013239075</v>
      </c>
      <c r="L785">
        <v>233.28623092237515</v>
      </c>
      <c r="M785">
        <v>83.997334947699628</v>
      </c>
      <c r="N785">
        <v>47.287388563149406</v>
      </c>
      <c r="O785">
        <v>0</v>
      </c>
      <c r="P785">
        <v>0</v>
      </c>
      <c r="Q785">
        <v>31.749177475632337</v>
      </c>
      <c r="R785">
        <v>163.28668171468891</v>
      </c>
      <c r="S785">
        <v>0</v>
      </c>
      <c r="T785">
        <v>0</v>
      </c>
      <c r="U785">
        <v>0</v>
      </c>
      <c r="V785">
        <v>0</v>
      </c>
      <c r="W785">
        <v>0</v>
      </c>
      <c r="X785">
        <v>28.611115376270028</v>
      </c>
      <c r="Y785">
        <v>45.70000580573906</v>
      </c>
      <c r="Z785">
        <v>0</v>
      </c>
      <c r="AA785">
        <v>0</v>
      </c>
      <c r="AB785">
        <v>0</v>
      </c>
      <c r="AC785">
        <v>12.061951954993148</v>
      </c>
      <c r="AD785">
        <v>107.27760984021629</v>
      </c>
      <c r="AE785">
        <v>38.626511691277912</v>
      </c>
      <c r="AF785">
        <v>21.745295470645345</v>
      </c>
      <c r="AG785">
        <v>0</v>
      </c>
      <c r="AH785">
        <v>0</v>
      </c>
      <c r="AI785">
        <v>14.599986722371071</v>
      </c>
      <c r="AJ785">
        <v>75.088036116973711</v>
      </c>
      <c r="AK785">
        <v>0</v>
      </c>
      <c r="AL785">
        <v>0</v>
      </c>
      <c r="AM785">
        <v>0</v>
      </c>
      <c r="AN785">
        <v>0</v>
      </c>
      <c r="AO785">
        <v>0</v>
      </c>
      <c r="AP785">
        <v>13.156936267919789</v>
      </c>
      <c r="AQ785">
        <v>21.015331136945697</v>
      </c>
    </row>
    <row r="786" spans="1:43">
      <c r="A786" t="s">
        <v>138</v>
      </c>
      <c r="B786" t="s">
        <v>175</v>
      </c>
      <c r="C786" t="s">
        <v>856</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row>
    <row r="787" spans="1:43">
      <c r="A787" t="s">
        <v>138</v>
      </c>
      <c r="B787" t="s">
        <v>175</v>
      </c>
      <c r="C787" t="s">
        <v>857</v>
      </c>
      <c r="D787">
        <v>678.34438973355134</v>
      </c>
      <c r="E787">
        <v>311.93939089937027</v>
      </c>
      <c r="F787">
        <v>526.07999999999993</v>
      </c>
      <c r="G787">
        <v>241.91999999999996</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row>
    <row r="788" spans="1:43">
      <c r="A788" t="s">
        <v>138</v>
      </c>
      <c r="B788" t="s">
        <v>175</v>
      </c>
      <c r="C788" t="s">
        <v>858</v>
      </c>
      <c r="D788">
        <v>678.34438973355134</v>
      </c>
      <c r="E788">
        <v>311.93939089937027</v>
      </c>
      <c r="F788">
        <v>526.08000000000004</v>
      </c>
      <c r="G788">
        <v>241.92000000000002</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row>
    <row r="789" spans="1:43">
      <c r="A789" t="s">
        <v>138</v>
      </c>
      <c r="B789" t="s">
        <v>175</v>
      </c>
      <c r="C789" t="s">
        <v>859</v>
      </c>
      <c r="D789">
        <v>678.34438973355122</v>
      </c>
      <c r="E789">
        <v>311.93939089937027</v>
      </c>
      <c r="F789">
        <v>526.08000000000004</v>
      </c>
      <c r="G789">
        <v>241.92000000000002</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row>
    <row r="790" spans="1:43">
      <c r="A790" t="s">
        <v>138</v>
      </c>
      <c r="B790" t="s">
        <v>175</v>
      </c>
      <c r="C790" t="s">
        <v>860</v>
      </c>
      <c r="D790">
        <v>678.34438973355122</v>
      </c>
      <c r="E790">
        <v>311.93939089937027</v>
      </c>
      <c r="F790">
        <v>526.08000000000004</v>
      </c>
      <c r="G790">
        <v>241.92000000000002</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row>
    <row r="791" spans="1:43">
      <c r="A791" t="s">
        <v>138</v>
      </c>
      <c r="B791" t="s">
        <v>175</v>
      </c>
      <c r="C791" t="s">
        <v>861</v>
      </c>
      <c r="D791">
        <v>0</v>
      </c>
      <c r="E791">
        <v>0</v>
      </c>
      <c r="F791">
        <v>0</v>
      </c>
      <c r="G791">
        <v>0</v>
      </c>
      <c r="H791">
        <v>0</v>
      </c>
      <c r="I791">
        <v>0</v>
      </c>
      <c r="J791">
        <v>0</v>
      </c>
      <c r="K791">
        <v>263.04000000000002</v>
      </c>
      <c r="L791">
        <v>263.04000000000002</v>
      </c>
      <c r="M791">
        <v>0</v>
      </c>
      <c r="N791">
        <v>0</v>
      </c>
      <c r="O791">
        <v>0</v>
      </c>
      <c r="P791">
        <v>0</v>
      </c>
      <c r="Q791">
        <v>134.42533861357279</v>
      </c>
      <c r="R791">
        <v>184.83484059366265</v>
      </c>
      <c r="S791">
        <v>0</v>
      </c>
      <c r="T791">
        <v>0</v>
      </c>
      <c r="U791">
        <v>0</v>
      </c>
      <c r="V791">
        <v>0</v>
      </c>
      <c r="W791">
        <v>0</v>
      </c>
      <c r="X791">
        <v>164.40000000000006</v>
      </c>
      <c r="Y791">
        <v>194.68421052631572</v>
      </c>
      <c r="Z791">
        <v>0</v>
      </c>
      <c r="AA791">
        <v>0</v>
      </c>
      <c r="AB791">
        <v>0</v>
      </c>
      <c r="AC791">
        <v>120.95999999999998</v>
      </c>
      <c r="AD791">
        <v>120.95999999999998</v>
      </c>
      <c r="AE791">
        <v>0</v>
      </c>
      <c r="AF791">
        <v>0</v>
      </c>
      <c r="AG791">
        <v>0</v>
      </c>
      <c r="AH791">
        <v>0</v>
      </c>
      <c r="AI791">
        <v>61.816031625219608</v>
      </c>
      <c r="AJ791">
        <v>84.997043484676965</v>
      </c>
      <c r="AK791">
        <v>0</v>
      </c>
      <c r="AL791">
        <v>0</v>
      </c>
      <c r="AM791">
        <v>0</v>
      </c>
      <c r="AN791">
        <v>0</v>
      </c>
      <c r="AO791">
        <v>0</v>
      </c>
      <c r="AP791">
        <v>75.599999999999994</v>
      </c>
      <c r="AQ791">
        <v>89.526315789473642</v>
      </c>
    </row>
    <row r="792" spans="1:43">
      <c r="A792" t="s">
        <v>138</v>
      </c>
      <c r="B792" t="s">
        <v>175</v>
      </c>
      <c r="C792" t="s">
        <v>862</v>
      </c>
      <c r="D792">
        <v>0</v>
      </c>
      <c r="E792">
        <v>0</v>
      </c>
      <c r="F792">
        <v>0</v>
      </c>
      <c r="G792">
        <v>0</v>
      </c>
      <c r="H792">
        <v>0</v>
      </c>
      <c r="I792">
        <v>0</v>
      </c>
      <c r="J792">
        <v>0</v>
      </c>
      <c r="K792">
        <v>263.04000000000002</v>
      </c>
      <c r="L792">
        <v>263.04000000000002</v>
      </c>
      <c r="M792">
        <v>0</v>
      </c>
      <c r="N792">
        <v>0</v>
      </c>
      <c r="O792">
        <v>0</v>
      </c>
      <c r="P792">
        <v>0</v>
      </c>
      <c r="Q792">
        <v>134.42533861357279</v>
      </c>
      <c r="R792">
        <v>184.83484059366265</v>
      </c>
      <c r="S792">
        <v>0</v>
      </c>
      <c r="T792">
        <v>0</v>
      </c>
      <c r="U792">
        <v>0</v>
      </c>
      <c r="V792">
        <v>0</v>
      </c>
      <c r="W792">
        <v>0</v>
      </c>
      <c r="X792">
        <v>164.40000000000006</v>
      </c>
      <c r="Y792">
        <v>194.68421052631572</v>
      </c>
      <c r="Z792">
        <v>0</v>
      </c>
      <c r="AA792">
        <v>0</v>
      </c>
      <c r="AB792">
        <v>0</v>
      </c>
      <c r="AC792">
        <v>120.95999999999998</v>
      </c>
      <c r="AD792">
        <v>120.95999999999998</v>
      </c>
      <c r="AE792">
        <v>0</v>
      </c>
      <c r="AF792">
        <v>0</v>
      </c>
      <c r="AG792">
        <v>0</v>
      </c>
      <c r="AH792">
        <v>0</v>
      </c>
      <c r="AI792">
        <v>61.816031625219608</v>
      </c>
      <c r="AJ792">
        <v>84.997043484676965</v>
      </c>
      <c r="AK792">
        <v>0</v>
      </c>
      <c r="AL792">
        <v>0</v>
      </c>
      <c r="AM792">
        <v>0</v>
      </c>
      <c r="AN792">
        <v>0</v>
      </c>
      <c r="AO792">
        <v>0</v>
      </c>
      <c r="AP792">
        <v>75.599999999999994</v>
      </c>
      <c r="AQ792">
        <v>89.526315789473642</v>
      </c>
    </row>
    <row r="793" spans="1:43">
      <c r="A793" t="s">
        <v>138</v>
      </c>
      <c r="B793" t="s">
        <v>175</v>
      </c>
      <c r="C793" t="s">
        <v>863</v>
      </c>
      <c r="D793">
        <v>0</v>
      </c>
      <c r="E793">
        <v>0</v>
      </c>
      <c r="F793">
        <v>0</v>
      </c>
      <c r="G793">
        <v>0</v>
      </c>
      <c r="H793">
        <v>0</v>
      </c>
      <c r="I793">
        <v>0</v>
      </c>
      <c r="J793">
        <v>0</v>
      </c>
      <c r="K793">
        <v>263.04000000000002</v>
      </c>
      <c r="L793">
        <v>263.04000000000002</v>
      </c>
      <c r="M793">
        <v>0</v>
      </c>
      <c r="N793">
        <v>0</v>
      </c>
      <c r="O793">
        <v>0</v>
      </c>
      <c r="P793">
        <v>0</v>
      </c>
      <c r="Q793">
        <v>134.42533861357279</v>
      </c>
      <c r="R793">
        <v>184.83484059366265</v>
      </c>
      <c r="S793">
        <v>0</v>
      </c>
      <c r="T793">
        <v>0</v>
      </c>
      <c r="U793">
        <v>0</v>
      </c>
      <c r="V793">
        <v>0</v>
      </c>
      <c r="W793">
        <v>0</v>
      </c>
      <c r="X793">
        <v>164.40000000000006</v>
      </c>
      <c r="Y793">
        <v>194.68421052631572</v>
      </c>
      <c r="Z793">
        <v>0</v>
      </c>
      <c r="AA793">
        <v>0</v>
      </c>
      <c r="AB793">
        <v>0</v>
      </c>
      <c r="AC793">
        <v>120.95999999999998</v>
      </c>
      <c r="AD793">
        <v>120.95999999999998</v>
      </c>
      <c r="AE793">
        <v>0</v>
      </c>
      <c r="AF793">
        <v>0</v>
      </c>
      <c r="AG793">
        <v>0</v>
      </c>
      <c r="AH793">
        <v>0</v>
      </c>
      <c r="AI793">
        <v>61.816031625219608</v>
      </c>
      <c r="AJ793">
        <v>84.997043484676965</v>
      </c>
      <c r="AK793">
        <v>0</v>
      </c>
      <c r="AL793">
        <v>0</v>
      </c>
      <c r="AM793">
        <v>0</v>
      </c>
      <c r="AN793">
        <v>0</v>
      </c>
      <c r="AO793">
        <v>0</v>
      </c>
      <c r="AP793">
        <v>75.599999999999994</v>
      </c>
      <c r="AQ793">
        <v>89.526315789473642</v>
      </c>
    </row>
    <row r="794" spans="1:43">
      <c r="A794" t="s">
        <v>138</v>
      </c>
      <c r="B794" t="s">
        <v>177</v>
      </c>
      <c r="C794" t="s">
        <v>856</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row>
    <row r="795" spans="1:43">
      <c r="A795" t="s">
        <v>138</v>
      </c>
      <c r="B795" t="s">
        <v>177</v>
      </c>
      <c r="C795" t="s">
        <v>857</v>
      </c>
      <c r="D795">
        <v>654.25316210526341</v>
      </c>
      <c r="E795">
        <v>300.86094315789484</v>
      </c>
      <c r="F795">
        <v>315.64799999999997</v>
      </c>
      <c r="G795">
        <v>145.15199999999999</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row>
    <row r="796" spans="1:43">
      <c r="A796" t="s">
        <v>138</v>
      </c>
      <c r="B796" t="s">
        <v>177</v>
      </c>
      <c r="C796" t="s">
        <v>858</v>
      </c>
      <c r="D796">
        <v>113.98400000000004</v>
      </c>
      <c r="E796">
        <v>52.416000000000011</v>
      </c>
      <c r="F796">
        <v>1171.8293904000006</v>
      </c>
      <c r="G796">
        <v>538.87044960000026</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row>
    <row r="797" spans="1:43">
      <c r="A797" t="s">
        <v>138</v>
      </c>
      <c r="B797" t="s">
        <v>177</v>
      </c>
      <c r="C797" t="s">
        <v>859</v>
      </c>
      <c r="D797">
        <v>360.00567733333344</v>
      </c>
      <c r="E797">
        <v>165.55005600000004</v>
      </c>
      <c r="F797">
        <v>315.64799999999997</v>
      </c>
      <c r="G797">
        <v>145.15199999999999</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row>
    <row r="798" spans="1:43">
      <c r="A798" t="s">
        <v>138</v>
      </c>
      <c r="B798" t="s">
        <v>177</v>
      </c>
      <c r="C798" t="s">
        <v>860</v>
      </c>
      <c r="D798">
        <v>360.00567733333344</v>
      </c>
      <c r="E798">
        <v>165.55005600000004</v>
      </c>
      <c r="F798">
        <v>315.64799999999997</v>
      </c>
      <c r="G798">
        <v>145.15199999999999</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row>
    <row r="799" spans="1:43">
      <c r="A799" t="s">
        <v>138</v>
      </c>
      <c r="B799" t="s">
        <v>177</v>
      </c>
      <c r="C799" t="s">
        <v>861</v>
      </c>
      <c r="D799">
        <v>0</v>
      </c>
      <c r="E799">
        <v>0</v>
      </c>
      <c r="F799">
        <v>0</v>
      </c>
      <c r="G799">
        <v>0</v>
      </c>
      <c r="H799">
        <v>0</v>
      </c>
      <c r="I799">
        <v>0</v>
      </c>
      <c r="J799">
        <v>0</v>
      </c>
      <c r="K799">
        <v>52.608000000000004</v>
      </c>
      <c r="L799">
        <v>263.03999999999996</v>
      </c>
      <c r="M799">
        <v>0</v>
      </c>
      <c r="N799">
        <v>0</v>
      </c>
      <c r="O799">
        <v>0</v>
      </c>
      <c r="P799">
        <v>0</v>
      </c>
      <c r="Q799">
        <v>0</v>
      </c>
      <c r="R799">
        <v>262.0963440000001</v>
      </c>
      <c r="S799">
        <v>0</v>
      </c>
      <c r="T799">
        <v>0</v>
      </c>
      <c r="U799">
        <v>0</v>
      </c>
      <c r="V799">
        <v>0</v>
      </c>
      <c r="W799">
        <v>0</v>
      </c>
      <c r="X799">
        <v>0</v>
      </c>
      <c r="Y799">
        <v>70.144000000000005</v>
      </c>
      <c r="Z799">
        <v>0</v>
      </c>
      <c r="AA799">
        <v>0</v>
      </c>
      <c r="AB799">
        <v>0</v>
      </c>
      <c r="AC799">
        <v>24.191999999999993</v>
      </c>
      <c r="AD799">
        <v>120.95999999999998</v>
      </c>
      <c r="AE799">
        <v>0</v>
      </c>
      <c r="AF799">
        <v>0</v>
      </c>
      <c r="AG799">
        <v>0</v>
      </c>
      <c r="AH799">
        <v>0</v>
      </c>
      <c r="AI799">
        <v>0</v>
      </c>
      <c r="AJ799">
        <v>120.52605600000004</v>
      </c>
      <c r="AK799">
        <v>0</v>
      </c>
      <c r="AL799">
        <v>0</v>
      </c>
      <c r="AM799">
        <v>0</v>
      </c>
      <c r="AN799">
        <v>0</v>
      </c>
      <c r="AO799">
        <v>0</v>
      </c>
      <c r="AP799">
        <v>0</v>
      </c>
      <c r="AQ799">
        <v>32.256</v>
      </c>
    </row>
    <row r="800" spans="1:43">
      <c r="A800" t="s">
        <v>138</v>
      </c>
      <c r="B800" t="s">
        <v>177</v>
      </c>
      <c r="C800" t="s">
        <v>862</v>
      </c>
      <c r="D800">
        <v>0</v>
      </c>
      <c r="E800">
        <v>0</v>
      </c>
      <c r="F800">
        <v>0</v>
      </c>
      <c r="G800">
        <v>0</v>
      </c>
      <c r="H800">
        <v>0</v>
      </c>
      <c r="I800">
        <v>0</v>
      </c>
      <c r="J800">
        <v>0</v>
      </c>
      <c r="K800">
        <v>52.608000000000004</v>
      </c>
      <c r="L800">
        <v>263.03999999999996</v>
      </c>
      <c r="M800">
        <v>0</v>
      </c>
      <c r="N800">
        <v>0</v>
      </c>
      <c r="O800">
        <v>0</v>
      </c>
      <c r="P800">
        <v>0</v>
      </c>
      <c r="Q800">
        <v>0</v>
      </c>
      <c r="R800">
        <v>262.0963440000001</v>
      </c>
      <c r="S800">
        <v>0</v>
      </c>
      <c r="T800">
        <v>0</v>
      </c>
      <c r="U800">
        <v>0</v>
      </c>
      <c r="V800">
        <v>0</v>
      </c>
      <c r="W800">
        <v>0</v>
      </c>
      <c r="X800">
        <v>0</v>
      </c>
      <c r="Y800">
        <v>70.144000000000005</v>
      </c>
      <c r="Z800">
        <v>0</v>
      </c>
      <c r="AA800">
        <v>0</v>
      </c>
      <c r="AB800">
        <v>0</v>
      </c>
      <c r="AC800">
        <v>24.191999999999993</v>
      </c>
      <c r="AD800">
        <v>120.95999999999998</v>
      </c>
      <c r="AE800">
        <v>0</v>
      </c>
      <c r="AF800">
        <v>0</v>
      </c>
      <c r="AG800">
        <v>0</v>
      </c>
      <c r="AH800">
        <v>0</v>
      </c>
      <c r="AI800">
        <v>0</v>
      </c>
      <c r="AJ800">
        <v>120.52605600000004</v>
      </c>
      <c r="AK800">
        <v>0</v>
      </c>
      <c r="AL800">
        <v>0</v>
      </c>
      <c r="AM800">
        <v>0</v>
      </c>
      <c r="AN800">
        <v>0</v>
      </c>
      <c r="AO800">
        <v>0</v>
      </c>
      <c r="AP800">
        <v>0</v>
      </c>
      <c r="AQ800">
        <v>32.256</v>
      </c>
    </row>
    <row r="801" spans="1:43">
      <c r="A801" t="s">
        <v>138</v>
      </c>
      <c r="B801" t="s">
        <v>177</v>
      </c>
      <c r="C801" t="s">
        <v>863</v>
      </c>
      <c r="D801">
        <v>0</v>
      </c>
      <c r="E801">
        <v>0</v>
      </c>
      <c r="F801">
        <v>0</v>
      </c>
      <c r="G801">
        <v>0</v>
      </c>
      <c r="H801">
        <v>0</v>
      </c>
      <c r="I801">
        <v>0</v>
      </c>
      <c r="J801">
        <v>0</v>
      </c>
      <c r="K801">
        <v>52.608000000000004</v>
      </c>
      <c r="L801">
        <v>263.03999999999996</v>
      </c>
      <c r="M801">
        <v>0</v>
      </c>
      <c r="N801">
        <v>0</v>
      </c>
      <c r="O801">
        <v>0</v>
      </c>
      <c r="P801">
        <v>0</v>
      </c>
      <c r="Q801">
        <v>0</v>
      </c>
      <c r="R801">
        <v>262.0963440000001</v>
      </c>
      <c r="S801">
        <v>0</v>
      </c>
      <c r="T801">
        <v>0</v>
      </c>
      <c r="U801">
        <v>0</v>
      </c>
      <c r="V801">
        <v>0</v>
      </c>
      <c r="W801">
        <v>0</v>
      </c>
      <c r="X801">
        <v>0</v>
      </c>
      <c r="Y801">
        <v>70.144000000000005</v>
      </c>
      <c r="Z801">
        <v>0</v>
      </c>
      <c r="AA801">
        <v>0</v>
      </c>
      <c r="AB801">
        <v>0</v>
      </c>
      <c r="AC801">
        <v>24.191999999999993</v>
      </c>
      <c r="AD801">
        <v>120.95999999999998</v>
      </c>
      <c r="AE801">
        <v>0</v>
      </c>
      <c r="AF801">
        <v>0</v>
      </c>
      <c r="AG801">
        <v>0</v>
      </c>
      <c r="AH801">
        <v>0</v>
      </c>
      <c r="AI801">
        <v>0</v>
      </c>
      <c r="AJ801">
        <v>120.52605600000004</v>
      </c>
      <c r="AK801">
        <v>0</v>
      </c>
      <c r="AL801">
        <v>0</v>
      </c>
      <c r="AM801">
        <v>0</v>
      </c>
      <c r="AN801">
        <v>0</v>
      </c>
      <c r="AO801">
        <v>0</v>
      </c>
      <c r="AP801">
        <v>0</v>
      </c>
      <c r="AQ801">
        <v>32.256</v>
      </c>
    </row>
    <row r="802" spans="1:43">
      <c r="A802" t="s">
        <v>138</v>
      </c>
      <c r="B802" t="s">
        <v>179</v>
      </c>
      <c r="C802" t="s">
        <v>856</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row>
    <row r="803" spans="1:43">
      <c r="A803" t="s">
        <v>138</v>
      </c>
      <c r="B803" t="s">
        <v>179</v>
      </c>
      <c r="C803" t="s">
        <v>857</v>
      </c>
      <c r="D803">
        <v>654.25316210526341</v>
      </c>
      <c r="E803">
        <v>300.86094315789484</v>
      </c>
      <c r="F803">
        <v>315.64799999999997</v>
      </c>
      <c r="G803">
        <v>145.15199999999999</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row>
    <row r="804" spans="1:43">
      <c r="A804" t="s">
        <v>138</v>
      </c>
      <c r="B804" t="s">
        <v>179</v>
      </c>
      <c r="C804" t="s">
        <v>858</v>
      </c>
      <c r="D804">
        <v>113.98400000000004</v>
      </c>
      <c r="E804">
        <v>52.416000000000011</v>
      </c>
      <c r="F804">
        <v>1171.8293904000006</v>
      </c>
      <c r="G804">
        <v>538.87044960000026</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row>
    <row r="805" spans="1:43">
      <c r="A805" t="s">
        <v>138</v>
      </c>
      <c r="B805" t="s">
        <v>179</v>
      </c>
      <c r="C805" t="s">
        <v>859</v>
      </c>
      <c r="D805">
        <v>360.00567733333344</v>
      </c>
      <c r="E805">
        <v>165.55005600000004</v>
      </c>
      <c r="F805">
        <v>315.64799999999997</v>
      </c>
      <c r="G805">
        <v>145.15199999999999</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row>
    <row r="806" spans="1:43">
      <c r="A806" t="s">
        <v>138</v>
      </c>
      <c r="B806" t="s">
        <v>179</v>
      </c>
      <c r="C806" t="s">
        <v>860</v>
      </c>
      <c r="D806">
        <v>360.00567733333344</v>
      </c>
      <c r="E806">
        <v>165.55005600000004</v>
      </c>
      <c r="F806">
        <v>315.64799999999997</v>
      </c>
      <c r="G806">
        <v>145.15199999999999</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row>
    <row r="807" spans="1:43">
      <c r="A807" t="s">
        <v>138</v>
      </c>
      <c r="B807" t="s">
        <v>179</v>
      </c>
      <c r="C807" t="s">
        <v>861</v>
      </c>
      <c r="D807">
        <v>0</v>
      </c>
      <c r="E807">
        <v>0</v>
      </c>
      <c r="F807">
        <v>0</v>
      </c>
      <c r="G807">
        <v>0</v>
      </c>
      <c r="H807">
        <v>0</v>
      </c>
      <c r="I807">
        <v>0</v>
      </c>
      <c r="J807">
        <v>0</v>
      </c>
      <c r="K807">
        <v>52.608000000000004</v>
      </c>
      <c r="L807">
        <v>263.03999999999996</v>
      </c>
      <c r="M807">
        <v>0</v>
      </c>
      <c r="N807">
        <v>0</v>
      </c>
      <c r="O807">
        <v>0</v>
      </c>
      <c r="P807">
        <v>0</v>
      </c>
      <c r="Q807">
        <v>0</v>
      </c>
      <c r="R807">
        <v>262.0963440000001</v>
      </c>
      <c r="S807">
        <v>0</v>
      </c>
      <c r="T807">
        <v>0</v>
      </c>
      <c r="U807">
        <v>0</v>
      </c>
      <c r="V807">
        <v>0</v>
      </c>
      <c r="W807">
        <v>0</v>
      </c>
      <c r="X807">
        <v>0</v>
      </c>
      <c r="Y807">
        <v>70.144000000000005</v>
      </c>
      <c r="Z807">
        <v>0</v>
      </c>
      <c r="AA807">
        <v>0</v>
      </c>
      <c r="AB807">
        <v>0</v>
      </c>
      <c r="AC807">
        <v>24.191999999999993</v>
      </c>
      <c r="AD807">
        <v>120.95999999999998</v>
      </c>
      <c r="AE807">
        <v>0</v>
      </c>
      <c r="AF807">
        <v>0</v>
      </c>
      <c r="AG807">
        <v>0</v>
      </c>
      <c r="AH807">
        <v>0</v>
      </c>
      <c r="AI807">
        <v>0</v>
      </c>
      <c r="AJ807">
        <v>120.52605600000004</v>
      </c>
      <c r="AK807">
        <v>0</v>
      </c>
      <c r="AL807">
        <v>0</v>
      </c>
      <c r="AM807">
        <v>0</v>
      </c>
      <c r="AN807">
        <v>0</v>
      </c>
      <c r="AO807">
        <v>0</v>
      </c>
      <c r="AP807">
        <v>0</v>
      </c>
      <c r="AQ807">
        <v>32.256</v>
      </c>
    </row>
    <row r="808" spans="1:43">
      <c r="A808" t="s">
        <v>138</v>
      </c>
      <c r="B808" t="s">
        <v>179</v>
      </c>
      <c r="C808" t="s">
        <v>862</v>
      </c>
      <c r="D808">
        <v>0</v>
      </c>
      <c r="E808">
        <v>0</v>
      </c>
      <c r="F808">
        <v>0</v>
      </c>
      <c r="G808">
        <v>0</v>
      </c>
      <c r="H808">
        <v>0</v>
      </c>
      <c r="I808">
        <v>0</v>
      </c>
      <c r="J808">
        <v>0</v>
      </c>
      <c r="K808">
        <v>52.608000000000004</v>
      </c>
      <c r="L808">
        <v>263.03999999999996</v>
      </c>
      <c r="M808">
        <v>0</v>
      </c>
      <c r="N808">
        <v>0</v>
      </c>
      <c r="O808">
        <v>0</v>
      </c>
      <c r="P808">
        <v>0</v>
      </c>
      <c r="Q808">
        <v>0</v>
      </c>
      <c r="R808">
        <v>262.0963440000001</v>
      </c>
      <c r="S808">
        <v>0</v>
      </c>
      <c r="T808">
        <v>0</v>
      </c>
      <c r="U808">
        <v>0</v>
      </c>
      <c r="V808">
        <v>0</v>
      </c>
      <c r="W808">
        <v>0</v>
      </c>
      <c r="X808">
        <v>0</v>
      </c>
      <c r="Y808">
        <v>70.144000000000005</v>
      </c>
      <c r="Z808">
        <v>0</v>
      </c>
      <c r="AA808">
        <v>0</v>
      </c>
      <c r="AB808">
        <v>0</v>
      </c>
      <c r="AC808">
        <v>24.191999999999993</v>
      </c>
      <c r="AD808">
        <v>120.95999999999998</v>
      </c>
      <c r="AE808">
        <v>0</v>
      </c>
      <c r="AF808">
        <v>0</v>
      </c>
      <c r="AG808">
        <v>0</v>
      </c>
      <c r="AH808">
        <v>0</v>
      </c>
      <c r="AI808">
        <v>0</v>
      </c>
      <c r="AJ808">
        <v>120.52605600000004</v>
      </c>
      <c r="AK808">
        <v>0</v>
      </c>
      <c r="AL808">
        <v>0</v>
      </c>
      <c r="AM808">
        <v>0</v>
      </c>
      <c r="AN808">
        <v>0</v>
      </c>
      <c r="AO808">
        <v>0</v>
      </c>
      <c r="AP808">
        <v>0</v>
      </c>
      <c r="AQ808">
        <v>32.256</v>
      </c>
    </row>
    <row r="809" spans="1:43">
      <c r="A809" t="s">
        <v>138</v>
      </c>
      <c r="B809" t="s">
        <v>179</v>
      </c>
      <c r="C809" t="s">
        <v>863</v>
      </c>
      <c r="D809">
        <v>0</v>
      </c>
      <c r="E809">
        <v>0</v>
      </c>
      <c r="F809">
        <v>0</v>
      </c>
      <c r="G809">
        <v>0</v>
      </c>
      <c r="H809">
        <v>0</v>
      </c>
      <c r="I809">
        <v>0</v>
      </c>
      <c r="J809">
        <v>0</v>
      </c>
      <c r="K809">
        <v>52.608000000000004</v>
      </c>
      <c r="L809">
        <v>263.03999999999996</v>
      </c>
      <c r="M809">
        <v>0</v>
      </c>
      <c r="N809">
        <v>0</v>
      </c>
      <c r="O809">
        <v>0</v>
      </c>
      <c r="P809">
        <v>0</v>
      </c>
      <c r="Q809">
        <v>0</v>
      </c>
      <c r="R809">
        <v>262.0963440000001</v>
      </c>
      <c r="S809">
        <v>0</v>
      </c>
      <c r="T809">
        <v>0</v>
      </c>
      <c r="U809">
        <v>0</v>
      </c>
      <c r="V809">
        <v>0</v>
      </c>
      <c r="W809">
        <v>0</v>
      </c>
      <c r="X809">
        <v>0</v>
      </c>
      <c r="Y809">
        <v>70.144000000000005</v>
      </c>
      <c r="Z809">
        <v>0</v>
      </c>
      <c r="AA809">
        <v>0</v>
      </c>
      <c r="AB809">
        <v>0</v>
      </c>
      <c r="AC809">
        <v>24.191999999999993</v>
      </c>
      <c r="AD809">
        <v>120.95999999999998</v>
      </c>
      <c r="AE809">
        <v>0</v>
      </c>
      <c r="AF809">
        <v>0</v>
      </c>
      <c r="AG809">
        <v>0</v>
      </c>
      <c r="AH809">
        <v>0</v>
      </c>
      <c r="AI809">
        <v>0</v>
      </c>
      <c r="AJ809">
        <v>120.52605600000004</v>
      </c>
      <c r="AK809">
        <v>0</v>
      </c>
      <c r="AL809">
        <v>0</v>
      </c>
      <c r="AM809">
        <v>0</v>
      </c>
      <c r="AN809">
        <v>0</v>
      </c>
      <c r="AO809">
        <v>0</v>
      </c>
      <c r="AP809">
        <v>0</v>
      </c>
      <c r="AQ809">
        <v>32.256</v>
      </c>
    </row>
    <row r="810" spans="1:43">
      <c r="A810" t="s">
        <v>138</v>
      </c>
      <c r="B810" t="s">
        <v>181</v>
      </c>
      <c r="C810" t="s">
        <v>856</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row>
    <row r="811" spans="1:43">
      <c r="A811" t="s">
        <v>138</v>
      </c>
      <c r="B811" t="s">
        <v>181</v>
      </c>
      <c r="C811" t="s">
        <v>857</v>
      </c>
      <c r="D811">
        <v>654.25316210526341</v>
      </c>
      <c r="E811">
        <v>300.86094315789484</v>
      </c>
      <c r="F811">
        <v>315.64799999999997</v>
      </c>
      <c r="G811">
        <v>145.15199999999999</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row>
    <row r="812" spans="1:43">
      <c r="A812" t="s">
        <v>138</v>
      </c>
      <c r="B812" t="s">
        <v>181</v>
      </c>
      <c r="C812" t="s">
        <v>858</v>
      </c>
      <c r="D812">
        <v>113.98400000000004</v>
      </c>
      <c r="E812">
        <v>52.416000000000011</v>
      </c>
      <c r="F812">
        <v>1171.8293904000006</v>
      </c>
      <c r="G812">
        <v>538.87044960000026</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row>
    <row r="813" spans="1:43">
      <c r="A813" t="s">
        <v>138</v>
      </c>
      <c r="B813" t="s">
        <v>181</v>
      </c>
      <c r="C813" t="s">
        <v>859</v>
      </c>
      <c r="D813">
        <v>360.00567733333344</v>
      </c>
      <c r="E813">
        <v>165.55005600000004</v>
      </c>
      <c r="F813">
        <v>315.64799999999997</v>
      </c>
      <c r="G813">
        <v>145.15199999999999</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row>
    <row r="814" spans="1:43">
      <c r="A814" t="s">
        <v>138</v>
      </c>
      <c r="B814" t="s">
        <v>181</v>
      </c>
      <c r="C814" t="s">
        <v>860</v>
      </c>
      <c r="D814">
        <v>360.00567733333344</v>
      </c>
      <c r="E814">
        <v>165.55005600000004</v>
      </c>
      <c r="F814">
        <v>315.64799999999997</v>
      </c>
      <c r="G814">
        <v>145.15199999999999</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row>
    <row r="815" spans="1:43">
      <c r="A815" t="s">
        <v>138</v>
      </c>
      <c r="B815" t="s">
        <v>181</v>
      </c>
      <c r="C815" t="s">
        <v>861</v>
      </c>
      <c r="D815">
        <v>0</v>
      </c>
      <c r="E815">
        <v>0</v>
      </c>
      <c r="F815">
        <v>0</v>
      </c>
      <c r="G815">
        <v>0</v>
      </c>
      <c r="H815">
        <v>0</v>
      </c>
      <c r="I815">
        <v>0</v>
      </c>
      <c r="J815">
        <v>0</v>
      </c>
      <c r="K815">
        <v>52.608000000000004</v>
      </c>
      <c r="L815">
        <v>263.03999999999996</v>
      </c>
      <c r="M815">
        <v>0</v>
      </c>
      <c r="N815">
        <v>0</v>
      </c>
      <c r="O815">
        <v>0</v>
      </c>
      <c r="P815">
        <v>0</v>
      </c>
      <c r="Q815">
        <v>0</v>
      </c>
      <c r="R815">
        <v>262.0963440000001</v>
      </c>
      <c r="S815">
        <v>0</v>
      </c>
      <c r="T815">
        <v>0</v>
      </c>
      <c r="U815">
        <v>0</v>
      </c>
      <c r="V815">
        <v>0</v>
      </c>
      <c r="W815">
        <v>0</v>
      </c>
      <c r="X815">
        <v>0</v>
      </c>
      <c r="Y815">
        <v>70.144000000000005</v>
      </c>
      <c r="Z815">
        <v>0</v>
      </c>
      <c r="AA815">
        <v>0</v>
      </c>
      <c r="AB815">
        <v>0</v>
      </c>
      <c r="AC815">
        <v>24.191999999999993</v>
      </c>
      <c r="AD815">
        <v>120.95999999999998</v>
      </c>
      <c r="AE815">
        <v>0</v>
      </c>
      <c r="AF815">
        <v>0</v>
      </c>
      <c r="AG815">
        <v>0</v>
      </c>
      <c r="AH815">
        <v>0</v>
      </c>
      <c r="AI815">
        <v>0</v>
      </c>
      <c r="AJ815">
        <v>120.52605600000004</v>
      </c>
      <c r="AK815">
        <v>0</v>
      </c>
      <c r="AL815">
        <v>0</v>
      </c>
      <c r="AM815">
        <v>0</v>
      </c>
      <c r="AN815">
        <v>0</v>
      </c>
      <c r="AO815">
        <v>0</v>
      </c>
      <c r="AP815">
        <v>0</v>
      </c>
      <c r="AQ815">
        <v>32.256</v>
      </c>
    </row>
    <row r="816" spans="1:43">
      <c r="A816" t="s">
        <v>138</v>
      </c>
      <c r="B816" t="s">
        <v>181</v>
      </c>
      <c r="C816" t="s">
        <v>862</v>
      </c>
      <c r="D816">
        <v>0</v>
      </c>
      <c r="E816">
        <v>0</v>
      </c>
      <c r="F816">
        <v>0</v>
      </c>
      <c r="G816">
        <v>0</v>
      </c>
      <c r="H816">
        <v>0</v>
      </c>
      <c r="I816">
        <v>0</v>
      </c>
      <c r="J816">
        <v>0</v>
      </c>
      <c r="K816">
        <v>52.608000000000004</v>
      </c>
      <c r="L816">
        <v>263.03999999999996</v>
      </c>
      <c r="M816">
        <v>0</v>
      </c>
      <c r="N816">
        <v>0</v>
      </c>
      <c r="O816">
        <v>0</v>
      </c>
      <c r="P816">
        <v>0</v>
      </c>
      <c r="Q816">
        <v>0</v>
      </c>
      <c r="R816">
        <v>262.0963440000001</v>
      </c>
      <c r="S816">
        <v>0</v>
      </c>
      <c r="T816">
        <v>0</v>
      </c>
      <c r="U816">
        <v>0</v>
      </c>
      <c r="V816">
        <v>0</v>
      </c>
      <c r="W816">
        <v>0</v>
      </c>
      <c r="X816">
        <v>0</v>
      </c>
      <c r="Y816">
        <v>70.144000000000005</v>
      </c>
      <c r="Z816">
        <v>0</v>
      </c>
      <c r="AA816">
        <v>0</v>
      </c>
      <c r="AB816">
        <v>0</v>
      </c>
      <c r="AC816">
        <v>24.191999999999993</v>
      </c>
      <c r="AD816">
        <v>120.95999999999998</v>
      </c>
      <c r="AE816">
        <v>0</v>
      </c>
      <c r="AF816">
        <v>0</v>
      </c>
      <c r="AG816">
        <v>0</v>
      </c>
      <c r="AH816">
        <v>0</v>
      </c>
      <c r="AI816">
        <v>0</v>
      </c>
      <c r="AJ816">
        <v>120.52605600000004</v>
      </c>
      <c r="AK816">
        <v>0</v>
      </c>
      <c r="AL816">
        <v>0</v>
      </c>
      <c r="AM816">
        <v>0</v>
      </c>
      <c r="AN816">
        <v>0</v>
      </c>
      <c r="AO816">
        <v>0</v>
      </c>
      <c r="AP816">
        <v>0</v>
      </c>
      <c r="AQ816">
        <v>32.256</v>
      </c>
    </row>
    <row r="817" spans="1:43">
      <c r="A817" t="s">
        <v>138</v>
      </c>
      <c r="B817" t="s">
        <v>181</v>
      </c>
      <c r="C817" t="s">
        <v>863</v>
      </c>
      <c r="D817">
        <v>0</v>
      </c>
      <c r="E817">
        <v>0</v>
      </c>
      <c r="F817">
        <v>0</v>
      </c>
      <c r="G817">
        <v>0</v>
      </c>
      <c r="H817">
        <v>0</v>
      </c>
      <c r="I817">
        <v>0</v>
      </c>
      <c r="J817">
        <v>0</v>
      </c>
      <c r="K817">
        <v>52.608000000000004</v>
      </c>
      <c r="L817">
        <v>263.03999999999996</v>
      </c>
      <c r="M817">
        <v>0</v>
      </c>
      <c r="N817">
        <v>0</v>
      </c>
      <c r="O817">
        <v>0</v>
      </c>
      <c r="P817">
        <v>0</v>
      </c>
      <c r="Q817">
        <v>0</v>
      </c>
      <c r="R817">
        <v>262.0963440000001</v>
      </c>
      <c r="S817">
        <v>0</v>
      </c>
      <c r="T817">
        <v>0</v>
      </c>
      <c r="U817">
        <v>0</v>
      </c>
      <c r="V817">
        <v>0</v>
      </c>
      <c r="W817">
        <v>0</v>
      </c>
      <c r="X817">
        <v>0</v>
      </c>
      <c r="Y817">
        <v>70.144000000000005</v>
      </c>
      <c r="Z817">
        <v>0</v>
      </c>
      <c r="AA817">
        <v>0</v>
      </c>
      <c r="AB817">
        <v>0</v>
      </c>
      <c r="AC817">
        <v>24.191999999999993</v>
      </c>
      <c r="AD817">
        <v>120.95999999999998</v>
      </c>
      <c r="AE817">
        <v>0</v>
      </c>
      <c r="AF817">
        <v>0</v>
      </c>
      <c r="AG817">
        <v>0</v>
      </c>
      <c r="AH817">
        <v>0</v>
      </c>
      <c r="AI817">
        <v>0</v>
      </c>
      <c r="AJ817">
        <v>120.52605600000004</v>
      </c>
      <c r="AK817">
        <v>0</v>
      </c>
      <c r="AL817">
        <v>0</v>
      </c>
      <c r="AM817">
        <v>0</v>
      </c>
      <c r="AN817">
        <v>0</v>
      </c>
      <c r="AO817">
        <v>0</v>
      </c>
      <c r="AP817">
        <v>0</v>
      </c>
      <c r="AQ817">
        <v>32.256</v>
      </c>
    </row>
    <row r="818" spans="1:43">
      <c r="A818" t="s">
        <v>138</v>
      </c>
      <c r="B818" t="s">
        <v>183</v>
      </c>
      <c r="C818" t="s">
        <v>856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row>
    <row r="819" spans="1:43">
      <c r="A819" t="s">
        <v>138</v>
      </c>
      <c r="B819" t="s">
        <v>183</v>
      </c>
      <c r="C819" t="s">
        <v>857</v>
      </c>
      <c r="D819">
        <v>654.25316210526341</v>
      </c>
      <c r="E819">
        <v>300.86094315789484</v>
      </c>
      <c r="F819">
        <v>315.64799999999997</v>
      </c>
      <c r="G819">
        <v>145.15199999999999</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row>
    <row r="820" spans="1:43">
      <c r="A820" t="s">
        <v>138</v>
      </c>
      <c r="B820" t="s">
        <v>183</v>
      </c>
      <c r="C820" t="s">
        <v>858</v>
      </c>
      <c r="D820">
        <v>113.98400000000004</v>
      </c>
      <c r="E820">
        <v>52.416000000000011</v>
      </c>
      <c r="F820">
        <v>1171.8293904000006</v>
      </c>
      <c r="G820">
        <v>538.87044960000026</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row>
    <row r="821" spans="1:43">
      <c r="A821" t="s">
        <v>138</v>
      </c>
      <c r="B821" t="s">
        <v>183</v>
      </c>
      <c r="C821" t="s">
        <v>859</v>
      </c>
      <c r="D821">
        <v>360.00567733333344</v>
      </c>
      <c r="E821">
        <v>165.55005600000004</v>
      </c>
      <c r="F821">
        <v>315.64799999999997</v>
      </c>
      <c r="G821">
        <v>145.15199999999999</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row>
    <row r="822" spans="1:43">
      <c r="A822" t="s">
        <v>138</v>
      </c>
      <c r="B822" t="s">
        <v>183</v>
      </c>
      <c r="C822" t="s">
        <v>860</v>
      </c>
      <c r="D822">
        <v>360.00567733333344</v>
      </c>
      <c r="E822">
        <v>165.55005600000004</v>
      </c>
      <c r="F822">
        <v>315.64799999999997</v>
      </c>
      <c r="G822">
        <v>145.15199999999999</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row>
    <row r="823" spans="1:43">
      <c r="A823" t="s">
        <v>138</v>
      </c>
      <c r="B823" t="s">
        <v>183</v>
      </c>
      <c r="C823" t="s">
        <v>861</v>
      </c>
      <c r="D823">
        <v>0</v>
      </c>
      <c r="E823">
        <v>0</v>
      </c>
      <c r="F823">
        <v>0</v>
      </c>
      <c r="G823">
        <v>0</v>
      </c>
      <c r="H823">
        <v>0</v>
      </c>
      <c r="I823">
        <v>0</v>
      </c>
      <c r="J823">
        <v>0</v>
      </c>
      <c r="K823">
        <v>52.608000000000004</v>
      </c>
      <c r="L823">
        <v>263.03999999999996</v>
      </c>
      <c r="M823">
        <v>0</v>
      </c>
      <c r="N823">
        <v>0</v>
      </c>
      <c r="O823">
        <v>0</v>
      </c>
      <c r="P823">
        <v>0</v>
      </c>
      <c r="Q823">
        <v>0</v>
      </c>
      <c r="R823">
        <v>262.0963440000001</v>
      </c>
      <c r="S823">
        <v>0</v>
      </c>
      <c r="T823">
        <v>0</v>
      </c>
      <c r="U823">
        <v>0</v>
      </c>
      <c r="V823">
        <v>0</v>
      </c>
      <c r="W823">
        <v>0</v>
      </c>
      <c r="X823">
        <v>0</v>
      </c>
      <c r="Y823">
        <v>70.144000000000005</v>
      </c>
      <c r="Z823">
        <v>0</v>
      </c>
      <c r="AA823">
        <v>0</v>
      </c>
      <c r="AB823">
        <v>0</v>
      </c>
      <c r="AC823">
        <v>24.191999999999993</v>
      </c>
      <c r="AD823">
        <v>120.95999999999998</v>
      </c>
      <c r="AE823">
        <v>0</v>
      </c>
      <c r="AF823">
        <v>0</v>
      </c>
      <c r="AG823">
        <v>0</v>
      </c>
      <c r="AH823">
        <v>0</v>
      </c>
      <c r="AI823">
        <v>0</v>
      </c>
      <c r="AJ823">
        <v>120.52605600000004</v>
      </c>
      <c r="AK823">
        <v>0</v>
      </c>
      <c r="AL823">
        <v>0</v>
      </c>
      <c r="AM823">
        <v>0</v>
      </c>
      <c r="AN823">
        <v>0</v>
      </c>
      <c r="AO823">
        <v>0</v>
      </c>
      <c r="AP823">
        <v>0</v>
      </c>
      <c r="AQ823">
        <v>32.256</v>
      </c>
    </row>
    <row r="824" spans="1:43">
      <c r="A824" t="s">
        <v>138</v>
      </c>
      <c r="B824" t="s">
        <v>183</v>
      </c>
      <c r="C824" t="s">
        <v>862</v>
      </c>
      <c r="D824">
        <v>0</v>
      </c>
      <c r="E824">
        <v>0</v>
      </c>
      <c r="F824">
        <v>0</v>
      </c>
      <c r="G824">
        <v>0</v>
      </c>
      <c r="H824">
        <v>0</v>
      </c>
      <c r="I824">
        <v>0</v>
      </c>
      <c r="J824">
        <v>0</v>
      </c>
      <c r="K824">
        <v>52.608000000000004</v>
      </c>
      <c r="L824">
        <v>263.03999999999996</v>
      </c>
      <c r="M824">
        <v>0</v>
      </c>
      <c r="N824">
        <v>0</v>
      </c>
      <c r="O824">
        <v>0</v>
      </c>
      <c r="P824">
        <v>0</v>
      </c>
      <c r="Q824">
        <v>0</v>
      </c>
      <c r="R824">
        <v>262.0963440000001</v>
      </c>
      <c r="S824">
        <v>0</v>
      </c>
      <c r="T824">
        <v>0</v>
      </c>
      <c r="U824">
        <v>0</v>
      </c>
      <c r="V824">
        <v>0</v>
      </c>
      <c r="W824">
        <v>0</v>
      </c>
      <c r="X824">
        <v>0</v>
      </c>
      <c r="Y824">
        <v>70.144000000000005</v>
      </c>
      <c r="Z824">
        <v>0</v>
      </c>
      <c r="AA824">
        <v>0</v>
      </c>
      <c r="AB824">
        <v>0</v>
      </c>
      <c r="AC824">
        <v>24.191999999999993</v>
      </c>
      <c r="AD824">
        <v>120.95999999999998</v>
      </c>
      <c r="AE824">
        <v>0</v>
      </c>
      <c r="AF824">
        <v>0</v>
      </c>
      <c r="AG824">
        <v>0</v>
      </c>
      <c r="AH824">
        <v>0</v>
      </c>
      <c r="AI824">
        <v>0</v>
      </c>
      <c r="AJ824">
        <v>120.52605600000004</v>
      </c>
      <c r="AK824">
        <v>0</v>
      </c>
      <c r="AL824">
        <v>0</v>
      </c>
      <c r="AM824">
        <v>0</v>
      </c>
      <c r="AN824">
        <v>0</v>
      </c>
      <c r="AO824">
        <v>0</v>
      </c>
      <c r="AP824">
        <v>0</v>
      </c>
      <c r="AQ824">
        <v>32.256</v>
      </c>
    </row>
    <row r="825" spans="1:43">
      <c r="A825" t="s">
        <v>138</v>
      </c>
      <c r="B825" t="s">
        <v>183</v>
      </c>
      <c r="C825" t="s">
        <v>863</v>
      </c>
      <c r="D825">
        <v>0</v>
      </c>
      <c r="E825">
        <v>0</v>
      </c>
      <c r="F825">
        <v>0</v>
      </c>
      <c r="G825">
        <v>0</v>
      </c>
      <c r="H825">
        <v>0</v>
      </c>
      <c r="I825">
        <v>0</v>
      </c>
      <c r="J825">
        <v>0</v>
      </c>
      <c r="K825">
        <v>52.608000000000004</v>
      </c>
      <c r="L825">
        <v>263.03999999999996</v>
      </c>
      <c r="M825">
        <v>0</v>
      </c>
      <c r="N825">
        <v>0</v>
      </c>
      <c r="O825">
        <v>0</v>
      </c>
      <c r="P825">
        <v>0</v>
      </c>
      <c r="Q825">
        <v>0</v>
      </c>
      <c r="R825">
        <v>262.0963440000001</v>
      </c>
      <c r="S825">
        <v>0</v>
      </c>
      <c r="T825">
        <v>0</v>
      </c>
      <c r="U825">
        <v>0</v>
      </c>
      <c r="V825">
        <v>0</v>
      </c>
      <c r="W825">
        <v>0</v>
      </c>
      <c r="X825">
        <v>0</v>
      </c>
      <c r="Y825">
        <v>70.144000000000005</v>
      </c>
      <c r="Z825">
        <v>0</v>
      </c>
      <c r="AA825">
        <v>0</v>
      </c>
      <c r="AB825">
        <v>0</v>
      </c>
      <c r="AC825">
        <v>24.191999999999993</v>
      </c>
      <c r="AD825">
        <v>120.95999999999998</v>
      </c>
      <c r="AE825">
        <v>0</v>
      </c>
      <c r="AF825">
        <v>0</v>
      </c>
      <c r="AG825">
        <v>0</v>
      </c>
      <c r="AH825">
        <v>0</v>
      </c>
      <c r="AI825">
        <v>0</v>
      </c>
      <c r="AJ825">
        <v>120.52605600000004</v>
      </c>
      <c r="AK825">
        <v>0</v>
      </c>
      <c r="AL825">
        <v>0</v>
      </c>
      <c r="AM825">
        <v>0</v>
      </c>
      <c r="AN825">
        <v>0</v>
      </c>
      <c r="AO825">
        <v>0</v>
      </c>
      <c r="AP825">
        <v>0</v>
      </c>
      <c r="AQ825">
        <v>32.256</v>
      </c>
    </row>
    <row r="826" spans="1:43">
      <c r="A826" t="s">
        <v>138</v>
      </c>
      <c r="B826" t="s">
        <v>185</v>
      </c>
      <c r="C826" t="s">
        <v>856</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row>
    <row r="827" spans="1:43">
      <c r="A827" t="s">
        <v>138</v>
      </c>
      <c r="B827" t="s">
        <v>185</v>
      </c>
      <c r="C827" t="s">
        <v>857</v>
      </c>
      <c r="D827">
        <v>662.28357131469272</v>
      </c>
      <c r="E827">
        <v>304.55375907171998</v>
      </c>
      <c r="F827">
        <v>385.79199999999997</v>
      </c>
      <c r="G827">
        <v>177.40799999999999</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row>
    <row r="828" spans="1:43">
      <c r="A828" t="s">
        <v>138</v>
      </c>
      <c r="B828" t="s">
        <v>185</v>
      </c>
      <c r="C828" t="s">
        <v>858</v>
      </c>
      <c r="D828">
        <v>302.1041299111838</v>
      </c>
      <c r="E828">
        <v>138.92379696645676</v>
      </c>
      <c r="F828">
        <v>956.57959360000041</v>
      </c>
      <c r="G828">
        <v>439.88696640000018</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row>
    <row r="829" spans="1:43">
      <c r="A829" t="s">
        <v>138</v>
      </c>
      <c r="B829" t="s">
        <v>185</v>
      </c>
      <c r="C829" t="s">
        <v>859</v>
      </c>
      <c r="D829">
        <v>466.11858146673944</v>
      </c>
      <c r="E829">
        <v>214.34650096645683</v>
      </c>
      <c r="F829">
        <v>385.79199999999997</v>
      </c>
      <c r="G829">
        <v>177.40799999999999</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row>
    <row r="830" spans="1:43">
      <c r="A830" t="s">
        <v>138</v>
      </c>
      <c r="B830" t="s">
        <v>185</v>
      </c>
      <c r="C830" t="s">
        <v>860</v>
      </c>
      <c r="D830">
        <v>466.11858146673944</v>
      </c>
      <c r="E830">
        <v>214.34650096645683</v>
      </c>
      <c r="F830">
        <v>385.79199999999997</v>
      </c>
      <c r="G830">
        <v>177.40799999999999</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row>
    <row r="831" spans="1:43">
      <c r="A831" t="s">
        <v>138</v>
      </c>
      <c r="B831" t="s">
        <v>185</v>
      </c>
      <c r="C831" t="s">
        <v>861</v>
      </c>
      <c r="D831">
        <v>0</v>
      </c>
      <c r="E831">
        <v>0</v>
      </c>
      <c r="F831">
        <v>0</v>
      </c>
      <c r="G831">
        <v>0</v>
      </c>
      <c r="H831">
        <v>0</v>
      </c>
      <c r="I831">
        <v>0</v>
      </c>
      <c r="J831">
        <v>0</v>
      </c>
      <c r="K831">
        <v>122.75199999999998</v>
      </c>
      <c r="L831">
        <v>263.04000000000002</v>
      </c>
      <c r="M831">
        <v>0</v>
      </c>
      <c r="N831">
        <v>0</v>
      </c>
      <c r="O831">
        <v>0</v>
      </c>
      <c r="P831">
        <v>0</v>
      </c>
      <c r="Q831">
        <v>44.808446204524266</v>
      </c>
      <c r="R831">
        <v>236.34250953122094</v>
      </c>
      <c r="S831">
        <v>0</v>
      </c>
      <c r="T831">
        <v>0</v>
      </c>
      <c r="U831">
        <v>0</v>
      </c>
      <c r="V831">
        <v>0</v>
      </c>
      <c r="W831">
        <v>0</v>
      </c>
      <c r="X831">
        <v>54.800000000000004</v>
      </c>
      <c r="Y831">
        <v>111.65740350877191</v>
      </c>
      <c r="Z831">
        <v>0</v>
      </c>
      <c r="AA831">
        <v>0</v>
      </c>
      <c r="AB831">
        <v>0</v>
      </c>
      <c r="AC831">
        <v>56.447999999999979</v>
      </c>
      <c r="AD831">
        <v>120.95999999999998</v>
      </c>
      <c r="AE831">
        <v>0</v>
      </c>
      <c r="AF831">
        <v>0</v>
      </c>
      <c r="AG831">
        <v>0</v>
      </c>
      <c r="AH831">
        <v>0</v>
      </c>
      <c r="AI831">
        <v>20.605343875073196</v>
      </c>
      <c r="AJ831">
        <v>108.68305182822567</v>
      </c>
      <c r="AK831">
        <v>0</v>
      </c>
      <c r="AL831">
        <v>0</v>
      </c>
      <c r="AM831">
        <v>0</v>
      </c>
      <c r="AN831">
        <v>0</v>
      </c>
      <c r="AO831">
        <v>0</v>
      </c>
      <c r="AP831">
        <v>25.199999999999996</v>
      </c>
      <c r="AQ831">
        <v>51.346105263157867</v>
      </c>
    </row>
    <row r="832" spans="1:43">
      <c r="A832" t="s">
        <v>138</v>
      </c>
      <c r="B832" t="s">
        <v>185</v>
      </c>
      <c r="C832" t="s">
        <v>862</v>
      </c>
      <c r="D832">
        <v>0</v>
      </c>
      <c r="E832">
        <v>0</v>
      </c>
      <c r="F832">
        <v>0</v>
      </c>
      <c r="G832">
        <v>0</v>
      </c>
      <c r="H832">
        <v>0</v>
      </c>
      <c r="I832">
        <v>0</v>
      </c>
      <c r="J832">
        <v>0</v>
      </c>
      <c r="K832">
        <v>122.75199999999998</v>
      </c>
      <c r="L832">
        <v>263.04000000000002</v>
      </c>
      <c r="M832">
        <v>0</v>
      </c>
      <c r="N832">
        <v>0</v>
      </c>
      <c r="O832">
        <v>0</v>
      </c>
      <c r="P832">
        <v>0</v>
      </c>
      <c r="Q832">
        <v>44.808446204524266</v>
      </c>
      <c r="R832">
        <v>236.34250953122094</v>
      </c>
      <c r="S832">
        <v>0</v>
      </c>
      <c r="T832">
        <v>0</v>
      </c>
      <c r="U832">
        <v>0</v>
      </c>
      <c r="V832">
        <v>0</v>
      </c>
      <c r="W832">
        <v>0</v>
      </c>
      <c r="X832">
        <v>54.800000000000004</v>
      </c>
      <c r="Y832">
        <v>111.65740350877191</v>
      </c>
      <c r="Z832">
        <v>0</v>
      </c>
      <c r="AA832">
        <v>0</v>
      </c>
      <c r="AB832">
        <v>0</v>
      </c>
      <c r="AC832">
        <v>56.447999999999979</v>
      </c>
      <c r="AD832">
        <v>120.95999999999998</v>
      </c>
      <c r="AE832">
        <v>0</v>
      </c>
      <c r="AF832">
        <v>0</v>
      </c>
      <c r="AG832">
        <v>0</v>
      </c>
      <c r="AH832">
        <v>0</v>
      </c>
      <c r="AI832">
        <v>20.605343875073196</v>
      </c>
      <c r="AJ832">
        <v>108.68305182822567</v>
      </c>
      <c r="AK832">
        <v>0</v>
      </c>
      <c r="AL832">
        <v>0</v>
      </c>
      <c r="AM832">
        <v>0</v>
      </c>
      <c r="AN832">
        <v>0</v>
      </c>
      <c r="AO832">
        <v>0</v>
      </c>
      <c r="AP832">
        <v>25.199999999999996</v>
      </c>
      <c r="AQ832">
        <v>51.346105263157867</v>
      </c>
    </row>
    <row r="833" spans="1:43">
      <c r="A833" t="s">
        <v>138</v>
      </c>
      <c r="B833" t="s">
        <v>185</v>
      </c>
      <c r="C833" t="s">
        <v>863</v>
      </c>
      <c r="D833">
        <v>0</v>
      </c>
      <c r="E833">
        <v>0</v>
      </c>
      <c r="F833">
        <v>0</v>
      </c>
      <c r="G833">
        <v>0</v>
      </c>
      <c r="H833">
        <v>0</v>
      </c>
      <c r="I833">
        <v>0</v>
      </c>
      <c r="J833">
        <v>0</v>
      </c>
      <c r="K833">
        <v>122.75199999999998</v>
      </c>
      <c r="L833">
        <v>263.04000000000002</v>
      </c>
      <c r="M833">
        <v>0</v>
      </c>
      <c r="N833">
        <v>0</v>
      </c>
      <c r="O833">
        <v>0</v>
      </c>
      <c r="P833">
        <v>0</v>
      </c>
      <c r="Q833">
        <v>44.808446204524266</v>
      </c>
      <c r="R833">
        <v>236.34250953122094</v>
      </c>
      <c r="S833">
        <v>0</v>
      </c>
      <c r="T833">
        <v>0</v>
      </c>
      <c r="U833">
        <v>0</v>
      </c>
      <c r="V833">
        <v>0</v>
      </c>
      <c r="W833">
        <v>0</v>
      </c>
      <c r="X833">
        <v>54.800000000000004</v>
      </c>
      <c r="Y833">
        <v>111.65740350877191</v>
      </c>
      <c r="Z833">
        <v>0</v>
      </c>
      <c r="AA833">
        <v>0</v>
      </c>
      <c r="AB833">
        <v>0</v>
      </c>
      <c r="AC833">
        <v>56.447999999999979</v>
      </c>
      <c r="AD833">
        <v>120.95999999999998</v>
      </c>
      <c r="AE833">
        <v>0</v>
      </c>
      <c r="AF833">
        <v>0</v>
      </c>
      <c r="AG833">
        <v>0</v>
      </c>
      <c r="AH833">
        <v>0</v>
      </c>
      <c r="AI833">
        <v>20.605343875073196</v>
      </c>
      <c r="AJ833">
        <v>108.68305182822567</v>
      </c>
      <c r="AK833">
        <v>0</v>
      </c>
      <c r="AL833">
        <v>0</v>
      </c>
      <c r="AM833">
        <v>0</v>
      </c>
      <c r="AN833">
        <v>0</v>
      </c>
      <c r="AO833">
        <v>0</v>
      </c>
      <c r="AP833">
        <v>25.199999999999996</v>
      </c>
      <c r="AQ833">
        <v>51.346105263157867</v>
      </c>
    </row>
    <row r="834" spans="1:43">
      <c r="A834" t="s">
        <v>140</v>
      </c>
      <c r="B834" t="s">
        <v>171</v>
      </c>
      <c r="C834" t="s">
        <v>856</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row>
    <row r="835" spans="1:43">
      <c r="A835" t="s">
        <v>140</v>
      </c>
      <c r="B835" t="s">
        <v>171</v>
      </c>
      <c r="C835" t="s">
        <v>857</v>
      </c>
      <c r="D835">
        <v>196.3666666666667</v>
      </c>
      <c r="E835">
        <v>90.300000000000011</v>
      </c>
      <c r="F835">
        <v>306.06619939190273</v>
      </c>
      <c r="G835">
        <v>140.74577052328371</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row>
    <row r="836" spans="1:43">
      <c r="A836" t="s">
        <v>140</v>
      </c>
      <c r="B836" t="s">
        <v>171</v>
      </c>
      <c r="C836" t="s">
        <v>858</v>
      </c>
      <c r="D836">
        <v>196.3666666666667</v>
      </c>
      <c r="E836">
        <v>90.300000000000011</v>
      </c>
      <c r="F836">
        <v>531.05352983559317</v>
      </c>
      <c r="G836">
        <v>244.2070976616231</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row>
    <row r="837" spans="1:43">
      <c r="A837" t="s">
        <v>140</v>
      </c>
      <c r="B837" t="s">
        <v>171</v>
      </c>
      <c r="C837" t="s">
        <v>859</v>
      </c>
      <c r="D837">
        <v>196.3666666666667</v>
      </c>
      <c r="E837">
        <v>90.300000000000011</v>
      </c>
      <c r="F837">
        <v>521.65504382163158</v>
      </c>
      <c r="G837">
        <v>239.88516613695464</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row>
    <row r="838" spans="1:43">
      <c r="A838" t="s">
        <v>140</v>
      </c>
      <c r="B838" t="s">
        <v>171</v>
      </c>
      <c r="C838" t="s">
        <v>860</v>
      </c>
      <c r="D838">
        <v>196.3666666666667</v>
      </c>
      <c r="E838">
        <v>90.300000000000011</v>
      </c>
      <c r="F838">
        <v>492.76775033999007</v>
      </c>
      <c r="G838">
        <v>226.60122825853557</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row>
    <row r="839" spans="1:43">
      <c r="A839" t="s">
        <v>140</v>
      </c>
      <c r="B839" t="s">
        <v>171</v>
      </c>
      <c r="C839" t="s">
        <v>861</v>
      </c>
      <c r="D839">
        <v>0</v>
      </c>
      <c r="E839">
        <v>0</v>
      </c>
      <c r="F839">
        <v>0</v>
      </c>
      <c r="G839">
        <v>0</v>
      </c>
      <c r="H839">
        <v>0</v>
      </c>
      <c r="I839">
        <v>0</v>
      </c>
      <c r="J839">
        <v>0</v>
      </c>
      <c r="K839">
        <v>58.168938258544195</v>
      </c>
      <c r="L839">
        <v>263.04000000000008</v>
      </c>
      <c r="M839">
        <v>146.13333333333338</v>
      </c>
      <c r="N839">
        <v>131.52000000000004</v>
      </c>
      <c r="O839">
        <v>0</v>
      </c>
      <c r="P839">
        <v>0</v>
      </c>
      <c r="Q839">
        <v>0</v>
      </c>
      <c r="R839">
        <v>0</v>
      </c>
      <c r="S839">
        <v>0</v>
      </c>
      <c r="T839">
        <v>0</v>
      </c>
      <c r="U839">
        <v>0</v>
      </c>
      <c r="V839">
        <v>0</v>
      </c>
      <c r="W839">
        <v>0</v>
      </c>
      <c r="X839">
        <v>82.200000000000017</v>
      </c>
      <c r="Y839">
        <v>114.16666666666669</v>
      </c>
      <c r="Z839">
        <v>0</v>
      </c>
      <c r="AA839">
        <v>0</v>
      </c>
      <c r="AB839">
        <v>0</v>
      </c>
      <c r="AC839">
        <v>26.749219783126158</v>
      </c>
      <c r="AD839">
        <v>120.95999999999998</v>
      </c>
      <c r="AE839">
        <v>67.199999999999989</v>
      </c>
      <c r="AF839">
        <v>60.47999999999999</v>
      </c>
      <c r="AG839">
        <v>0</v>
      </c>
      <c r="AH839">
        <v>0</v>
      </c>
      <c r="AI839">
        <v>0</v>
      </c>
      <c r="AJ839">
        <v>0</v>
      </c>
      <c r="AK839">
        <v>0</v>
      </c>
      <c r="AL839">
        <v>0</v>
      </c>
      <c r="AM839">
        <v>0</v>
      </c>
      <c r="AN839">
        <v>0</v>
      </c>
      <c r="AO839">
        <v>0</v>
      </c>
      <c r="AP839">
        <v>37.799999999999997</v>
      </c>
      <c r="AQ839">
        <v>52.5</v>
      </c>
    </row>
    <row r="840" spans="1:43">
      <c r="A840" t="s">
        <v>140</v>
      </c>
      <c r="B840" t="s">
        <v>171</v>
      </c>
      <c r="C840" t="s">
        <v>862</v>
      </c>
      <c r="D840">
        <v>0</v>
      </c>
      <c r="E840">
        <v>0</v>
      </c>
      <c r="F840">
        <v>0</v>
      </c>
      <c r="G840">
        <v>0</v>
      </c>
      <c r="H840">
        <v>0</v>
      </c>
      <c r="I840">
        <v>0</v>
      </c>
      <c r="J840">
        <v>0</v>
      </c>
      <c r="K840">
        <v>58.168938258544195</v>
      </c>
      <c r="L840">
        <v>263.04000000000008</v>
      </c>
      <c r="M840">
        <v>146.13333333333338</v>
      </c>
      <c r="N840">
        <v>131.52000000000004</v>
      </c>
      <c r="O840">
        <v>0</v>
      </c>
      <c r="P840">
        <v>0</v>
      </c>
      <c r="Q840">
        <v>0</v>
      </c>
      <c r="R840">
        <v>0</v>
      </c>
      <c r="S840">
        <v>0</v>
      </c>
      <c r="T840">
        <v>0</v>
      </c>
      <c r="U840">
        <v>0</v>
      </c>
      <c r="V840">
        <v>0</v>
      </c>
      <c r="W840">
        <v>0</v>
      </c>
      <c r="X840">
        <v>82.200000000000017</v>
      </c>
      <c r="Y840">
        <v>114.16666666666669</v>
      </c>
      <c r="Z840">
        <v>0</v>
      </c>
      <c r="AA840">
        <v>0</v>
      </c>
      <c r="AB840">
        <v>0</v>
      </c>
      <c r="AC840">
        <v>26.749219783126158</v>
      </c>
      <c r="AD840">
        <v>120.95999999999998</v>
      </c>
      <c r="AE840">
        <v>67.199999999999989</v>
      </c>
      <c r="AF840">
        <v>60.47999999999999</v>
      </c>
      <c r="AG840">
        <v>0</v>
      </c>
      <c r="AH840">
        <v>0</v>
      </c>
      <c r="AI840">
        <v>0</v>
      </c>
      <c r="AJ840">
        <v>0</v>
      </c>
      <c r="AK840">
        <v>0</v>
      </c>
      <c r="AL840">
        <v>0</v>
      </c>
      <c r="AM840">
        <v>0</v>
      </c>
      <c r="AN840">
        <v>0</v>
      </c>
      <c r="AO840">
        <v>0</v>
      </c>
      <c r="AP840">
        <v>37.799999999999997</v>
      </c>
      <c r="AQ840">
        <v>52.5</v>
      </c>
    </row>
    <row r="841" spans="1:43">
      <c r="A841" t="s">
        <v>140</v>
      </c>
      <c r="B841" t="s">
        <v>171</v>
      </c>
      <c r="C841" t="s">
        <v>863</v>
      </c>
      <c r="D841">
        <v>0</v>
      </c>
      <c r="E841">
        <v>0</v>
      </c>
      <c r="F841">
        <v>0</v>
      </c>
      <c r="G841">
        <v>0</v>
      </c>
      <c r="H841">
        <v>0</v>
      </c>
      <c r="I841">
        <v>0</v>
      </c>
      <c r="J841">
        <v>0</v>
      </c>
      <c r="K841">
        <v>58.168938258544195</v>
      </c>
      <c r="L841">
        <v>263.04000000000008</v>
      </c>
      <c r="M841">
        <v>146.13333333333338</v>
      </c>
      <c r="N841">
        <v>131.52000000000004</v>
      </c>
      <c r="O841">
        <v>0</v>
      </c>
      <c r="P841">
        <v>0</v>
      </c>
      <c r="Q841">
        <v>0</v>
      </c>
      <c r="R841">
        <v>0</v>
      </c>
      <c r="S841">
        <v>0</v>
      </c>
      <c r="T841">
        <v>0</v>
      </c>
      <c r="U841">
        <v>0</v>
      </c>
      <c r="V841">
        <v>0</v>
      </c>
      <c r="W841">
        <v>0</v>
      </c>
      <c r="X841">
        <v>82.200000000000017</v>
      </c>
      <c r="Y841">
        <v>114.16666666666669</v>
      </c>
      <c r="Z841">
        <v>0</v>
      </c>
      <c r="AA841">
        <v>0</v>
      </c>
      <c r="AB841">
        <v>0</v>
      </c>
      <c r="AC841">
        <v>26.749219783126158</v>
      </c>
      <c r="AD841">
        <v>120.95999999999998</v>
      </c>
      <c r="AE841">
        <v>67.199999999999989</v>
      </c>
      <c r="AF841">
        <v>60.47999999999999</v>
      </c>
      <c r="AG841">
        <v>0</v>
      </c>
      <c r="AH841">
        <v>0</v>
      </c>
      <c r="AI841">
        <v>0</v>
      </c>
      <c r="AJ841">
        <v>0</v>
      </c>
      <c r="AK841">
        <v>0</v>
      </c>
      <c r="AL841">
        <v>0</v>
      </c>
      <c r="AM841">
        <v>0</v>
      </c>
      <c r="AN841">
        <v>0</v>
      </c>
      <c r="AO841">
        <v>0</v>
      </c>
      <c r="AP841">
        <v>37.799999999999997</v>
      </c>
      <c r="AQ841">
        <v>52.5</v>
      </c>
    </row>
    <row r="842" spans="1:43">
      <c r="A842" t="s">
        <v>140</v>
      </c>
      <c r="B842" t="s">
        <v>173</v>
      </c>
      <c r="C842" t="s">
        <v>856</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row>
    <row r="843" spans="1:43">
      <c r="A843" t="s">
        <v>140</v>
      </c>
      <c r="B843" t="s">
        <v>173</v>
      </c>
      <c r="C843" t="s">
        <v>857</v>
      </c>
      <c r="D843">
        <v>134.63927430949101</v>
      </c>
      <c r="E843">
        <v>61.914410813853529</v>
      </c>
      <c r="F843">
        <v>791.40762499623202</v>
      </c>
      <c r="G843">
        <v>363.93197353841322</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row>
    <row r="844" spans="1:43">
      <c r="A844" t="s">
        <v>140</v>
      </c>
      <c r="B844" t="s">
        <v>173</v>
      </c>
      <c r="C844" t="s">
        <v>858</v>
      </c>
      <c r="D844">
        <v>101.30398824580382</v>
      </c>
      <c r="E844">
        <v>46.585045689676207</v>
      </c>
      <c r="F844">
        <v>722.6640904250271</v>
      </c>
      <c r="G844">
        <v>332.31998318815113</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row>
    <row r="845" spans="1:43">
      <c r="A845" t="s">
        <v>140</v>
      </c>
      <c r="B845" t="s">
        <v>173</v>
      </c>
      <c r="C845" t="s">
        <v>859</v>
      </c>
      <c r="D845">
        <v>119.69581886495263</v>
      </c>
      <c r="E845">
        <v>55.042602835708138</v>
      </c>
      <c r="F845">
        <v>513.70173701530894</v>
      </c>
      <c r="G845">
        <v>236.22780607273327</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row>
    <row r="846" spans="1:43">
      <c r="A846" t="s">
        <v>140</v>
      </c>
      <c r="B846" t="s">
        <v>173</v>
      </c>
      <c r="C846" t="s">
        <v>860</v>
      </c>
      <c r="D846">
        <v>130.48334283428213</v>
      </c>
      <c r="E846">
        <v>60.003289040582288</v>
      </c>
      <c r="F846">
        <v>688.52638020860718</v>
      </c>
      <c r="G846">
        <v>316.62162009592879</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row>
    <row r="847" spans="1:43">
      <c r="A847" t="s">
        <v>140</v>
      </c>
      <c r="B847" t="s">
        <v>173</v>
      </c>
      <c r="C847" t="s">
        <v>861</v>
      </c>
      <c r="D847">
        <v>0</v>
      </c>
      <c r="E847">
        <v>0</v>
      </c>
      <c r="F847">
        <v>0</v>
      </c>
      <c r="G847">
        <v>0</v>
      </c>
      <c r="H847">
        <v>0</v>
      </c>
      <c r="I847">
        <v>0</v>
      </c>
      <c r="J847">
        <v>0</v>
      </c>
      <c r="K847">
        <v>26.229959013239075</v>
      </c>
      <c r="L847">
        <v>233.28623092237515</v>
      </c>
      <c r="M847">
        <v>83.997334947699628</v>
      </c>
      <c r="N847">
        <v>47.287388563149406</v>
      </c>
      <c r="O847">
        <v>0</v>
      </c>
      <c r="P847">
        <v>0</v>
      </c>
      <c r="Q847">
        <v>31.749177475632337</v>
      </c>
      <c r="R847">
        <v>163.28668171468891</v>
      </c>
      <c r="S847">
        <v>0</v>
      </c>
      <c r="T847">
        <v>0</v>
      </c>
      <c r="U847">
        <v>0</v>
      </c>
      <c r="V847">
        <v>0</v>
      </c>
      <c r="W847">
        <v>0</v>
      </c>
      <c r="X847">
        <v>28.611115376270028</v>
      </c>
      <c r="Y847">
        <v>45.70000580573906</v>
      </c>
      <c r="Z847">
        <v>0</v>
      </c>
      <c r="AA847">
        <v>0</v>
      </c>
      <c r="AB847">
        <v>0</v>
      </c>
      <c r="AC847">
        <v>12.061951954993148</v>
      </c>
      <c r="AD847">
        <v>107.27760984021629</v>
      </c>
      <c r="AE847">
        <v>38.626511691277912</v>
      </c>
      <c r="AF847">
        <v>21.745295470645345</v>
      </c>
      <c r="AG847">
        <v>0</v>
      </c>
      <c r="AH847">
        <v>0</v>
      </c>
      <c r="AI847">
        <v>14.599986722371071</v>
      </c>
      <c r="AJ847">
        <v>75.088036116973711</v>
      </c>
      <c r="AK847">
        <v>0</v>
      </c>
      <c r="AL847">
        <v>0</v>
      </c>
      <c r="AM847">
        <v>0</v>
      </c>
      <c r="AN847">
        <v>0</v>
      </c>
      <c r="AO847">
        <v>0</v>
      </c>
      <c r="AP847">
        <v>13.156936267919789</v>
      </c>
      <c r="AQ847">
        <v>21.015331136945697</v>
      </c>
    </row>
    <row r="848" spans="1:43">
      <c r="A848" t="s">
        <v>140</v>
      </c>
      <c r="B848" t="s">
        <v>173</v>
      </c>
      <c r="C848" t="s">
        <v>862</v>
      </c>
      <c r="D848">
        <v>0</v>
      </c>
      <c r="E848">
        <v>0</v>
      </c>
      <c r="F848">
        <v>0</v>
      </c>
      <c r="G848">
        <v>0</v>
      </c>
      <c r="H848">
        <v>0</v>
      </c>
      <c r="I848">
        <v>0</v>
      </c>
      <c r="J848">
        <v>0</v>
      </c>
      <c r="K848">
        <v>26.229959013239075</v>
      </c>
      <c r="L848">
        <v>233.28623092237515</v>
      </c>
      <c r="M848">
        <v>83.997334947699628</v>
      </c>
      <c r="N848">
        <v>47.287388563149406</v>
      </c>
      <c r="O848">
        <v>0</v>
      </c>
      <c r="P848">
        <v>0</v>
      </c>
      <c r="Q848">
        <v>31.749177475632337</v>
      </c>
      <c r="R848">
        <v>163.28668171468891</v>
      </c>
      <c r="S848">
        <v>0</v>
      </c>
      <c r="T848">
        <v>0</v>
      </c>
      <c r="U848">
        <v>0</v>
      </c>
      <c r="V848">
        <v>0</v>
      </c>
      <c r="W848">
        <v>0</v>
      </c>
      <c r="X848">
        <v>28.611115376270028</v>
      </c>
      <c r="Y848">
        <v>45.70000580573906</v>
      </c>
      <c r="Z848">
        <v>0</v>
      </c>
      <c r="AA848">
        <v>0</v>
      </c>
      <c r="AB848">
        <v>0</v>
      </c>
      <c r="AC848">
        <v>12.061951954993148</v>
      </c>
      <c r="AD848">
        <v>107.27760984021629</v>
      </c>
      <c r="AE848">
        <v>38.626511691277912</v>
      </c>
      <c r="AF848">
        <v>21.745295470645345</v>
      </c>
      <c r="AG848">
        <v>0</v>
      </c>
      <c r="AH848">
        <v>0</v>
      </c>
      <c r="AI848">
        <v>14.599986722371071</v>
      </c>
      <c r="AJ848">
        <v>75.088036116973711</v>
      </c>
      <c r="AK848">
        <v>0</v>
      </c>
      <c r="AL848">
        <v>0</v>
      </c>
      <c r="AM848">
        <v>0</v>
      </c>
      <c r="AN848">
        <v>0</v>
      </c>
      <c r="AO848">
        <v>0</v>
      </c>
      <c r="AP848">
        <v>13.156936267919789</v>
      </c>
      <c r="AQ848">
        <v>21.015331136945697</v>
      </c>
    </row>
    <row r="849" spans="1:43">
      <c r="A849" t="s">
        <v>140</v>
      </c>
      <c r="B849" t="s">
        <v>173</v>
      </c>
      <c r="C849" t="s">
        <v>863</v>
      </c>
      <c r="D849">
        <v>0</v>
      </c>
      <c r="E849">
        <v>0</v>
      </c>
      <c r="F849">
        <v>0</v>
      </c>
      <c r="G849">
        <v>0</v>
      </c>
      <c r="H849">
        <v>0</v>
      </c>
      <c r="I849">
        <v>0</v>
      </c>
      <c r="J849">
        <v>0</v>
      </c>
      <c r="K849">
        <v>26.229959013239075</v>
      </c>
      <c r="L849">
        <v>233.28623092237515</v>
      </c>
      <c r="M849">
        <v>83.997334947699628</v>
      </c>
      <c r="N849">
        <v>47.287388563149406</v>
      </c>
      <c r="O849">
        <v>0</v>
      </c>
      <c r="P849">
        <v>0</v>
      </c>
      <c r="Q849">
        <v>31.749177475632337</v>
      </c>
      <c r="R849">
        <v>163.28668171468891</v>
      </c>
      <c r="S849">
        <v>0</v>
      </c>
      <c r="T849">
        <v>0</v>
      </c>
      <c r="U849">
        <v>0</v>
      </c>
      <c r="V849">
        <v>0</v>
      </c>
      <c r="W849">
        <v>0</v>
      </c>
      <c r="X849">
        <v>28.611115376270028</v>
      </c>
      <c r="Y849">
        <v>45.70000580573906</v>
      </c>
      <c r="Z849">
        <v>0</v>
      </c>
      <c r="AA849">
        <v>0</v>
      </c>
      <c r="AB849">
        <v>0</v>
      </c>
      <c r="AC849">
        <v>12.061951954993148</v>
      </c>
      <c r="AD849">
        <v>107.27760984021629</v>
      </c>
      <c r="AE849">
        <v>38.626511691277912</v>
      </c>
      <c r="AF849">
        <v>21.745295470645345</v>
      </c>
      <c r="AG849">
        <v>0</v>
      </c>
      <c r="AH849">
        <v>0</v>
      </c>
      <c r="AI849">
        <v>14.599986722371071</v>
      </c>
      <c r="AJ849">
        <v>75.088036116973711</v>
      </c>
      <c r="AK849">
        <v>0</v>
      </c>
      <c r="AL849">
        <v>0</v>
      </c>
      <c r="AM849">
        <v>0</v>
      </c>
      <c r="AN849">
        <v>0</v>
      </c>
      <c r="AO849">
        <v>0</v>
      </c>
      <c r="AP849">
        <v>13.156936267919789</v>
      </c>
      <c r="AQ849">
        <v>21.015331136945697</v>
      </c>
    </row>
    <row r="850" spans="1:43">
      <c r="A850" t="s">
        <v>140</v>
      </c>
      <c r="B850" t="s">
        <v>175</v>
      </c>
      <c r="C850" t="s">
        <v>856</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row>
    <row r="851" spans="1:43">
      <c r="A851" t="s">
        <v>140</v>
      </c>
      <c r="B851" t="s">
        <v>175</v>
      </c>
      <c r="C851" t="s">
        <v>857</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row>
    <row r="852" spans="1:43">
      <c r="A852" t="s">
        <v>140</v>
      </c>
      <c r="B852" t="s">
        <v>175</v>
      </c>
      <c r="C852" t="s">
        <v>858</v>
      </c>
      <c r="D852">
        <v>1330.737804878049</v>
      </c>
      <c r="E852">
        <v>611.94512195121956</v>
      </c>
      <c r="F852">
        <v>799.30478048780503</v>
      </c>
      <c r="G852">
        <v>367.56351219512197</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row>
    <row r="853" spans="1:43">
      <c r="A853" t="s">
        <v>140</v>
      </c>
      <c r="B853" t="s">
        <v>175</v>
      </c>
      <c r="C853" t="s">
        <v>859</v>
      </c>
      <c r="D853">
        <v>1330.737804878049</v>
      </c>
      <c r="E853">
        <v>611.94512195121956</v>
      </c>
      <c r="F853">
        <v>799.30478048780503</v>
      </c>
      <c r="G853">
        <v>367.56351219512197</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row>
    <row r="854" spans="1:43">
      <c r="A854" t="s">
        <v>140</v>
      </c>
      <c r="B854" t="s">
        <v>175</v>
      </c>
      <c r="C854" t="s">
        <v>860</v>
      </c>
      <c r="D854">
        <v>951.77060619276085</v>
      </c>
      <c r="E854">
        <v>437.67553423462721</v>
      </c>
      <c r="F854">
        <v>801.93999543167411</v>
      </c>
      <c r="G854">
        <v>368.77532636639023</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row>
    <row r="855" spans="1:43">
      <c r="A855" t="s">
        <v>140</v>
      </c>
      <c r="B855" t="s">
        <v>175</v>
      </c>
      <c r="C855" t="s">
        <v>861</v>
      </c>
      <c r="D855">
        <v>0</v>
      </c>
      <c r="E855">
        <v>0</v>
      </c>
      <c r="F855">
        <v>0</v>
      </c>
      <c r="G855">
        <v>0</v>
      </c>
      <c r="H855">
        <v>0</v>
      </c>
      <c r="I855">
        <v>0</v>
      </c>
      <c r="J855">
        <v>0</v>
      </c>
      <c r="K855">
        <v>263.04000000000002</v>
      </c>
      <c r="L855">
        <v>263.04000000000002</v>
      </c>
      <c r="M855">
        <v>0</v>
      </c>
      <c r="N855">
        <v>0</v>
      </c>
      <c r="O855">
        <v>0</v>
      </c>
      <c r="P855">
        <v>0</v>
      </c>
      <c r="Q855">
        <v>134.42533861357279</v>
      </c>
      <c r="R855">
        <v>184.83484059366265</v>
      </c>
      <c r="S855">
        <v>0</v>
      </c>
      <c r="T855">
        <v>0</v>
      </c>
      <c r="U855">
        <v>0</v>
      </c>
      <c r="V855">
        <v>0</v>
      </c>
      <c r="W855">
        <v>0</v>
      </c>
      <c r="X855">
        <v>164.40000000000006</v>
      </c>
      <c r="Y855">
        <v>194.68421052631572</v>
      </c>
      <c r="Z855">
        <v>0</v>
      </c>
      <c r="AA855">
        <v>0</v>
      </c>
      <c r="AB855">
        <v>0</v>
      </c>
      <c r="AC855">
        <v>120.95999999999998</v>
      </c>
      <c r="AD855">
        <v>120.95999999999998</v>
      </c>
      <c r="AE855">
        <v>0</v>
      </c>
      <c r="AF855">
        <v>0</v>
      </c>
      <c r="AG855">
        <v>0</v>
      </c>
      <c r="AH855">
        <v>0</v>
      </c>
      <c r="AI855">
        <v>61.816031625219608</v>
      </c>
      <c r="AJ855">
        <v>84.997043484676965</v>
      </c>
      <c r="AK855">
        <v>0</v>
      </c>
      <c r="AL855">
        <v>0</v>
      </c>
      <c r="AM855">
        <v>0</v>
      </c>
      <c r="AN855">
        <v>0</v>
      </c>
      <c r="AO855">
        <v>0</v>
      </c>
      <c r="AP855">
        <v>75.599999999999994</v>
      </c>
      <c r="AQ855">
        <v>89.526315789473642</v>
      </c>
    </row>
    <row r="856" spans="1:43">
      <c r="A856" t="s">
        <v>140</v>
      </c>
      <c r="B856" t="s">
        <v>175</v>
      </c>
      <c r="C856" t="s">
        <v>862</v>
      </c>
      <c r="D856">
        <v>0</v>
      </c>
      <c r="E856">
        <v>0</v>
      </c>
      <c r="F856">
        <v>0</v>
      </c>
      <c r="G856">
        <v>0</v>
      </c>
      <c r="H856">
        <v>0</v>
      </c>
      <c r="I856">
        <v>0</v>
      </c>
      <c r="J856">
        <v>0</v>
      </c>
      <c r="K856">
        <v>263.04000000000002</v>
      </c>
      <c r="L856">
        <v>263.04000000000002</v>
      </c>
      <c r="M856">
        <v>0</v>
      </c>
      <c r="N856">
        <v>0</v>
      </c>
      <c r="O856">
        <v>0</v>
      </c>
      <c r="P856">
        <v>0</v>
      </c>
      <c r="Q856">
        <v>134.42533861357279</v>
      </c>
      <c r="R856">
        <v>184.83484059366265</v>
      </c>
      <c r="S856">
        <v>0</v>
      </c>
      <c r="T856">
        <v>0</v>
      </c>
      <c r="U856">
        <v>0</v>
      </c>
      <c r="V856">
        <v>0</v>
      </c>
      <c r="W856">
        <v>0</v>
      </c>
      <c r="X856">
        <v>164.40000000000006</v>
      </c>
      <c r="Y856">
        <v>194.68421052631572</v>
      </c>
      <c r="Z856">
        <v>0</v>
      </c>
      <c r="AA856">
        <v>0</v>
      </c>
      <c r="AB856">
        <v>0</v>
      </c>
      <c r="AC856">
        <v>120.95999999999998</v>
      </c>
      <c r="AD856">
        <v>120.95999999999998</v>
      </c>
      <c r="AE856">
        <v>0</v>
      </c>
      <c r="AF856">
        <v>0</v>
      </c>
      <c r="AG856">
        <v>0</v>
      </c>
      <c r="AH856">
        <v>0</v>
      </c>
      <c r="AI856">
        <v>61.816031625219608</v>
      </c>
      <c r="AJ856">
        <v>84.997043484676965</v>
      </c>
      <c r="AK856">
        <v>0</v>
      </c>
      <c r="AL856">
        <v>0</v>
      </c>
      <c r="AM856">
        <v>0</v>
      </c>
      <c r="AN856">
        <v>0</v>
      </c>
      <c r="AO856">
        <v>0</v>
      </c>
      <c r="AP856">
        <v>75.599999999999994</v>
      </c>
      <c r="AQ856">
        <v>89.526315789473642</v>
      </c>
    </row>
    <row r="857" spans="1:43">
      <c r="A857" t="s">
        <v>140</v>
      </c>
      <c r="B857" t="s">
        <v>175</v>
      </c>
      <c r="C857" t="s">
        <v>863</v>
      </c>
      <c r="D857">
        <v>0</v>
      </c>
      <c r="E857">
        <v>0</v>
      </c>
      <c r="F857">
        <v>0</v>
      </c>
      <c r="G857">
        <v>0</v>
      </c>
      <c r="H857">
        <v>0</v>
      </c>
      <c r="I857">
        <v>0</v>
      </c>
      <c r="J857">
        <v>0</v>
      </c>
      <c r="K857">
        <v>263.04000000000002</v>
      </c>
      <c r="L857">
        <v>263.04000000000002</v>
      </c>
      <c r="M857">
        <v>0</v>
      </c>
      <c r="N857">
        <v>0</v>
      </c>
      <c r="O857">
        <v>0</v>
      </c>
      <c r="P857">
        <v>0</v>
      </c>
      <c r="Q857">
        <v>134.42533861357279</v>
      </c>
      <c r="R857">
        <v>184.83484059366265</v>
      </c>
      <c r="S857">
        <v>0</v>
      </c>
      <c r="T857">
        <v>0</v>
      </c>
      <c r="U857">
        <v>0</v>
      </c>
      <c r="V857">
        <v>0</v>
      </c>
      <c r="W857">
        <v>0</v>
      </c>
      <c r="X857">
        <v>164.40000000000006</v>
      </c>
      <c r="Y857">
        <v>194.68421052631572</v>
      </c>
      <c r="Z857">
        <v>0</v>
      </c>
      <c r="AA857">
        <v>0</v>
      </c>
      <c r="AB857">
        <v>0</v>
      </c>
      <c r="AC857">
        <v>120.95999999999998</v>
      </c>
      <c r="AD857">
        <v>120.95999999999998</v>
      </c>
      <c r="AE857">
        <v>0</v>
      </c>
      <c r="AF857">
        <v>0</v>
      </c>
      <c r="AG857">
        <v>0</v>
      </c>
      <c r="AH857">
        <v>0</v>
      </c>
      <c r="AI857">
        <v>61.816031625219608</v>
      </c>
      <c r="AJ857">
        <v>84.997043484676965</v>
      </c>
      <c r="AK857">
        <v>0</v>
      </c>
      <c r="AL857">
        <v>0</v>
      </c>
      <c r="AM857">
        <v>0</v>
      </c>
      <c r="AN857">
        <v>0</v>
      </c>
      <c r="AO857">
        <v>0</v>
      </c>
      <c r="AP857">
        <v>75.599999999999994</v>
      </c>
      <c r="AQ857">
        <v>89.526315789473642</v>
      </c>
    </row>
    <row r="858" spans="1:43">
      <c r="A858" t="s">
        <v>140</v>
      </c>
      <c r="B858" t="s">
        <v>177</v>
      </c>
      <c r="C858" t="s">
        <v>856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row>
    <row r="859" spans="1:43">
      <c r="A859" t="s">
        <v>140</v>
      </c>
      <c r="B859" t="s">
        <v>177</v>
      </c>
      <c r="C859" t="s">
        <v>857</v>
      </c>
      <c r="D859">
        <v>38.93684210526316</v>
      </c>
      <c r="E859">
        <v>17.905263157894737</v>
      </c>
      <c r="F859">
        <v>263.04000000000002</v>
      </c>
      <c r="G859">
        <v>120.96000000000001</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row>
    <row r="860" spans="1:43">
      <c r="A860" t="s">
        <v>140</v>
      </c>
      <c r="B860" t="s">
        <v>177</v>
      </c>
      <c r="C860" t="s">
        <v>858</v>
      </c>
      <c r="D860">
        <v>103.02400000000003</v>
      </c>
      <c r="E860">
        <v>47.376000000000012</v>
      </c>
      <c r="F860">
        <v>628.99874016000012</v>
      </c>
      <c r="G860">
        <v>289.24759584000003</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row>
    <row r="861" spans="1:43">
      <c r="A861" t="s">
        <v>140</v>
      </c>
      <c r="B861" t="s">
        <v>177</v>
      </c>
      <c r="C861" t="s">
        <v>859</v>
      </c>
      <c r="D861">
        <v>89.410526315789497</v>
      </c>
      <c r="E861">
        <v>41.115789473684217</v>
      </c>
      <c r="F861">
        <v>954.68313000000035</v>
      </c>
      <c r="G861">
        <v>439.01487000000009</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row>
    <row r="862" spans="1:43">
      <c r="A862" t="s">
        <v>140</v>
      </c>
      <c r="B862" t="s">
        <v>177</v>
      </c>
      <c r="C862" t="s">
        <v>860</v>
      </c>
      <c r="D862">
        <v>89.410526315789497</v>
      </c>
      <c r="E862">
        <v>41.115789473684217</v>
      </c>
      <c r="F862">
        <v>954.68313000000035</v>
      </c>
      <c r="G862">
        <v>439.01487000000009</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row>
    <row r="863" spans="1:43">
      <c r="A863" t="s">
        <v>140</v>
      </c>
      <c r="B863" t="s">
        <v>177</v>
      </c>
      <c r="C863" t="s">
        <v>861</v>
      </c>
      <c r="D863">
        <v>0</v>
      </c>
      <c r="E863">
        <v>0</v>
      </c>
      <c r="F863">
        <v>0</v>
      </c>
      <c r="G863">
        <v>0</v>
      </c>
      <c r="H863">
        <v>0</v>
      </c>
      <c r="I863">
        <v>0</v>
      </c>
      <c r="J863">
        <v>0</v>
      </c>
      <c r="K863">
        <v>52.608000000000004</v>
      </c>
      <c r="L863">
        <v>263.03999999999996</v>
      </c>
      <c r="M863">
        <v>0</v>
      </c>
      <c r="N863">
        <v>0</v>
      </c>
      <c r="O863">
        <v>0</v>
      </c>
      <c r="P863">
        <v>0</v>
      </c>
      <c r="Q863">
        <v>0</v>
      </c>
      <c r="R863">
        <v>262.0963440000001</v>
      </c>
      <c r="S863">
        <v>0</v>
      </c>
      <c r="T863">
        <v>0</v>
      </c>
      <c r="U863">
        <v>0</v>
      </c>
      <c r="V863">
        <v>0</v>
      </c>
      <c r="W863">
        <v>0</v>
      </c>
      <c r="X863">
        <v>0</v>
      </c>
      <c r="Y863">
        <v>70.144000000000005</v>
      </c>
      <c r="Z863">
        <v>0</v>
      </c>
      <c r="AA863">
        <v>0</v>
      </c>
      <c r="AB863">
        <v>0</v>
      </c>
      <c r="AC863">
        <v>24.191999999999993</v>
      </c>
      <c r="AD863">
        <v>120.95999999999998</v>
      </c>
      <c r="AE863">
        <v>0</v>
      </c>
      <c r="AF863">
        <v>0</v>
      </c>
      <c r="AG863">
        <v>0</v>
      </c>
      <c r="AH863">
        <v>0</v>
      </c>
      <c r="AI863">
        <v>0</v>
      </c>
      <c r="AJ863">
        <v>120.52605600000004</v>
      </c>
      <c r="AK863">
        <v>0</v>
      </c>
      <c r="AL863">
        <v>0</v>
      </c>
      <c r="AM863">
        <v>0</v>
      </c>
      <c r="AN863">
        <v>0</v>
      </c>
      <c r="AO863">
        <v>0</v>
      </c>
      <c r="AP863">
        <v>0</v>
      </c>
      <c r="AQ863">
        <v>32.256</v>
      </c>
    </row>
    <row r="864" spans="1:43">
      <c r="A864" t="s">
        <v>140</v>
      </c>
      <c r="B864" t="s">
        <v>177</v>
      </c>
      <c r="C864" t="s">
        <v>862</v>
      </c>
      <c r="D864">
        <v>0</v>
      </c>
      <c r="E864">
        <v>0</v>
      </c>
      <c r="F864">
        <v>0</v>
      </c>
      <c r="G864">
        <v>0</v>
      </c>
      <c r="H864">
        <v>0</v>
      </c>
      <c r="I864">
        <v>0</v>
      </c>
      <c r="J864">
        <v>0</v>
      </c>
      <c r="K864">
        <v>52.608000000000004</v>
      </c>
      <c r="L864">
        <v>263.03999999999996</v>
      </c>
      <c r="M864">
        <v>0</v>
      </c>
      <c r="N864">
        <v>0</v>
      </c>
      <c r="O864">
        <v>0</v>
      </c>
      <c r="P864">
        <v>0</v>
      </c>
      <c r="Q864">
        <v>0</v>
      </c>
      <c r="R864">
        <v>262.0963440000001</v>
      </c>
      <c r="S864">
        <v>0</v>
      </c>
      <c r="T864">
        <v>0</v>
      </c>
      <c r="U864">
        <v>0</v>
      </c>
      <c r="V864">
        <v>0</v>
      </c>
      <c r="W864">
        <v>0</v>
      </c>
      <c r="X864">
        <v>0</v>
      </c>
      <c r="Y864">
        <v>70.144000000000005</v>
      </c>
      <c r="Z864">
        <v>0</v>
      </c>
      <c r="AA864">
        <v>0</v>
      </c>
      <c r="AB864">
        <v>0</v>
      </c>
      <c r="AC864">
        <v>24.191999999999993</v>
      </c>
      <c r="AD864">
        <v>120.95999999999998</v>
      </c>
      <c r="AE864">
        <v>0</v>
      </c>
      <c r="AF864">
        <v>0</v>
      </c>
      <c r="AG864">
        <v>0</v>
      </c>
      <c r="AH864">
        <v>0</v>
      </c>
      <c r="AI864">
        <v>0</v>
      </c>
      <c r="AJ864">
        <v>120.52605600000004</v>
      </c>
      <c r="AK864">
        <v>0</v>
      </c>
      <c r="AL864">
        <v>0</v>
      </c>
      <c r="AM864">
        <v>0</v>
      </c>
      <c r="AN864">
        <v>0</v>
      </c>
      <c r="AO864">
        <v>0</v>
      </c>
      <c r="AP864">
        <v>0</v>
      </c>
      <c r="AQ864">
        <v>32.256</v>
      </c>
    </row>
    <row r="865" spans="1:43">
      <c r="A865" t="s">
        <v>140</v>
      </c>
      <c r="B865" t="s">
        <v>177</v>
      </c>
      <c r="C865" t="s">
        <v>863</v>
      </c>
      <c r="D865">
        <v>0</v>
      </c>
      <c r="E865">
        <v>0</v>
      </c>
      <c r="F865">
        <v>0</v>
      </c>
      <c r="G865">
        <v>0</v>
      </c>
      <c r="H865">
        <v>0</v>
      </c>
      <c r="I865">
        <v>0</v>
      </c>
      <c r="J865">
        <v>0</v>
      </c>
      <c r="K865">
        <v>52.608000000000004</v>
      </c>
      <c r="L865">
        <v>263.03999999999996</v>
      </c>
      <c r="M865">
        <v>0</v>
      </c>
      <c r="N865">
        <v>0</v>
      </c>
      <c r="O865">
        <v>0</v>
      </c>
      <c r="P865">
        <v>0</v>
      </c>
      <c r="Q865">
        <v>0</v>
      </c>
      <c r="R865">
        <v>262.0963440000001</v>
      </c>
      <c r="S865">
        <v>0</v>
      </c>
      <c r="T865">
        <v>0</v>
      </c>
      <c r="U865">
        <v>0</v>
      </c>
      <c r="V865">
        <v>0</v>
      </c>
      <c r="W865">
        <v>0</v>
      </c>
      <c r="X865">
        <v>0</v>
      </c>
      <c r="Y865">
        <v>70.144000000000005</v>
      </c>
      <c r="Z865">
        <v>0</v>
      </c>
      <c r="AA865">
        <v>0</v>
      </c>
      <c r="AB865">
        <v>0</v>
      </c>
      <c r="AC865">
        <v>24.191999999999993</v>
      </c>
      <c r="AD865">
        <v>120.95999999999998</v>
      </c>
      <c r="AE865">
        <v>0</v>
      </c>
      <c r="AF865">
        <v>0</v>
      </c>
      <c r="AG865">
        <v>0</v>
      </c>
      <c r="AH865">
        <v>0</v>
      </c>
      <c r="AI865">
        <v>0</v>
      </c>
      <c r="AJ865">
        <v>120.52605600000004</v>
      </c>
      <c r="AK865">
        <v>0</v>
      </c>
      <c r="AL865">
        <v>0</v>
      </c>
      <c r="AM865">
        <v>0</v>
      </c>
      <c r="AN865">
        <v>0</v>
      </c>
      <c r="AO865">
        <v>0</v>
      </c>
      <c r="AP865">
        <v>0</v>
      </c>
      <c r="AQ865">
        <v>32.256</v>
      </c>
    </row>
    <row r="866" spans="1:43">
      <c r="A866" t="s">
        <v>140</v>
      </c>
      <c r="B866" t="s">
        <v>179</v>
      </c>
      <c r="C866" t="s">
        <v>856</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row>
    <row r="867" spans="1:43">
      <c r="A867" t="s">
        <v>140</v>
      </c>
      <c r="B867" t="s">
        <v>179</v>
      </c>
      <c r="C867" t="s">
        <v>857</v>
      </c>
      <c r="D867">
        <v>38.93684210526316</v>
      </c>
      <c r="E867">
        <v>17.905263157894737</v>
      </c>
      <c r="F867">
        <v>263.04000000000002</v>
      </c>
      <c r="G867">
        <v>120.96000000000001</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row>
    <row r="868" spans="1:43">
      <c r="A868" t="s">
        <v>140</v>
      </c>
      <c r="B868" t="s">
        <v>179</v>
      </c>
      <c r="C868" t="s">
        <v>858</v>
      </c>
      <c r="D868">
        <v>103.02400000000003</v>
      </c>
      <c r="E868">
        <v>47.376000000000012</v>
      </c>
      <c r="F868">
        <v>628.99874016000012</v>
      </c>
      <c r="G868">
        <v>289.24759584000003</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row>
    <row r="869" spans="1:43">
      <c r="A869" t="s">
        <v>140</v>
      </c>
      <c r="B869" t="s">
        <v>179</v>
      </c>
      <c r="C869" t="s">
        <v>859</v>
      </c>
      <c r="D869">
        <v>89.410526315789497</v>
      </c>
      <c r="E869">
        <v>41.115789473684217</v>
      </c>
      <c r="F869">
        <v>954.68313000000035</v>
      </c>
      <c r="G869">
        <v>439.01487000000009</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row>
    <row r="870" spans="1:43">
      <c r="A870" t="s">
        <v>140</v>
      </c>
      <c r="B870" t="s">
        <v>179</v>
      </c>
      <c r="C870" t="s">
        <v>860</v>
      </c>
      <c r="D870">
        <v>89.410526315789497</v>
      </c>
      <c r="E870">
        <v>41.115789473684217</v>
      </c>
      <c r="F870">
        <v>954.68313000000035</v>
      </c>
      <c r="G870">
        <v>439.01487000000009</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row>
    <row r="871" spans="1:43">
      <c r="A871" t="s">
        <v>140</v>
      </c>
      <c r="B871" t="s">
        <v>179</v>
      </c>
      <c r="C871" t="s">
        <v>861</v>
      </c>
      <c r="D871">
        <v>0</v>
      </c>
      <c r="E871">
        <v>0</v>
      </c>
      <c r="F871">
        <v>0</v>
      </c>
      <c r="G871">
        <v>0</v>
      </c>
      <c r="H871">
        <v>0</v>
      </c>
      <c r="I871">
        <v>0</v>
      </c>
      <c r="J871">
        <v>0</v>
      </c>
      <c r="K871">
        <v>52.608000000000004</v>
      </c>
      <c r="L871">
        <v>263.03999999999996</v>
      </c>
      <c r="M871">
        <v>0</v>
      </c>
      <c r="N871">
        <v>0</v>
      </c>
      <c r="O871">
        <v>0</v>
      </c>
      <c r="P871">
        <v>0</v>
      </c>
      <c r="Q871">
        <v>0</v>
      </c>
      <c r="R871">
        <v>262.0963440000001</v>
      </c>
      <c r="S871">
        <v>0</v>
      </c>
      <c r="T871">
        <v>0</v>
      </c>
      <c r="U871">
        <v>0</v>
      </c>
      <c r="V871">
        <v>0</v>
      </c>
      <c r="W871">
        <v>0</v>
      </c>
      <c r="X871">
        <v>0</v>
      </c>
      <c r="Y871">
        <v>70.144000000000005</v>
      </c>
      <c r="Z871">
        <v>0</v>
      </c>
      <c r="AA871">
        <v>0</v>
      </c>
      <c r="AB871">
        <v>0</v>
      </c>
      <c r="AC871">
        <v>24.191999999999993</v>
      </c>
      <c r="AD871">
        <v>120.95999999999998</v>
      </c>
      <c r="AE871">
        <v>0</v>
      </c>
      <c r="AF871">
        <v>0</v>
      </c>
      <c r="AG871">
        <v>0</v>
      </c>
      <c r="AH871">
        <v>0</v>
      </c>
      <c r="AI871">
        <v>0</v>
      </c>
      <c r="AJ871">
        <v>120.52605600000004</v>
      </c>
      <c r="AK871">
        <v>0</v>
      </c>
      <c r="AL871">
        <v>0</v>
      </c>
      <c r="AM871">
        <v>0</v>
      </c>
      <c r="AN871">
        <v>0</v>
      </c>
      <c r="AO871">
        <v>0</v>
      </c>
      <c r="AP871">
        <v>0</v>
      </c>
      <c r="AQ871">
        <v>32.256</v>
      </c>
    </row>
    <row r="872" spans="1:43">
      <c r="A872" t="s">
        <v>140</v>
      </c>
      <c r="B872" t="s">
        <v>179</v>
      </c>
      <c r="C872" t="s">
        <v>862</v>
      </c>
      <c r="D872">
        <v>0</v>
      </c>
      <c r="E872">
        <v>0</v>
      </c>
      <c r="F872">
        <v>0</v>
      </c>
      <c r="G872">
        <v>0</v>
      </c>
      <c r="H872">
        <v>0</v>
      </c>
      <c r="I872">
        <v>0</v>
      </c>
      <c r="J872">
        <v>0</v>
      </c>
      <c r="K872">
        <v>52.608000000000004</v>
      </c>
      <c r="L872">
        <v>263.03999999999996</v>
      </c>
      <c r="M872">
        <v>0</v>
      </c>
      <c r="N872">
        <v>0</v>
      </c>
      <c r="O872">
        <v>0</v>
      </c>
      <c r="P872">
        <v>0</v>
      </c>
      <c r="Q872">
        <v>0</v>
      </c>
      <c r="R872">
        <v>262.0963440000001</v>
      </c>
      <c r="S872">
        <v>0</v>
      </c>
      <c r="T872">
        <v>0</v>
      </c>
      <c r="U872">
        <v>0</v>
      </c>
      <c r="V872">
        <v>0</v>
      </c>
      <c r="W872">
        <v>0</v>
      </c>
      <c r="X872">
        <v>0</v>
      </c>
      <c r="Y872">
        <v>70.144000000000005</v>
      </c>
      <c r="Z872">
        <v>0</v>
      </c>
      <c r="AA872">
        <v>0</v>
      </c>
      <c r="AB872">
        <v>0</v>
      </c>
      <c r="AC872">
        <v>24.191999999999993</v>
      </c>
      <c r="AD872">
        <v>120.95999999999998</v>
      </c>
      <c r="AE872">
        <v>0</v>
      </c>
      <c r="AF872">
        <v>0</v>
      </c>
      <c r="AG872">
        <v>0</v>
      </c>
      <c r="AH872">
        <v>0</v>
      </c>
      <c r="AI872">
        <v>0</v>
      </c>
      <c r="AJ872">
        <v>120.52605600000004</v>
      </c>
      <c r="AK872">
        <v>0</v>
      </c>
      <c r="AL872">
        <v>0</v>
      </c>
      <c r="AM872">
        <v>0</v>
      </c>
      <c r="AN872">
        <v>0</v>
      </c>
      <c r="AO872">
        <v>0</v>
      </c>
      <c r="AP872">
        <v>0</v>
      </c>
      <c r="AQ872">
        <v>32.256</v>
      </c>
    </row>
    <row r="873" spans="1:43">
      <c r="A873" t="s">
        <v>140</v>
      </c>
      <c r="B873" t="s">
        <v>179</v>
      </c>
      <c r="C873" t="s">
        <v>863</v>
      </c>
      <c r="D873">
        <v>0</v>
      </c>
      <c r="E873">
        <v>0</v>
      </c>
      <c r="F873">
        <v>0</v>
      </c>
      <c r="G873">
        <v>0</v>
      </c>
      <c r="H873">
        <v>0</v>
      </c>
      <c r="I873">
        <v>0</v>
      </c>
      <c r="J873">
        <v>0</v>
      </c>
      <c r="K873">
        <v>52.608000000000004</v>
      </c>
      <c r="L873">
        <v>263.03999999999996</v>
      </c>
      <c r="M873">
        <v>0</v>
      </c>
      <c r="N873">
        <v>0</v>
      </c>
      <c r="O873">
        <v>0</v>
      </c>
      <c r="P873">
        <v>0</v>
      </c>
      <c r="Q873">
        <v>0</v>
      </c>
      <c r="R873">
        <v>262.0963440000001</v>
      </c>
      <c r="S873">
        <v>0</v>
      </c>
      <c r="T873">
        <v>0</v>
      </c>
      <c r="U873">
        <v>0</v>
      </c>
      <c r="V873">
        <v>0</v>
      </c>
      <c r="W873">
        <v>0</v>
      </c>
      <c r="X873">
        <v>0</v>
      </c>
      <c r="Y873">
        <v>70.144000000000005</v>
      </c>
      <c r="Z873">
        <v>0</v>
      </c>
      <c r="AA873">
        <v>0</v>
      </c>
      <c r="AB873">
        <v>0</v>
      </c>
      <c r="AC873">
        <v>24.191999999999993</v>
      </c>
      <c r="AD873">
        <v>120.95999999999998</v>
      </c>
      <c r="AE873">
        <v>0</v>
      </c>
      <c r="AF873">
        <v>0</v>
      </c>
      <c r="AG873">
        <v>0</v>
      </c>
      <c r="AH873">
        <v>0</v>
      </c>
      <c r="AI873">
        <v>0</v>
      </c>
      <c r="AJ873">
        <v>120.52605600000004</v>
      </c>
      <c r="AK873">
        <v>0</v>
      </c>
      <c r="AL873">
        <v>0</v>
      </c>
      <c r="AM873">
        <v>0</v>
      </c>
      <c r="AN873">
        <v>0</v>
      </c>
      <c r="AO873">
        <v>0</v>
      </c>
      <c r="AP873">
        <v>0</v>
      </c>
      <c r="AQ873">
        <v>32.256</v>
      </c>
    </row>
    <row r="874" spans="1:43">
      <c r="A874" t="s">
        <v>140</v>
      </c>
      <c r="B874" t="s">
        <v>181</v>
      </c>
      <c r="C874" t="s">
        <v>856</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row>
    <row r="875" spans="1:43">
      <c r="A875" t="s">
        <v>140</v>
      </c>
      <c r="B875" t="s">
        <v>181</v>
      </c>
      <c r="C875" t="s">
        <v>857</v>
      </c>
      <c r="D875">
        <v>38.93684210526316</v>
      </c>
      <c r="E875">
        <v>17.905263157894737</v>
      </c>
      <c r="F875">
        <v>263.04000000000002</v>
      </c>
      <c r="G875">
        <v>120.96000000000001</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row>
    <row r="876" spans="1:43">
      <c r="A876" t="s">
        <v>140</v>
      </c>
      <c r="B876" t="s">
        <v>181</v>
      </c>
      <c r="C876" t="s">
        <v>858</v>
      </c>
      <c r="D876">
        <v>103.02400000000003</v>
      </c>
      <c r="E876">
        <v>47.376000000000012</v>
      </c>
      <c r="F876">
        <v>628.99874016000012</v>
      </c>
      <c r="G876">
        <v>289.24759584000003</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row>
    <row r="877" spans="1:43">
      <c r="A877" t="s">
        <v>140</v>
      </c>
      <c r="B877" t="s">
        <v>181</v>
      </c>
      <c r="C877" t="s">
        <v>859</v>
      </c>
      <c r="D877">
        <v>89.410526315789497</v>
      </c>
      <c r="E877">
        <v>41.115789473684217</v>
      </c>
      <c r="F877">
        <v>954.68313000000035</v>
      </c>
      <c r="G877">
        <v>439.01487000000009</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row>
    <row r="878" spans="1:43">
      <c r="A878" t="s">
        <v>140</v>
      </c>
      <c r="B878" t="s">
        <v>181</v>
      </c>
      <c r="C878" t="s">
        <v>860</v>
      </c>
      <c r="D878">
        <v>89.410526315789497</v>
      </c>
      <c r="E878">
        <v>41.115789473684217</v>
      </c>
      <c r="F878">
        <v>954.68313000000035</v>
      </c>
      <c r="G878">
        <v>439.01487000000009</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row>
    <row r="879" spans="1:43">
      <c r="A879" t="s">
        <v>140</v>
      </c>
      <c r="B879" t="s">
        <v>181</v>
      </c>
      <c r="C879" t="s">
        <v>861</v>
      </c>
      <c r="D879">
        <v>0</v>
      </c>
      <c r="E879">
        <v>0</v>
      </c>
      <c r="F879">
        <v>0</v>
      </c>
      <c r="G879">
        <v>0</v>
      </c>
      <c r="H879">
        <v>0</v>
      </c>
      <c r="I879">
        <v>0</v>
      </c>
      <c r="J879">
        <v>0</v>
      </c>
      <c r="K879">
        <v>52.608000000000004</v>
      </c>
      <c r="L879">
        <v>263.03999999999996</v>
      </c>
      <c r="M879">
        <v>0</v>
      </c>
      <c r="N879">
        <v>0</v>
      </c>
      <c r="O879">
        <v>0</v>
      </c>
      <c r="P879">
        <v>0</v>
      </c>
      <c r="Q879">
        <v>0</v>
      </c>
      <c r="R879">
        <v>262.0963440000001</v>
      </c>
      <c r="S879">
        <v>0</v>
      </c>
      <c r="T879">
        <v>0</v>
      </c>
      <c r="U879">
        <v>0</v>
      </c>
      <c r="V879">
        <v>0</v>
      </c>
      <c r="W879">
        <v>0</v>
      </c>
      <c r="X879">
        <v>0</v>
      </c>
      <c r="Y879">
        <v>70.144000000000005</v>
      </c>
      <c r="Z879">
        <v>0</v>
      </c>
      <c r="AA879">
        <v>0</v>
      </c>
      <c r="AB879">
        <v>0</v>
      </c>
      <c r="AC879">
        <v>24.191999999999993</v>
      </c>
      <c r="AD879">
        <v>120.95999999999998</v>
      </c>
      <c r="AE879">
        <v>0</v>
      </c>
      <c r="AF879">
        <v>0</v>
      </c>
      <c r="AG879">
        <v>0</v>
      </c>
      <c r="AH879">
        <v>0</v>
      </c>
      <c r="AI879">
        <v>0</v>
      </c>
      <c r="AJ879">
        <v>120.52605600000004</v>
      </c>
      <c r="AK879">
        <v>0</v>
      </c>
      <c r="AL879">
        <v>0</v>
      </c>
      <c r="AM879">
        <v>0</v>
      </c>
      <c r="AN879">
        <v>0</v>
      </c>
      <c r="AO879">
        <v>0</v>
      </c>
      <c r="AP879">
        <v>0</v>
      </c>
      <c r="AQ879">
        <v>32.256</v>
      </c>
    </row>
    <row r="880" spans="1:43">
      <c r="A880" t="s">
        <v>140</v>
      </c>
      <c r="B880" t="s">
        <v>181</v>
      </c>
      <c r="C880" t="s">
        <v>862</v>
      </c>
      <c r="D880">
        <v>0</v>
      </c>
      <c r="E880">
        <v>0</v>
      </c>
      <c r="F880">
        <v>0</v>
      </c>
      <c r="G880">
        <v>0</v>
      </c>
      <c r="H880">
        <v>0</v>
      </c>
      <c r="I880">
        <v>0</v>
      </c>
      <c r="J880">
        <v>0</v>
      </c>
      <c r="K880">
        <v>52.608000000000004</v>
      </c>
      <c r="L880">
        <v>263.03999999999996</v>
      </c>
      <c r="M880">
        <v>0</v>
      </c>
      <c r="N880">
        <v>0</v>
      </c>
      <c r="O880">
        <v>0</v>
      </c>
      <c r="P880">
        <v>0</v>
      </c>
      <c r="Q880">
        <v>0</v>
      </c>
      <c r="R880">
        <v>262.0963440000001</v>
      </c>
      <c r="S880">
        <v>0</v>
      </c>
      <c r="T880">
        <v>0</v>
      </c>
      <c r="U880">
        <v>0</v>
      </c>
      <c r="V880">
        <v>0</v>
      </c>
      <c r="W880">
        <v>0</v>
      </c>
      <c r="X880">
        <v>0</v>
      </c>
      <c r="Y880">
        <v>70.144000000000005</v>
      </c>
      <c r="Z880">
        <v>0</v>
      </c>
      <c r="AA880">
        <v>0</v>
      </c>
      <c r="AB880">
        <v>0</v>
      </c>
      <c r="AC880">
        <v>24.191999999999993</v>
      </c>
      <c r="AD880">
        <v>120.95999999999998</v>
      </c>
      <c r="AE880">
        <v>0</v>
      </c>
      <c r="AF880">
        <v>0</v>
      </c>
      <c r="AG880">
        <v>0</v>
      </c>
      <c r="AH880">
        <v>0</v>
      </c>
      <c r="AI880">
        <v>0</v>
      </c>
      <c r="AJ880">
        <v>120.52605600000004</v>
      </c>
      <c r="AK880">
        <v>0</v>
      </c>
      <c r="AL880">
        <v>0</v>
      </c>
      <c r="AM880">
        <v>0</v>
      </c>
      <c r="AN880">
        <v>0</v>
      </c>
      <c r="AO880">
        <v>0</v>
      </c>
      <c r="AP880">
        <v>0</v>
      </c>
      <c r="AQ880">
        <v>32.256</v>
      </c>
    </row>
    <row r="881" spans="1:43">
      <c r="A881" t="s">
        <v>140</v>
      </c>
      <c r="B881" t="s">
        <v>181</v>
      </c>
      <c r="C881" t="s">
        <v>863</v>
      </c>
      <c r="D881">
        <v>0</v>
      </c>
      <c r="E881">
        <v>0</v>
      </c>
      <c r="F881">
        <v>0</v>
      </c>
      <c r="G881">
        <v>0</v>
      </c>
      <c r="H881">
        <v>0</v>
      </c>
      <c r="I881">
        <v>0</v>
      </c>
      <c r="J881">
        <v>0</v>
      </c>
      <c r="K881">
        <v>52.608000000000004</v>
      </c>
      <c r="L881">
        <v>263.03999999999996</v>
      </c>
      <c r="M881">
        <v>0</v>
      </c>
      <c r="N881">
        <v>0</v>
      </c>
      <c r="O881">
        <v>0</v>
      </c>
      <c r="P881">
        <v>0</v>
      </c>
      <c r="Q881">
        <v>0</v>
      </c>
      <c r="R881">
        <v>262.0963440000001</v>
      </c>
      <c r="S881">
        <v>0</v>
      </c>
      <c r="T881">
        <v>0</v>
      </c>
      <c r="U881">
        <v>0</v>
      </c>
      <c r="V881">
        <v>0</v>
      </c>
      <c r="W881">
        <v>0</v>
      </c>
      <c r="X881">
        <v>0</v>
      </c>
      <c r="Y881">
        <v>70.144000000000005</v>
      </c>
      <c r="Z881">
        <v>0</v>
      </c>
      <c r="AA881">
        <v>0</v>
      </c>
      <c r="AB881">
        <v>0</v>
      </c>
      <c r="AC881">
        <v>24.191999999999993</v>
      </c>
      <c r="AD881">
        <v>120.95999999999998</v>
      </c>
      <c r="AE881">
        <v>0</v>
      </c>
      <c r="AF881">
        <v>0</v>
      </c>
      <c r="AG881">
        <v>0</v>
      </c>
      <c r="AH881">
        <v>0</v>
      </c>
      <c r="AI881">
        <v>0</v>
      </c>
      <c r="AJ881">
        <v>120.52605600000004</v>
      </c>
      <c r="AK881">
        <v>0</v>
      </c>
      <c r="AL881">
        <v>0</v>
      </c>
      <c r="AM881">
        <v>0</v>
      </c>
      <c r="AN881">
        <v>0</v>
      </c>
      <c r="AO881">
        <v>0</v>
      </c>
      <c r="AP881">
        <v>0</v>
      </c>
      <c r="AQ881">
        <v>32.256</v>
      </c>
    </row>
    <row r="882" spans="1:43">
      <c r="A882" t="s">
        <v>140</v>
      </c>
      <c r="B882" t="s">
        <v>183</v>
      </c>
      <c r="C882" t="s">
        <v>856</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row>
    <row r="883" spans="1:43">
      <c r="A883" t="s">
        <v>140</v>
      </c>
      <c r="B883" t="s">
        <v>183</v>
      </c>
      <c r="C883" t="s">
        <v>857</v>
      </c>
      <c r="D883">
        <v>38.93684210526316</v>
      </c>
      <c r="E883">
        <v>17.905263157894737</v>
      </c>
      <c r="F883">
        <v>263.04000000000002</v>
      </c>
      <c r="G883">
        <v>120.96000000000001</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row>
    <row r="884" spans="1:43">
      <c r="A884" t="s">
        <v>140</v>
      </c>
      <c r="B884" t="s">
        <v>183</v>
      </c>
      <c r="C884" t="s">
        <v>858</v>
      </c>
      <c r="D884">
        <v>103.02400000000003</v>
      </c>
      <c r="E884">
        <v>47.376000000000012</v>
      </c>
      <c r="F884">
        <v>628.99874016000012</v>
      </c>
      <c r="G884">
        <v>289.24759584000003</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row>
    <row r="885" spans="1:43">
      <c r="A885" t="s">
        <v>140</v>
      </c>
      <c r="B885" t="s">
        <v>183</v>
      </c>
      <c r="C885" t="s">
        <v>859</v>
      </c>
      <c r="D885">
        <v>89.410526315789497</v>
      </c>
      <c r="E885">
        <v>41.115789473684217</v>
      </c>
      <c r="F885">
        <v>954.68313000000035</v>
      </c>
      <c r="G885">
        <v>439.01487000000009</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row>
    <row r="886" spans="1:43">
      <c r="A886" t="s">
        <v>140</v>
      </c>
      <c r="B886" t="s">
        <v>183</v>
      </c>
      <c r="C886" t="s">
        <v>860</v>
      </c>
      <c r="D886">
        <v>89.410526315789497</v>
      </c>
      <c r="E886">
        <v>41.115789473684217</v>
      </c>
      <c r="F886">
        <v>954.68313000000035</v>
      </c>
      <c r="G886">
        <v>439.01487000000009</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row>
    <row r="887" spans="1:43">
      <c r="A887" t="s">
        <v>140</v>
      </c>
      <c r="B887" t="s">
        <v>183</v>
      </c>
      <c r="C887" t="s">
        <v>861</v>
      </c>
      <c r="D887">
        <v>0</v>
      </c>
      <c r="E887">
        <v>0</v>
      </c>
      <c r="F887">
        <v>0</v>
      </c>
      <c r="G887">
        <v>0</v>
      </c>
      <c r="H887">
        <v>0</v>
      </c>
      <c r="I887">
        <v>0</v>
      </c>
      <c r="J887">
        <v>0</v>
      </c>
      <c r="K887">
        <v>52.608000000000004</v>
      </c>
      <c r="L887">
        <v>263.03999999999996</v>
      </c>
      <c r="M887">
        <v>0</v>
      </c>
      <c r="N887">
        <v>0</v>
      </c>
      <c r="O887">
        <v>0</v>
      </c>
      <c r="P887">
        <v>0</v>
      </c>
      <c r="Q887">
        <v>0</v>
      </c>
      <c r="R887">
        <v>262.0963440000001</v>
      </c>
      <c r="S887">
        <v>0</v>
      </c>
      <c r="T887">
        <v>0</v>
      </c>
      <c r="U887">
        <v>0</v>
      </c>
      <c r="V887">
        <v>0</v>
      </c>
      <c r="W887">
        <v>0</v>
      </c>
      <c r="X887">
        <v>0</v>
      </c>
      <c r="Y887">
        <v>70.144000000000005</v>
      </c>
      <c r="Z887">
        <v>0</v>
      </c>
      <c r="AA887">
        <v>0</v>
      </c>
      <c r="AB887">
        <v>0</v>
      </c>
      <c r="AC887">
        <v>24.191999999999993</v>
      </c>
      <c r="AD887">
        <v>120.95999999999998</v>
      </c>
      <c r="AE887">
        <v>0</v>
      </c>
      <c r="AF887">
        <v>0</v>
      </c>
      <c r="AG887">
        <v>0</v>
      </c>
      <c r="AH887">
        <v>0</v>
      </c>
      <c r="AI887">
        <v>0</v>
      </c>
      <c r="AJ887">
        <v>120.52605600000004</v>
      </c>
      <c r="AK887">
        <v>0</v>
      </c>
      <c r="AL887">
        <v>0</v>
      </c>
      <c r="AM887">
        <v>0</v>
      </c>
      <c r="AN887">
        <v>0</v>
      </c>
      <c r="AO887">
        <v>0</v>
      </c>
      <c r="AP887">
        <v>0</v>
      </c>
      <c r="AQ887">
        <v>32.256</v>
      </c>
    </row>
    <row r="888" spans="1:43">
      <c r="A888" t="s">
        <v>140</v>
      </c>
      <c r="B888" t="s">
        <v>183</v>
      </c>
      <c r="C888" t="s">
        <v>862</v>
      </c>
      <c r="D888">
        <v>0</v>
      </c>
      <c r="E888">
        <v>0</v>
      </c>
      <c r="F888">
        <v>0</v>
      </c>
      <c r="G888">
        <v>0</v>
      </c>
      <c r="H888">
        <v>0</v>
      </c>
      <c r="I888">
        <v>0</v>
      </c>
      <c r="J888">
        <v>0</v>
      </c>
      <c r="K888">
        <v>52.608000000000004</v>
      </c>
      <c r="L888">
        <v>263.03999999999996</v>
      </c>
      <c r="M888">
        <v>0</v>
      </c>
      <c r="N888">
        <v>0</v>
      </c>
      <c r="O888">
        <v>0</v>
      </c>
      <c r="P888">
        <v>0</v>
      </c>
      <c r="Q888">
        <v>0</v>
      </c>
      <c r="R888">
        <v>262.0963440000001</v>
      </c>
      <c r="S888">
        <v>0</v>
      </c>
      <c r="T888">
        <v>0</v>
      </c>
      <c r="U888">
        <v>0</v>
      </c>
      <c r="V888">
        <v>0</v>
      </c>
      <c r="W888">
        <v>0</v>
      </c>
      <c r="X888">
        <v>0</v>
      </c>
      <c r="Y888">
        <v>70.144000000000005</v>
      </c>
      <c r="Z888">
        <v>0</v>
      </c>
      <c r="AA888">
        <v>0</v>
      </c>
      <c r="AB888">
        <v>0</v>
      </c>
      <c r="AC888">
        <v>24.191999999999993</v>
      </c>
      <c r="AD888">
        <v>120.95999999999998</v>
      </c>
      <c r="AE888">
        <v>0</v>
      </c>
      <c r="AF888">
        <v>0</v>
      </c>
      <c r="AG888">
        <v>0</v>
      </c>
      <c r="AH888">
        <v>0</v>
      </c>
      <c r="AI888">
        <v>0</v>
      </c>
      <c r="AJ888">
        <v>120.52605600000004</v>
      </c>
      <c r="AK888">
        <v>0</v>
      </c>
      <c r="AL888">
        <v>0</v>
      </c>
      <c r="AM888">
        <v>0</v>
      </c>
      <c r="AN888">
        <v>0</v>
      </c>
      <c r="AO888">
        <v>0</v>
      </c>
      <c r="AP888">
        <v>0</v>
      </c>
      <c r="AQ888">
        <v>32.256</v>
      </c>
    </row>
    <row r="889" spans="1:43">
      <c r="A889" t="s">
        <v>140</v>
      </c>
      <c r="B889" t="s">
        <v>183</v>
      </c>
      <c r="C889" t="s">
        <v>863</v>
      </c>
      <c r="D889">
        <v>0</v>
      </c>
      <c r="E889">
        <v>0</v>
      </c>
      <c r="F889">
        <v>0</v>
      </c>
      <c r="G889">
        <v>0</v>
      </c>
      <c r="H889">
        <v>0</v>
      </c>
      <c r="I889">
        <v>0</v>
      </c>
      <c r="J889">
        <v>0</v>
      </c>
      <c r="K889">
        <v>52.608000000000004</v>
      </c>
      <c r="L889">
        <v>263.03999999999996</v>
      </c>
      <c r="M889">
        <v>0</v>
      </c>
      <c r="N889">
        <v>0</v>
      </c>
      <c r="O889">
        <v>0</v>
      </c>
      <c r="P889">
        <v>0</v>
      </c>
      <c r="Q889">
        <v>0</v>
      </c>
      <c r="R889">
        <v>262.0963440000001</v>
      </c>
      <c r="S889">
        <v>0</v>
      </c>
      <c r="T889">
        <v>0</v>
      </c>
      <c r="U889">
        <v>0</v>
      </c>
      <c r="V889">
        <v>0</v>
      </c>
      <c r="W889">
        <v>0</v>
      </c>
      <c r="X889">
        <v>0</v>
      </c>
      <c r="Y889">
        <v>70.144000000000005</v>
      </c>
      <c r="Z889">
        <v>0</v>
      </c>
      <c r="AA889">
        <v>0</v>
      </c>
      <c r="AB889">
        <v>0</v>
      </c>
      <c r="AC889">
        <v>24.191999999999993</v>
      </c>
      <c r="AD889">
        <v>120.95999999999998</v>
      </c>
      <c r="AE889">
        <v>0</v>
      </c>
      <c r="AF889">
        <v>0</v>
      </c>
      <c r="AG889">
        <v>0</v>
      </c>
      <c r="AH889">
        <v>0</v>
      </c>
      <c r="AI889">
        <v>0</v>
      </c>
      <c r="AJ889">
        <v>120.52605600000004</v>
      </c>
      <c r="AK889">
        <v>0</v>
      </c>
      <c r="AL889">
        <v>0</v>
      </c>
      <c r="AM889">
        <v>0</v>
      </c>
      <c r="AN889">
        <v>0</v>
      </c>
      <c r="AO889">
        <v>0</v>
      </c>
      <c r="AP889">
        <v>0</v>
      </c>
      <c r="AQ889">
        <v>32.256</v>
      </c>
    </row>
    <row r="890" spans="1:43">
      <c r="A890" t="s">
        <v>140</v>
      </c>
      <c r="B890" t="s">
        <v>185</v>
      </c>
      <c r="C890" t="s">
        <v>856</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row>
    <row r="891" spans="1:43">
      <c r="A891" t="s">
        <v>140</v>
      </c>
      <c r="B891" t="s">
        <v>185</v>
      </c>
      <c r="C891" t="s">
        <v>857</v>
      </c>
      <c r="D891">
        <v>41.389860775665959</v>
      </c>
      <c r="E891">
        <v>19.033293641364637</v>
      </c>
      <c r="F891">
        <v>187.32803396117617</v>
      </c>
      <c r="G891">
        <v>86.143548463898526</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row>
    <row r="892" spans="1:43">
      <c r="A892" t="s">
        <v>140</v>
      </c>
      <c r="B892" t="s">
        <v>185</v>
      </c>
      <c r="C892" t="s">
        <v>858</v>
      </c>
      <c r="D892">
        <v>403.52969910193343</v>
      </c>
      <c r="E892">
        <v>185.56475214176498</v>
      </c>
      <c r="F892">
        <v>640.22995685463422</v>
      </c>
      <c r="G892">
        <v>294.4123159258537</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row>
    <row r="893" spans="1:43">
      <c r="A893" t="s">
        <v>140</v>
      </c>
      <c r="B893" t="s">
        <v>185</v>
      </c>
      <c r="C893" t="s">
        <v>859</v>
      </c>
      <c r="D893">
        <v>394.45404997912635</v>
      </c>
      <c r="E893">
        <v>181.39127845755445</v>
      </c>
      <c r="F893">
        <v>857.35288341463445</v>
      </c>
      <c r="G893">
        <v>394.25716536585378</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row>
    <row r="894" spans="1:43">
      <c r="A894" t="s">
        <v>140</v>
      </c>
      <c r="B894" t="s">
        <v>185</v>
      </c>
      <c r="C894" t="s">
        <v>860</v>
      </c>
      <c r="D894">
        <v>320.23185057685077</v>
      </c>
      <c r="E894">
        <v>147.25990209008464</v>
      </c>
      <c r="F894">
        <v>857.79208590527912</v>
      </c>
      <c r="G894">
        <v>394.4591343943984</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row>
    <row r="895" spans="1:43">
      <c r="A895" t="s">
        <v>140</v>
      </c>
      <c r="B895" t="s">
        <v>185</v>
      </c>
      <c r="C895" t="s">
        <v>861</v>
      </c>
      <c r="D895">
        <v>0</v>
      </c>
      <c r="E895">
        <v>0</v>
      </c>
      <c r="F895">
        <v>0</v>
      </c>
      <c r="G895">
        <v>0</v>
      </c>
      <c r="H895">
        <v>0</v>
      </c>
      <c r="I895">
        <v>0</v>
      </c>
      <c r="J895">
        <v>0</v>
      </c>
      <c r="K895">
        <v>122.75199999999998</v>
      </c>
      <c r="L895">
        <v>263.04000000000002</v>
      </c>
      <c r="M895">
        <v>0</v>
      </c>
      <c r="N895">
        <v>0</v>
      </c>
      <c r="O895">
        <v>0</v>
      </c>
      <c r="P895">
        <v>0</v>
      </c>
      <c r="Q895">
        <v>44.808446204524266</v>
      </c>
      <c r="R895">
        <v>236.34250953122094</v>
      </c>
      <c r="S895">
        <v>0</v>
      </c>
      <c r="T895">
        <v>0</v>
      </c>
      <c r="U895">
        <v>0</v>
      </c>
      <c r="V895">
        <v>0</v>
      </c>
      <c r="W895">
        <v>0</v>
      </c>
      <c r="X895">
        <v>54.800000000000004</v>
      </c>
      <c r="Y895">
        <v>111.65740350877191</v>
      </c>
      <c r="Z895">
        <v>0</v>
      </c>
      <c r="AA895">
        <v>0</v>
      </c>
      <c r="AB895">
        <v>0</v>
      </c>
      <c r="AC895">
        <v>56.447999999999979</v>
      </c>
      <c r="AD895">
        <v>120.95999999999998</v>
      </c>
      <c r="AE895">
        <v>0</v>
      </c>
      <c r="AF895">
        <v>0</v>
      </c>
      <c r="AG895">
        <v>0</v>
      </c>
      <c r="AH895">
        <v>0</v>
      </c>
      <c r="AI895">
        <v>20.605343875073196</v>
      </c>
      <c r="AJ895">
        <v>108.68305182822567</v>
      </c>
      <c r="AK895">
        <v>0</v>
      </c>
      <c r="AL895">
        <v>0</v>
      </c>
      <c r="AM895">
        <v>0</v>
      </c>
      <c r="AN895">
        <v>0</v>
      </c>
      <c r="AO895">
        <v>0</v>
      </c>
      <c r="AP895">
        <v>25.199999999999996</v>
      </c>
      <c r="AQ895">
        <v>51.346105263157867</v>
      </c>
    </row>
    <row r="896" spans="1:43">
      <c r="A896" t="s">
        <v>140</v>
      </c>
      <c r="B896" t="s">
        <v>185</v>
      </c>
      <c r="C896" t="s">
        <v>862</v>
      </c>
      <c r="D896">
        <v>0</v>
      </c>
      <c r="E896">
        <v>0</v>
      </c>
      <c r="F896">
        <v>0</v>
      </c>
      <c r="G896">
        <v>0</v>
      </c>
      <c r="H896">
        <v>0</v>
      </c>
      <c r="I896">
        <v>0</v>
      </c>
      <c r="J896">
        <v>0</v>
      </c>
      <c r="K896">
        <v>122.75199999999998</v>
      </c>
      <c r="L896">
        <v>263.04000000000002</v>
      </c>
      <c r="M896">
        <v>0</v>
      </c>
      <c r="N896">
        <v>0</v>
      </c>
      <c r="O896">
        <v>0</v>
      </c>
      <c r="P896">
        <v>0</v>
      </c>
      <c r="Q896">
        <v>44.808446204524266</v>
      </c>
      <c r="R896">
        <v>236.34250953122094</v>
      </c>
      <c r="S896">
        <v>0</v>
      </c>
      <c r="T896">
        <v>0</v>
      </c>
      <c r="U896">
        <v>0</v>
      </c>
      <c r="V896">
        <v>0</v>
      </c>
      <c r="W896">
        <v>0</v>
      </c>
      <c r="X896">
        <v>54.800000000000004</v>
      </c>
      <c r="Y896">
        <v>111.65740350877191</v>
      </c>
      <c r="Z896">
        <v>0</v>
      </c>
      <c r="AA896">
        <v>0</v>
      </c>
      <c r="AB896">
        <v>0</v>
      </c>
      <c r="AC896">
        <v>56.447999999999979</v>
      </c>
      <c r="AD896">
        <v>120.95999999999998</v>
      </c>
      <c r="AE896">
        <v>0</v>
      </c>
      <c r="AF896">
        <v>0</v>
      </c>
      <c r="AG896">
        <v>0</v>
      </c>
      <c r="AH896">
        <v>0</v>
      </c>
      <c r="AI896">
        <v>20.605343875073196</v>
      </c>
      <c r="AJ896">
        <v>108.68305182822567</v>
      </c>
      <c r="AK896">
        <v>0</v>
      </c>
      <c r="AL896">
        <v>0</v>
      </c>
      <c r="AM896">
        <v>0</v>
      </c>
      <c r="AN896">
        <v>0</v>
      </c>
      <c r="AO896">
        <v>0</v>
      </c>
      <c r="AP896">
        <v>25.199999999999996</v>
      </c>
      <c r="AQ896">
        <v>51.346105263157867</v>
      </c>
    </row>
    <row r="897" spans="1:43">
      <c r="A897" t="s">
        <v>140</v>
      </c>
      <c r="B897" t="s">
        <v>185</v>
      </c>
      <c r="C897" t="s">
        <v>863</v>
      </c>
      <c r="D897">
        <v>0</v>
      </c>
      <c r="E897">
        <v>0</v>
      </c>
      <c r="F897">
        <v>0</v>
      </c>
      <c r="G897">
        <v>0</v>
      </c>
      <c r="H897">
        <v>0</v>
      </c>
      <c r="I897">
        <v>0</v>
      </c>
      <c r="J897">
        <v>0</v>
      </c>
      <c r="K897">
        <v>122.75199999999998</v>
      </c>
      <c r="L897">
        <v>263.04000000000002</v>
      </c>
      <c r="M897">
        <v>0</v>
      </c>
      <c r="N897">
        <v>0</v>
      </c>
      <c r="O897">
        <v>0</v>
      </c>
      <c r="P897">
        <v>0</v>
      </c>
      <c r="Q897">
        <v>44.808446204524266</v>
      </c>
      <c r="R897">
        <v>236.34250953122094</v>
      </c>
      <c r="S897">
        <v>0</v>
      </c>
      <c r="T897">
        <v>0</v>
      </c>
      <c r="U897">
        <v>0</v>
      </c>
      <c r="V897">
        <v>0</v>
      </c>
      <c r="W897">
        <v>0</v>
      </c>
      <c r="X897">
        <v>54.800000000000004</v>
      </c>
      <c r="Y897">
        <v>111.65740350877191</v>
      </c>
      <c r="Z897">
        <v>0</v>
      </c>
      <c r="AA897">
        <v>0</v>
      </c>
      <c r="AB897">
        <v>0</v>
      </c>
      <c r="AC897">
        <v>56.447999999999979</v>
      </c>
      <c r="AD897">
        <v>120.95999999999998</v>
      </c>
      <c r="AE897">
        <v>0</v>
      </c>
      <c r="AF897">
        <v>0</v>
      </c>
      <c r="AG897">
        <v>0</v>
      </c>
      <c r="AH897">
        <v>0</v>
      </c>
      <c r="AI897">
        <v>20.605343875073196</v>
      </c>
      <c r="AJ897">
        <v>108.68305182822567</v>
      </c>
      <c r="AK897">
        <v>0</v>
      </c>
      <c r="AL897">
        <v>0</v>
      </c>
      <c r="AM897">
        <v>0</v>
      </c>
      <c r="AN897">
        <v>0</v>
      </c>
      <c r="AO897">
        <v>0</v>
      </c>
      <c r="AP897">
        <v>25.199999999999996</v>
      </c>
      <c r="AQ897">
        <v>51.346105263157867</v>
      </c>
    </row>
    <row r="898" spans="1:43">
      <c r="A898" t="s">
        <v>142</v>
      </c>
      <c r="B898" t="s">
        <v>171</v>
      </c>
      <c r="C898" t="s">
        <v>856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row>
    <row r="899" spans="1:43">
      <c r="A899" t="s">
        <v>142</v>
      </c>
      <c r="B899" t="s">
        <v>171</v>
      </c>
      <c r="C899" t="s">
        <v>857</v>
      </c>
      <c r="D899">
        <v>196.3666666666667</v>
      </c>
      <c r="E899">
        <v>90.300000000000011</v>
      </c>
      <c r="F899">
        <v>306.06619939190273</v>
      </c>
      <c r="G899">
        <v>140.74577052328371</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row>
    <row r="900" spans="1:43">
      <c r="A900" t="s">
        <v>142</v>
      </c>
      <c r="B900" t="s">
        <v>171</v>
      </c>
      <c r="C900" t="s">
        <v>858</v>
      </c>
      <c r="D900">
        <v>196.3666666666667</v>
      </c>
      <c r="E900">
        <v>90.300000000000011</v>
      </c>
      <c r="F900">
        <v>531.05352983559317</v>
      </c>
      <c r="G900">
        <v>244.2070976616231</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row>
    <row r="901" spans="1:43">
      <c r="A901" t="s">
        <v>142</v>
      </c>
      <c r="B901" t="s">
        <v>171</v>
      </c>
      <c r="C901" t="s">
        <v>859</v>
      </c>
      <c r="D901">
        <v>196.3666666666667</v>
      </c>
      <c r="E901">
        <v>90.300000000000011</v>
      </c>
      <c r="F901">
        <v>521.65504382163158</v>
      </c>
      <c r="G901">
        <v>239.88516613695464</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row>
    <row r="902" spans="1:43">
      <c r="A902" t="s">
        <v>142</v>
      </c>
      <c r="B902" t="s">
        <v>171</v>
      </c>
      <c r="C902" t="s">
        <v>860</v>
      </c>
      <c r="D902">
        <v>196.3666666666667</v>
      </c>
      <c r="E902">
        <v>90.300000000000011</v>
      </c>
      <c r="F902">
        <v>492.76775033999007</v>
      </c>
      <c r="G902">
        <v>226.60122825853557</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row>
    <row r="903" spans="1:43">
      <c r="A903" t="s">
        <v>142</v>
      </c>
      <c r="B903" t="s">
        <v>171</v>
      </c>
      <c r="C903" t="s">
        <v>861</v>
      </c>
      <c r="D903">
        <v>0</v>
      </c>
      <c r="E903">
        <v>0</v>
      </c>
      <c r="F903">
        <v>0</v>
      </c>
      <c r="G903">
        <v>0</v>
      </c>
      <c r="H903">
        <v>0</v>
      </c>
      <c r="I903">
        <v>0</v>
      </c>
      <c r="J903">
        <v>0</v>
      </c>
      <c r="K903">
        <v>41.853691217522019</v>
      </c>
      <c r="L903">
        <v>173.26072578913465</v>
      </c>
      <c r="M903">
        <v>146.13333333333338</v>
      </c>
      <c r="N903">
        <v>131.52000000000001</v>
      </c>
      <c r="O903">
        <v>0</v>
      </c>
      <c r="P903">
        <v>0</v>
      </c>
      <c r="Q903">
        <v>0</v>
      </c>
      <c r="R903">
        <v>0</v>
      </c>
      <c r="S903">
        <v>0</v>
      </c>
      <c r="T903">
        <v>0</v>
      </c>
      <c r="U903">
        <v>0</v>
      </c>
      <c r="V903">
        <v>0</v>
      </c>
      <c r="W903">
        <v>0</v>
      </c>
      <c r="X903">
        <v>82.200000000000017</v>
      </c>
      <c r="Y903">
        <v>114.16666666666669</v>
      </c>
      <c r="Z903">
        <v>0</v>
      </c>
      <c r="AA903">
        <v>0</v>
      </c>
      <c r="AB903">
        <v>0</v>
      </c>
      <c r="AC903">
        <v>19.246587932145161</v>
      </c>
      <c r="AD903">
        <v>79.674640326390374</v>
      </c>
      <c r="AE903">
        <v>67.199999999999989</v>
      </c>
      <c r="AF903">
        <v>60.47999999999999</v>
      </c>
      <c r="AG903">
        <v>0</v>
      </c>
      <c r="AH903">
        <v>0</v>
      </c>
      <c r="AI903">
        <v>0</v>
      </c>
      <c r="AJ903">
        <v>0</v>
      </c>
      <c r="AK903">
        <v>0</v>
      </c>
      <c r="AL903">
        <v>0</v>
      </c>
      <c r="AM903">
        <v>0</v>
      </c>
      <c r="AN903">
        <v>0</v>
      </c>
      <c r="AO903">
        <v>0</v>
      </c>
      <c r="AP903">
        <v>37.799999999999997</v>
      </c>
      <c r="AQ903">
        <v>52.5</v>
      </c>
    </row>
    <row r="904" spans="1:43">
      <c r="A904" t="s">
        <v>142</v>
      </c>
      <c r="B904" t="s">
        <v>171</v>
      </c>
      <c r="C904" t="s">
        <v>862</v>
      </c>
      <c r="D904">
        <v>0</v>
      </c>
      <c r="E904">
        <v>0</v>
      </c>
      <c r="F904">
        <v>0</v>
      </c>
      <c r="G904">
        <v>0</v>
      </c>
      <c r="H904">
        <v>0</v>
      </c>
      <c r="I904">
        <v>0</v>
      </c>
      <c r="J904">
        <v>0</v>
      </c>
      <c r="K904">
        <v>41.853691217522019</v>
      </c>
      <c r="L904">
        <v>173.26072578913465</v>
      </c>
      <c r="M904">
        <v>146.13333333333338</v>
      </c>
      <c r="N904">
        <v>131.52000000000001</v>
      </c>
      <c r="O904">
        <v>0</v>
      </c>
      <c r="P904">
        <v>0</v>
      </c>
      <c r="Q904">
        <v>0</v>
      </c>
      <c r="R904">
        <v>0</v>
      </c>
      <c r="S904">
        <v>0</v>
      </c>
      <c r="T904">
        <v>0</v>
      </c>
      <c r="U904">
        <v>0</v>
      </c>
      <c r="V904">
        <v>0</v>
      </c>
      <c r="W904">
        <v>0</v>
      </c>
      <c r="X904">
        <v>82.200000000000017</v>
      </c>
      <c r="Y904">
        <v>114.16666666666669</v>
      </c>
      <c r="Z904">
        <v>0</v>
      </c>
      <c r="AA904">
        <v>0</v>
      </c>
      <c r="AB904">
        <v>0</v>
      </c>
      <c r="AC904">
        <v>19.246587932145161</v>
      </c>
      <c r="AD904">
        <v>79.674640326390374</v>
      </c>
      <c r="AE904">
        <v>67.199999999999989</v>
      </c>
      <c r="AF904">
        <v>60.47999999999999</v>
      </c>
      <c r="AG904">
        <v>0</v>
      </c>
      <c r="AH904">
        <v>0</v>
      </c>
      <c r="AI904">
        <v>0</v>
      </c>
      <c r="AJ904">
        <v>0</v>
      </c>
      <c r="AK904">
        <v>0</v>
      </c>
      <c r="AL904">
        <v>0</v>
      </c>
      <c r="AM904">
        <v>0</v>
      </c>
      <c r="AN904">
        <v>0</v>
      </c>
      <c r="AO904">
        <v>0</v>
      </c>
      <c r="AP904">
        <v>37.799999999999997</v>
      </c>
      <c r="AQ904">
        <v>52.5</v>
      </c>
    </row>
    <row r="905" spans="1:43">
      <c r="A905" t="s">
        <v>142</v>
      </c>
      <c r="B905" t="s">
        <v>171</v>
      </c>
      <c r="C905" t="s">
        <v>863</v>
      </c>
      <c r="D905">
        <v>0</v>
      </c>
      <c r="E905">
        <v>0</v>
      </c>
      <c r="F905">
        <v>0</v>
      </c>
      <c r="G905">
        <v>0</v>
      </c>
      <c r="H905">
        <v>0</v>
      </c>
      <c r="I905">
        <v>0</v>
      </c>
      <c r="J905">
        <v>0</v>
      </c>
      <c r="K905">
        <v>41.853691217522019</v>
      </c>
      <c r="L905">
        <v>173.26072578913465</v>
      </c>
      <c r="M905">
        <v>146.13333333333338</v>
      </c>
      <c r="N905">
        <v>131.52000000000001</v>
      </c>
      <c r="O905">
        <v>0</v>
      </c>
      <c r="P905">
        <v>0</v>
      </c>
      <c r="Q905">
        <v>0</v>
      </c>
      <c r="R905">
        <v>0</v>
      </c>
      <c r="S905">
        <v>0</v>
      </c>
      <c r="T905">
        <v>0</v>
      </c>
      <c r="U905">
        <v>0</v>
      </c>
      <c r="V905">
        <v>0</v>
      </c>
      <c r="W905">
        <v>0</v>
      </c>
      <c r="X905">
        <v>82.200000000000017</v>
      </c>
      <c r="Y905">
        <v>114.16666666666669</v>
      </c>
      <c r="Z905">
        <v>0</v>
      </c>
      <c r="AA905">
        <v>0</v>
      </c>
      <c r="AB905">
        <v>0</v>
      </c>
      <c r="AC905">
        <v>19.246587932145161</v>
      </c>
      <c r="AD905">
        <v>79.674640326390374</v>
      </c>
      <c r="AE905">
        <v>67.199999999999989</v>
      </c>
      <c r="AF905">
        <v>60.47999999999999</v>
      </c>
      <c r="AG905">
        <v>0</v>
      </c>
      <c r="AH905">
        <v>0</v>
      </c>
      <c r="AI905">
        <v>0</v>
      </c>
      <c r="AJ905">
        <v>0</v>
      </c>
      <c r="AK905">
        <v>0</v>
      </c>
      <c r="AL905">
        <v>0</v>
      </c>
      <c r="AM905">
        <v>0</v>
      </c>
      <c r="AN905">
        <v>0</v>
      </c>
      <c r="AO905">
        <v>0</v>
      </c>
      <c r="AP905">
        <v>37.799999999999997</v>
      </c>
      <c r="AQ905">
        <v>52.5</v>
      </c>
    </row>
    <row r="906" spans="1:43">
      <c r="A906" t="s">
        <v>142</v>
      </c>
      <c r="B906" t="s">
        <v>173</v>
      </c>
      <c r="C906" t="s">
        <v>856</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row>
    <row r="907" spans="1:43">
      <c r="A907" t="s">
        <v>142</v>
      </c>
      <c r="B907" t="s">
        <v>173</v>
      </c>
      <c r="C907" t="s">
        <v>857</v>
      </c>
      <c r="D907">
        <v>134.63927430949101</v>
      </c>
      <c r="E907">
        <v>61.914410813853529</v>
      </c>
      <c r="F907">
        <v>791.40762499623202</v>
      </c>
      <c r="G907">
        <v>363.93197353841322</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row>
    <row r="908" spans="1:43">
      <c r="A908" t="s">
        <v>142</v>
      </c>
      <c r="B908" t="s">
        <v>173</v>
      </c>
      <c r="C908" t="s">
        <v>858</v>
      </c>
      <c r="D908">
        <v>101.30398824580382</v>
      </c>
      <c r="E908">
        <v>46.585045689676207</v>
      </c>
      <c r="F908">
        <v>722.6640904250271</v>
      </c>
      <c r="G908">
        <v>332.31998318815113</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row>
    <row r="909" spans="1:43">
      <c r="A909" t="s">
        <v>142</v>
      </c>
      <c r="B909" t="s">
        <v>173</v>
      </c>
      <c r="C909" t="s">
        <v>859</v>
      </c>
      <c r="D909">
        <v>119.69581886495263</v>
      </c>
      <c r="E909">
        <v>55.042602835708138</v>
      </c>
      <c r="F909">
        <v>513.70173701530894</v>
      </c>
      <c r="G909">
        <v>236.22780607273327</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row>
    <row r="910" spans="1:43">
      <c r="A910" t="s">
        <v>142</v>
      </c>
      <c r="B910" t="s">
        <v>173</v>
      </c>
      <c r="C910" t="s">
        <v>860</v>
      </c>
      <c r="D910">
        <v>130.48334283428213</v>
      </c>
      <c r="E910">
        <v>60.003289040582288</v>
      </c>
      <c r="F910">
        <v>688.52638020860718</v>
      </c>
      <c r="G910">
        <v>316.62162009592879</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row>
    <row r="911" spans="1:43">
      <c r="A911" t="s">
        <v>142</v>
      </c>
      <c r="B911" t="s">
        <v>173</v>
      </c>
      <c r="C911" t="s">
        <v>861</v>
      </c>
      <c r="D911">
        <v>0</v>
      </c>
      <c r="E911">
        <v>0</v>
      </c>
      <c r="F911">
        <v>0</v>
      </c>
      <c r="G911">
        <v>0</v>
      </c>
      <c r="H911">
        <v>67.724860914637887</v>
      </c>
      <c r="I911">
        <v>93.121683757627096</v>
      </c>
      <c r="J911">
        <v>35.555551980184894</v>
      </c>
      <c r="K911">
        <v>5.8237956276099228</v>
      </c>
      <c r="L911">
        <v>258.29773782898855</v>
      </c>
      <c r="M911">
        <v>145.87853679355663</v>
      </c>
      <c r="N911">
        <v>82.124213306002261</v>
      </c>
      <c r="O911">
        <v>0</v>
      </c>
      <c r="P911">
        <v>0</v>
      </c>
      <c r="Q911">
        <v>0</v>
      </c>
      <c r="R911">
        <v>0</v>
      </c>
      <c r="S911">
        <v>0</v>
      </c>
      <c r="T911">
        <v>2.9676862004896201</v>
      </c>
      <c r="U911">
        <v>0</v>
      </c>
      <c r="V911">
        <v>0</v>
      </c>
      <c r="W911">
        <v>0</v>
      </c>
      <c r="X911">
        <v>56.492021523384921</v>
      </c>
      <c r="Y911">
        <v>71.023635110407596</v>
      </c>
      <c r="Z911">
        <v>31.143549179723991</v>
      </c>
      <c r="AA911">
        <v>42.822380122120478</v>
      </c>
      <c r="AB911">
        <v>16.35036331935509</v>
      </c>
      <c r="AC911">
        <v>2.6780957995578474</v>
      </c>
      <c r="AD911">
        <v>118.77925170238154</v>
      </c>
      <c r="AE911">
        <v>67.082830788277846</v>
      </c>
      <c r="AF911">
        <v>37.765149184511969</v>
      </c>
      <c r="AG911">
        <v>0</v>
      </c>
      <c r="AH911">
        <v>0</v>
      </c>
      <c r="AI911">
        <v>0</v>
      </c>
      <c r="AJ911">
        <v>0</v>
      </c>
      <c r="AK911">
        <v>0</v>
      </c>
      <c r="AL911">
        <v>1.3647024133638395</v>
      </c>
      <c r="AM911">
        <v>0</v>
      </c>
      <c r="AN911">
        <v>0</v>
      </c>
      <c r="AO911">
        <v>0</v>
      </c>
      <c r="AP911">
        <v>25.97808289031569</v>
      </c>
      <c r="AQ911">
        <v>32.660503736902754</v>
      </c>
    </row>
    <row r="912" spans="1:43">
      <c r="A912" t="s">
        <v>142</v>
      </c>
      <c r="B912" t="s">
        <v>173</v>
      </c>
      <c r="C912" t="s">
        <v>862</v>
      </c>
      <c r="D912">
        <v>0</v>
      </c>
      <c r="E912">
        <v>0</v>
      </c>
      <c r="F912">
        <v>0</v>
      </c>
      <c r="G912">
        <v>0</v>
      </c>
      <c r="H912">
        <v>67.724860914637887</v>
      </c>
      <c r="I912">
        <v>93.121683757627096</v>
      </c>
      <c r="J912">
        <v>35.555551980184894</v>
      </c>
      <c r="K912">
        <v>5.8237956276099228</v>
      </c>
      <c r="L912">
        <v>258.29773782898855</v>
      </c>
      <c r="M912">
        <v>145.87853679355663</v>
      </c>
      <c r="N912">
        <v>82.124213306002261</v>
      </c>
      <c r="O912">
        <v>0</v>
      </c>
      <c r="P912">
        <v>0</v>
      </c>
      <c r="Q912">
        <v>0</v>
      </c>
      <c r="R912">
        <v>0</v>
      </c>
      <c r="S912">
        <v>0</v>
      </c>
      <c r="T912">
        <v>2.9676862004896201</v>
      </c>
      <c r="U912">
        <v>0</v>
      </c>
      <c r="V912">
        <v>0</v>
      </c>
      <c r="W912">
        <v>0</v>
      </c>
      <c r="X912">
        <v>56.492021523384921</v>
      </c>
      <c r="Y912">
        <v>71.023635110407596</v>
      </c>
      <c r="Z912">
        <v>31.143549179723991</v>
      </c>
      <c r="AA912">
        <v>42.822380122120478</v>
      </c>
      <c r="AB912">
        <v>16.35036331935509</v>
      </c>
      <c r="AC912">
        <v>2.6780957995578474</v>
      </c>
      <c r="AD912">
        <v>118.77925170238154</v>
      </c>
      <c r="AE912">
        <v>67.082830788277846</v>
      </c>
      <c r="AF912">
        <v>37.765149184511969</v>
      </c>
      <c r="AG912">
        <v>0</v>
      </c>
      <c r="AH912">
        <v>0</v>
      </c>
      <c r="AI912">
        <v>0</v>
      </c>
      <c r="AJ912">
        <v>0</v>
      </c>
      <c r="AK912">
        <v>0</v>
      </c>
      <c r="AL912">
        <v>1.3647024133638395</v>
      </c>
      <c r="AM912">
        <v>0</v>
      </c>
      <c r="AN912">
        <v>0</v>
      </c>
      <c r="AO912">
        <v>0</v>
      </c>
      <c r="AP912">
        <v>25.97808289031569</v>
      </c>
      <c r="AQ912">
        <v>32.660503736902754</v>
      </c>
    </row>
    <row r="913" spans="1:43">
      <c r="A913" t="s">
        <v>142</v>
      </c>
      <c r="B913" t="s">
        <v>173</v>
      </c>
      <c r="C913" t="s">
        <v>863</v>
      </c>
      <c r="D913">
        <v>0</v>
      </c>
      <c r="E913">
        <v>0</v>
      </c>
      <c r="F913">
        <v>0</v>
      </c>
      <c r="G913">
        <v>0</v>
      </c>
      <c r="H913">
        <v>67.724860914637887</v>
      </c>
      <c r="I913">
        <v>93.121683757627096</v>
      </c>
      <c r="J913">
        <v>35.555551980184894</v>
      </c>
      <c r="K913">
        <v>5.8237956276099228</v>
      </c>
      <c r="L913">
        <v>258.29773782898855</v>
      </c>
      <c r="M913">
        <v>145.87853679355663</v>
      </c>
      <c r="N913">
        <v>82.124213306002261</v>
      </c>
      <c r="O913">
        <v>0</v>
      </c>
      <c r="P913">
        <v>0</v>
      </c>
      <c r="Q913">
        <v>0</v>
      </c>
      <c r="R913">
        <v>0</v>
      </c>
      <c r="S913">
        <v>0</v>
      </c>
      <c r="T913">
        <v>2.9676862004896201</v>
      </c>
      <c r="U913">
        <v>0</v>
      </c>
      <c r="V913">
        <v>0</v>
      </c>
      <c r="W913">
        <v>0</v>
      </c>
      <c r="X913">
        <v>56.492021523384921</v>
      </c>
      <c r="Y913">
        <v>71.023635110407596</v>
      </c>
      <c r="Z913">
        <v>31.143549179723991</v>
      </c>
      <c r="AA913">
        <v>42.822380122120478</v>
      </c>
      <c r="AB913">
        <v>16.35036331935509</v>
      </c>
      <c r="AC913">
        <v>2.6780957995578474</v>
      </c>
      <c r="AD913">
        <v>118.77925170238154</v>
      </c>
      <c r="AE913">
        <v>67.082830788277846</v>
      </c>
      <c r="AF913">
        <v>37.765149184511969</v>
      </c>
      <c r="AG913">
        <v>0</v>
      </c>
      <c r="AH913">
        <v>0</v>
      </c>
      <c r="AI913">
        <v>0</v>
      </c>
      <c r="AJ913">
        <v>0</v>
      </c>
      <c r="AK913">
        <v>0</v>
      </c>
      <c r="AL913">
        <v>1.3647024133638395</v>
      </c>
      <c r="AM913">
        <v>0</v>
      </c>
      <c r="AN913">
        <v>0</v>
      </c>
      <c r="AO913">
        <v>0</v>
      </c>
      <c r="AP913">
        <v>25.97808289031569</v>
      </c>
      <c r="AQ913">
        <v>32.660503736902754</v>
      </c>
    </row>
    <row r="914" spans="1:43">
      <c r="A914" t="s">
        <v>142</v>
      </c>
      <c r="B914" t="s">
        <v>175</v>
      </c>
      <c r="C914" t="s">
        <v>856</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row>
    <row r="915" spans="1:43">
      <c r="A915" t="s">
        <v>142</v>
      </c>
      <c r="B915" t="s">
        <v>175</v>
      </c>
      <c r="C915" t="s">
        <v>857</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row>
    <row r="916" spans="1:43">
      <c r="A916" t="s">
        <v>142</v>
      </c>
      <c r="B916" t="s">
        <v>175</v>
      </c>
      <c r="C916" t="s">
        <v>858</v>
      </c>
      <c r="D916">
        <v>1330.737804878049</v>
      </c>
      <c r="E916">
        <v>611.94512195121956</v>
      </c>
      <c r="F916">
        <v>799.30478048780503</v>
      </c>
      <c r="G916">
        <v>367.56351219512197</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row>
    <row r="917" spans="1:43">
      <c r="A917" t="s">
        <v>142</v>
      </c>
      <c r="B917" t="s">
        <v>175</v>
      </c>
      <c r="C917" t="s">
        <v>859</v>
      </c>
      <c r="D917">
        <v>1330.737804878049</v>
      </c>
      <c r="E917">
        <v>611.94512195121956</v>
      </c>
      <c r="F917">
        <v>799.30478048780503</v>
      </c>
      <c r="G917">
        <v>367.56351219512197</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row>
    <row r="918" spans="1:43">
      <c r="A918" t="s">
        <v>142</v>
      </c>
      <c r="B918" t="s">
        <v>175</v>
      </c>
      <c r="C918" t="s">
        <v>860</v>
      </c>
      <c r="D918">
        <v>951.77060619276085</v>
      </c>
      <c r="E918">
        <v>437.67553423462721</v>
      </c>
      <c r="F918">
        <v>801.93999543167411</v>
      </c>
      <c r="G918">
        <v>368.77532636639023</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row>
    <row r="919" spans="1:43">
      <c r="A919" t="s">
        <v>142</v>
      </c>
      <c r="B919" t="s">
        <v>175</v>
      </c>
      <c r="C919" t="s">
        <v>861</v>
      </c>
      <c r="D919">
        <v>0</v>
      </c>
      <c r="E919">
        <v>0</v>
      </c>
      <c r="F919">
        <v>0</v>
      </c>
      <c r="G919">
        <v>0</v>
      </c>
      <c r="H919">
        <v>155.15342128858717</v>
      </c>
      <c r="I919">
        <v>152.71645655630576</v>
      </c>
      <c r="J919">
        <v>0</v>
      </c>
      <c r="K919">
        <v>231.03011758678113</v>
      </c>
      <c r="L919">
        <v>263.04000000000008</v>
      </c>
      <c r="M919">
        <v>0</v>
      </c>
      <c r="N919">
        <v>0</v>
      </c>
      <c r="O919">
        <v>0</v>
      </c>
      <c r="P919">
        <v>0</v>
      </c>
      <c r="Q919">
        <v>0</v>
      </c>
      <c r="R919">
        <v>0</v>
      </c>
      <c r="S919">
        <v>0</v>
      </c>
      <c r="T919">
        <v>0</v>
      </c>
      <c r="U919">
        <v>0</v>
      </c>
      <c r="V919">
        <v>0</v>
      </c>
      <c r="W919">
        <v>0</v>
      </c>
      <c r="X919">
        <v>435.75039801596273</v>
      </c>
      <c r="Y919">
        <v>516.02020817679795</v>
      </c>
      <c r="Z919">
        <v>71.347923658255411</v>
      </c>
      <c r="AA919">
        <v>70.227275642680723</v>
      </c>
      <c r="AB919">
        <v>0</v>
      </c>
      <c r="AC919">
        <v>106.24012706545406</v>
      </c>
      <c r="AD919">
        <v>120.95999999999998</v>
      </c>
      <c r="AE919">
        <v>0</v>
      </c>
      <c r="AF919">
        <v>0</v>
      </c>
      <c r="AG919">
        <v>0</v>
      </c>
      <c r="AH919">
        <v>0</v>
      </c>
      <c r="AI919">
        <v>0</v>
      </c>
      <c r="AJ919">
        <v>0</v>
      </c>
      <c r="AK919">
        <v>0</v>
      </c>
      <c r="AL919">
        <v>0</v>
      </c>
      <c r="AM919">
        <v>0</v>
      </c>
      <c r="AN919">
        <v>0</v>
      </c>
      <c r="AO919">
        <v>0</v>
      </c>
      <c r="AP919">
        <v>200.38156989055216</v>
      </c>
      <c r="AQ919">
        <v>237.29396434407499</v>
      </c>
    </row>
    <row r="920" spans="1:43">
      <c r="A920" t="s">
        <v>142</v>
      </c>
      <c r="B920" t="s">
        <v>175</v>
      </c>
      <c r="C920" t="s">
        <v>862</v>
      </c>
      <c r="D920">
        <v>0</v>
      </c>
      <c r="E920">
        <v>0</v>
      </c>
      <c r="F920">
        <v>0</v>
      </c>
      <c r="G920">
        <v>0</v>
      </c>
      <c r="H920">
        <v>155.15342128858717</v>
      </c>
      <c r="I920">
        <v>152.71645655630576</v>
      </c>
      <c r="J920">
        <v>0</v>
      </c>
      <c r="K920">
        <v>231.03011758678113</v>
      </c>
      <c r="L920">
        <v>263.04000000000008</v>
      </c>
      <c r="M920">
        <v>0</v>
      </c>
      <c r="N920">
        <v>0</v>
      </c>
      <c r="O920">
        <v>0</v>
      </c>
      <c r="P920">
        <v>0</v>
      </c>
      <c r="Q920">
        <v>0</v>
      </c>
      <c r="R920">
        <v>0</v>
      </c>
      <c r="S920">
        <v>0</v>
      </c>
      <c r="T920">
        <v>0</v>
      </c>
      <c r="U920">
        <v>0</v>
      </c>
      <c r="V920">
        <v>0</v>
      </c>
      <c r="W920">
        <v>0</v>
      </c>
      <c r="X920">
        <v>435.75039801596273</v>
      </c>
      <c r="Y920">
        <v>516.02020817679795</v>
      </c>
      <c r="Z920">
        <v>71.347923658255411</v>
      </c>
      <c r="AA920">
        <v>70.227275642680723</v>
      </c>
      <c r="AB920">
        <v>0</v>
      </c>
      <c r="AC920">
        <v>106.24012706545406</v>
      </c>
      <c r="AD920">
        <v>120.95999999999998</v>
      </c>
      <c r="AE920">
        <v>0</v>
      </c>
      <c r="AF920">
        <v>0</v>
      </c>
      <c r="AG920">
        <v>0</v>
      </c>
      <c r="AH920">
        <v>0</v>
      </c>
      <c r="AI920">
        <v>0</v>
      </c>
      <c r="AJ920">
        <v>0</v>
      </c>
      <c r="AK920">
        <v>0</v>
      </c>
      <c r="AL920">
        <v>0</v>
      </c>
      <c r="AM920">
        <v>0</v>
      </c>
      <c r="AN920">
        <v>0</v>
      </c>
      <c r="AO920">
        <v>0</v>
      </c>
      <c r="AP920">
        <v>200.38156989055216</v>
      </c>
      <c r="AQ920">
        <v>237.29396434407499</v>
      </c>
    </row>
    <row r="921" spans="1:43">
      <c r="A921" t="s">
        <v>142</v>
      </c>
      <c r="B921" t="s">
        <v>175</v>
      </c>
      <c r="C921" t="s">
        <v>863</v>
      </c>
      <c r="D921">
        <v>0</v>
      </c>
      <c r="E921">
        <v>0</v>
      </c>
      <c r="F921">
        <v>0</v>
      </c>
      <c r="G921">
        <v>0</v>
      </c>
      <c r="H921">
        <v>155.15342128858717</v>
      </c>
      <c r="I921">
        <v>152.71645655630576</v>
      </c>
      <c r="J921">
        <v>0</v>
      </c>
      <c r="K921">
        <v>231.03011758678113</v>
      </c>
      <c r="L921">
        <v>263.04000000000008</v>
      </c>
      <c r="M921">
        <v>0</v>
      </c>
      <c r="N921">
        <v>0</v>
      </c>
      <c r="O921">
        <v>0</v>
      </c>
      <c r="P921">
        <v>0</v>
      </c>
      <c r="Q921">
        <v>0</v>
      </c>
      <c r="R921">
        <v>0</v>
      </c>
      <c r="S921">
        <v>0</v>
      </c>
      <c r="T921">
        <v>0</v>
      </c>
      <c r="U921">
        <v>0</v>
      </c>
      <c r="V921">
        <v>0</v>
      </c>
      <c r="W921">
        <v>0</v>
      </c>
      <c r="X921">
        <v>435.75039801596273</v>
      </c>
      <c r="Y921">
        <v>516.02020817679795</v>
      </c>
      <c r="Z921">
        <v>71.347923658255411</v>
      </c>
      <c r="AA921">
        <v>70.227275642680723</v>
      </c>
      <c r="AB921">
        <v>0</v>
      </c>
      <c r="AC921">
        <v>106.24012706545406</v>
      </c>
      <c r="AD921">
        <v>120.95999999999998</v>
      </c>
      <c r="AE921">
        <v>0</v>
      </c>
      <c r="AF921">
        <v>0</v>
      </c>
      <c r="AG921">
        <v>0</v>
      </c>
      <c r="AH921">
        <v>0</v>
      </c>
      <c r="AI921">
        <v>0</v>
      </c>
      <c r="AJ921">
        <v>0</v>
      </c>
      <c r="AK921">
        <v>0</v>
      </c>
      <c r="AL921">
        <v>0</v>
      </c>
      <c r="AM921">
        <v>0</v>
      </c>
      <c r="AN921">
        <v>0</v>
      </c>
      <c r="AO921">
        <v>0</v>
      </c>
      <c r="AP921">
        <v>200.38156989055216</v>
      </c>
      <c r="AQ921">
        <v>237.29396434407499</v>
      </c>
    </row>
    <row r="922" spans="1:43">
      <c r="A922" t="s">
        <v>142</v>
      </c>
      <c r="B922" t="s">
        <v>177</v>
      </c>
      <c r="C922" t="s">
        <v>856</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row>
    <row r="923" spans="1:43">
      <c r="A923" t="s">
        <v>142</v>
      </c>
      <c r="B923" t="s">
        <v>177</v>
      </c>
      <c r="C923" t="s">
        <v>857</v>
      </c>
      <c r="D923">
        <v>38.93684210526316</v>
      </c>
      <c r="E923">
        <v>17.905263157894737</v>
      </c>
      <c r="F923">
        <v>263.04000000000002</v>
      </c>
      <c r="G923">
        <v>120.96000000000001</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row>
    <row r="924" spans="1:43">
      <c r="A924" t="s">
        <v>142</v>
      </c>
      <c r="B924" t="s">
        <v>177</v>
      </c>
      <c r="C924" t="s">
        <v>858</v>
      </c>
      <c r="D924">
        <v>103.02400000000003</v>
      </c>
      <c r="E924">
        <v>47.376000000000012</v>
      </c>
      <c r="F924">
        <v>628.99874016000012</v>
      </c>
      <c r="G924">
        <v>289.24759584000003</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row>
    <row r="925" spans="1:43">
      <c r="A925" t="s">
        <v>142</v>
      </c>
      <c r="B925" t="s">
        <v>177</v>
      </c>
      <c r="C925" t="s">
        <v>859</v>
      </c>
      <c r="D925">
        <v>89.410526315789497</v>
      </c>
      <c r="E925">
        <v>41.115789473684217</v>
      </c>
      <c r="F925">
        <v>954.68313000000035</v>
      </c>
      <c r="G925">
        <v>439.01487000000009</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row>
    <row r="926" spans="1:43">
      <c r="A926" t="s">
        <v>142</v>
      </c>
      <c r="B926" t="s">
        <v>177</v>
      </c>
      <c r="C926" t="s">
        <v>860</v>
      </c>
      <c r="D926">
        <v>89.410526315789497</v>
      </c>
      <c r="E926">
        <v>41.115789473684217</v>
      </c>
      <c r="F926">
        <v>954.68313000000035</v>
      </c>
      <c r="G926">
        <v>439.01487000000009</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row>
    <row r="927" spans="1:43">
      <c r="A927" t="s">
        <v>142</v>
      </c>
      <c r="B927" t="s">
        <v>177</v>
      </c>
      <c r="C927" t="s">
        <v>861</v>
      </c>
      <c r="D927">
        <v>0</v>
      </c>
      <c r="E927">
        <v>0</v>
      </c>
      <c r="F927">
        <v>0</v>
      </c>
      <c r="G927">
        <v>0</v>
      </c>
      <c r="H927">
        <v>291.21816000000013</v>
      </c>
      <c r="I927">
        <v>400.42497000000014</v>
      </c>
      <c r="J927">
        <v>0</v>
      </c>
      <c r="K927">
        <v>0</v>
      </c>
      <c r="L927">
        <v>263.04000000000002</v>
      </c>
      <c r="M927">
        <v>0</v>
      </c>
      <c r="N927">
        <v>0</v>
      </c>
      <c r="O927">
        <v>0</v>
      </c>
      <c r="P927">
        <v>0</v>
      </c>
      <c r="Q927">
        <v>0</v>
      </c>
      <c r="R927">
        <v>0</v>
      </c>
      <c r="S927">
        <v>0</v>
      </c>
      <c r="T927">
        <v>17.593684210526316</v>
      </c>
      <c r="U927">
        <v>0</v>
      </c>
      <c r="V927">
        <v>0</v>
      </c>
      <c r="W927">
        <v>0</v>
      </c>
      <c r="X927">
        <v>32.88000000000001</v>
      </c>
      <c r="Y927">
        <v>38.936842105263167</v>
      </c>
      <c r="Z927">
        <v>133.91784000000001</v>
      </c>
      <c r="AA927">
        <v>184.13702999999998</v>
      </c>
      <c r="AB927">
        <v>0</v>
      </c>
      <c r="AC927">
        <v>0</v>
      </c>
      <c r="AD927">
        <v>120.95999999999998</v>
      </c>
      <c r="AE927">
        <v>0</v>
      </c>
      <c r="AF927">
        <v>0</v>
      </c>
      <c r="AG927">
        <v>0</v>
      </c>
      <c r="AH927">
        <v>0</v>
      </c>
      <c r="AI927">
        <v>0</v>
      </c>
      <c r="AJ927">
        <v>0</v>
      </c>
      <c r="AK927">
        <v>0</v>
      </c>
      <c r="AL927">
        <v>8.0905263157894716</v>
      </c>
      <c r="AM927">
        <v>0</v>
      </c>
      <c r="AN927">
        <v>0</v>
      </c>
      <c r="AO927">
        <v>0</v>
      </c>
      <c r="AP927">
        <v>15.119999999999997</v>
      </c>
      <c r="AQ927">
        <v>17.905263157894737</v>
      </c>
    </row>
    <row r="928" spans="1:43">
      <c r="A928" t="s">
        <v>142</v>
      </c>
      <c r="B928" t="s">
        <v>177</v>
      </c>
      <c r="C928" t="s">
        <v>862</v>
      </c>
      <c r="D928">
        <v>0</v>
      </c>
      <c r="E928">
        <v>0</v>
      </c>
      <c r="F928">
        <v>0</v>
      </c>
      <c r="G928">
        <v>0</v>
      </c>
      <c r="H928">
        <v>291.21816000000013</v>
      </c>
      <c r="I928">
        <v>400.42497000000014</v>
      </c>
      <c r="J928">
        <v>0</v>
      </c>
      <c r="K928">
        <v>0</v>
      </c>
      <c r="L928">
        <v>263.04000000000002</v>
      </c>
      <c r="M928">
        <v>0</v>
      </c>
      <c r="N928">
        <v>0</v>
      </c>
      <c r="O928">
        <v>0</v>
      </c>
      <c r="P928">
        <v>0</v>
      </c>
      <c r="Q928">
        <v>0</v>
      </c>
      <c r="R928">
        <v>0</v>
      </c>
      <c r="S928">
        <v>0</v>
      </c>
      <c r="T928">
        <v>17.593684210526316</v>
      </c>
      <c r="U928">
        <v>0</v>
      </c>
      <c r="V928">
        <v>0</v>
      </c>
      <c r="W928">
        <v>0</v>
      </c>
      <c r="X928">
        <v>32.88000000000001</v>
      </c>
      <c r="Y928">
        <v>38.936842105263167</v>
      </c>
      <c r="Z928">
        <v>133.91784000000001</v>
      </c>
      <c r="AA928">
        <v>184.13702999999998</v>
      </c>
      <c r="AB928">
        <v>0</v>
      </c>
      <c r="AC928">
        <v>0</v>
      </c>
      <c r="AD928">
        <v>120.95999999999998</v>
      </c>
      <c r="AE928">
        <v>0</v>
      </c>
      <c r="AF928">
        <v>0</v>
      </c>
      <c r="AG928">
        <v>0</v>
      </c>
      <c r="AH928">
        <v>0</v>
      </c>
      <c r="AI928">
        <v>0</v>
      </c>
      <c r="AJ928">
        <v>0</v>
      </c>
      <c r="AK928">
        <v>0</v>
      </c>
      <c r="AL928">
        <v>8.0905263157894716</v>
      </c>
      <c r="AM928">
        <v>0</v>
      </c>
      <c r="AN928">
        <v>0</v>
      </c>
      <c r="AO928">
        <v>0</v>
      </c>
      <c r="AP928">
        <v>15.119999999999997</v>
      </c>
      <c r="AQ928">
        <v>17.905263157894737</v>
      </c>
    </row>
    <row r="929" spans="1:43">
      <c r="A929" t="s">
        <v>142</v>
      </c>
      <c r="B929" t="s">
        <v>177</v>
      </c>
      <c r="C929" t="s">
        <v>863</v>
      </c>
      <c r="D929">
        <v>0</v>
      </c>
      <c r="E929">
        <v>0</v>
      </c>
      <c r="F929">
        <v>0</v>
      </c>
      <c r="G929">
        <v>0</v>
      </c>
      <c r="H929">
        <v>291.21816000000013</v>
      </c>
      <c r="I929">
        <v>400.42497000000014</v>
      </c>
      <c r="J929">
        <v>0</v>
      </c>
      <c r="K929">
        <v>0</v>
      </c>
      <c r="L929">
        <v>263.04000000000002</v>
      </c>
      <c r="M929">
        <v>0</v>
      </c>
      <c r="N929">
        <v>0</v>
      </c>
      <c r="O929">
        <v>0</v>
      </c>
      <c r="P929">
        <v>0</v>
      </c>
      <c r="Q929">
        <v>0</v>
      </c>
      <c r="R929">
        <v>0</v>
      </c>
      <c r="S929">
        <v>0</v>
      </c>
      <c r="T929">
        <v>17.593684210526316</v>
      </c>
      <c r="U929">
        <v>0</v>
      </c>
      <c r="V929">
        <v>0</v>
      </c>
      <c r="W929">
        <v>0</v>
      </c>
      <c r="X929">
        <v>32.88000000000001</v>
      </c>
      <c r="Y929">
        <v>38.936842105263167</v>
      </c>
      <c r="Z929">
        <v>133.91784000000001</v>
      </c>
      <c r="AA929">
        <v>184.13702999999998</v>
      </c>
      <c r="AB929">
        <v>0</v>
      </c>
      <c r="AC929">
        <v>0</v>
      </c>
      <c r="AD929">
        <v>120.95999999999998</v>
      </c>
      <c r="AE929">
        <v>0</v>
      </c>
      <c r="AF929">
        <v>0</v>
      </c>
      <c r="AG929">
        <v>0</v>
      </c>
      <c r="AH929">
        <v>0</v>
      </c>
      <c r="AI929">
        <v>0</v>
      </c>
      <c r="AJ929">
        <v>0</v>
      </c>
      <c r="AK929">
        <v>0</v>
      </c>
      <c r="AL929">
        <v>8.0905263157894716</v>
      </c>
      <c r="AM929">
        <v>0</v>
      </c>
      <c r="AN929">
        <v>0</v>
      </c>
      <c r="AO929">
        <v>0</v>
      </c>
      <c r="AP929">
        <v>15.119999999999997</v>
      </c>
      <c r="AQ929">
        <v>17.905263157894737</v>
      </c>
    </row>
    <row r="930" spans="1:43">
      <c r="A930" t="s">
        <v>142</v>
      </c>
      <c r="B930" t="s">
        <v>179</v>
      </c>
      <c r="C930" t="s">
        <v>856</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row>
    <row r="931" spans="1:43">
      <c r="A931" t="s">
        <v>142</v>
      </c>
      <c r="B931" t="s">
        <v>179</v>
      </c>
      <c r="C931" t="s">
        <v>857</v>
      </c>
      <c r="D931">
        <v>38.93684210526316</v>
      </c>
      <c r="E931">
        <v>17.905263157894737</v>
      </c>
      <c r="F931">
        <v>263.04000000000002</v>
      </c>
      <c r="G931">
        <v>120.96000000000001</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row>
    <row r="932" spans="1:43">
      <c r="A932" t="s">
        <v>142</v>
      </c>
      <c r="B932" t="s">
        <v>179</v>
      </c>
      <c r="C932" t="s">
        <v>858</v>
      </c>
      <c r="D932">
        <v>103.02400000000003</v>
      </c>
      <c r="E932">
        <v>47.376000000000012</v>
      </c>
      <c r="F932">
        <v>628.99874016000012</v>
      </c>
      <c r="G932">
        <v>289.24759584000003</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row>
    <row r="933" spans="1:43">
      <c r="A933" t="s">
        <v>142</v>
      </c>
      <c r="B933" t="s">
        <v>179</v>
      </c>
      <c r="C933" t="s">
        <v>859</v>
      </c>
      <c r="D933">
        <v>89.410526315789497</v>
      </c>
      <c r="E933">
        <v>41.115789473684217</v>
      </c>
      <c r="F933">
        <v>954.68313000000035</v>
      </c>
      <c r="G933">
        <v>439.01487000000009</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row>
    <row r="934" spans="1:43">
      <c r="A934" t="s">
        <v>142</v>
      </c>
      <c r="B934" t="s">
        <v>179</v>
      </c>
      <c r="C934" t="s">
        <v>860</v>
      </c>
      <c r="D934">
        <v>89.410526315789497</v>
      </c>
      <c r="E934">
        <v>41.115789473684217</v>
      </c>
      <c r="F934">
        <v>954.68313000000035</v>
      </c>
      <c r="G934">
        <v>439.01487000000009</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row>
    <row r="935" spans="1:43">
      <c r="A935" t="s">
        <v>142</v>
      </c>
      <c r="B935" t="s">
        <v>179</v>
      </c>
      <c r="C935" t="s">
        <v>861</v>
      </c>
      <c r="D935">
        <v>0</v>
      </c>
      <c r="E935">
        <v>0</v>
      </c>
      <c r="F935">
        <v>0</v>
      </c>
      <c r="G935">
        <v>0</v>
      </c>
      <c r="H935">
        <v>291.21816000000013</v>
      </c>
      <c r="I935">
        <v>400.42497000000014</v>
      </c>
      <c r="J935">
        <v>0</v>
      </c>
      <c r="K935">
        <v>0</v>
      </c>
      <c r="L935">
        <v>263.04000000000002</v>
      </c>
      <c r="M935">
        <v>0</v>
      </c>
      <c r="N935">
        <v>0</v>
      </c>
      <c r="O935">
        <v>0</v>
      </c>
      <c r="P935">
        <v>0</v>
      </c>
      <c r="Q935">
        <v>0</v>
      </c>
      <c r="R935">
        <v>0</v>
      </c>
      <c r="S935">
        <v>0</v>
      </c>
      <c r="T935">
        <v>17.593684210526316</v>
      </c>
      <c r="U935">
        <v>0</v>
      </c>
      <c r="V935">
        <v>0</v>
      </c>
      <c r="W935">
        <v>0</v>
      </c>
      <c r="X935">
        <v>32.88000000000001</v>
      </c>
      <c r="Y935">
        <v>38.936842105263167</v>
      </c>
      <c r="Z935">
        <v>133.91784000000001</v>
      </c>
      <c r="AA935">
        <v>184.13702999999998</v>
      </c>
      <c r="AB935">
        <v>0</v>
      </c>
      <c r="AC935">
        <v>0</v>
      </c>
      <c r="AD935">
        <v>120.95999999999998</v>
      </c>
      <c r="AE935">
        <v>0</v>
      </c>
      <c r="AF935">
        <v>0</v>
      </c>
      <c r="AG935">
        <v>0</v>
      </c>
      <c r="AH935">
        <v>0</v>
      </c>
      <c r="AI935">
        <v>0</v>
      </c>
      <c r="AJ935">
        <v>0</v>
      </c>
      <c r="AK935">
        <v>0</v>
      </c>
      <c r="AL935">
        <v>8.0905263157894716</v>
      </c>
      <c r="AM935">
        <v>0</v>
      </c>
      <c r="AN935">
        <v>0</v>
      </c>
      <c r="AO935">
        <v>0</v>
      </c>
      <c r="AP935">
        <v>15.119999999999997</v>
      </c>
      <c r="AQ935">
        <v>17.905263157894737</v>
      </c>
    </row>
    <row r="936" spans="1:43">
      <c r="A936" t="s">
        <v>142</v>
      </c>
      <c r="B936" t="s">
        <v>179</v>
      </c>
      <c r="C936" t="s">
        <v>862</v>
      </c>
      <c r="D936">
        <v>0</v>
      </c>
      <c r="E936">
        <v>0</v>
      </c>
      <c r="F936">
        <v>0</v>
      </c>
      <c r="G936">
        <v>0</v>
      </c>
      <c r="H936">
        <v>291.21816000000013</v>
      </c>
      <c r="I936">
        <v>400.42497000000014</v>
      </c>
      <c r="J936">
        <v>0</v>
      </c>
      <c r="K936">
        <v>0</v>
      </c>
      <c r="L936">
        <v>263.04000000000002</v>
      </c>
      <c r="M936">
        <v>0</v>
      </c>
      <c r="N936">
        <v>0</v>
      </c>
      <c r="O936">
        <v>0</v>
      </c>
      <c r="P936">
        <v>0</v>
      </c>
      <c r="Q936">
        <v>0</v>
      </c>
      <c r="R936">
        <v>0</v>
      </c>
      <c r="S936">
        <v>0</v>
      </c>
      <c r="T936">
        <v>17.593684210526316</v>
      </c>
      <c r="U936">
        <v>0</v>
      </c>
      <c r="V936">
        <v>0</v>
      </c>
      <c r="W936">
        <v>0</v>
      </c>
      <c r="X936">
        <v>32.88000000000001</v>
      </c>
      <c r="Y936">
        <v>38.936842105263167</v>
      </c>
      <c r="Z936">
        <v>133.91784000000001</v>
      </c>
      <c r="AA936">
        <v>184.13702999999998</v>
      </c>
      <c r="AB936">
        <v>0</v>
      </c>
      <c r="AC936">
        <v>0</v>
      </c>
      <c r="AD936">
        <v>120.95999999999998</v>
      </c>
      <c r="AE936">
        <v>0</v>
      </c>
      <c r="AF936">
        <v>0</v>
      </c>
      <c r="AG936">
        <v>0</v>
      </c>
      <c r="AH936">
        <v>0</v>
      </c>
      <c r="AI936">
        <v>0</v>
      </c>
      <c r="AJ936">
        <v>0</v>
      </c>
      <c r="AK936">
        <v>0</v>
      </c>
      <c r="AL936">
        <v>8.0905263157894716</v>
      </c>
      <c r="AM936">
        <v>0</v>
      </c>
      <c r="AN936">
        <v>0</v>
      </c>
      <c r="AO936">
        <v>0</v>
      </c>
      <c r="AP936">
        <v>15.119999999999997</v>
      </c>
      <c r="AQ936">
        <v>17.905263157894737</v>
      </c>
    </row>
    <row r="937" spans="1:43">
      <c r="A937" t="s">
        <v>142</v>
      </c>
      <c r="B937" t="s">
        <v>179</v>
      </c>
      <c r="C937" t="s">
        <v>863</v>
      </c>
      <c r="D937">
        <v>0</v>
      </c>
      <c r="E937">
        <v>0</v>
      </c>
      <c r="F937">
        <v>0</v>
      </c>
      <c r="G937">
        <v>0</v>
      </c>
      <c r="H937">
        <v>291.21816000000013</v>
      </c>
      <c r="I937">
        <v>400.42497000000014</v>
      </c>
      <c r="J937">
        <v>0</v>
      </c>
      <c r="K937">
        <v>0</v>
      </c>
      <c r="L937">
        <v>263.04000000000002</v>
      </c>
      <c r="M937">
        <v>0</v>
      </c>
      <c r="N937">
        <v>0</v>
      </c>
      <c r="O937">
        <v>0</v>
      </c>
      <c r="P937">
        <v>0</v>
      </c>
      <c r="Q937">
        <v>0</v>
      </c>
      <c r="R937">
        <v>0</v>
      </c>
      <c r="S937">
        <v>0</v>
      </c>
      <c r="T937">
        <v>17.593684210526316</v>
      </c>
      <c r="U937">
        <v>0</v>
      </c>
      <c r="V937">
        <v>0</v>
      </c>
      <c r="W937">
        <v>0</v>
      </c>
      <c r="X937">
        <v>32.88000000000001</v>
      </c>
      <c r="Y937">
        <v>38.936842105263167</v>
      </c>
      <c r="Z937">
        <v>133.91784000000001</v>
      </c>
      <c r="AA937">
        <v>184.13702999999998</v>
      </c>
      <c r="AB937">
        <v>0</v>
      </c>
      <c r="AC937">
        <v>0</v>
      </c>
      <c r="AD937">
        <v>120.95999999999998</v>
      </c>
      <c r="AE937">
        <v>0</v>
      </c>
      <c r="AF937">
        <v>0</v>
      </c>
      <c r="AG937">
        <v>0</v>
      </c>
      <c r="AH937">
        <v>0</v>
      </c>
      <c r="AI937">
        <v>0</v>
      </c>
      <c r="AJ937">
        <v>0</v>
      </c>
      <c r="AK937">
        <v>0</v>
      </c>
      <c r="AL937">
        <v>8.0905263157894716</v>
      </c>
      <c r="AM937">
        <v>0</v>
      </c>
      <c r="AN937">
        <v>0</v>
      </c>
      <c r="AO937">
        <v>0</v>
      </c>
      <c r="AP937">
        <v>15.119999999999997</v>
      </c>
      <c r="AQ937">
        <v>17.905263157894737</v>
      </c>
    </row>
    <row r="938" spans="1:43">
      <c r="A938" t="s">
        <v>142</v>
      </c>
      <c r="B938" t="s">
        <v>181</v>
      </c>
      <c r="C938" t="s">
        <v>856</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row>
    <row r="939" spans="1:43">
      <c r="A939" t="s">
        <v>142</v>
      </c>
      <c r="B939" t="s">
        <v>181</v>
      </c>
      <c r="C939" t="s">
        <v>857</v>
      </c>
      <c r="D939">
        <v>38.93684210526316</v>
      </c>
      <c r="E939">
        <v>17.905263157894737</v>
      </c>
      <c r="F939">
        <v>263.04000000000002</v>
      </c>
      <c r="G939">
        <v>120.96000000000001</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row>
    <row r="940" spans="1:43">
      <c r="A940" t="s">
        <v>142</v>
      </c>
      <c r="B940" t="s">
        <v>181</v>
      </c>
      <c r="C940" t="s">
        <v>858</v>
      </c>
      <c r="D940">
        <v>103.02400000000003</v>
      </c>
      <c r="E940">
        <v>47.376000000000012</v>
      </c>
      <c r="F940">
        <v>628.99874016000012</v>
      </c>
      <c r="G940">
        <v>289.24759584000003</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0</v>
      </c>
    </row>
    <row r="941" spans="1:43">
      <c r="A941" t="s">
        <v>142</v>
      </c>
      <c r="B941" t="s">
        <v>181</v>
      </c>
      <c r="C941" t="s">
        <v>859</v>
      </c>
      <c r="D941">
        <v>89.410526315789497</v>
      </c>
      <c r="E941">
        <v>41.115789473684217</v>
      </c>
      <c r="F941">
        <v>954.68313000000035</v>
      </c>
      <c r="G941">
        <v>439.01487000000009</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row>
    <row r="942" spans="1:43">
      <c r="A942" t="s">
        <v>142</v>
      </c>
      <c r="B942" t="s">
        <v>181</v>
      </c>
      <c r="C942" t="s">
        <v>860</v>
      </c>
      <c r="D942">
        <v>89.410526315789497</v>
      </c>
      <c r="E942">
        <v>41.115789473684217</v>
      </c>
      <c r="F942">
        <v>954.68313000000035</v>
      </c>
      <c r="G942">
        <v>439.01487000000009</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row>
    <row r="943" spans="1:43">
      <c r="A943" t="s">
        <v>142</v>
      </c>
      <c r="B943" t="s">
        <v>181</v>
      </c>
      <c r="C943" t="s">
        <v>861</v>
      </c>
      <c r="D943">
        <v>0</v>
      </c>
      <c r="E943">
        <v>0</v>
      </c>
      <c r="F943">
        <v>0</v>
      </c>
      <c r="G943">
        <v>0</v>
      </c>
      <c r="H943">
        <v>291.21816000000013</v>
      </c>
      <c r="I943">
        <v>400.42497000000014</v>
      </c>
      <c r="J943">
        <v>0</v>
      </c>
      <c r="K943">
        <v>0</v>
      </c>
      <c r="L943">
        <v>263.04000000000002</v>
      </c>
      <c r="M943">
        <v>0</v>
      </c>
      <c r="N943">
        <v>0</v>
      </c>
      <c r="O943">
        <v>0</v>
      </c>
      <c r="P943">
        <v>0</v>
      </c>
      <c r="Q943">
        <v>0</v>
      </c>
      <c r="R943">
        <v>0</v>
      </c>
      <c r="S943">
        <v>0</v>
      </c>
      <c r="T943">
        <v>17.593684210526316</v>
      </c>
      <c r="U943">
        <v>0</v>
      </c>
      <c r="V943">
        <v>0</v>
      </c>
      <c r="W943">
        <v>0</v>
      </c>
      <c r="X943">
        <v>32.88000000000001</v>
      </c>
      <c r="Y943">
        <v>38.936842105263167</v>
      </c>
      <c r="Z943">
        <v>133.91784000000001</v>
      </c>
      <c r="AA943">
        <v>184.13702999999998</v>
      </c>
      <c r="AB943">
        <v>0</v>
      </c>
      <c r="AC943">
        <v>0</v>
      </c>
      <c r="AD943">
        <v>120.95999999999998</v>
      </c>
      <c r="AE943">
        <v>0</v>
      </c>
      <c r="AF943">
        <v>0</v>
      </c>
      <c r="AG943">
        <v>0</v>
      </c>
      <c r="AH943">
        <v>0</v>
      </c>
      <c r="AI943">
        <v>0</v>
      </c>
      <c r="AJ943">
        <v>0</v>
      </c>
      <c r="AK943">
        <v>0</v>
      </c>
      <c r="AL943">
        <v>8.0905263157894716</v>
      </c>
      <c r="AM943">
        <v>0</v>
      </c>
      <c r="AN943">
        <v>0</v>
      </c>
      <c r="AO943">
        <v>0</v>
      </c>
      <c r="AP943">
        <v>15.119999999999997</v>
      </c>
      <c r="AQ943">
        <v>17.905263157894737</v>
      </c>
    </row>
    <row r="944" spans="1:43">
      <c r="A944" t="s">
        <v>142</v>
      </c>
      <c r="B944" t="s">
        <v>181</v>
      </c>
      <c r="C944" t="s">
        <v>862</v>
      </c>
      <c r="D944">
        <v>0</v>
      </c>
      <c r="E944">
        <v>0</v>
      </c>
      <c r="F944">
        <v>0</v>
      </c>
      <c r="G944">
        <v>0</v>
      </c>
      <c r="H944">
        <v>291.21816000000013</v>
      </c>
      <c r="I944">
        <v>400.42497000000014</v>
      </c>
      <c r="J944">
        <v>0</v>
      </c>
      <c r="K944">
        <v>0</v>
      </c>
      <c r="L944">
        <v>263.04000000000002</v>
      </c>
      <c r="M944">
        <v>0</v>
      </c>
      <c r="N944">
        <v>0</v>
      </c>
      <c r="O944">
        <v>0</v>
      </c>
      <c r="P944">
        <v>0</v>
      </c>
      <c r="Q944">
        <v>0</v>
      </c>
      <c r="R944">
        <v>0</v>
      </c>
      <c r="S944">
        <v>0</v>
      </c>
      <c r="T944">
        <v>17.593684210526316</v>
      </c>
      <c r="U944">
        <v>0</v>
      </c>
      <c r="V944">
        <v>0</v>
      </c>
      <c r="W944">
        <v>0</v>
      </c>
      <c r="X944">
        <v>32.88000000000001</v>
      </c>
      <c r="Y944">
        <v>38.936842105263167</v>
      </c>
      <c r="Z944">
        <v>133.91784000000001</v>
      </c>
      <c r="AA944">
        <v>184.13702999999998</v>
      </c>
      <c r="AB944">
        <v>0</v>
      </c>
      <c r="AC944">
        <v>0</v>
      </c>
      <c r="AD944">
        <v>120.95999999999998</v>
      </c>
      <c r="AE944">
        <v>0</v>
      </c>
      <c r="AF944">
        <v>0</v>
      </c>
      <c r="AG944">
        <v>0</v>
      </c>
      <c r="AH944">
        <v>0</v>
      </c>
      <c r="AI944">
        <v>0</v>
      </c>
      <c r="AJ944">
        <v>0</v>
      </c>
      <c r="AK944">
        <v>0</v>
      </c>
      <c r="AL944">
        <v>8.0905263157894716</v>
      </c>
      <c r="AM944">
        <v>0</v>
      </c>
      <c r="AN944">
        <v>0</v>
      </c>
      <c r="AO944">
        <v>0</v>
      </c>
      <c r="AP944">
        <v>15.119999999999997</v>
      </c>
      <c r="AQ944">
        <v>17.905263157894737</v>
      </c>
    </row>
    <row r="945" spans="1:43">
      <c r="A945" t="s">
        <v>142</v>
      </c>
      <c r="B945" t="s">
        <v>181</v>
      </c>
      <c r="C945" t="s">
        <v>863</v>
      </c>
      <c r="D945">
        <v>0</v>
      </c>
      <c r="E945">
        <v>0</v>
      </c>
      <c r="F945">
        <v>0</v>
      </c>
      <c r="G945">
        <v>0</v>
      </c>
      <c r="H945">
        <v>291.21816000000013</v>
      </c>
      <c r="I945">
        <v>400.42497000000014</v>
      </c>
      <c r="J945">
        <v>0</v>
      </c>
      <c r="K945">
        <v>0</v>
      </c>
      <c r="L945">
        <v>263.04000000000002</v>
      </c>
      <c r="M945">
        <v>0</v>
      </c>
      <c r="N945">
        <v>0</v>
      </c>
      <c r="O945">
        <v>0</v>
      </c>
      <c r="P945">
        <v>0</v>
      </c>
      <c r="Q945">
        <v>0</v>
      </c>
      <c r="R945">
        <v>0</v>
      </c>
      <c r="S945">
        <v>0</v>
      </c>
      <c r="T945">
        <v>17.593684210526316</v>
      </c>
      <c r="U945">
        <v>0</v>
      </c>
      <c r="V945">
        <v>0</v>
      </c>
      <c r="W945">
        <v>0</v>
      </c>
      <c r="X945">
        <v>32.88000000000001</v>
      </c>
      <c r="Y945">
        <v>38.936842105263167</v>
      </c>
      <c r="Z945">
        <v>133.91784000000001</v>
      </c>
      <c r="AA945">
        <v>184.13702999999998</v>
      </c>
      <c r="AB945">
        <v>0</v>
      </c>
      <c r="AC945">
        <v>0</v>
      </c>
      <c r="AD945">
        <v>120.95999999999998</v>
      </c>
      <c r="AE945">
        <v>0</v>
      </c>
      <c r="AF945">
        <v>0</v>
      </c>
      <c r="AG945">
        <v>0</v>
      </c>
      <c r="AH945">
        <v>0</v>
      </c>
      <c r="AI945">
        <v>0</v>
      </c>
      <c r="AJ945">
        <v>0</v>
      </c>
      <c r="AK945">
        <v>0</v>
      </c>
      <c r="AL945">
        <v>8.0905263157894716</v>
      </c>
      <c r="AM945">
        <v>0</v>
      </c>
      <c r="AN945">
        <v>0</v>
      </c>
      <c r="AO945">
        <v>0</v>
      </c>
      <c r="AP945">
        <v>15.119999999999997</v>
      </c>
      <c r="AQ945">
        <v>17.905263157894737</v>
      </c>
    </row>
    <row r="946" spans="1:43">
      <c r="A946" t="s">
        <v>142</v>
      </c>
      <c r="B946" t="s">
        <v>183</v>
      </c>
      <c r="C946" t="s">
        <v>856</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row>
    <row r="947" spans="1:43">
      <c r="A947" t="s">
        <v>142</v>
      </c>
      <c r="B947" t="s">
        <v>183</v>
      </c>
      <c r="C947" t="s">
        <v>857</v>
      </c>
      <c r="D947">
        <v>38.93684210526316</v>
      </c>
      <c r="E947">
        <v>17.905263157894737</v>
      </c>
      <c r="F947">
        <v>263.04000000000002</v>
      </c>
      <c r="G947">
        <v>120.96000000000001</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row>
    <row r="948" spans="1:43">
      <c r="A948" t="s">
        <v>142</v>
      </c>
      <c r="B948" t="s">
        <v>183</v>
      </c>
      <c r="C948" t="s">
        <v>858</v>
      </c>
      <c r="D948">
        <v>103.02400000000003</v>
      </c>
      <c r="E948">
        <v>47.376000000000012</v>
      </c>
      <c r="F948">
        <v>628.99874016000012</v>
      </c>
      <c r="G948">
        <v>289.24759584000003</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row>
    <row r="949" spans="1:43">
      <c r="A949" t="s">
        <v>142</v>
      </c>
      <c r="B949" t="s">
        <v>183</v>
      </c>
      <c r="C949" t="s">
        <v>859</v>
      </c>
      <c r="D949">
        <v>89.410526315789497</v>
      </c>
      <c r="E949">
        <v>41.115789473684217</v>
      </c>
      <c r="F949">
        <v>954.68313000000035</v>
      </c>
      <c r="G949">
        <v>439.01487000000009</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row>
    <row r="950" spans="1:43">
      <c r="A950" t="s">
        <v>142</v>
      </c>
      <c r="B950" t="s">
        <v>183</v>
      </c>
      <c r="C950" t="s">
        <v>860</v>
      </c>
      <c r="D950">
        <v>89.410526315789497</v>
      </c>
      <c r="E950">
        <v>41.115789473684217</v>
      </c>
      <c r="F950">
        <v>954.68313000000035</v>
      </c>
      <c r="G950">
        <v>439.01487000000009</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row>
    <row r="951" spans="1:43">
      <c r="A951" t="s">
        <v>142</v>
      </c>
      <c r="B951" t="s">
        <v>183</v>
      </c>
      <c r="C951" t="s">
        <v>861</v>
      </c>
      <c r="D951">
        <v>0</v>
      </c>
      <c r="E951">
        <v>0</v>
      </c>
      <c r="F951">
        <v>0</v>
      </c>
      <c r="G951">
        <v>0</v>
      </c>
      <c r="H951">
        <v>291.21816000000013</v>
      </c>
      <c r="I951">
        <v>400.42497000000014</v>
      </c>
      <c r="J951">
        <v>0</v>
      </c>
      <c r="K951">
        <v>0</v>
      </c>
      <c r="L951">
        <v>263.04000000000002</v>
      </c>
      <c r="M951">
        <v>0</v>
      </c>
      <c r="N951">
        <v>0</v>
      </c>
      <c r="O951">
        <v>0</v>
      </c>
      <c r="P951">
        <v>0</v>
      </c>
      <c r="Q951">
        <v>0</v>
      </c>
      <c r="R951">
        <v>0</v>
      </c>
      <c r="S951">
        <v>0</v>
      </c>
      <c r="T951">
        <v>17.593684210526316</v>
      </c>
      <c r="U951">
        <v>0</v>
      </c>
      <c r="V951">
        <v>0</v>
      </c>
      <c r="W951">
        <v>0</v>
      </c>
      <c r="X951">
        <v>32.88000000000001</v>
      </c>
      <c r="Y951">
        <v>38.936842105263167</v>
      </c>
      <c r="Z951">
        <v>133.91784000000001</v>
      </c>
      <c r="AA951">
        <v>184.13702999999998</v>
      </c>
      <c r="AB951">
        <v>0</v>
      </c>
      <c r="AC951">
        <v>0</v>
      </c>
      <c r="AD951">
        <v>120.95999999999998</v>
      </c>
      <c r="AE951">
        <v>0</v>
      </c>
      <c r="AF951">
        <v>0</v>
      </c>
      <c r="AG951">
        <v>0</v>
      </c>
      <c r="AH951">
        <v>0</v>
      </c>
      <c r="AI951">
        <v>0</v>
      </c>
      <c r="AJ951">
        <v>0</v>
      </c>
      <c r="AK951">
        <v>0</v>
      </c>
      <c r="AL951">
        <v>8.0905263157894716</v>
      </c>
      <c r="AM951">
        <v>0</v>
      </c>
      <c r="AN951">
        <v>0</v>
      </c>
      <c r="AO951">
        <v>0</v>
      </c>
      <c r="AP951">
        <v>15.119999999999997</v>
      </c>
      <c r="AQ951">
        <v>17.905263157894737</v>
      </c>
    </row>
    <row r="952" spans="1:43">
      <c r="A952" t="s">
        <v>142</v>
      </c>
      <c r="B952" t="s">
        <v>183</v>
      </c>
      <c r="C952" t="s">
        <v>862</v>
      </c>
      <c r="D952">
        <v>0</v>
      </c>
      <c r="E952">
        <v>0</v>
      </c>
      <c r="F952">
        <v>0</v>
      </c>
      <c r="G952">
        <v>0</v>
      </c>
      <c r="H952">
        <v>291.21816000000013</v>
      </c>
      <c r="I952">
        <v>400.42497000000014</v>
      </c>
      <c r="J952">
        <v>0</v>
      </c>
      <c r="K952">
        <v>0</v>
      </c>
      <c r="L952">
        <v>263.04000000000002</v>
      </c>
      <c r="M952">
        <v>0</v>
      </c>
      <c r="N952">
        <v>0</v>
      </c>
      <c r="O952">
        <v>0</v>
      </c>
      <c r="P952">
        <v>0</v>
      </c>
      <c r="Q952">
        <v>0</v>
      </c>
      <c r="R952">
        <v>0</v>
      </c>
      <c r="S952">
        <v>0</v>
      </c>
      <c r="T952">
        <v>17.593684210526316</v>
      </c>
      <c r="U952">
        <v>0</v>
      </c>
      <c r="V952">
        <v>0</v>
      </c>
      <c r="W952">
        <v>0</v>
      </c>
      <c r="X952">
        <v>32.88000000000001</v>
      </c>
      <c r="Y952">
        <v>38.936842105263167</v>
      </c>
      <c r="Z952">
        <v>133.91784000000001</v>
      </c>
      <c r="AA952">
        <v>184.13702999999998</v>
      </c>
      <c r="AB952">
        <v>0</v>
      </c>
      <c r="AC952">
        <v>0</v>
      </c>
      <c r="AD952">
        <v>120.95999999999998</v>
      </c>
      <c r="AE952">
        <v>0</v>
      </c>
      <c r="AF952">
        <v>0</v>
      </c>
      <c r="AG952">
        <v>0</v>
      </c>
      <c r="AH952">
        <v>0</v>
      </c>
      <c r="AI952">
        <v>0</v>
      </c>
      <c r="AJ952">
        <v>0</v>
      </c>
      <c r="AK952">
        <v>0</v>
      </c>
      <c r="AL952">
        <v>8.0905263157894716</v>
      </c>
      <c r="AM952">
        <v>0</v>
      </c>
      <c r="AN952">
        <v>0</v>
      </c>
      <c r="AO952">
        <v>0</v>
      </c>
      <c r="AP952">
        <v>15.119999999999997</v>
      </c>
      <c r="AQ952">
        <v>17.905263157894737</v>
      </c>
    </row>
    <row r="953" spans="1:43">
      <c r="A953" t="s">
        <v>142</v>
      </c>
      <c r="B953" t="s">
        <v>183</v>
      </c>
      <c r="C953" t="s">
        <v>863</v>
      </c>
      <c r="D953">
        <v>0</v>
      </c>
      <c r="E953">
        <v>0</v>
      </c>
      <c r="F953">
        <v>0</v>
      </c>
      <c r="G953">
        <v>0</v>
      </c>
      <c r="H953">
        <v>291.21816000000013</v>
      </c>
      <c r="I953">
        <v>400.42497000000014</v>
      </c>
      <c r="J953">
        <v>0</v>
      </c>
      <c r="K953">
        <v>0</v>
      </c>
      <c r="L953">
        <v>263.04000000000002</v>
      </c>
      <c r="M953">
        <v>0</v>
      </c>
      <c r="N953">
        <v>0</v>
      </c>
      <c r="O953">
        <v>0</v>
      </c>
      <c r="P953">
        <v>0</v>
      </c>
      <c r="Q953">
        <v>0</v>
      </c>
      <c r="R953">
        <v>0</v>
      </c>
      <c r="S953">
        <v>0</v>
      </c>
      <c r="T953">
        <v>17.593684210526316</v>
      </c>
      <c r="U953">
        <v>0</v>
      </c>
      <c r="V953">
        <v>0</v>
      </c>
      <c r="W953">
        <v>0</v>
      </c>
      <c r="X953">
        <v>32.88000000000001</v>
      </c>
      <c r="Y953">
        <v>38.936842105263167</v>
      </c>
      <c r="Z953">
        <v>133.91784000000001</v>
      </c>
      <c r="AA953">
        <v>184.13702999999998</v>
      </c>
      <c r="AB953">
        <v>0</v>
      </c>
      <c r="AC953">
        <v>0</v>
      </c>
      <c r="AD953">
        <v>120.95999999999998</v>
      </c>
      <c r="AE953">
        <v>0</v>
      </c>
      <c r="AF953">
        <v>0</v>
      </c>
      <c r="AG953">
        <v>0</v>
      </c>
      <c r="AH953">
        <v>0</v>
      </c>
      <c r="AI953">
        <v>0</v>
      </c>
      <c r="AJ953">
        <v>0</v>
      </c>
      <c r="AK953">
        <v>0</v>
      </c>
      <c r="AL953">
        <v>8.0905263157894716</v>
      </c>
      <c r="AM953">
        <v>0</v>
      </c>
      <c r="AN953">
        <v>0</v>
      </c>
      <c r="AO953">
        <v>0</v>
      </c>
      <c r="AP953">
        <v>15.119999999999997</v>
      </c>
      <c r="AQ953">
        <v>17.905263157894737</v>
      </c>
    </row>
    <row r="954" spans="1:43">
      <c r="A954" t="s">
        <v>142</v>
      </c>
      <c r="B954" t="s">
        <v>185</v>
      </c>
      <c r="C954" t="s">
        <v>856</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row>
    <row r="955" spans="1:43">
      <c r="A955" t="s">
        <v>142</v>
      </c>
      <c r="B955" t="s">
        <v>185</v>
      </c>
      <c r="C955" t="s">
        <v>857</v>
      </c>
      <c r="D955">
        <v>41.389860775665959</v>
      </c>
      <c r="E955">
        <v>19.033293641364637</v>
      </c>
      <c r="F955">
        <v>187.32803396117617</v>
      </c>
      <c r="G955">
        <v>86.143548463898526</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row>
    <row r="956" spans="1:43">
      <c r="A956" t="s">
        <v>142</v>
      </c>
      <c r="B956" t="s">
        <v>185</v>
      </c>
      <c r="C956" t="s">
        <v>858</v>
      </c>
      <c r="D956">
        <v>403.52969910193343</v>
      </c>
      <c r="E956">
        <v>185.56475214176498</v>
      </c>
      <c r="F956">
        <v>640.22995685463422</v>
      </c>
      <c r="G956">
        <v>294.4123159258537</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row>
    <row r="957" spans="1:43">
      <c r="A957" t="s">
        <v>142</v>
      </c>
      <c r="B957" t="s">
        <v>185</v>
      </c>
      <c r="C957" t="s">
        <v>859</v>
      </c>
      <c r="D957">
        <v>394.45404997912635</v>
      </c>
      <c r="E957">
        <v>181.39127845755445</v>
      </c>
      <c r="F957">
        <v>857.35288341463445</v>
      </c>
      <c r="G957">
        <v>394.25716536585378</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row>
    <row r="958" spans="1:43">
      <c r="A958" t="s">
        <v>142</v>
      </c>
      <c r="B958" t="s">
        <v>185</v>
      </c>
      <c r="C958" t="s">
        <v>860</v>
      </c>
      <c r="D958">
        <v>320.23185057685077</v>
      </c>
      <c r="E958">
        <v>147.25990209008464</v>
      </c>
      <c r="F958">
        <v>857.79208590527912</v>
      </c>
      <c r="G958">
        <v>394.4591343943984</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row>
    <row r="959" spans="1:43">
      <c r="A959" t="s">
        <v>142</v>
      </c>
      <c r="B959" t="s">
        <v>185</v>
      </c>
      <c r="C959" t="s">
        <v>861</v>
      </c>
      <c r="D959">
        <v>0</v>
      </c>
      <c r="E959">
        <v>0</v>
      </c>
      <c r="F959">
        <v>0</v>
      </c>
      <c r="G959">
        <v>0</v>
      </c>
      <c r="H959">
        <v>220.00434354809795</v>
      </c>
      <c r="I959">
        <v>292.40272275938435</v>
      </c>
      <c r="J959">
        <v>0</v>
      </c>
      <c r="K959">
        <v>82.345019597796863</v>
      </c>
      <c r="L959">
        <v>263.04000000000002</v>
      </c>
      <c r="M959">
        <v>0</v>
      </c>
      <c r="N959">
        <v>0</v>
      </c>
      <c r="O959">
        <v>0</v>
      </c>
      <c r="P959">
        <v>0</v>
      </c>
      <c r="Q959">
        <v>17.746960103780332</v>
      </c>
      <c r="R959">
        <v>24.402070142697962</v>
      </c>
      <c r="S959">
        <v>0</v>
      </c>
      <c r="T959">
        <v>11.729122807017545</v>
      </c>
      <c r="U959">
        <v>0</v>
      </c>
      <c r="V959">
        <v>0</v>
      </c>
      <c r="W959">
        <v>0</v>
      </c>
      <c r="X959">
        <v>121.9450663359938</v>
      </c>
      <c r="Y959">
        <v>144.4086311873611</v>
      </c>
      <c r="Z959">
        <v>101.16988060970925</v>
      </c>
      <c r="AA959">
        <v>134.46256594044678</v>
      </c>
      <c r="AB959">
        <v>0</v>
      </c>
      <c r="AC959">
        <v>37.866687844242335</v>
      </c>
      <c r="AD959">
        <v>120.95999999999998</v>
      </c>
      <c r="AE959">
        <v>0</v>
      </c>
      <c r="AF959">
        <v>0</v>
      </c>
      <c r="AG959">
        <v>0</v>
      </c>
      <c r="AH959">
        <v>0</v>
      </c>
      <c r="AI959">
        <v>8.1610108506435104</v>
      </c>
      <c r="AJ959">
        <v>11.221389919634827</v>
      </c>
      <c r="AK959">
        <v>0</v>
      </c>
      <c r="AL959">
        <v>5.393684210526315</v>
      </c>
      <c r="AM959">
        <v>0</v>
      </c>
      <c r="AN959">
        <v>0</v>
      </c>
      <c r="AO959">
        <v>0</v>
      </c>
      <c r="AP959">
        <v>56.076928315092033</v>
      </c>
      <c r="AQ959">
        <v>66.40688879418795</v>
      </c>
    </row>
    <row r="960" spans="1:43">
      <c r="A960" t="s">
        <v>142</v>
      </c>
      <c r="B960" t="s">
        <v>185</v>
      </c>
      <c r="C960" t="s">
        <v>862</v>
      </c>
      <c r="D960">
        <v>0</v>
      </c>
      <c r="E960">
        <v>0</v>
      </c>
      <c r="F960">
        <v>0</v>
      </c>
      <c r="G960">
        <v>0</v>
      </c>
      <c r="H960">
        <v>220.00434354809795</v>
      </c>
      <c r="I960">
        <v>292.40272275938435</v>
      </c>
      <c r="J960">
        <v>0</v>
      </c>
      <c r="K960">
        <v>82.345019597796863</v>
      </c>
      <c r="L960">
        <v>263.04000000000002</v>
      </c>
      <c r="M960">
        <v>0</v>
      </c>
      <c r="N960">
        <v>0</v>
      </c>
      <c r="O960">
        <v>0</v>
      </c>
      <c r="P960">
        <v>0</v>
      </c>
      <c r="Q960">
        <v>17.746960103780332</v>
      </c>
      <c r="R960">
        <v>24.402070142697962</v>
      </c>
      <c r="S960">
        <v>0</v>
      </c>
      <c r="T960">
        <v>11.729122807017545</v>
      </c>
      <c r="U960">
        <v>0</v>
      </c>
      <c r="V960">
        <v>0</v>
      </c>
      <c r="W960">
        <v>0</v>
      </c>
      <c r="X960">
        <v>121.9450663359938</v>
      </c>
      <c r="Y960">
        <v>144.4086311873611</v>
      </c>
      <c r="Z960">
        <v>101.16988060970925</v>
      </c>
      <c r="AA960">
        <v>134.46256594044678</v>
      </c>
      <c r="AB960">
        <v>0</v>
      </c>
      <c r="AC960">
        <v>37.866687844242335</v>
      </c>
      <c r="AD960">
        <v>120.95999999999998</v>
      </c>
      <c r="AE960">
        <v>0</v>
      </c>
      <c r="AF960">
        <v>0</v>
      </c>
      <c r="AG960">
        <v>0</v>
      </c>
      <c r="AH960">
        <v>0</v>
      </c>
      <c r="AI960">
        <v>8.1610108506435104</v>
      </c>
      <c r="AJ960">
        <v>11.221389919634827</v>
      </c>
      <c r="AK960">
        <v>0</v>
      </c>
      <c r="AL960">
        <v>5.393684210526315</v>
      </c>
      <c r="AM960">
        <v>0</v>
      </c>
      <c r="AN960">
        <v>0</v>
      </c>
      <c r="AO960">
        <v>0</v>
      </c>
      <c r="AP960">
        <v>56.076928315092033</v>
      </c>
      <c r="AQ960">
        <v>66.40688879418795</v>
      </c>
    </row>
    <row r="961" spans="1:43">
      <c r="A961" t="s">
        <v>142</v>
      </c>
      <c r="B961" t="s">
        <v>185</v>
      </c>
      <c r="C961" t="s">
        <v>863</v>
      </c>
      <c r="D961">
        <v>0</v>
      </c>
      <c r="E961">
        <v>0</v>
      </c>
      <c r="F961">
        <v>0</v>
      </c>
      <c r="G961">
        <v>0</v>
      </c>
      <c r="H961">
        <v>220.00434354809795</v>
      </c>
      <c r="I961">
        <v>292.40272275938435</v>
      </c>
      <c r="J961">
        <v>0</v>
      </c>
      <c r="K961">
        <v>82.345019597796863</v>
      </c>
      <c r="L961">
        <v>263.04000000000002</v>
      </c>
      <c r="M961">
        <v>0</v>
      </c>
      <c r="N961">
        <v>0</v>
      </c>
      <c r="O961">
        <v>0</v>
      </c>
      <c r="P961">
        <v>0</v>
      </c>
      <c r="Q961">
        <v>17.746960103780332</v>
      </c>
      <c r="R961">
        <v>24.402070142697962</v>
      </c>
      <c r="S961">
        <v>0</v>
      </c>
      <c r="T961">
        <v>11.729122807017545</v>
      </c>
      <c r="U961">
        <v>0</v>
      </c>
      <c r="V961">
        <v>0</v>
      </c>
      <c r="W961">
        <v>0</v>
      </c>
      <c r="X961">
        <v>121.9450663359938</v>
      </c>
      <c r="Y961">
        <v>144.4086311873611</v>
      </c>
      <c r="Z961">
        <v>101.16988060970925</v>
      </c>
      <c r="AA961">
        <v>134.46256594044678</v>
      </c>
      <c r="AB961">
        <v>0</v>
      </c>
      <c r="AC961">
        <v>37.866687844242335</v>
      </c>
      <c r="AD961">
        <v>120.95999999999998</v>
      </c>
      <c r="AE961">
        <v>0</v>
      </c>
      <c r="AF961">
        <v>0</v>
      </c>
      <c r="AG961">
        <v>0</v>
      </c>
      <c r="AH961">
        <v>0</v>
      </c>
      <c r="AI961">
        <v>8.1610108506435104</v>
      </c>
      <c r="AJ961">
        <v>11.221389919634827</v>
      </c>
      <c r="AK961">
        <v>0</v>
      </c>
      <c r="AL961">
        <v>5.393684210526315</v>
      </c>
      <c r="AM961">
        <v>0</v>
      </c>
      <c r="AN961">
        <v>0</v>
      </c>
      <c r="AO961">
        <v>0</v>
      </c>
      <c r="AP961">
        <v>56.076928315092033</v>
      </c>
      <c r="AQ961">
        <v>66.40688879418795</v>
      </c>
    </row>
    <row r="962" spans="1:43">
      <c r="A962" t="s">
        <v>144</v>
      </c>
      <c r="B962" t="s">
        <v>171</v>
      </c>
      <c r="C962" t="s">
        <v>856</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row>
    <row r="963" spans="1:43">
      <c r="A963" t="s">
        <v>144</v>
      </c>
      <c r="B963" t="s">
        <v>171</v>
      </c>
      <c r="C963" t="s">
        <v>857</v>
      </c>
      <c r="D963">
        <v>196.3666666666667</v>
      </c>
      <c r="E963">
        <v>90.300000000000011</v>
      </c>
      <c r="F963">
        <v>306.06619939190273</v>
      </c>
      <c r="G963">
        <v>140.74577052328371</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row>
    <row r="964" spans="1:43">
      <c r="A964" t="s">
        <v>144</v>
      </c>
      <c r="B964" t="s">
        <v>171</v>
      </c>
      <c r="C964" t="s">
        <v>858</v>
      </c>
      <c r="D964">
        <v>196.3666666666667</v>
      </c>
      <c r="E964">
        <v>90.300000000000011</v>
      </c>
      <c r="F964">
        <v>531.05352983559317</v>
      </c>
      <c r="G964">
        <v>244.2070976616231</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row>
    <row r="965" spans="1:43">
      <c r="A965" t="s">
        <v>144</v>
      </c>
      <c r="B965" t="s">
        <v>171</v>
      </c>
      <c r="C965" t="s">
        <v>859</v>
      </c>
      <c r="D965">
        <v>196.3666666666667</v>
      </c>
      <c r="E965">
        <v>90.300000000000011</v>
      </c>
      <c r="F965">
        <v>521.65504382163158</v>
      </c>
      <c r="G965">
        <v>239.88516613695464</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row>
    <row r="966" spans="1:43">
      <c r="A966" t="s">
        <v>144</v>
      </c>
      <c r="B966" t="s">
        <v>171</v>
      </c>
      <c r="C966" t="s">
        <v>860</v>
      </c>
      <c r="D966">
        <v>196.3666666666667</v>
      </c>
      <c r="E966">
        <v>90.300000000000011</v>
      </c>
      <c r="F966">
        <v>492.76775033999007</v>
      </c>
      <c r="G966">
        <v>226.60122825853557</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row>
    <row r="967" spans="1:43">
      <c r="A967" t="s">
        <v>144</v>
      </c>
      <c r="B967" t="s">
        <v>171</v>
      </c>
      <c r="C967" t="s">
        <v>861</v>
      </c>
      <c r="D967">
        <v>0</v>
      </c>
      <c r="E967">
        <v>0</v>
      </c>
      <c r="F967">
        <v>0</v>
      </c>
      <c r="G967">
        <v>0</v>
      </c>
      <c r="H967">
        <v>0</v>
      </c>
      <c r="I967">
        <v>0</v>
      </c>
      <c r="J967">
        <v>0</v>
      </c>
      <c r="K967">
        <v>41.853691217522019</v>
      </c>
      <c r="L967">
        <v>173.26072578913465</v>
      </c>
      <c r="M967">
        <v>146.13333333333338</v>
      </c>
      <c r="N967">
        <v>131.52000000000001</v>
      </c>
      <c r="O967">
        <v>0</v>
      </c>
      <c r="P967">
        <v>0</v>
      </c>
      <c r="Q967">
        <v>0</v>
      </c>
      <c r="R967">
        <v>0</v>
      </c>
      <c r="S967">
        <v>0</v>
      </c>
      <c r="T967">
        <v>0</v>
      </c>
      <c r="U967">
        <v>0</v>
      </c>
      <c r="V967">
        <v>0</v>
      </c>
      <c r="W967">
        <v>0</v>
      </c>
      <c r="X967">
        <v>82.200000000000017</v>
      </c>
      <c r="Y967">
        <v>114.16666666666669</v>
      </c>
      <c r="Z967">
        <v>0</v>
      </c>
      <c r="AA967">
        <v>0</v>
      </c>
      <c r="AB967">
        <v>0</v>
      </c>
      <c r="AC967">
        <v>19.246587932145161</v>
      </c>
      <c r="AD967">
        <v>79.674640326390374</v>
      </c>
      <c r="AE967">
        <v>67.199999999999989</v>
      </c>
      <c r="AF967">
        <v>60.47999999999999</v>
      </c>
      <c r="AG967">
        <v>0</v>
      </c>
      <c r="AH967">
        <v>0</v>
      </c>
      <c r="AI967">
        <v>0</v>
      </c>
      <c r="AJ967">
        <v>0</v>
      </c>
      <c r="AK967">
        <v>0</v>
      </c>
      <c r="AL967">
        <v>0</v>
      </c>
      <c r="AM967">
        <v>0</v>
      </c>
      <c r="AN967">
        <v>0</v>
      </c>
      <c r="AO967">
        <v>0</v>
      </c>
      <c r="AP967">
        <v>37.799999999999997</v>
      </c>
      <c r="AQ967">
        <v>52.5</v>
      </c>
    </row>
    <row r="968" spans="1:43">
      <c r="A968" t="s">
        <v>144</v>
      </c>
      <c r="B968" t="s">
        <v>171</v>
      </c>
      <c r="C968" t="s">
        <v>862</v>
      </c>
      <c r="D968">
        <v>0</v>
      </c>
      <c r="E968">
        <v>0</v>
      </c>
      <c r="F968">
        <v>0</v>
      </c>
      <c r="G968">
        <v>0</v>
      </c>
      <c r="H968">
        <v>0</v>
      </c>
      <c r="I968">
        <v>0</v>
      </c>
      <c r="J968">
        <v>0</v>
      </c>
      <c r="K968">
        <v>41.853691217522019</v>
      </c>
      <c r="L968">
        <v>173.26072578913465</v>
      </c>
      <c r="M968">
        <v>146.13333333333338</v>
      </c>
      <c r="N968">
        <v>131.52000000000001</v>
      </c>
      <c r="O968">
        <v>0</v>
      </c>
      <c r="P968">
        <v>0</v>
      </c>
      <c r="Q968">
        <v>0</v>
      </c>
      <c r="R968">
        <v>0</v>
      </c>
      <c r="S968">
        <v>0</v>
      </c>
      <c r="T968">
        <v>0</v>
      </c>
      <c r="U968">
        <v>0</v>
      </c>
      <c r="V968">
        <v>0</v>
      </c>
      <c r="W968">
        <v>0</v>
      </c>
      <c r="X968">
        <v>82.200000000000017</v>
      </c>
      <c r="Y968">
        <v>114.16666666666669</v>
      </c>
      <c r="Z968">
        <v>0</v>
      </c>
      <c r="AA968">
        <v>0</v>
      </c>
      <c r="AB968">
        <v>0</v>
      </c>
      <c r="AC968">
        <v>19.246587932145161</v>
      </c>
      <c r="AD968">
        <v>79.674640326390374</v>
      </c>
      <c r="AE968">
        <v>67.199999999999989</v>
      </c>
      <c r="AF968">
        <v>60.47999999999999</v>
      </c>
      <c r="AG968">
        <v>0</v>
      </c>
      <c r="AH968">
        <v>0</v>
      </c>
      <c r="AI968">
        <v>0</v>
      </c>
      <c r="AJ968">
        <v>0</v>
      </c>
      <c r="AK968">
        <v>0</v>
      </c>
      <c r="AL968">
        <v>0</v>
      </c>
      <c r="AM968">
        <v>0</v>
      </c>
      <c r="AN968">
        <v>0</v>
      </c>
      <c r="AO968">
        <v>0</v>
      </c>
      <c r="AP968">
        <v>37.799999999999997</v>
      </c>
      <c r="AQ968">
        <v>52.5</v>
      </c>
    </row>
    <row r="969" spans="1:43">
      <c r="A969" t="s">
        <v>144</v>
      </c>
      <c r="B969" t="s">
        <v>171</v>
      </c>
      <c r="C969" t="s">
        <v>863</v>
      </c>
      <c r="D969">
        <v>0</v>
      </c>
      <c r="E969">
        <v>0</v>
      </c>
      <c r="F969">
        <v>0</v>
      </c>
      <c r="G969">
        <v>0</v>
      </c>
      <c r="H969">
        <v>0</v>
      </c>
      <c r="I969">
        <v>0</v>
      </c>
      <c r="J969">
        <v>0</v>
      </c>
      <c r="K969">
        <v>41.853691217522019</v>
      </c>
      <c r="L969">
        <v>173.26072578913465</v>
      </c>
      <c r="M969">
        <v>146.13333333333338</v>
      </c>
      <c r="N969">
        <v>131.52000000000001</v>
      </c>
      <c r="O969">
        <v>0</v>
      </c>
      <c r="P969">
        <v>0</v>
      </c>
      <c r="Q969">
        <v>0</v>
      </c>
      <c r="R969">
        <v>0</v>
      </c>
      <c r="S969">
        <v>0</v>
      </c>
      <c r="T969">
        <v>0</v>
      </c>
      <c r="U969">
        <v>0</v>
      </c>
      <c r="V969">
        <v>0</v>
      </c>
      <c r="W969">
        <v>0</v>
      </c>
      <c r="X969">
        <v>82.200000000000017</v>
      </c>
      <c r="Y969">
        <v>114.16666666666669</v>
      </c>
      <c r="Z969">
        <v>0</v>
      </c>
      <c r="AA969">
        <v>0</v>
      </c>
      <c r="AB969">
        <v>0</v>
      </c>
      <c r="AC969">
        <v>19.246587932145161</v>
      </c>
      <c r="AD969">
        <v>79.674640326390374</v>
      </c>
      <c r="AE969">
        <v>67.199999999999989</v>
      </c>
      <c r="AF969">
        <v>60.47999999999999</v>
      </c>
      <c r="AG969">
        <v>0</v>
      </c>
      <c r="AH969">
        <v>0</v>
      </c>
      <c r="AI969">
        <v>0</v>
      </c>
      <c r="AJ969">
        <v>0</v>
      </c>
      <c r="AK969">
        <v>0</v>
      </c>
      <c r="AL969">
        <v>0</v>
      </c>
      <c r="AM969">
        <v>0</v>
      </c>
      <c r="AN969">
        <v>0</v>
      </c>
      <c r="AO969">
        <v>0</v>
      </c>
      <c r="AP969">
        <v>37.799999999999997</v>
      </c>
      <c r="AQ969">
        <v>52.5</v>
      </c>
    </row>
    <row r="970" spans="1:43">
      <c r="A970" t="s">
        <v>144</v>
      </c>
      <c r="B970" t="s">
        <v>173</v>
      </c>
      <c r="C970" t="s">
        <v>856</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row>
    <row r="971" spans="1:43">
      <c r="A971" t="s">
        <v>144</v>
      </c>
      <c r="B971" t="s">
        <v>173</v>
      </c>
      <c r="C971" t="s">
        <v>857</v>
      </c>
      <c r="D971">
        <v>134.63927430949101</v>
      </c>
      <c r="E971">
        <v>61.914410813853529</v>
      </c>
      <c r="F971">
        <v>791.40762499623202</v>
      </c>
      <c r="G971">
        <v>363.93197353841322</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row>
    <row r="972" spans="1:43">
      <c r="A972" t="s">
        <v>144</v>
      </c>
      <c r="B972" t="s">
        <v>173</v>
      </c>
      <c r="C972" t="s">
        <v>858</v>
      </c>
      <c r="D972">
        <v>101.30398824580382</v>
      </c>
      <c r="E972">
        <v>46.585045689676207</v>
      </c>
      <c r="F972">
        <v>722.6640904250271</v>
      </c>
      <c r="G972">
        <v>332.31998318815113</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row>
    <row r="973" spans="1:43">
      <c r="A973" t="s">
        <v>144</v>
      </c>
      <c r="B973" t="s">
        <v>173</v>
      </c>
      <c r="C973" t="s">
        <v>859</v>
      </c>
      <c r="D973">
        <v>119.69581886495263</v>
      </c>
      <c r="E973">
        <v>55.042602835708138</v>
      </c>
      <c r="F973">
        <v>513.70173701530894</v>
      </c>
      <c r="G973">
        <v>236.22780607273327</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row>
    <row r="974" spans="1:43">
      <c r="A974" t="s">
        <v>144</v>
      </c>
      <c r="B974" t="s">
        <v>173</v>
      </c>
      <c r="C974" t="s">
        <v>860</v>
      </c>
      <c r="D974">
        <v>130.48334283428213</v>
      </c>
      <c r="E974">
        <v>60.003289040582288</v>
      </c>
      <c r="F974">
        <v>688.52638020860718</v>
      </c>
      <c r="G974">
        <v>316.62162009592879</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row>
    <row r="975" spans="1:43">
      <c r="A975" t="s">
        <v>144</v>
      </c>
      <c r="B975" t="s">
        <v>173</v>
      </c>
      <c r="C975" t="s">
        <v>861</v>
      </c>
      <c r="D975">
        <v>0</v>
      </c>
      <c r="E975">
        <v>0</v>
      </c>
      <c r="F975">
        <v>0</v>
      </c>
      <c r="G975">
        <v>0</v>
      </c>
      <c r="H975">
        <v>67.724860914637887</v>
      </c>
      <c r="I975">
        <v>93.121683757627096</v>
      </c>
      <c r="J975">
        <v>35.555551980184894</v>
      </c>
      <c r="K975">
        <v>5.8237956276099228</v>
      </c>
      <c r="L975">
        <v>258.29773782898855</v>
      </c>
      <c r="M975">
        <v>145.87853679355663</v>
      </c>
      <c r="N975">
        <v>82.124213306002261</v>
      </c>
      <c r="O975">
        <v>0</v>
      </c>
      <c r="P975">
        <v>0</v>
      </c>
      <c r="Q975">
        <v>0</v>
      </c>
      <c r="R975">
        <v>0</v>
      </c>
      <c r="S975">
        <v>0</v>
      </c>
      <c r="T975">
        <v>2.9676862004896201</v>
      </c>
      <c r="U975">
        <v>0</v>
      </c>
      <c r="V975">
        <v>0</v>
      </c>
      <c r="W975">
        <v>0</v>
      </c>
      <c r="X975">
        <v>56.492021523384921</v>
      </c>
      <c r="Y975">
        <v>71.023635110407596</v>
      </c>
      <c r="Z975">
        <v>31.143549179723991</v>
      </c>
      <c r="AA975">
        <v>42.822380122120478</v>
      </c>
      <c r="AB975">
        <v>16.35036331935509</v>
      </c>
      <c r="AC975">
        <v>2.6780957995578474</v>
      </c>
      <c r="AD975">
        <v>118.77925170238154</v>
      </c>
      <c r="AE975">
        <v>67.082830788277846</v>
      </c>
      <c r="AF975">
        <v>37.765149184511969</v>
      </c>
      <c r="AG975">
        <v>0</v>
      </c>
      <c r="AH975">
        <v>0</v>
      </c>
      <c r="AI975">
        <v>0</v>
      </c>
      <c r="AJ975">
        <v>0</v>
      </c>
      <c r="AK975">
        <v>0</v>
      </c>
      <c r="AL975">
        <v>1.3647024133638395</v>
      </c>
      <c r="AM975">
        <v>0</v>
      </c>
      <c r="AN975">
        <v>0</v>
      </c>
      <c r="AO975">
        <v>0</v>
      </c>
      <c r="AP975">
        <v>25.97808289031569</v>
      </c>
      <c r="AQ975">
        <v>32.660503736902754</v>
      </c>
    </row>
    <row r="976" spans="1:43">
      <c r="A976" t="s">
        <v>144</v>
      </c>
      <c r="B976" t="s">
        <v>173</v>
      </c>
      <c r="C976" t="s">
        <v>862</v>
      </c>
      <c r="D976">
        <v>0</v>
      </c>
      <c r="E976">
        <v>0</v>
      </c>
      <c r="F976">
        <v>0</v>
      </c>
      <c r="G976">
        <v>0</v>
      </c>
      <c r="H976">
        <v>67.724860914637887</v>
      </c>
      <c r="I976">
        <v>93.121683757627096</v>
      </c>
      <c r="J976">
        <v>35.555551980184894</v>
      </c>
      <c r="K976">
        <v>5.8237956276099228</v>
      </c>
      <c r="L976">
        <v>258.29773782898855</v>
      </c>
      <c r="M976">
        <v>145.87853679355663</v>
      </c>
      <c r="N976">
        <v>82.124213306002261</v>
      </c>
      <c r="O976">
        <v>0</v>
      </c>
      <c r="P976">
        <v>0</v>
      </c>
      <c r="Q976">
        <v>0</v>
      </c>
      <c r="R976">
        <v>0</v>
      </c>
      <c r="S976">
        <v>0</v>
      </c>
      <c r="T976">
        <v>2.9676862004896201</v>
      </c>
      <c r="U976">
        <v>0</v>
      </c>
      <c r="V976">
        <v>0</v>
      </c>
      <c r="W976">
        <v>0</v>
      </c>
      <c r="X976">
        <v>56.492021523384921</v>
      </c>
      <c r="Y976">
        <v>71.023635110407596</v>
      </c>
      <c r="Z976">
        <v>31.143549179723991</v>
      </c>
      <c r="AA976">
        <v>42.822380122120478</v>
      </c>
      <c r="AB976">
        <v>16.35036331935509</v>
      </c>
      <c r="AC976">
        <v>2.6780957995578474</v>
      </c>
      <c r="AD976">
        <v>118.77925170238154</v>
      </c>
      <c r="AE976">
        <v>67.082830788277846</v>
      </c>
      <c r="AF976">
        <v>37.765149184511969</v>
      </c>
      <c r="AG976">
        <v>0</v>
      </c>
      <c r="AH976">
        <v>0</v>
      </c>
      <c r="AI976">
        <v>0</v>
      </c>
      <c r="AJ976">
        <v>0</v>
      </c>
      <c r="AK976">
        <v>0</v>
      </c>
      <c r="AL976">
        <v>1.3647024133638395</v>
      </c>
      <c r="AM976">
        <v>0</v>
      </c>
      <c r="AN976">
        <v>0</v>
      </c>
      <c r="AO976">
        <v>0</v>
      </c>
      <c r="AP976">
        <v>25.97808289031569</v>
      </c>
      <c r="AQ976">
        <v>32.660503736902754</v>
      </c>
    </row>
    <row r="977" spans="1:43">
      <c r="A977" t="s">
        <v>144</v>
      </c>
      <c r="B977" t="s">
        <v>173</v>
      </c>
      <c r="C977" t="s">
        <v>863</v>
      </c>
      <c r="D977">
        <v>0</v>
      </c>
      <c r="E977">
        <v>0</v>
      </c>
      <c r="F977">
        <v>0</v>
      </c>
      <c r="G977">
        <v>0</v>
      </c>
      <c r="H977">
        <v>67.724860914637887</v>
      </c>
      <c r="I977">
        <v>93.121683757627096</v>
      </c>
      <c r="J977">
        <v>35.555551980184894</v>
      </c>
      <c r="K977">
        <v>5.8237956276099228</v>
      </c>
      <c r="L977">
        <v>258.29773782898855</v>
      </c>
      <c r="M977">
        <v>145.87853679355663</v>
      </c>
      <c r="N977">
        <v>82.124213306002261</v>
      </c>
      <c r="O977">
        <v>0</v>
      </c>
      <c r="P977">
        <v>0</v>
      </c>
      <c r="Q977">
        <v>0</v>
      </c>
      <c r="R977">
        <v>0</v>
      </c>
      <c r="S977">
        <v>0</v>
      </c>
      <c r="T977">
        <v>2.9676862004896201</v>
      </c>
      <c r="U977">
        <v>0</v>
      </c>
      <c r="V977">
        <v>0</v>
      </c>
      <c r="W977">
        <v>0</v>
      </c>
      <c r="X977">
        <v>56.492021523384921</v>
      </c>
      <c r="Y977">
        <v>71.023635110407596</v>
      </c>
      <c r="Z977">
        <v>31.143549179723991</v>
      </c>
      <c r="AA977">
        <v>42.822380122120478</v>
      </c>
      <c r="AB977">
        <v>16.35036331935509</v>
      </c>
      <c r="AC977">
        <v>2.6780957995578474</v>
      </c>
      <c r="AD977">
        <v>118.77925170238154</v>
      </c>
      <c r="AE977">
        <v>67.082830788277846</v>
      </c>
      <c r="AF977">
        <v>37.765149184511969</v>
      </c>
      <c r="AG977">
        <v>0</v>
      </c>
      <c r="AH977">
        <v>0</v>
      </c>
      <c r="AI977">
        <v>0</v>
      </c>
      <c r="AJ977">
        <v>0</v>
      </c>
      <c r="AK977">
        <v>0</v>
      </c>
      <c r="AL977">
        <v>1.3647024133638395</v>
      </c>
      <c r="AM977">
        <v>0</v>
      </c>
      <c r="AN977">
        <v>0</v>
      </c>
      <c r="AO977">
        <v>0</v>
      </c>
      <c r="AP977">
        <v>25.97808289031569</v>
      </c>
      <c r="AQ977">
        <v>32.660503736902754</v>
      </c>
    </row>
    <row r="978" spans="1:43">
      <c r="A978" t="s">
        <v>144</v>
      </c>
      <c r="B978" t="s">
        <v>175</v>
      </c>
      <c r="C978" t="s">
        <v>856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row>
    <row r="979" spans="1:43">
      <c r="A979" t="s">
        <v>144</v>
      </c>
      <c r="B979" t="s">
        <v>175</v>
      </c>
      <c r="C979" t="s">
        <v>857</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row>
    <row r="980" spans="1:43">
      <c r="A980" t="s">
        <v>144</v>
      </c>
      <c r="B980" t="s">
        <v>175</v>
      </c>
      <c r="C980" t="s">
        <v>858</v>
      </c>
      <c r="D980">
        <v>1330.737804878049</v>
      </c>
      <c r="E980">
        <v>611.94512195121956</v>
      </c>
      <c r="F980">
        <v>799.30478048780503</v>
      </c>
      <c r="G980">
        <v>367.56351219512197</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row>
    <row r="981" spans="1:43">
      <c r="A981" t="s">
        <v>144</v>
      </c>
      <c r="B981" t="s">
        <v>175</v>
      </c>
      <c r="C981" t="s">
        <v>859</v>
      </c>
      <c r="D981">
        <v>1330.737804878049</v>
      </c>
      <c r="E981">
        <v>611.94512195121956</v>
      </c>
      <c r="F981">
        <v>799.30478048780503</v>
      </c>
      <c r="G981">
        <v>367.56351219512197</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row>
    <row r="982" spans="1:43">
      <c r="A982" t="s">
        <v>144</v>
      </c>
      <c r="B982" t="s">
        <v>175</v>
      </c>
      <c r="C982" t="s">
        <v>860</v>
      </c>
      <c r="D982">
        <v>951.77060619276085</v>
      </c>
      <c r="E982">
        <v>437.67553423462721</v>
      </c>
      <c r="F982">
        <v>801.93999543167411</v>
      </c>
      <c r="G982">
        <v>368.77532636639023</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row>
    <row r="983" spans="1:43">
      <c r="A983" t="s">
        <v>144</v>
      </c>
      <c r="B983" t="s">
        <v>175</v>
      </c>
      <c r="C983" t="s">
        <v>861</v>
      </c>
      <c r="D983">
        <v>0</v>
      </c>
      <c r="E983">
        <v>0</v>
      </c>
      <c r="F983">
        <v>0</v>
      </c>
      <c r="G983">
        <v>0</v>
      </c>
      <c r="H983">
        <v>155.15342128858717</v>
      </c>
      <c r="I983">
        <v>152.71645655630576</v>
      </c>
      <c r="J983">
        <v>0</v>
      </c>
      <c r="K983">
        <v>231.03011758678113</v>
      </c>
      <c r="L983">
        <v>263.04000000000008</v>
      </c>
      <c r="M983">
        <v>0</v>
      </c>
      <c r="N983">
        <v>0</v>
      </c>
      <c r="O983">
        <v>0</v>
      </c>
      <c r="P983">
        <v>0</v>
      </c>
      <c r="Q983">
        <v>0</v>
      </c>
      <c r="R983">
        <v>0</v>
      </c>
      <c r="S983">
        <v>0</v>
      </c>
      <c r="T983">
        <v>0</v>
      </c>
      <c r="U983">
        <v>0</v>
      </c>
      <c r="V983">
        <v>0</v>
      </c>
      <c r="W983">
        <v>0</v>
      </c>
      <c r="X983">
        <v>435.75039801596273</v>
      </c>
      <c r="Y983">
        <v>516.02020817679795</v>
      </c>
      <c r="Z983">
        <v>71.347923658255411</v>
      </c>
      <c r="AA983">
        <v>70.227275642680723</v>
      </c>
      <c r="AB983">
        <v>0</v>
      </c>
      <c r="AC983">
        <v>106.24012706545406</v>
      </c>
      <c r="AD983">
        <v>120.95999999999998</v>
      </c>
      <c r="AE983">
        <v>0</v>
      </c>
      <c r="AF983">
        <v>0</v>
      </c>
      <c r="AG983">
        <v>0</v>
      </c>
      <c r="AH983">
        <v>0</v>
      </c>
      <c r="AI983">
        <v>0</v>
      </c>
      <c r="AJ983">
        <v>0</v>
      </c>
      <c r="AK983">
        <v>0</v>
      </c>
      <c r="AL983">
        <v>0</v>
      </c>
      <c r="AM983">
        <v>0</v>
      </c>
      <c r="AN983">
        <v>0</v>
      </c>
      <c r="AO983">
        <v>0</v>
      </c>
      <c r="AP983">
        <v>200.38156989055216</v>
      </c>
      <c r="AQ983">
        <v>237.29396434407499</v>
      </c>
    </row>
    <row r="984" spans="1:43">
      <c r="A984" t="s">
        <v>144</v>
      </c>
      <c r="B984" t="s">
        <v>175</v>
      </c>
      <c r="C984" t="s">
        <v>862</v>
      </c>
      <c r="D984">
        <v>0</v>
      </c>
      <c r="E984">
        <v>0</v>
      </c>
      <c r="F984">
        <v>0</v>
      </c>
      <c r="G984">
        <v>0</v>
      </c>
      <c r="H984">
        <v>155.15342128858717</v>
      </c>
      <c r="I984">
        <v>152.71645655630576</v>
      </c>
      <c r="J984">
        <v>0</v>
      </c>
      <c r="K984">
        <v>231.03011758678113</v>
      </c>
      <c r="L984">
        <v>263.04000000000008</v>
      </c>
      <c r="M984">
        <v>0</v>
      </c>
      <c r="N984">
        <v>0</v>
      </c>
      <c r="O984">
        <v>0</v>
      </c>
      <c r="P984">
        <v>0</v>
      </c>
      <c r="Q984">
        <v>0</v>
      </c>
      <c r="R984">
        <v>0</v>
      </c>
      <c r="S984">
        <v>0</v>
      </c>
      <c r="T984">
        <v>0</v>
      </c>
      <c r="U984">
        <v>0</v>
      </c>
      <c r="V984">
        <v>0</v>
      </c>
      <c r="W984">
        <v>0</v>
      </c>
      <c r="X984">
        <v>435.75039801596273</v>
      </c>
      <c r="Y984">
        <v>516.02020817679795</v>
      </c>
      <c r="Z984">
        <v>71.347923658255411</v>
      </c>
      <c r="AA984">
        <v>70.227275642680723</v>
      </c>
      <c r="AB984">
        <v>0</v>
      </c>
      <c r="AC984">
        <v>106.24012706545406</v>
      </c>
      <c r="AD984">
        <v>120.95999999999998</v>
      </c>
      <c r="AE984">
        <v>0</v>
      </c>
      <c r="AF984">
        <v>0</v>
      </c>
      <c r="AG984">
        <v>0</v>
      </c>
      <c r="AH984">
        <v>0</v>
      </c>
      <c r="AI984">
        <v>0</v>
      </c>
      <c r="AJ984">
        <v>0</v>
      </c>
      <c r="AK984">
        <v>0</v>
      </c>
      <c r="AL984">
        <v>0</v>
      </c>
      <c r="AM984">
        <v>0</v>
      </c>
      <c r="AN984">
        <v>0</v>
      </c>
      <c r="AO984">
        <v>0</v>
      </c>
      <c r="AP984">
        <v>200.38156989055216</v>
      </c>
      <c r="AQ984">
        <v>237.29396434407499</v>
      </c>
    </row>
    <row r="985" spans="1:43">
      <c r="A985" t="s">
        <v>144</v>
      </c>
      <c r="B985" t="s">
        <v>175</v>
      </c>
      <c r="C985" t="s">
        <v>863</v>
      </c>
      <c r="D985">
        <v>0</v>
      </c>
      <c r="E985">
        <v>0</v>
      </c>
      <c r="F985">
        <v>0</v>
      </c>
      <c r="G985">
        <v>0</v>
      </c>
      <c r="H985">
        <v>155.15342128858717</v>
      </c>
      <c r="I985">
        <v>152.71645655630576</v>
      </c>
      <c r="J985">
        <v>0</v>
      </c>
      <c r="K985">
        <v>231.03011758678113</v>
      </c>
      <c r="L985">
        <v>263.04000000000008</v>
      </c>
      <c r="M985">
        <v>0</v>
      </c>
      <c r="N985">
        <v>0</v>
      </c>
      <c r="O985">
        <v>0</v>
      </c>
      <c r="P985">
        <v>0</v>
      </c>
      <c r="Q985">
        <v>0</v>
      </c>
      <c r="R985">
        <v>0</v>
      </c>
      <c r="S985">
        <v>0</v>
      </c>
      <c r="T985">
        <v>0</v>
      </c>
      <c r="U985">
        <v>0</v>
      </c>
      <c r="V985">
        <v>0</v>
      </c>
      <c r="W985">
        <v>0</v>
      </c>
      <c r="X985">
        <v>435.75039801596273</v>
      </c>
      <c r="Y985">
        <v>516.02020817679795</v>
      </c>
      <c r="Z985">
        <v>71.347923658255411</v>
      </c>
      <c r="AA985">
        <v>70.227275642680723</v>
      </c>
      <c r="AB985">
        <v>0</v>
      </c>
      <c r="AC985">
        <v>106.24012706545406</v>
      </c>
      <c r="AD985">
        <v>120.95999999999998</v>
      </c>
      <c r="AE985">
        <v>0</v>
      </c>
      <c r="AF985">
        <v>0</v>
      </c>
      <c r="AG985">
        <v>0</v>
      </c>
      <c r="AH985">
        <v>0</v>
      </c>
      <c r="AI985">
        <v>0</v>
      </c>
      <c r="AJ985">
        <v>0</v>
      </c>
      <c r="AK985">
        <v>0</v>
      </c>
      <c r="AL985">
        <v>0</v>
      </c>
      <c r="AM985">
        <v>0</v>
      </c>
      <c r="AN985">
        <v>0</v>
      </c>
      <c r="AO985">
        <v>0</v>
      </c>
      <c r="AP985">
        <v>200.38156989055216</v>
      </c>
      <c r="AQ985">
        <v>237.29396434407499</v>
      </c>
    </row>
    <row r="986" spans="1:43">
      <c r="A986" t="s">
        <v>144</v>
      </c>
      <c r="B986" t="s">
        <v>177</v>
      </c>
      <c r="C986" t="s">
        <v>856</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row>
    <row r="987" spans="1:43">
      <c r="A987" t="s">
        <v>144</v>
      </c>
      <c r="B987" t="s">
        <v>177</v>
      </c>
      <c r="C987" t="s">
        <v>857</v>
      </c>
      <c r="D987">
        <v>38.93684210526316</v>
      </c>
      <c r="E987">
        <v>17.905263157894737</v>
      </c>
      <c r="F987">
        <v>263.04000000000002</v>
      </c>
      <c r="G987">
        <v>120.96000000000001</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row>
    <row r="988" spans="1:43">
      <c r="A988" t="s">
        <v>144</v>
      </c>
      <c r="B988" t="s">
        <v>177</v>
      </c>
      <c r="C988" t="s">
        <v>858</v>
      </c>
      <c r="D988">
        <v>103.02400000000003</v>
      </c>
      <c r="E988">
        <v>47.376000000000012</v>
      </c>
      <c r="F988">
        <v>628.99874016000012</v>
      </c>
      <c r="G988">
        <v>289.24759584000003</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row>
    <row r="989" spans="1:43">
      <c r="A989" t="s">
        <v>144</v>
      </c>
      <c r="B989" t="s">
        <v>177</v>
      </c>
      <c r="C989" t="s">
        <v>859</v>
      </c>
      <c r="D989">
        <v>89.410526315789497</v>
      </c>
      <c r="E989">
        <v>41.115789473684217</v>
      </c>
      <c r="F989">
        <v>954.68313000000035</v>
      </c>
      <c r="G989">
        <v>439.01487000000009</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row>
    <row r="990" spans="1:43">
      <c r="A990" t="s">
        <v>144</v>
      </c>
      <c r="B990" t="s">
        <v>177</v>
      </c>
      <c r="C990" t="s">
        <v>860</v>
      </c>
      <c r="D990">
        <v>89.410526315789497</v>
      </c>
      <c r="E990">
        <v>41.115789473684217</v>
      </c>
      <c r="F990">
        <v>954.68313000000035</v>
      </c>
      <c r="G990">
        <v>439.01487000000009</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row>
    <row r="991" spans="1:43">
      <c r="A991" t="s">
        <v>144</v>
      </c>
      <c r="B991" t="s">
        <v>177</v>
      </c>
      <c r="C991" t="s">
        <v>861</v>
      </c>
      <c r="D991">
        <v>0</v>
      </c>
      <c r="E991">
        <v>0</v>
      </c>
      <c r="F991">
        <v>0</v>
      </c>
      <c r="G991">
        <v>0</v>
      </c>
      <c r="H991">
        <v>291.21816000000013</v>
      </c>
      <c r="I991">
        <v>400.42497000000014</v>
      </c>
      <c r="J991">
        <v>0</v>
      </c>
      <c r="K991">
        <v>0</v>
      </c>
      <c r="L991">
        <v>263.04000000000002</v>
      </c>
      <c r="M991">
        <v>0</v>
      </c>
      <c r="N991">
        <v>0</v>
      </c>
      <c r="O991">
        <v>0</v>
      </c>
      <c r="P991">
        <v>0</v>
      </c>
      <c r="Q991">
        <v>0</v>
      </c>
      <c r="R991">
        <v>0</v>
      </c>
      <c r="S991">
        <v>0</v>
      </c>
      <c r="T991">
        <v>17.593684210526316</v>
      </c>
      <c r="U991">
        <v>0</v>
      </c>
      <c r="V991">
        <v>0</v>
      </c>
      <c r="W991">
        <v>0</v>
      </c>
      <c r="X991">
        <v>32.88000000000001</v>
      </c>
      <c r="Y991">
        <v>38.936842105263167</v>
      </c>
      <c r="Z991">
        <v>133.91784000000001</v>
      </c>
      <c r="AA991">
        <v>184.13702999999998</v>
      </c>
      <c r="AB991">
        <v>0</v>
      </c>
      <c r="AC991">
        <v>0</v>
      </c>
      <c r="AD991">
        <v>120.95999999999998</v>
      </c>
      <c r="AE991">
        <v>0</v>
      </c>
      <c r="AF991">
        <v>0</v>
      </c>
      <c r="AG991">
        <v>0</v>
      </c>
      <c r="AH991">
        <v>0</v>
      </c>
      <c r="AI991">
        <v>0</v>
      </c>
      <c r="AJ991">
        <v>0</v>
      </c>
      <c r="AK991">
        <v>0</v>
      </c>
      <c r="AL991">
        <v>8.0905263157894716</v>
      </c>
      <c r="AM991">
        <v>0</v>
      </c>
      <c r="AN991">
        <v>0</v>
      </c>
      <c r="AO991">
        <v>0</v>
      </c>
      <c r="AP991">
        <v>15.119999999999997</v>
      </c>
      <c r="AQ991">
        <v>17.905263157894737</v>
      </c>
    </row>
    <row r="992" spans="1:43">
      <c r="A992" t="s">
        <v>144</v>
      </c>
      <c r="B992" t="s">
        <v>177</v>
      </c>
      <c r="C992" t="s">
        <v>862</v>
      </c>
      <c r="D992">
        <v>0</v>
      </c>
      <c r="E992">
        <v>0</v>
      </c>
      <c r="F992">
        <v>0</v>
      </c>
      <c r="G992">
        <v>0</v>
      </c>
      <c r="H992">
        <v>291.21816000000013</v>
      </c>
      <c r="I992">
        <v>400.42497000000014</v>
      </c>
      <c r="J992">
        <v>0</v>
      </c>
      <c r="K992">
        <v>0</v>
      </c>
      <c r="L992">
        <v>263.04000000000002</v>
      </c>
      <c r="M992">
        <v>0</v>
      </c>
      <c r="N992">
        <v>0</v>
      </c>
      <c r="O992">
        <v>0</v>
      </c>
      <c r="P992">
        <v>0</v>
      </c>
      <c r="Q992">
        <v>0</v>
      </c>
      <c r="R992">
        <v>0</v>
      </c>
      <c r="S992">
        <v>0</v>
      </c>
      <c r="T992">
        <v>17.593684210526316</v>
      </c>
      <c r="U992">
        <v>0</v>
      </c>
      <c r="V992">
        <v>0</v>
      </c>
      <c r="W992">
        <v>0</v>
      </c>
      <c r="X992">
        <v>32.88000000000001</v>
      </c>
      <c r="Y992">
        <v>38.936842105263167</v>
      </c>
      <c r="Z992">
        <v>133.91784000000001</v>
      </c>
      <c r="AA992">
        <v>184.13702999999998</v>
      </c>
      <c r="AB992">
        <v>0</v>
      </c>
      <c r="AC992">
        <v>0</v>
      </c>
      <c r="AD992">
        <v>120.95999999999998</v>
      </c>
      <c r="AE992">
        <v>0</v>
      </c>
      <c r="AF992">
        <v>0</v>
      </c>
      <c r="AG992">
        <v>0</v>
      </c>
      <c r="AH992">
        <v>0</v>
      </c>
      <c r="AI992">
        <v>0</v>
      </c>
      <c r="AJ992">
        <v>0</v>
      </c>
      <c r="AK992">
        <v>0</v>
      </c>
      <c r="AL992">
        <v>8.0905263157894716</v>
      </c>
      <c r="AM992">
        <v>0</v>
      </c>
      <c r="AN992">
        <v>0</v>
      </c>
      <c r="AO992">
        <v>0</v>
      </c>
      <c r="AP992">
        <v>15.119999999999997</v>
      </c>
      <c r="AQ992">
        <v>17.905263157894737</v>
      </c>
    </row>
    <row r="993" spans="1:43">
      <c r="A993" t="s">
        <v>144</v>
      </c>
      <c r="B993" t="s">
        <v>177</v>
      </c>
      <c r="C993" t="s">
        <v>863</v>
      </c>
      <c r="D993">
        <v>0</v>
      </c>
      <c r="E993">
        <v>0</v>
      </c>
      <c r="F993">
        <v>0</v>
      </c>
      <c r="G993">
        <v>0</v>
      </c>
      <c r="H993">
        <v>291.21816000000013</v>
      </c>
      <c r="I993">
        <v>400.42497000000014</v>
      </c>
      <c r="J993">
        <v>0</v>
      </c>
      <c r="K993">
        <v>0</v>
      </c>
      <c r="L993">
        <v>263.04000000000002</v>
      </c>
      <c r="M993">
        <v>0</v>
      </c>
      <c r="N993">
        <v>0</v>
      </c>
      <c r="O993">
        <v>0</v>
      </c>
      <c r="P993">
        <v>0</v>
      </c>
      <c r="Q993">
        <v>0</v>
      </c>
      <c r="R993">
        <v>0</v>
      </c>
      <c r="S993">
        <v>0</v>
      </c>
      <c r="T993">
        <v>17.593684210526316</v>
      </c>
      <c r="U993">
        <v>0</v>
      </c>
      <c r="V993">
        <v>0</v>
      </c>
      <c r="W993">
        <v>0</v>
      </c>
      <c r="X993">
        <v>32.88000000000001</v>
      </c>
      <c r="Y993">
        <v>38.936842105263167</v>
      </c>
      <c r="Z993">
        <v>133.91784000000001</v>
      </c>
      <c r="AA993">
        <v>184.13702999999998</v>
      </c>
      <c r="AB993">
        <v>0</v>
      </c>
      <c r="AC993">
        <v>0</v>
      </c>
      <c r="AD993">
        <v>120.95999999999998</v>
      </c>
      <c r="AE993">
        <v>0</v>
      </c>
      <c r="AF993">
        <v>0</v>
      </c>
      <c r="AG993">
        <v>0</v>
      </c>
      <c r="AH993">
        <v>0</v>
      </c>
      <c r="AI993">
        <v>0</v>
      </c>
      <c r="AJ993">
        <v>0</v>
      </c>
      <c r="AK993">
        <v>0</v>
      </c>
      <c r="AL993">
        <v>8.0905263157894716</v>
      </c>
      <c r="AM993">
        <v>0</v>
      </c>
      <c r="AN993">
        <v>0</v>
      </c>
      <c r="AO993">
        <v>0</v>
      </c>
      <c r="AP993">
        <v>15.119999999999997</v>
      </c>
      <c r="AQ993">
        <v>17.905263157894737</v>
      </c>
    </row>
    <row r="994" spans="1:43">
      <c r="A994" t="s">
        <v>144</v>
      </c>
      <c r="B994" t="s">
        <v>179</v>
      </c>
      <c r="C994" t="s">
        <v>856</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row>
    <row r="995" spans="1:43">
      <c r="A995" t="s">
        <v>144</v>
      </c>
      <c r="B995" t="s">
        <v>179</v>
      </c>
      <c r="C995" t="s">
        <v>857</v>
      </c>
      <c r="D995">
        <v>38.93684210526316</v>
      </c>
      <c r="E995">
        <v>17.905263157894737</v>
      </c>
      <c r="F995">
        <v>263.04000000000002</v>
      </c>
      <c r="G995">
        <v>120.96000000000001</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row>
    <row r="996" spans="1:43">
      <c r="A996" t="s">
        <v>144</v>
      </c>
      <c r="B996" t="s">
        <v>179</v>
      </c>
      <c r="C996" t="s">
        <v>858</v>
      </c>
      <c r="D996">
        <v>103.02400000000003</v>
      </c>
      <c r="E996">
        <v>47.376000000000012</v>
      </c>
      <c r="F996">
        <v>628.99874016000012</v>
      </c>
      <c r="G996">
        <v>289.24759584000003</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row>
    <row r="997" spans="1:43">
      <c r="A997" t="s">
        <v>144</v>
      </c>
      <c r="B997" t="s">
        <v>179</v>
      </c>
      <c r="C997" t="s">
        <v>859</v>
      </c>
      <c r="D997">
        <v>89.410526315789497</v>
      </c>
      <c r="E997">
        <v>41.115789473684217</v>
      </c>
      <c r="F997">
        <v>954.68313000000035</v>
      </c>
      <c r="G997">
        <v>439.01487000000009</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row>
    <row r="998" spans="1:43">
      <c r="A998" t="s">
        <v>144</v>
      </c>
      <c r="B998" t="s">
        <v>179</v>
      </c>
      <c r="C998" t="s">
        <v>860</v>
      </c>
      <c r="D998">
        <v>89.410526315789497</v>
      </c>
      <c r="E998">
        <v>41.115789473684217</v>
      </c>
      <c r="F998">
        <v>954.68313000000035</v>
      </c>
      <c r="G998">
        <v>439.01487000000009</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row>
    <row r="999" spans="1:43">
      <c r="A999" t="s">
        <v>144</v>
      </c>
      <c r="B999" t="s">
        <v>179</v>
      </c>
      <c r="C999" t="s">
        <v>861</v>
      </c>
      <c r="D999">
        <v>0</v>
      </c>
      <c r="E999">
        <v>0</v>
      </c>
      <c r="F999">
        <v>0</v>
      </c>
      <c r="G999">
        <v>0</v>
      </c>
      <c r="H999">
        <v>291.21816000000013</v>
      </c>
      <c r="I999">
        <v>400.42497000000014</v>
      </c>
      <c r="J999">
        <v>0</v>
      </c>
      <c r="K999">
        <v>0</v>
      </c>
      <c r="L999">
        <v>263.04000000000002</v>
      </c>
      <c r="M999">
        <v>0</v>
      </c>
      <c r="N999">
        <v>0</v>
      </c>
      <c r="O999">
        <v>0</v>
      </c>
      <c r="P999">
        <v>0</v>
      </c>
      <c r="Q999">
        <v>0</v>
      </c>
      <c r="R999">
        <v>0</v>
      </c>
      <c r="S999">
        <v>0</v>
      </c>
      <c r="T999">
        <v>17.593684210526316</v>
      </c>
      <c r="U999">
        <v>0</v>
      </c>
      <c r="V999">
        <v>0</v>
      </c>
      <c r="W999">
        <v>0</v>
      </c>
      <c r="X999">
        <v>32.88000000000001</v>
      </c>
      <c r="Y999">
        <v>38.936842105263167</v>
      </c>
      <c r="Z999">
        <v>133.91784000000001</v>
      </c>
      <c r="AA999">
        <v>184.13702999999998</v>
      </c>
      <c r="AB999">
        <v>0</v>
      </c>
      <c r="AC999">
        <v>0</v>
      </c>
      <c r="AD999">
        <v>120.95999999999998</v>
      </c>
      <c r="AE999">
        <v>0</v>
      </c>
      <c r="AF999">
        <v>0</v>
      </c>
      <c r="AG999">
        <v>0</v>
      </c>
      <c r="AH999">
        <v>0</v>
      </c>
      <c r="AI999">
        <v>0</v>
      </c>
      <c r="AJ999">
        <v>0</v>
      </c>
      <c r="AK999">
        <v>0</v>
      </c>
      <c r="AL999">
        <v>8.0905263157894716</v>
      </c>
      <c r="AM999">
        <v>0</v>
      </c>
      <c r="AN999">
        <v>0</v>
      </c>
      <c r="AO999">
        <v>0</v>
      </c>
      <c r="AP999">
        <v>15.119999999999997</v>
      </c>
      <c r="AQ999">
        <v>17.905263157894737</v>
      </c>
    </row>
    <row r="1000" spans="1:43">
      <c r="A1000" t="s">
        <v>144</v>
      </c>
      <c r="B1000" t="s">
        <v>179</v>
      </c>
      <c r="C1000" t="s">
        <v>862</v>
      </c>
      <c r="D1000">
        <v>0</v>
      </c>
      <c r="E1000">
        <v>0</v>
      </c>
      <c r="F1000">
        <v>0</v>
      </c>
      <c r="G1000">
        <v>0</v>
      </c>
      <c r="H1000">
        <v>291.21816000000013</v>
      </c>
      <c r="I1000">
        <v>400.42497000000014</v>
      </c>
      <c r="J1000">
        <v>0</v>
      </c>
      <c r="K1000">
        <v>0</v>
      </c>
      <c r="L1000">
        <v>263.04000000000002</v>
      </c>
      <c r="M1000">
        <v>0</v>
      </c>
      <c r="N1000">
        <v>0</v>
      </c>
      <c r="O1000">
        <v>0</v>
      </c>
      <c r="P1000">
        <v>0</v>
      </c>
      <c r="Q1000">
        <v>0</v>
      </c>
      <c r="R1000">
        <v>0</v>
      </c>
      <c r="S1000">
        <v>0</v>
      </c>
      <c r="T1000">
        <v>17.593684210526316</v>
      </c>
      <c r="U1000">
        <v>0</v>
      </c>
      <c r="V1000">
        <v>0</v>
      </c>
      <c r="W1000">
        <v>0</v>
      </c>
      <c r="X1000">
        <v>32.88000000000001</v>
      </c>
      <c r="Y1000">
        <v>38.936842105263167</v>
      </c>
      <c r="Z1000">
        <v>133.91784000000001</v>
      </c>
      <c r="AA1000">
        <v>184.13702999999998</v>
      </c>
      <c r="AB1000">
        <v>0</v>
      </c>
      <c r="AC1000">
        <v>0</v>
      </c>
      <c r="AD1000">
        <v>120.95999999999998</v>
      </c>
      <c r="AE1000">
        <v>0</v>
      </c>
      <c r="AF1000">
        <v>0</v>
      </c>
      <c r="AG1000">
        <v>0</v>
      </c>
      <c r="AH1000">
        <v>0</v>
      </c>
      <c r="AI1000">
        <v>0</v>
      </c>
      <c r="AJ1000">
        <v>0</v>
      </c>
      <c r="AK1000">
        <v>0</v>
      </c>
      <c r="AL1000">
        <v>8.0905263157894716</v>
      </c>
      <c r="AM1000">
        <v>0</v>
      </c>
      <c r="AN1000">
        <v>0</v>
      </c>
      <c r="AO1000">
        <v>0</v>
      </c>
      <c r="AP1000">
        <v>15.119999999999997</v>
      </c>
      <c r="AQ1000">
        <v>17.905263157894737</v>
      </c>
    </row>
    <row r="1001" spans="1:43">
      <c r="A1001" t="s">
        <v>144</v>
      </c>
      <c r="B1001" t="s">
        <v>179</v>
      </c>
      <c r="C1001" t="s">
        <v>863</v>
      </c>
      <c r="D1001">
        <v>0</v>
      </c>
      <c r="E1001">
        <v>0</v>
      </c>
      <c r="F1001">
        <v>0</v>
      </c>
      <c r="G1001">
        <v>0</v>
      </c>
      <c r="H1001">
        <v>291.21816000000013</v>
      </c>
      <c r="I1001">
        <v>400.42497000000014</v>
      </c>
      <c r="J1001">
        <v>0</v>
      </c>
      <c r="K1001">
        <v>0</v>
      </c>
      <c r="L1001">
        <v>263.04000000000002</v>
      </c>
      <c r="M1001">
        <v>0</v>
      </c>
      <c r="N1001">
        <v>0</v>
      </c>
      <c r="O1001">
        <v>0</v>
      </c>
      <c r="P1001">
        <v>0</v>
      </c>
      <c r="Q1001">
        <v>0</v>
      </c>
      <c r="R1001">
        <v>0</v>
      </c>
      <c r="S1001">
        <v>0</v>
      </c>
      <c r="T1001">
        <v>17.593684210526316</v>
      </c>
      <c r="U1001">
        <v>0</v>
      </c>
      <c r="V1001">
        <v>0</v>
      </c>
      <c r="W1001">
        <v>0</v>
      </c>
      <c r="X1001">
        <v>32.88000000000001</v>
      </c>
      <c r="Y1001">
        <v>38.936842105263167</v>
      </c>
      <c r="Z1001">
        <v>133.91784000000001</v>
      </c>
      <c r="AA1001">
        <v>184.13702999999998</v>
      </c>
      <c r="AB1001">
        <v>0</v>
      </c>
      <c r="AC1001">
        <v>0</v>
      </c>
      <c r="AD1001">
        <v>120.95999999999998</v>
      </c>
      <c r="AE1001">
        <v>0</v>
      </c>
      <c r="AF1001">
        <v>0</v>
      </c>
      <c r="AG1001">
        <v>0</v>
      </c>
      <c r="AH1001">
        <v>0</v>
      </c>
      <c r="AI1001">
        <v>0</v>
      </c>
      <c r="AJ1001">
        <v>0</v>
      </c>
      <c r="AK1001">
        <v>0</v>
      </c>
      <c r="AL1001">
        <v>8.0905263157894716</v>
      </c>
      <c r="AM1001">
        <v>0</v>
      </c>
      <c r="AN1001">
        <v>0</v>
      </c>
      <c r="AO1001">
        <v>0</v>
      </c>
      <c r="AP1001">
        <v>15.119999999999997</v>
      </c>
      <c r="AQ1001">
        <v>17.905263157894737</v>
      </c>
    </row>
    <row r="1002" spans="1:43">
      <c r="A1002" t="s">
        <v>144</v>
      </c>
      <c r="B1002" t="s">
        <v>181</v>
      </c>
      <c r="C1002" t="s">
        <v>856</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row>
    <row r="1003" spans="1:43">
      <c r="A1003" t="s">
        <v>144</v>
      </c>
      <c r="B1003" t="s">
        <v>181</v>
      </c>
      <c r="C1003" t="s">
        <v>857</v>
      </c>
      <c r="D1003">
        <v>38.93684210526316</v>
      </c>
      <c r="E1003">
        <v>17.905263157894737</v>
      </c>
      <c r="F1003">
        <v>263.04000000000002</v>
      </c>
      <c r="G1003">
        <v>120.96000000000001</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row>
    <row r="1004" spans="1:43">
      <c r="A1004" t="s">
        <v>144</v>
      </c>
      <c r="B1004" t="s">
        <v>181</v>
      </c>
      <c r="C1004" t="s">
        <v>858</v>
      </c>
      <c r="D1004">
        <v>103.02400000000003</v>
      </c>
      <c r="E1004">
        <v>47.376000000000012</v>
      </c>
      <c r="F1004">
        <v>628.99874016000012</v>
      </c>
      <c r="G1004">
        <v>289.24759584000003</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row>
    <row r="1005" spans="1:43">
      <c r="A1005" t="s">
        <v>144</v>
      </c>
      <c r="B1005" t="s">
        <v>181</v>
      </c>
      <c r="C1005" t="s">
        <v>859</v>
      </c>
      <c r="D1005">
        <v>89.410526315789497</v>
      </c>
      <c r="E1005">
        <v>41.115789473684217</v>
      </c>
      <c r="F1005">
        <v>954.68313000000035</v>
      </c>
      <c r="G1005">
        <v>439.01487000000009</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row>
    <row r="1006" spans="1:43">
      <c r="A1006" t="s">
        <v>144</v>
      </c>
      <c r="B1006" t="s">
        <v>181</v>
      </c>
      <c r="C1006" t="s">
        <v>860</v>
      </c>
      <c r="D1006">
        <v>89.410526315789497</v>
      </c>
      <c r="E1006">
        <v>41.115789473684217</v>
      </c>
      <c r="F1006">
        <v>954.68313000000035</v>
      </c>
      <c r="G1006">
        <v>439.01487000000009</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row>
    <row r="1007" spans="1:43">
      <c r="A1007" t="s">
        <v>144</v>
      </c>
      <c r="B1007" t="s">
        <v>181</v>
      </c>
      <c r="C1007" t="s">
        <v>861</v>
      </c>
      <c r="D1007">
        <v>0</v>
      </c>
      <c r="E1007">
        <v>0</v>
      </c>
      <c r="F1007">
        <v>0</v>
      </c>
      <c r="G1007">
        <v>0</v>
      </c>
      <c r="H1007">
        <v>291.21816000000013</v>
      </c>
      <c r="I1007">
        <v>400.42497000000014</v>
      </c>
      <c r="J1007">
        <v>0</v>
      </c>
      <c r="K1007">
        <v>0</v>
      </c>
      <c r="L1007">
        <v>263.04000000000002</v>
      </c>
      <c r="M1007">
        <v>0</v>
      </c>
      <c r="N1007">
        <v>0</v>
      </c>
      <c r="O1007">
        <v>0</v>
      </c>
      <c r="P1007">
        <v>0</v>
      </c>
      <c r="Q1007">
        <v>0</v>
      </c>
      <c r="R1007">
        <v>0</v>
      </c>
      <c r="S1007">
        <v>0</v>
      </c>
      <c r="T1007">
        <v>17.593684210526316</v>
      </c>
      <c r="U1007">
        <v>0</v>
      </c>
      <c r="V1007">
        <v>0</v>
      </c>
      <c r="W1007">
        <v>0</v>
      </c>
      <c r="X1007">
        <v>32.88000000000001</v>
      </c>
      <c r="Y1007">
        <v>38.936842105263167</v>
      </c>
      <c r="Z1007">
        <v>133.91784000000001</v>
      </c>
      <c r="AA1007">
        <v>184.13702999999998</v>
      </c>
      <c r="AB1007">
        <v>0</v>
      </c>
      <c r="AC1007">
        <v>0</v>
      </c>
      <c r="AD1007">
        <v>120.95999999999998</v>
      </c>
      <c r="AE1007">
        <v>0</v>
      </c>
      <c r="AF1007">
        <v>0</v>
      </c>
      <c r="AG1007">
        <v>0</v>
      </c>
      <c r="AH1007">
        <v>0</v>
      </c>
      <c r="AI1007">
        <v>0</v>
      </c>
      <c r="AJ1007">
        <v>0</v>
      </c>
      <c r="AK1007">
        <v>0</v>
      </c>
      <c r="AL1007">
        <v>8.0905263157894716</v>
      </c>
      <c r="AM1007">
        <v>0</v>
      </c>
      <c r="AN1007">
        <v>0</v>
      </c>
      <c r="AO1007">
        <v>0</v>
      </c>
      <c r="AP1007">
        <v>15.119999999999997</v>
      </c>
      <c r="AQ1007">
        <v>17.905263157894737</v>
      </c>
    </row>
    <row r="1008" spans="1:43">
      <c r="A1008" t="s">
        <v>144</v>
      </c>
      <c r="B1008" t="s">
        <v>181</v>
      </c>
      <c r="C1008" t="s">
        <v>862</v>
      </c>
      <c r="D1008">
        <v>0</v>
      </c>
      <c r="E1008">
        <v>0</v>
      </c>
      <c r="F1008">
        <v>0</v>
      </c>
      <c r="G1008">
        <v>0</v>
      </c>
      <c r="H1008">
        <v>291.21816000000013</v>
      </c>
      <c r="I1008">
        <v>400.42497000000014</v>
      </c>
      <c r="J1008">
        <v>0</v>
      </c>
      <c r="K1008">
        <v>0</v>
      </c>
      <c r="L1008">
        <v>263.04000000000002</v>
      </c>
      <c r="M1008">
        <v>0</v>
      </c>
      <c r="N1008">
        <v>0</v>
      </c>
      <c r="O1008">
        <v>0</v>
      </c>
      <c r="P1008">
        <v>0</v>
      </c>
      <c r="Q1008">
        <v>0</v>
      </c>
      <c r="R1008">
        <v>0</v>
      </c>
      <c r="S1008">
        <v>0</v>
      </c>
      <c r="T1008">
        <v>17.593684210526316</v>
      </c>
      <c r="U1008">
        <v>0</v>
      </c>
      <c r="V1008">
        <v>0</v>
      </c>
      <c r="W1008">
        <v>0</v>
      </c>
      <c r="X1008">
        <v>32.88000000000001</v>
      </c>
      <c r="Y1008">
        <v>38.936842105263167</v>
      </c>
      <c r="Z1008">
        <v>133.91784000000001</v>
      </c>
      <c r="AA1008">
        <v>184.13702999999998</v>
      </c>
      <c r="AB1008">
        <v>0</v>
      </c>
      <c r="AC1008">
        <v>0</v>
      </c>
      <c r="AD1008">
        <v>120.95999999999998</v>
      </c>
      <c r="AE1008">
        <v>0</v>
      </c>
      <c r="AF1008">
        <v>0</v>
      </c>
      <c r="AG1008">
        <v>0</v>
      </c>
      <c r="AH1008">
        <v>0</v>
      </c>
      <c r="AI1008">
        <v>0</v>
      </c>
      <c r="AJ1008">
        <v>0</v>
      </c>
      <c r="AK1008">
        <v>0</v>
      </c>
      <c r="AL1008">
        <v>8.0905263157894716</v>
      </c>
      <c r="AM1008">
        <v>0</v>
      </c>
      <c r="AN1008">
        <v>0</v>
      </c>
      <c r="AO1008">
        <v>0</v>
      </c>
      <c r="AP1008">
        <v>15.119999999999997</v>
      </c>
      <c r="AQ1008">
        <v>17.905263157894737</v>
      </c>
    </row>
    <row r="1009" spans="1:43">
      <c r="A1009" t="s">
        <v>144</v>
      </c>
      <c r="B1009" t="s">
        <v>181</v>
      </c>
      <c r="C1009" t="s">
        <v>863</v>
      </c>
      <c r="D1009">
        <v>0</v>
      </c>
      <c r="E1009">
        <v>0</v>
      </c>
      <c r="F1009">
        <v>0</v>
      </c>
      <c r="G1009">
        <v>0</v>
      </c>
      <c r="H1009">
        <v>291.21816000000013</v>
      </c>
      <c r="I1009">
        <v>400.42497000000014</v>
      </c>
      <c r="J1009">
        <v>0</v>
      </c>
      <c r="K1009">
        <v>0</v>
      </c>
      <c r="L1009">
        <v>263.04000000000002</v>
      </c>
      <c r="M1009">
        <v>0</v>
      </c>
      <c r="N1009">
        <v>0</v>
      </c>
      <c r="O1009">
        <v>0</v>
      </c>
      <c r="P1009">
        <v>0</v>
      </c>
      <c r="Q1009">
        <v>0</v>
      </c>
      <c r="R1009">
        <v>0</v>
      </c>
      <c r="S1009">
        <v>0</v>
      </c>
      <c r="T1009">
        <v>17.593684210526316</v>
      </c>
      <c r="U1009">
        <v>0</v>
      </c>
      <c r="V1009">
        <v>0</v>
      </c>
      <c r="W1009">
        <v>0</v>
      </c>
      <c r="X1009">
        <v>32.88000000000001</v>
      </c>
      <c r="Y1009">
        <v>38.936842105263167</v>
      </c>
      <c r="Z1009">
        <v>133.91784000000001</v>
      </c>
      <c r="AA1009">
        <v>184.13702999999998</v>
      </c>
      <c r="AB1009">
        <v>0</v>
      </c>
      <c r="AC1009">
        <v>0</v>
      </c>
      <c r="AD1009">
        <v>120.95999999999998</v>
      </c>
      <c r="AE1009">
        <v>0</v>
      </c>
      <c r="AF1009">
        <v>0</v>
      </c>
      <c r="AG1009">
        <v>0</v>
      </c>
      <c r="AH1009">
        <v>0</v>
      </c>
      <c r="AI1009">
        <v>0</v>
      </c>
      <c r="AJ1009">
        <v>0</v>
      </c>
      <c r="AK1009">
        <v>0</v>
      </c>
      <c r="AL1009">
        <v>8.0905263157894716</v>
      </c>
      <c r="AM1009">
        <v>0</v>
      </c>
      <c r="AN1009">
        <v>0</v>
      </c>
      <c r="AO1009">
        <v>0</v>
      </c>
      <c r="AP1009">
        <v>15.119999999999997</v>
      </c>
      <c r="AQ1009">
        <v>17.905263157894737</v>
      </c>
    </row>
    <row r="1010" spans="1:43">
      <c r="A1010" t="s">
        <v>144</v>
      </c>
      <c r="B1010" t="s">
        <v>183</v>
      </c>
      <c r="C1010" t="s">
        <v>856</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row>
    <row r="1011" spans="1:43">
      <c r="A1011" t="s">
        <v>144</v>
      </c>
      <c r="B1011" t="s">
        <v>183</v>
      </c>
      <c r="C1011" t="s">
        <v>857</v>
      </c>
      <c r="D1011">
        <v>38.93684210526316</v>
      </c>
      <c r="E1011">
        <v>17.905263157894737</v>
      </c>
      <c r="F1011">
        <v>263.04000000000002</v>
      </c>
      <c r="G1011">
        <v>120.96000000000001</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row>
    <row r="1012" spans="1:43">
      <c r="A1012" t="s">
        <v>144</v>
      </c>
      <c r="B1012" t="s">
        <v>183</v>
      </c>
      <c r="C1012" t="s">
        <v>858</v>
      </c>
      <c r="D1012">
        <v>103.02400000000003</v>
      </c>
      <c r="E1012">
        <v>47.376000000000012</v>
      </c>
      <c r="F1012">
        <v>628.99874016000012</v>
      </c>
      <c r="G1012">
        <v>289.24759584000003</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row>
    <row r="1013" spans="1:43">
      <c r="A1013" t="s">
        <v>144</v>
      </c>
      <c r="B1013" t="s">
        <v>183</v>
      </c>
      <c r="C1013" t="s">
        <v>859</v>
      </c>
      <c r="D1013">
        <v>89.410526315789497</v>
      </c>
      <c r="E1013">
        <v>41.115789473684217</v>
      </c>
      <c r="F1013">
        <v>954.68313000000035</v>
      </c>
      <c r="G1013">
        <v>439.01487000000009</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row>
    <row r="1014" spans="1:43">
      <c r="A1014" t="s">
        <v>144</v>
      </c>
      <c r="B1014" t="s">
        <v>183</v>
      </c>
      <c r="C1014" t="s">
        <v>860</v>
      </c>
      <c r="D1014">
        <v>89.410526315789497</v>
      </c>
      <c r="E1014">
        <v>41.115789473684217</v>
      </c>
      <c r="F1014">
        <v>954.68313000000035</v>
      </c>
      <c r="G1014">
        <v>439.01487000000009</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row>
    <row r="1015" spans="1:43">
      <c r="A1015" t="s">
        <v>144</v>
      </c>
      <c r="B1015" t="s">
        <v>183</v>
      </c>
      <c r="C1015" t="s">
        <v>861</v>
      </c>
      <c r="D1015">
        <v>0</v>
      </c>
      <c r="E1015">
        <v>0</v>
      </c>
      <c r="F1015">
        <v>0</v>
      </c>
      <c r="G1015">
        <v>0</v>
      </c>
      <c r="H1015">
        <v>291.21816000000013</v>
      </c>
      <c r="I1015">
        <v>400.42497000000014</v>
      </c>
      <c r="J1015">
        <v>0</v>
      </c>
      <c r="K1015">
        <v>0</v>
      </c>
      <c r="L1015">
        <v>263.04000000000002</v>
      </c>
      <c r="M1015">
        <v>0</v>
      </c>
      <c r="N1015">
        <v>0</v>
      </c>
      <c r="O1015">
        <v>0</v>
      </c>
      <c r="P1015">
        <v>0</v>
      </c>
      <c r="Q1015">
        <v>0</v>
      </c>
      <c r="R1015">
        <v>0</v>
      </c>
      <c r="S1015">
        <v>0</v>
      </c>
      <c r="T1015">
        <v>17.593684210526316</v>
      </c>
      <c r="U1015">
        <v>0</v>
      </c>
      <c r="V1015">
        <v>0</v>
      </c>
      <c r="W1015">
        <v>0</v>
      </c>
      <c r="X1015">
        <v>32.88000000000001</v>
      </c>
      <c r="Y1015">
        <v>38.936842105263167</v>
      </c>
      <c r="Z1015">
        <v>133.91784000000001</v>
      </c>
      <c r="AA1015">
        <v>184.13702999999998</v>
      </c>
      <c r="AB1015">
        <v>0</v>
      </c>
      <c r="AC1015">
        <v>0</v>
      </c>
      <c r="AD1015">
        <v>120.95999999999998</v>
      </c>
      <c r="AE1015">
        <v>0</v>
      </c>
      <c r="AF1015">
        <v>0</v>
      </c>
      <c r="AG1015">
        <v>0</v>
      </c>
      <c r="AH1015">
        <v>0</v>
      </c>
      <c r="AI1015">
        <v>0</v>
      </c>
      <c r="AJ1015">
        <v>0</v>
      </c>
      <c r="AK1015">
        <v>0</v>
      </c>
      <c r="AL1015">
        <v>8.0905263157894716</v>
      </c>
      <c r="AM1015">
        <v>0</v>
      </c>
      <c r="AN1015">
        <v>0</v>
      </c>
      <c r="AO1015">
        <v>0</v>
      </c>
      <c r="AP1015">
        <v>15.119999999999997</v>
      </c>
      <c r="AQ1015">
        <v>17.905263157894737</v>
      </c>
    </row>
    <row r="1016" spans="1:43">
      <c r="A1016" t="s">
        <v>144</v>
      </c>
      <c r="B1016" t="s">
        <v>183</v>
      </c>
      <c r="C1016" t="s">
        <v>862</v>
      </c>
      <c r="D1016">
        <v>0</v>
      </c>
      <c r="E1016">
        <v>0</v>
      </c>
      <c r="F1016">
        <v>0</v>
      </c>
      <c r="G1016">
        <v>0</v>
      </c>
      <c r="H1016">
        <v>291.21816000000013</v>
      </c>
      <c r="I1016">
        <v>400.42497000000014</v>
      </c>
      <c r="J1016">
        <v>0</v>
      </c>
      <c r="K1016">
        <v>0</v>
      </c>
      <c r="L1016">
        <v>263.04000000000002</v>
      </c>
      <c r="M1016">
        <v>0</v>
      </c>
      <c r="N1016">
        <v>0</v>
      </c>
      <c r="O1016">
        <v>0</v>
      </c>
      <c r="P1016">
        <v>0</v>
      </c>
      <c r="Q1016">
        <v>0</v>
      </c>
      <c r="R1016">
        <v>0</v>
      </c>
      <c r="S1016">
        <v>0</v>
      </c>
      <c r="T1016">
        <v>17.593684210526316</v>
      </c>
      <c r="U1016">
        <v>0</v>
      </c>
      <c r="V1016">
        <v>0</v>
      </c>
      <c r="W1016">
        <v>0</v>
      </c>
      <c r="X1016">
        <v>32.88000000000001</v>
      </c>
      <c r="Y1016">
        <v>38.936842105263167</v>
      </c>
      <c r="Z1016">
        <v>133.91784000000001</v>
      </c>
      <c r="AA1016">
        <v>184.13702999999998</v>
      </c>
      <c r="AB1016">
        <v>0</v>
      </c>
      <c r="AC1016">
        <v>0</v>
      </c>
      <c r="AD1016">
        <v>120.95999999999998</v>
      </c>
      <c r="AE1016">
        <v>0</v>
      </c>
      <c r="AF1016">
        <v>0</v>
      </c>
      <c r="AG1016">
        <v>0</v>
      </c>
      <c r="AH1016">
        <v>0</v>
      </c>
      <c r="AI1016">
        <v>0</v>
      </c>
      <c r="AJ1016">
        <v>0</v>
      </c>
      <c r="AK1016">
        <v>0</v>
      </c>
      <c r="AL1016">
        <v>8.0905263157894716</v>
      </c>
      <c r="AM1016">
        <v>0</v>
      </c>
      <c r="AN1016">
        <v>0</v>
      </c>
      <c r="AO1016">
        <v>0</v>
      </c>
      <c r="AP1016">
        <v>15.119999999999997</v>
      </c>
      <c r="AQ1016">
        <v>17.905263157894737</v>
      </c>
    </row>
    <row r="1017" spans="1:43">
      <c r="A1017" t="s">
        <v>144</v>
      </c>
      <c r="B1017" t="s">
        <v>183</v>
      </c>
      <c r="C1017" t="s">
        <v>863</v>
      </c>
      <c r="D1017">
        <v>0</v>
      </c>
      <c r="E1017">
        <v>0</v>
      </c>
      <c r="F1017">
        <v>0</v>
      </c>
      <c r="G1017">
        <v>0</v>
      </c>
      <c r="H1017">
        <v>291.21816000000013</v>
      </c>
      <c r="I1017">
        <v>400.42497000000014</v>
      </c>
      <c r="J1017">
        <v>0</v>
      </c>
      <c r="K1017">
        <v>0</v>
      </c>
      <c r="L1017">
        <v>263.04000000000002</v>
      </c>
      <c r="M1017">
        <v>0</v>
      </c>
      <c r="N1017">
        <v>0</v>
      </c>
      <c r="O1017">
        <v>0</v>
      </c>
      <c r="P1017">
        <v>0</v>
      </c>
      <c r="Q1017">
        <v>0</v>
      </c>
      <c r="R1017">
        <v>0</v>
      </c>
      <c r="S1017">
        <v>0</v>
      </c>
      <c r="T1017">
        <v>17.593684210526316</v>
      </c>
      <c r="U1017">
        <v>0</v>
      </c>
      <c r="V1017">
        <v>0</v>
      </c>
      <c r="W1017">
        <v>0</v>
      </c>
      <c r="X1017">
        <v>32.88000000000001</v>
      </c>
      <c r="Y1017">
        <v>38.936842105263167</v>
      </c>
      <c r="Z1017">
        <v>133.91784000000001</v>
      </c>
      <c r="AA1017">
        <v>184.13702999999998</v>
      </c>
      <c r="AB1017">
        <v>0</v>
      </c>
      <c r="AC1017">
        <v>0</v>
      </c>
      <c r="AD1017">
        <v>120.95999999999998</v>
      </c>
      <c r="AE1017">
        <v>0</v>
      </c>
      <c r="AF1017">
        <v>0</v>
      </c>
      <c r="AG1017">
        <v>0</v>
      </c>
      <c r="AH1017">
        <v>0</v>
      </c>
      <c r="AI1017">
        <v>0</v>
      </c>
      <c r="AJ1017">
        <v>0</v>
      </c>
      <c r="AK1017">
        <v>0</v>
      </c>
      <c r="AL1017">
        <v>8.0905263157894716</v>
      </c>
      <c r="AM1017">
        <v>0</v>
      </c>
      <c r="AN1017">
        <v>0</v>
      </c>
      <c r="AO1017">
        <v>0</v>
      </c>
      <c r="AP1017">
        <v>15.119999999999997</v>
      </c>
      <c r="AQ1017">
        <v>17.905263157894737</v>
      </c>
    </row>
    <row r="1018" spans="1:43">
      <c r="A1018" t="s">
        <v>144</v>
      </c>
      <c r="B1018" t="s">
        <v>185</v>
      </c>
      <c r="C1018" t="s">
        <v>856</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row>
    <row r="1019" spans="1:43">
      <c r="A1019" t="s">
        <v>144</v>
      </c>
      <c r="B1019" t="s">
        <v>185</v>
      </c>
      <c r="C1019" t="s">
        <v>857</v>
      </c>
      <c r="D1019">
        <v>41.389860775665959</v>
      </c>
      <c r="E1019">
        <v>19.033293641364637</v>
      </c>
      <c r="F1019">
        <v>187.32803396117617</v>
      </c>
      <c r="G1019">
        <v>86.143548463898526</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row>
    <row r="1020" spans="1:43">
      <c r="A1020" t="s">
        <v>144</v>
      </c>
      <c r="B1020" t="s">
        <v>185</v>
      </c>
      <c r="C1020" t="s">
        <v>858</v>
      </c>
      <c r="D1020">
        <v>403.52969910193343</v>
      </c>
      <c r="E1020">
        <v>185.56475214176498</v>
      </c>
      <c r="F1020">
        <v>640.22995685463422</v>
      </c>
      <c r="G1020">
        <v>294.4123159258537</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row>
    <row r="1021" spans="1:43">
      <c r="A1021" t="s">
        <v>144</v>
      </c>
      <c r="B1021" t="s">
        <v>185</v>
      </c>
      <c r="C1021" t="s">
        <v>859</v>
      </c>
      <c r="D1021">
        <v>394.45404997912635</v>
      </c>
      <c r="E1021">
        <v>181.39127845755445</v>
      </c>
      <c r="F1021">
        <v>857.35288341463445</v>
      </c>
      <c r="G1021">
        <v>394.25716536585378</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row>
    <row r="1022" spans="1:43">
      <c r="A1022" t="s">
        <v>144</v>
      </c>
      <c r="B1022" t="s">
        <v>185</v>
      </c>
      <c r="C1022" t="s">
        <v>860</v>
      </c>
      <c r="D1022">
        <v>320.23185057685077</v>
      </c>
      <c r="E1022">
        <v>147.25990209008464</v>
      </c>
      <c r="F1022">
        <v>857.79208590527912</v>
      </c>
      <c r="G1022">
        <v>394.4591343943984</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row>
    <row r="1023" spans="1:43">
      <c r="A1023" t="s">
        <v>144</v>
      </c>
      <c r="B1023" t="s">
        <v>185</v>
      </c>
      <c r="C1023" t="s">
        <v>861</v>
      </c>
      <c r="D1023">
        <v>0</v>
      </c>
      <c r="E1023">
        <v>0</v>
      </c>
      <c r="F1023">
        <v>0</v>
      </c>
      <c r="G1023">
        <v>0</v>
      </c>
      <c r="H1023">
        <v>220.00434354809795</v>
      </c>
      <c r="I1023">
        <v>292.40272275938435</v>
      </c>
      <c r="J1023">
        <v>0</v>
      </c>
      <c r="K1023">
        <v>82.345019597796863</v>
      </c>
      <c r="L1023">
        <v>263.04000000000002</v>
      </c>
      <c r="M1023">
        <v>0</v>
      </c>
      <c r="N1023">
        <v>0</v>
      </c>
      <c r="O1023">
        <v>0</v>
      </c>
      <c r="P1023">
        <v>0</v>
      </c>
      <c r="Q1023">
        <v>17.746960103780332</v>
      </c>
      <c r="R1023">
        <v>24.402070142697962</v>
      </c>
      <c r="S1023">
        <v>0</v>
      </c>
      <c r="T1023">
        <v>11.729122807017545</v>
      </c>
      <c r="U1023">
        <v>0</v>
      </c>
      <c r="V1023">
        <v>0</v>
      </c>
      <c r="W1023">
        <v>0</v>
      </c>
      <c r="X1023">
        <v>121.9450663359938</v>
      </c>
      <c r="Y1023">
        <v>144.4086311873611</v>
      </c>
      <c r="Z1023">
        <v>101.16988060970925</v>
      </c>
      <c r="AA1023">
        <v>134.46256594044678</v>
      </c>
      <c r="AB1023">
        <v>0</v>
      </c>
      <c r="AC1023">
        <v>37.866687844242335</v>
      </c>
      <c r="AD1023">
        <v>120.95999999999998</v>
      </c>
      <c r="AE1023">
        <v>0</v>
      </c>
      <c r="AF1023">
        <v>0</v>
      </c>
      <c r="AG1023">
        <v>0</v>
      </c>
      <c r="AH1023">
        <v>0</v>
      </c>
      <c r="AI1023">
        <v>8.1610108506435104</v>
      </c>
      <c r="AJ1023">
        <v>11.221389919634827</v>
      </c>
      <c r="AK1023">
        <v>0</v>
      </c>
      <c r="AL1023">
        <v>5.393684210526315</v>
      </c>
      <c r="AM1023">
        <v>0</v>
      </c>
      <c r="AN1023">
        <v>0</v>
      </c>
      <c r="AO1023">
        <v>0</v>
      </c>
      <c r="AP1023">
        <v>56.076928315092033</v>
      </c>
      <c r="AQ1023">
        <v>66.40688879418795</v>
      </c>
    </row>
    <row r="1024" spans="1:43">
      <c r="A1024" t="s">
        <v>144</v>
      </c>
      <c r="B1024" t="s">
        <v>185</v>
      </c>
      <c r="C1024" t="s">
        <v>862</v>
      </c>
      <c r="D1024">
        <v>0</v>
      </c>
      <c r="E1024">
        <v>0</v>
      </c>
      <c r="F1024">
        <v>0</v>
      </c>
      <c r="G1024">
        <v>0</v>
      </c>
      <c r="H1024">
        <v>220.00434354809795</v>
      </c>
      <c r="I1024">
        <v>292.40272275938435</v>
      </c>
      <c r="J1024">
        <v>0</v>
      </c>
      <c r="K1024">
        <v>82.345019597796863</v>
      </c>
      <c r="L1024">
        <v>263.04000000000002</v>
      </c>
      <c r="M1024">
        <v>0</v>
      </c>
      <c r="N1024">
        <v>0</v>
      </c>
      <c r="O1024">
        <v>0</v>
      </c>
      <c r="P1024">
        <v>0</v>
      </c>
      <c r="Q1024">
        <v>17.746960103780332</v>
      </c>
      <c r="R1024">
        <v>24.402070142697962</v>
      </c>
      <c r="S1024">
        <v>0</v>
      </c>
      <c r="T1024">
        <v>11.729122807017545</v>
      </c>
      <c r="U1024">
        <v>0</v>
      </c>
      <c r="V1024">
        <v>0</v>
      </c>
      <c r="W1024">
        <v>0</v>
      </c>
      <c r="X1024">
        <v>121.9450663359938</v>
      </c>
      <c r="Y1024">
        <v>144.4086311873611</v>
      </c>
      <c r="Z1024">
        <v>101.16988060970925</v>
      </c>
      <c r="AA1024">
        <v>134.46256594044678</v>
      </c>
      <c r="AB1024">
        <v>0</v>
      </c>
      <c r="AC1024">
        <v>37.866687844242335</v>
      </c>
      <c r="AD1024">
        <v>120.95999999999998</v>
      </c>
      <c r="AE1024">
        <v>0</v>
      </c>
      <c r="AF1024">
        <v>0</v>
      </c>
      <c r="AG1024">
        <v>0</v>
      </c>
      <c r="AH1024">
        <v>0</v>
      </c>
      <c r="AI1024">
        <v>8.1610108506435104</v>
      </c>
      <c r="AJ1024">
        <v>11.221389919634827</v>
      </c>
      <c r="AK1024">
        <v>0</v>
      </c>
      <c r="AL1024">
        <v>5.393684210526315</v>
      </c>
      <c r="AM1024">
        <v>0</v>
      </c>
      <c r="AN1024">
        <v>0</v>
      </c>
      <c r="AO1024">
        <v>0</v>
      </c>
      <c r="AP1024">
        <v>56.076928315092033</v>
      </c>
      <c r="AQ1024">
        <v>66.40688879418795</v>
      </c>
    </row>
    <row r="1025" spans="1:43">
      <c r="A1025" t="s">
        <v>144</v>
      </c>
      <c r="B1025" t="s">
        <v>185</v>
      </c>
      <c r="C1025" t="s">
        <v>863</v>
      </c>
      <c r="D1025">
        <v>0</v>
      </c>
      <c r="E1025">
        <v>0</v>
      </c>
      <c r="F1025">
        <v>0</v>
      </c>
      <c r="G1025">
        <v>0</v>
      </c>
      <c r="H1025">
        <v>220.00434354809795</v>
      </c>
      <c r="I1025">
        <v>292.40272275938435</v>
      </c>
      <c r="J1025">
        <v>0</v>
      </c>
      <c r="K1025">
        <v>82.345019597796863</v>
      </c>
      <c r="L1025">
        <v>263.04000000000002</v>
      </c>
      <c r="M1025">
        <v>0</v>
      </c>
      <c r="N1025">
        <v>0</v>
      </c>
      <c r="O1025">
        <v>0</v>
      </c>
      <c r="P1025">
        <v>0</v>
      </c>
      <c r="Q1025">
        <v>17.746960103780332</v>
      </c>
      <c r="R1025">
        <v>24.402070142697962</v>
      </c>
      <c r="S1025">
        <v>0</v>
      </c>
      <c r="T1025">
        <v>11.729122807017545</v>
      </c>
      <c r="U1025">
        <v>0</v>
      </c>
      <c r="V1025">
        <v>0</v>
      </c>
      <c r="W1025">
        <v>0</v>
      </c>
      <c r="X1025">
        <v>121.9450663359938</v>
      </c>
      <c r="Y1025">
        <v>144.4086311873611</v>
      </c>
      <c r="Z1025">
        <v>101.16988060970925</v>
      </c>
      <c r="AA1025">
        <v>134.46256594044678</v>
      </c>
      <c r="AB1025">
        <v>0</v>
      </c>
      <c r="AC1025">
        <v>37.866687844242335</v>
      </c>
      <c r="AD1025">
        <v>120.95999999999998</v>
      </c>
      <c r="AE1025">
        <v>0</v>
      </c>
      <c r="AF1025">
        <v>0</v>
      </c>
      <c r="AG1025">
        <v>0</v>
      </c>
      <c r="AH1025">
        <v>0</v>
      </c>
      <c r="AI1025">
        <v>8.1610108506435104</v>
      </c>
      <c r="AJ1025">
        <v>11.221389919634827</v>
      </c>
      <c r="AK1025">
        <v>0</v>
      </c>
      <c r="AL1025">
        <v>5.393684210526315</v>
      </c>
      <c r="AM1025">
        <v>0</v>
      </c>
      <c r="AN1025">
        <v>0</v>
      </c>
      <c r="AO1025">
        <v>0</v>
      </c>
      <c r="AP1025">
        <v>56.076928315092033</v>
      </c>
      <c r="AQ1025">
        <v>66.40688879418795</v>
      </c>
    </row>
    <row r="1026" spans="1:43">
      <c r="A1026" t="s">
        <v>146</v>
      </c>
      <c r="B1026" t="s">
        <v>171</v>
      </c>
      <c r="C1026" t="s">
        <v>856</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row>
    <row r="1027" spans="1:43">
      <c r="A1027" t="s">
        <v>146</v>
      </c>
      <c r="B1027" t="s">
        <v>171</v>
      </c>
      <c r="C1027" t="s">
        <v>857</v>
      </c>
      <c r="D1027">
        <v>196.3666666666667</v>
      </c>
      <c r="E1027">
        <v>90.300000000000011</v>
      </c>
      <c r="F1027">
        <v>463.48449631791033</v>
      </c>
      <c r="G1027">
        <v>213.13520633597335</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row>
    <row r="1028" spans="1:43">
      <c r="A1028" t="s">
        <v>146</v>
      </c>
      <c r="B1028" t="s">
        <v>171</v>
      </c>
      <c r="C1028" t="s">
        <v>858</v>
      </c>
      <c r="D1028">
        <v>196.3666666666667</v>
      </c>
      <c r="E1028">
        <v>90.300000000000011</v>
      </c>
      <c r="F1028">
        <v>508.62197026538843</v>
      </c>
      <c r="G1028">
        <v>233.89185493955816</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row>
    <row r="1029" spans="1:43">
      <c r="A1029" t="s">
        <v>146</v>
      </c>
      <c r="B1029" t="s">
        <v>171</v>
      </c>
      <c r="C1029" t="s">
        <v>859</v>
      </c>
      <c r="D1029">
        <v>196.3666666666667</v>
      </c>
      <c r="E1029">
        <v>90.300000000000011</v>
      </c>
      <c r="F1029">
        <v>580.29019999660159</v>
      </c>
      <c r="G1029">
        <v>266.84877810062699</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row>
    <row r="1030" spans="1:43">
      <c r="A1030" t="s">
        <v>146</v>
      </c>
      <c r="B1030" t="s">
        <v>171</v>
      </c>
      <c r="C1030" t="s">
        <v>860</v>
      </c>
      <c r="D1030">
        <v>196.3666666666667</v>
      </c>
      <c r="E1030">
        <v>90.300000000000011</v>
      </c>
      <c r="F1030">
        <v>598.86227159187763</v>
      </c>
      <c r="G1030">
        <v>275.38921978312618</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row>
    <row r="1031" spans="1:43">
      <c r="A1031" t="s">
        <v>146</v>
      </c>
      <c r="B1031" t="s">
        <v>171</v>
      </c>
      <c r="C1031" t="s">
        <v>861</v>
      </c>
      <c r="D1031">
        <v>0</v>
      </c>
      <c r="E1031">
        <v>0</v>
      </c>
      <c r="F1031">
        <v>0</v>
      </c>
      <c r="G1031">
        <v>0</v>
      </c>
      <c r="H1031">
        <v>0</v>
      </c>
      <c r="I1031">
        <v>0</v>
      </c>
      <c r="J1031">
        <v>0</v>
      </c>
      <c r="K1031">
        <v>58.168938258544195</v>
      </c>
      <c r="L1031">
        <v>263.04000000000008</v>
      </c>
      <c r="M1031">
        <v>146.13333333333338</v>
      </c>
      <c r="N1031">
        <v>131.52000000000004</v>
      </c>
      <c r="O1031">
        <v>0</v>
      </c>
      <c r="P1031">
        <v>0</v>
      </c>
      <c r="Q1031">
        <v>0</v>
      </c>
      <c r="R1031">
        <v>0</v>
      </c>
      <c r="S1031">
        <v>0</v>
      </c>
      <c r="T1031">
        <v>0</v>
      </c>
      <c r="U1031">
        <v>0</v>
      </c>
      <c r="V1031">
        <v>0</v>
      </c>
      <c r="W1031">
        <v>0</v>
      </c>
      <c r="X1031">
        <v>82.200000000000017</v>
      </c>
      <c r="Y1031">
        <v>114.16666666666669</v>
      </c>
      <c r="Z1031">
        <v>0</v>
      </c>
      <c r="AA1031">
        <v>0</v>
      </c>
      <c r="AB1031">
        <v>0</v>
      </c>
      <c r="AC1031">
        <v>26.749219783126158</v>
      </c>
      <c r="AD1031">
        <v>120.95999999999998</v>
      </c>
      <c r="AE1031">
        <v>67.199999999999989</v>
      </c>
      <c r="AF1031">
        <v>60.47999999999999</v>
      </c>
      <c r="AG1031">
        <v>0</v>
      </c>
      <c r="AH1031">
        <v>0</v>
      </c>
      <c r="AI1031">
        <v>0</v>
      </c>
      <c r="AJ1031">
        <v>0</v>
      </c>
      <c r="AK1031">
        <v>0</v>
      </c>
      <c r="AL1031">
        <v>0</v>
      </c>
      <c r="AM1031">
        <v>0</v>
      </c>
      <c r="AN1031">
        <v>0</v>
      </c>
      <c r="AO1031">
        <v>0</v>
      </c>
      <c r="AP1031">
        <v>37.799999999999997</v>
      </c>
      <c r="AQ1031">
        <v>52.5</v>
      </c>
    </row>
    <row r="1032" spans="1:43">
      <c r="A1032" t="s">
        <v>146</v>
      </c>
      <c r="B1032" t="s">
        <v>171</v>
      </c>
      <c r="C1032" t="s">
        <v>862</v>
      </c>
      <c r="D1032">
        <v>0</v>
      </c>
      <c r="E1032">
        <v>0</v>
      </c>
      <c r="F1032">
        <v>0</v>
      </c>
      <c r="G1032">
        <v>0</v>
      </c>
      <c r="H1032">
        <v>0</v>
      </c>
      <c r="I1032">
        <v>0</v>
      </c>
      <c r="J1032">
        <v>0</v>
      </c>
      <c r="K1032">
        <v>58.168938258544195</v>
      </c>
      <c r="L1032">
        <v>263.04000000000008</v>
      </c>
      <c r="M1032">
        <v>146.13333333333338</v>
      </c>
      <c r="N1032">
        <v>131.52000000000004</v>
      </c>
      <c r="O1032">
        <v>0</v>
      </c>
      <c r="P1032">
        <v>0</v>
      </c>
      <c r="Q1032">
        <v>0</v>
      </c>
      <c r="R1032">
        <v>0</v>
      </c>
      <c r="S1032">
        <v>0</v>
      </c>
      <c r="T1032">
        <v>0</v>
      </c>
      <c r="U1032">
        <v>0</v>
      </c>
      <c r="V1032">
        <v>0</v>
      </c>
      <c r="W1032">
        <v>0</v>
      </c>
      <c r="X1032">
        <v>82.200000000000017</v>
      </c>
      <c r="Y1032">
        <v>114.16666666666669</v>
      </c>
      <c r="Z1032">
        <v>0</v>
      </c>
      <c r="AA1032">
        <v>0</v>
      </c>
      <c r="AB1032">
        <v>0</v>
      </c>
      <c r="AC1032">
        <v>26.749219783126158</v>
      </c>
      <c r="AD1032">
        <v>120.95999999999998</v>
      </c>
      <c r="AE1032">
        <v>67.199999999999989</v>
      </c>
      <c r="AF1032">
        <v>60.47999999999999</v>
      </c>
      <c r="AG1032">
        <v>0</v>
      </c>
      <c r="AH1032">
        <v>0</v>
      </c>
      <c r="AI1032">
        <v>0</v>
      </c>
      <c r="AJ1032">
        <v>0</v>
      </c>
      <c r="AK1032">
        <v>0</v>
      </c>
      <c r="AL1032">
        <v>0</v>
      </c>
      <c r="AM1032">
        <v>0</v>
      </c>
      <c r="AN1032">
        <v>0</v>
      </c>
      <c r="AO1032">
        <v>0</v>
      </c>
      <c r="AP1032">
        <v>37.799999999999997</v>
      </c>
      <c r="AQ1032">
        <v>52.5</v>
      </c>
    </row>
    <row r="1033" spans="1:43">
      <c r="A1033" t="s">
        <v>146</v>
      </c>
      <c r="B1033" t="s">
        <v>171</v>
      </c>
      <c r="C1033" t="s">
        <v>863</v>
      </c>
      <c r="D1033">
        <v>0</v>
      </c>
      <c r="E1033">
        <v>0</v>
      </c>
      <c r="F1033">
        <v>0</v>
      </c>
      <c r="G1033">
        <v>0</v>
      </c>
      <c r="H1033">
        <v>0</v>
      </c>
      <c r="I1033">
        <v>0</v>
      </c>
      <c r="J1033">
        <v>0</v>
      </c>
      <c r="K1033">
        <v>58.168938258544195</v>
      </c>
      <c r="L1033">
        <v>263.04000000000008</v>
      </c>
      <c r="M1033">
        <v>146.13333333333338</v>
      </c>
      <c r="N1033">
        <v>131.52000000000004</v>
      </c>
      <c r="O1033">
        <v>0</v>
      </c>
      <c r="P1033">
        <v>0</v>
      </c>
      <c r="Q1033">
        <v>0</v>
      </c>
      <c r="R1033">
        <v>0</v>
      </c>
      <c r="S1033">
        <v>0</v>
      </c>
      <c r="T1033">
        <v>0</v>
      </c>
      <c r="U1033">
        <v>0</v>
      </c>
      <c r="V1033">
        <v>0</v>
      </c>
      <c r="W1033">
        <v>0</v>
      </c>
      <c r="X1033">
        <v>82.200000000000017</v>
      </c>
      <c r="Y1033">
        <v>114.16666666666669</v>
      </c>
      <c r="Z1033">
        <v>0</v>
      </c>
      <c r="AA1033">
        <v>0</v>
      </c>
      <c r="AB1033">
        <v>0</v>
      </c>
      <c r="AC1033">
        <v>26.749219783126158</v>
      </c>
      <c r="AD1033">
        <v>120.95999999999998</v>
      </c>
      <c r="AE1033">
        <v>67.199999999999989</v>
      </c>
      <c r="AF1033">
        <v>60.47999999999999</v>
      </c>
      <c r="AG1033">
        <v>0</v>
      </c>
      <c r="AH1033">
        <v>0</v>
      </c>
      <c r="AI1033">
        <v>0</v>
      </c>
      <c r="AJ1033">
        <v>0</v>
      </c>
      <c r="AK1033">
        <v>0</v>
      </c>
      <c r="AL1033">
        <v>0</v>
      </c>
      <c r="AM1033">
        <v>0</v>
      </c>
      <c r="AN1033">
        <v>0</v>
      </c>
      <c r="AO1033">
        <v>0</v>
      </c>
      <c r="AP1033">
        <v>37.799999999999997</v>
      </c>
      <c r="AQ1033">
        <v>52.5</v>
      </c>
    </row>
    <row r="1034" spans="1:43">
      <c r="A1034" t="s">
        <v>146</v>
      </c>
      <c r="B1034" t="s">
        <v>173</v>
      </c>
      <c r="C1034" t="s">
        <v>856</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row>
    <row r="1035" spans="1:43">
      <c r="A1035" t="s">
        <v>146</v>
      </c>
      <c r="B1035" t="s">
        <v>173</v>
      </c>
      <c r="C1035" t="s">
        <v>857</v>
      </c>
      <c r="D1035">
        <v>264.23975676936942</v>
      </c>
      <c r="E1035">
        <v>121.5117129669363</v>
      </c>
      <c r="F1035">
        <v>392.05799439998293</v>
      </c>
      <c r="G1035">
        <v>180.28944268028411</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row>
    <row r="1036" spans="1:43">
      <c r="A1036" t="s">
        <v>146</v>
      </c>
      <c r="B1036" t="s">
        <v>173</v>
      </c>
      <c r="C1036" t="s">
        <v>858</v>
      </c>
      <c r="D1036">
        <v>228.75991220341555</v>
      </c>
      <c r="E1036">
        <v>105.19616400595021</v>
      </c>
      <c r="F1036">
        <v>507.82171633386122</v>
      </c>
      <c r="G1036">
        <v>233.52385495644711</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row>
    <row r="1037" spans="1:43">
      <c r="A1037" t="s">
        <v>146</v>
      </c>
      <c r="B1037" t="s">
        <v>173</v>
      </c>
      <c r="C1037" t="s">
        <v>859</v>
      </c>
      <c r="D1037">
        <v>312.38528601042128</v>
      </c>
      <c r="E1037">
        <v>143.6516278734054</v>
      </c>
      <c r="F1037">
        <v>462.66061935851201</v>
      </c>
      <c r="G1037">
        <v>212.75634320865879</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row>
    <row r="1038" spans="1:43">
      <c r="A1038" t="s">
        <v>146</v>
      </c>
      <c r="B1038" t="s">
        <v>173</v>
      </c>
      <c r="C1038" t="s">
        <v>860</v>
      </c>
      <c r="D1038">
        <v>265.5161940014338</v>
      </c>
      <c r="E1038">
        <v>122.09868775248415</v>
      </c>
      <c r="F1038">
        <v>390.80091344646326</v>
      </c>
      <c r="G1038">
        <v>179.71136895713272</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row>
    <row r="1039" spans="1:43">
      <c r="A1039" t="s">
        <v>146</v>
      </c>
      <c r="B1039" t="s">
        <v>173</v>
      </c>
      <c r="C1039" t="s">
        <v>861</v>
      </c>
      <c r="D1039">
        <v>0</v>
      </c>
      <c r="E1039">
        <v>0</v>
      </c>
      <c r="F1039">
        <v>0</v>
      </c>
      <c r="G1039">
        <v>0</v>
      </c>
      <c r="H1039">
        <v>0</v>
      </c>
      <c r="I1039">
        <v>0</v>
      </c>
      <c r="J1039">
        <v>0</v>
      </c>
      <c r="K1039">
        <v>26.229959013239075</v>
      </c>
      <c r="L1039">
        <v>233.28623092237515</v>
      </c>
      <c r="M1039">
        <v>83.997334947699628</v>
      </c>
      <c r="N1039">
        <v>47.287388563149406</v>
      </c>
      <c r="O1039">
        <v>0</v>
      </c>
      <c r="P1039">
        <v>0</v>
      </c>
      <c r="Q1039">
        <v>31.749177475632337</v>
      </c>
      <c r="R1039">
        <v>163.28668171468891</v>
      </c>
      <c r="S1039">
        <v>0</v>
      </c>
      <c r="T1039">
        <v>0</v>
      </c>
      <c r="U1039">
        <v>0</v>
      </c>
      <c r="V1039">
        <v>0</v>
      </c>
      <c r="W1039">
        <v>0</v>
      </c>
      <c r="X1039">
        <v>28.611115376270028</v>
      </c>
      <c r="Y1039">
        <v>45.70000580573906</v>
      </c>
      <c r="Z1039">
        <v>0</v>
      </c>
      <c r="AA1039">
        <v>0</v>
      </c>
      <c r="AB1039">
        <v>0</v>
      </c>
      <c r="AC1039">
        <v>12.061951954993148</v>
      </c>
      <c r="AD1039">
        <v>107.27760984021629</v>
      </c>
      <c r="AE1039">
        <v>38.626511691277912</v>
      </c>
      <c r="AF1039">
        <v>21.745295470645345</v>
      </c>
      <c r="AG1039">
        <v>0</v>
      </c>
      <c r="AH1039">
        <v>0</v>
      </c>
      <c r="AI1039">
        <v>14.599986722371071</v>
      </c>
      <c r="AJ1039">
        <v>75.088036116973711</v>
      </c>
      <c r="AK1039">
        <v>0</v>
      </c>
      <c r="AL1039">
        <v>0</v>
      </c>
      <c r="AM1039">
        <v>0</v>
      </c>
      <c r="AN1039">
        <v>0</v>
      </c>
      <c r="AO1039">
        <v>0</v>
      </c>
      <c r="AP1039">
        <v>13.156936267919789</v>
      </c>
      <c r="AQ1039">
        <v>21.015331136945697</v>
      </c>
    </row>
    <row r="1040" spans="1:43">
      <c r="A1040" t="s">
        <v>146</v>
      </c>
      <c r="B1040" t="s">
        <v>173</v>
      </c>
      <c r="C1040" t="s">
        <v>862</v>
      </c>
      <c r="D1040">
        <v>0</v>
      </c>
      <c r="E1040">
        <v>0</v>
      </c>
      <c r="F1040">
        <v>0</v>
      </c>
      <c r="G1040">
        <v>0</v>
      </c>
      <c r="H1040">
        <v>0</v>
      </c>
      <c r="I1040">
        <v>0</v>
      </c>
      <c r="J1040">
        <v>0</v>
      </c>
      <c r="K1040">
        <v>26.229959013239075</v>
      </c>
      <c r="L1040">
        <v>233.28623092237515</v>
      </c>
      <c r="M1040">
        <v>83.997334947699628</v>
      </c>
      <c r="N1040">
        <v>47.287388563149406</v>
      </c>
      <c r="O1040">
        <v>0</v>
      </c>
      <c r="P1040">
        <v>0</v>
      </c>
      <c r="Q1040">
        <v>31.749177475632337</v>
      </c>
      <c r="R1040">
        <v>163.28668171468891</v>
      </c>
      <c r="S1040">
        <v>0</v>
      </c>
      <c r="T1040">
        <v>0</v>
      </c>
      <c r="U1040">
        <v>0</v>
      </c>
      <c r="V1040">
        <v>0</v>
      </c>
      <c r="W1040">
        <v>0</v>
      </c>
      <c r="X1040">
        <v>28.611115376270028</v>
      </c>
      <c r="Y1040">
        <v>45.70000580573906</v>
      </c>
      <c r="Z1040">
        <v>0</v>
      </c>
      <c r="AA1040">
        <v>0</v>
      </c>
      <c r="AB1040">
        <v>0</v>
      </c>
      <c r="AC1040">
        <v>12.061951954993148</v>
      </c>
      <c r="AD1040">
        <v>107.27760984021629</v>
      </c>
      <c r="AE1040">
        <v>38.626511691277912</v>
      </c>
      <c r="AF1040">
        <v>21.745295470645345</v>
      </c>
      <c r="AG1040">
        <v>0</v>
      </c>
      <c r="AH1040">
        <v>0</v>
      </c>
      <c r="AI1040">
        <v>14.599986722371071</v>
      </c>
      <c r="AJ1040">
        <v>75.088036116973711</v>
      </c>
      <c r="AK1040">
        <v>0</v>
      </c>
      <c r="AL1040">
        <v>0</v>
      </c>
      <c r="AM1040">
        <v>0</v>
      </c>
      <c r="AN1040">
        <v>0</v>
      </c>
      <c r="AO1040">
        <v>0</v>
      </c>
      <c r="AP1040">
        <v>13.156936267919789</v>
      </c>
      <c r="AQ1040">
        <v>21.015331136945697</v>
      </c>
    </row>
    <row r="1041" spans="1:43">
      <c r="A1041" t="s">
        <v>146</v>
      </c>
      <c r="B1041" t="s">
        <v>173</v>
      </c>
      <c r="C1041" t="s">
        <v>863</v>
      </c>
      <c r="D1041">
        <v>0</v>
      </c>
      <c r="E1041">
        <v>0</v>
      </c>
      <c r="F1041">
        <v>0</v>
      </c>
      <c r="G1041">
        <v>0</v>
      </c>
      <c r="H1041">
        <v>0</v>
      </c>
      <c r="I1041">
        <v>0</v>
      </c>
      <c r="J1041">
        <v>0</v>
      </c>
      <c r="K1041">
        <v>26.229959013239075</v>
      </c>
      <c r="L1041">
        <v>233.28623092237515</v>
      </c>
      <c r="M1041">
        <v>83.997334947699628</v>
      </c>
      <c r="N1041">
        <v>47.287388563149406</v>
      </c>
      <c r="O1041">
        <v>0</v>
      </c>
      <c r="P1041">
        <v>0</v>
      </c>
      <c r="Q1041">
        <v>31.749177475632337</v>
      </c>
      <c r="R1041">
        <v>163.28668171468891</v>
      </c>
      <c r="S1041">
        <v>0</v>
      </c>
      <c r="T1041">
        <v>0</v>
      </c>
      <c r="U1041">
        <v>0</v>
      </c>
      <c r="V1041">
        <v>0</v>
      </c>
      <c r="W1041">
        <v>0</v>
      </c>
      <c r="X1041">
        <v>28.611115376270028</v>
      </c>
      <c r="Y1041">
        <v>45.70000580573906</v>
      </c>
      <c r="Z1041">
        <v>0</v>
      </c>
      <c r="AA1041">
        <v>0</v>
      </c>
      <c r="AB1041">
        <v>0</v>
      </c>
      <c r="AC1041">
        <v>12.061951954993148</v>
      </c>
      <c r="AD1041">
        <v>107.27760984021629</v>
      </c>
      <c r="AE1041">
        <v>38.626511691277912</v>
      </c>
      <c r="AF1041">
        <v>21.745295470645345</v>
      </c>
      <c r="AG1041">
        <v>0</v>
      </c>
      <c r="AH1041">
        <v>0</v>
      </c>
      <c r="AI1041">
        <v>14.599986722371071</v>
      </c>
      <c r="AJ1041">
        <v>75.088036116973711</v>
      </c>
      <c r="AK1041">
        <v>0</v>
      </c>
      <c r="AL1041">
        <v>0</v>
      </c>
      <c r="AM1041">
        <v>0</v>
      </c>
      <c r="AN1041">
        <v>0</v>
      </c>
      <c r="AO1041">
        <v>0</v>
      </c>
      <c r="AP1041">
        <v>13.156936267919789</v>
      </c>
      <c r="AQ1041">
        <v>21.015331136945697</v>
      </c>
    </row>
    <row r="1042" spans="1:43">
      <c r="A1042" t="s">
        <v>146</v>
      </c>
      <c r="B1042" t="s">
        <v>175</v>
      </c>
      <c r="C1042" t="s">
        <v>856</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row>
    <row r="1043" spans="1:43">
      <c r="A1043" t="s">
        <v>146</v>
      </c>
      <c r="B1043" t="s">
        <v>175</v>
      </c>
      <c r="C1043" t="s">
        <v>857</v>
      </c>
      <c r="D1043">
        <v>678.34438973355134</v>
      </c>
      <c r="E1043">
        <v>311.93939089937027</v>
      </c>
      <c r="F1043">
        <v>526.07999999999993</v>
      </c>
      <c r="G1043">
        <v>241.91999999999996</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row>
    <row r="1044" spans="1:43">
      <c r="A1044" t="s">
        <v>146</v>
      </c>
      <c r="B1044" t="s">
        <v>175</v>
      </c>
      <c r="C1044" t="s">
        <v>858</v>
      </c>
      <c r="D1044">
        <v>678.34438973355134</v>
      </c>
      <c r="E1044">
        <v>311.93939089937027</v>
      </c>
      <c r="F1044">
        <v>526.08000000000004</v>
      </c>
      <c r="G1044">
        <v>241.92000000000002</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row>
    <row r="1045" spans="1:43">
      <c r="A1045" t="s">
        <v>146</v>
      </c>
      <c r="B1045" t="s">
        <v>175</v>
      </c>
      <c r="C1045" t="s">
        <v>859</v>
      </c>
      <c r="D1045">
        <v>678.34438973355122</v>
      </c>
      <c r="E1045">
        <v>311.93939089937027</v>
      </c>
      <c r="F1045">
        <v>526.08000000000004</v>
      </c>
      <c r="G1045">
        <v>241.92000000000002</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row>
    <row r="1046" spans="1:43">
      <c r="A1046" t="s">
        <v>146</v>
      </c>
      <c r="B1046" t="s">
        <v>175</v>
      </c>
      <c r="C1046" t="s">
        <v>860</v>
      </c>
      <c r="D1046">
        <v>678.34438973355122</v>
      </c>
      <c r="E1046">
        <v>311.93939089937027</v>
      </c>
      <c r="F1046">
        <v>526.08000000000004</v>
      </c>
      <c r="G1046">
        <v>241.92000000000002</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row>
    <row r="1047" spans="1:43">
      <c r="A1047" t="s">
        <v>146</v>
      </c>
      <c r="B1047" t="s">
        <v>175</v>
      </c>
      <c r="C1047" t="s">
        <v>861</v>
      </c>
      <c r="D1047">
        <v>0</v>
      </c>
      <c r="E1047">
        <v>0</v>
      </c>
      <c r="F1047">
        <v>0</v>
      </c>
      <c r="G1047">
        <v>0</v>
      </c>
      <c r="H1047">
        <v>0</v>
      </c>
      <c r="I1047">
        <v>0</v>
      </c>
      <c r="J1047">
        <v>0</v>
      </c>
      <c r="K1047">
        <v>263.04000000000002</v>
      </c>
      <c r="L1047">
        <v>263.04000000000002</v>
      </c>
      <c r="M1047">
        <v>0</v>
      </c>
      <c r="N1047">
        <v>0</v>
      </c>
      <c r="O1047">
        <v>0</v>
      </c>
      <c r="P1047">
        <v>0</v>
      </c>
      <c r="Q1047">
        <v>134.42533861357279</v>
      </c>
      <c r="R1047">
        <v>184.83484059366265</v>
      </c>
      <c r="S1047">
        <v>0</v>
      </c>
      <c r="T1047">
        <v>0</v>
      </c>
      <c r="U1047">
        <v>0</v>
      </c>
      <c r="V1047">
        <v>0</v>
      </c>
      <c r="W1047">
        <v>0</v>
      </c>
      <c r="X1047">
        <v>164.40000000000006</v>
      </c>
      <c r="Y1047">
        <v>194.68421052631572</v>
      </c>
      <c r="Z1047">
        <v>0</v>
      </c>
      <c r="AA1047">
        <v>0</v>
      </c>
      <c r="AB1047">
        <v>0</v>
      </c>
      <c r="AC1047">
        <v>120.95999999999998</v>
      </c>
      <c r="AD1047">
        <v>120.95999999999998</v>
      </c>
      <c r="AE1047">
        <v>0</v>
      </c>
      <c r="AF1047">
        <v>0</v>
      </c>
      <c r="AG1047">
        <v>0</v>
      </c>
      <c r="AH1047">
        <v>0</v>
      </c>
      <c r="AI1047">
        <v>61.816031625219608</v>
      </c>
      <c r="AJ1047">
        <v>84.997043484676965</v>
      </c>
      <c r="AK1047">
        <v>0</v>
      </c>
      <c r="AL1047">
        <v>0</v>
      </c>
      <c r="AM1047">
        <v>0</v>
      </c>
      <c r="AN1047">
        <v>0</v>
      </c>
      <c r="AO1047">
        <v>0</v>
      </c>
      <c r="AP1047">
        <v>75.599999999999994</v>
      </c>
      <c r="AQ1047">
        <v>89.526315789473642</v>
      </c>
    </row>
    <row r="1048" spans="1:43">
      <c r="A1048" t="s">
        <v>146</v>
      </c>
      <c r="B1048" t="s">
        <v>175</v>
      </c>
      <c r="C1048" t="s">
        <v>862</v>
      </c>
      <c r="D1048">
        <v>0</v>
      </c>
      <c r="E1048">
        <v>0</v>
      </c>
      <c r="F1048">
        <v>0</v>
      </c>
      <c r="G1048">
        <v>0</v>
      </c>
      <c r="H1048">
        <v>0</v>
      </c>
      <c r="I1048">
        <v>0</v>
      </c>
      <c r="J1048">
        <v>0</v>
      </c>
      <c r="K1048">
        <v>263.04000000000002</v>
      </c>
      <c r="L1048">
        <v>263.04000000000002</v>
      </c>
      <c r="M1048">
        <v>0</v>
      </c>
      <c r="N1048">
        <v>0</v>
      </c>
      <c r="O1048">
        <v>0</v>
      </c>
      <c r="P1048">
        <v>0</v>
      </c>
      <c r="Q1048">
        <v>134.42533861357279</v>
      </c>
      <c r="R1048">
        <v>184.83484059366265</v>
      </c>
      <c r="S1048">
        <v>0</v>
      </c>
      <c r="T1048">
        <v>0</v>
      </c>
      <c r="U1048">
        <v>0</v>
      </c>
      <c r="V1048">
        <v>0</v>
      </c>
      <c r="W1048">
        <v>0</v>
      </c>
      <c r="X1048">
        <v>164.40000000000006</v>
      </c>
      <c r="Y1048">
        <v>194.68421052631572</v>
      </c>
      <c r="Z1048">
        <v>0</v>
      </c>
      <c r="AA1048">
        <v>0</v>
      </c>
      <c r="AB1048">
        <v>0</v>
      </c>
      <c r="AC1048">
        <v>120.95999999999998</v>
      </c>
      <c r="AD1048">
        <v>120.95999999999998</v>
      </c>
      <c r="AE1048">
        <v>0</v>
      </c>
      <c r="AF1048">
        <v>0</v>
      </c>
      <c r="AG1048">
        <v>0</v>
      </c>
      <c r="AH1048">
        <v>0</v>
      </c>
      <c r="AI1048">
        <v>61.816031625219608</v>
      </c>
      <c r="AJ1048">
        <v>84.997043484676965</v>
      </c>
      <c r="AK1048">
        <v>0</v>
      </c>
      <c r="AL1048">
        <v>0</v>
      </c>
      <c r="AM1048">
        <v>0</v>
      </c>
      <c r="AN1048">
        <v>0</v>
      </c>
      <c r="AO1048">
        <v>0</v>
      </c>
      <c r="AP1048">
        <v>75.599999999999994</v>
      </c>
      <c r="AQ1048">
        <v>89.526315789473642</v>
      </c>
    </row>
    <row r="1049" spans="1:43">
      <c r="A1049" t="s">
        <v>146</v>
      </c>
      <c r="B1049" t="s">
        <v>175</v>
      </c>
      <c r="C1049" t="s">
        <v>863</v>
      </c>
      <c r="D1049">
        <v>0</v>
      </c>
      <c r="E1049">
        <v>0</v>
      </c>
      <c r="F1049">
        <v>0</v>
      </c>
      <c r="G1049">
        <v>0</v>
      </c>
      <c r="H1049">
        <v>0</v>
      </c>
      <c r="I1049">
        <v>0</v>
      </c>
      <c r="J1049">
        <v>0</v>
      </c>
      <c r="K1049">
        <v>263.04000000000002</v>
      </c>
      <c r="L1049">
        <v>263.04000000000002</v>
      </c>
      <c r="M1049">
        <v>0</v>
      </c>
      <c r="N1049">
        <v>0</v>
      </c>
      <c r="O1049">
        <v>0</v>
      </c>
      <c r="P1049">
        <v>0</v>
      </c>
      <c r="Q1049">
        <v>134.42533861357279</v>
      </c>
      <c r="R1049">
        <v>184.83484059366265</v>
      </c>
      <c r="S1049">
        <v>0</v>
      </c>
      <c r="T1049">
        <v>0</v>
      </c>
      <c r="U1049">
        <v>0</v>
      </c>
      <c r="V1049">
        <v>0</v>
      </c>
      <c r="W1049">
        <v>0</v>
      </c>
      <c r="X1049">
        <v>164.40000000000006</v>
      </c>
      <c r="Y1049">
        <v>194.68421052631572</v>
      </c>
      <c r="Z1049">
        <v>0</v>
      </c>
      <c r="AA1049">
        <v>0</v>
      </c>
      <c r="AB1049">
        <v>0</v>
      </c>
      <c r="AC1049">
        <v>120.95999999999998</v>
      </c>
      <c r="AD1049">
        <v>120.95999999999998</v>
      </c>
      <c r="AE1049">
        <v>0</v>
      </c>
      <c r="AF1049">
        <v>0</v>
      </c>
      <c r="AG1049">
        <v>0</v>
      </c>
      <c r="AH1049">
        <v>0</v>
      </c>
      <c r="AI1049">
        <v>61.816031625219608</v>
      </c>
      <c r="AJ1049">
        <v>84.997043484676965</v>
      </c>
      <c r="AK1049">
        <v>0</v>
      </c>
      <c r="AL1049">
        <v>0</v>
      </c>
      <c r="AM1049">
        <v>0</v>
      </c>
      <c r="AN1049">
        <v>0</v>
      </c>
      <c r="AO1049">
        <v>0</v>
      </c>
      <c r="AP1049">
        <v>75.599999999999994</v>
      </c>
      <c r="AQ1049">
        <v>89.526315789473642</v>
      </c>
    </row>
    <row r="1050" spans="1:43">
      <c r="A1050" t="s">
        <v>146</v>
      </c>
      <c r="B1050" t="s">
        <v>177</v>
      </c>
      <c r="C1050" t="s">
        <v>856</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row>
    <row r="1051" spans="1:43">
      <c r="A1051" t="s">
        <v>146</v>
      </c>
      <c r="B1051" t="s">
        <v>177</v>
      </c>
      <c r="C1051" t="s">
        <v>857</v>
      </c>
      <c r="D1051">
        <v>654.25316210526341</v>
      </c>
      <c r="E1051">
        <v>300.86094315789484</v>
      </c>
      <c r="F1051">
        <v>315.64799999999997</v>
      </c>
      <c r="G1051">
        <v>145.15199999999999</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row>
    <row r="1052" spans="1:43">
      <c r="A1052" t="s">
        <v>146</v>
      </c>
      <c r="B1052" t="s">
        <v>177</v>
      </c>
      <c r="C1052" t="s">
        <v>858</v>
      </c>
      <c r="D1052">
        <v>113.98400000000004</v>
      </c>
      <c r="E1052">
        <v>52.416000000000011</v>
      </c>
      <c r="F1052">
        <v>1171.8293904000006</v>
      </c>
      <c r="G1052">
        <v>538.87044960000026</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row>
    <row r="1053" spans="1:43">
      <c r="A1053" t="s">
        <v>146</v>
      </c>
      <c r="B1053" t="s">
        <v>177</v>
      </c>
      <c r="C1053" t="s">
        <v>859</v>
      </c>
      <c r="D1053">
        <v>360.00567733333344</v>
      </c>
      <c r="E1053">
        <v>165.55005600000004</v>
      </c>
      <c r="F1053">
        <v>315.64799999999997</v>
      </c>
      <c r="G1053">
        <v>145.15199999999999</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row>
    <row r="1054" spans="1:43">
      <c r="A1054" t="s">
        <v>146</v>
      </c>
      <c r="B1054" t="s">
        <v>177</v>
      </c>
      <c r="C1054" t="s">
        <v>860</v>
      </c>
      <c r="D1054">
        <v>360.00567733333344</v>
      </c>
      <c r="E1054">
        <v>165.55005600000004</v>
      </c>
      <c r="F1054">
        <v>315.64799999999997</v>
      </c>
      <c r="G1054">
        <v>145.15199999999999</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row>
    <row r="1055" spans="1:43">
      <c r="A1055" t="s">
        <v>146</v>
      </c>
      <c r="B1055" t="s">
        <v>177</v>
      </c>
      <c r="C1055" t="s">
        <v>861</v>
      </c>
      <c r="D1055">
        <v>0</v>
      </c>
      <c r="E1055">
        <v>0</v>
      </c>
      <c r="F1055">
        <v>0</v>
      </c>
      <c r="G1055">
        <v>0</v>
      </c>
      <c r="H1055">
        <v>0</v>
      </c>
      <c r="I1055">
        <v>0</v>
      </c>
      <c r="J1055">
        <v>0</v>
      </c>
      <c r="K1055">
        <v>52.608000000000004</v>
      </c>
      <c r="L1055">
        <v>263.03999999999996</v>
      </c>
      <c r="M1055">
        <v>0</v>
      </c>
      <c r="N1055">
        <v>0</v>
      </c>
      <c r="O1055">
        <v>0</v>
      </c>
      <c r="P1055">
        <v>0</v>
      </c>
      <c r="Q1055">
        <v>0</v>
      </c>
      <c r="R1055">
        <v>262.0963440000001</v>
      </c>
      <c r="S1055">
        <v>0</v>
      </c>
      <c r="T1055">
        <v>0</v>
      </c>
      <c r="U1055">
        <v>0</v>
      </c>
      <c r="V1055">
        <v>0</v>
      </c>
      <c r="W1055">
        <v>0</v>
      </c>
      <c r="X1055">
        <v>0</v>
      </c>
      <c r="Y1055">
        <v>70.144000000000005</v>
      </c>
      <c r="Z1055">
        <v>0</v>
      </c>
      <c r="AA1055">
        <v>0</v>
      </c>
      <c r="AB1055">
        <v>0</v>
      </c>
      <c r="AC1055">
        <v>24.191999999999993</v>
      </c>
      <c r="AD1055">
        <v>120.95999999999998</v>
      </c>
      <c r="AE1055">
        <v>0</v>
      </c>
      <c r="AF1055">
        <v>0</v>
      </c>
      <c r="AG1055">
        <v>0</v>
      </c>
      <c r="AH1055">
        <v>0</v>
      </c>
      <c r="AI1055">
        <v>0</v>
      </c>
      <c r="AJ1055">
        <v>120.52605600000004</v>
      </c>
      <c r="AK1055">
        <v>0</v>
      </c>
      <c r="AL1055">
        <v>0</v>
      </c>
      <c r="AM1055">
        <v>0</v>
      </c>
      <c r="AN1055">
        <v>0</v>
      </c>
      <c r="AO1055">
        <v>0</v>
      </c>
      <c r="AP1055">
        <v>0</v>
      </c>
      <c r="AQ1055">
        <v>32.256</v>
      </c>
    </row>
    <row r="1056" spans="1:43">
      <c r="A1056" t="s">
        <v>146</v>
      </c>
      <c r="B1056" t="s">
        <v>177</v>
      </c>
      <c r="C1056" t="s">
        <v>862</v>
      </c>
      <c r="D1056">
        <v>0</v>
      </c>
      <c r="E1056">
        <v>0</v>
      </c>
      <c r="F1056">
        <v>0</v>
      </c>
      <c r="G1056">
        <v>0</v>
      </c>
      <c r="H1056">
        <v>0</v>
      </c>
      <c r="I1056">
        <v>0</v>
      </c>
      <c r="J1056">
        <v>0</v>
      </c>
      <c r="K1056">
        <v>52.608000000000004</v>
      </c>
      <c r="L1056">
        <v>263.03999999999996</v>
      </c>
      <c r="M1056">
        <v>0</v>
      </c>
      <c r="N1056">
        <v>0</v>
      </c>
      <c r="O1056">
        <v>0</v>
      </c>
      <c r="P1056">
        <v>0</v>
      </c>
      <c r="Q1056">
        <v>0</v>
      </c>
      <c r="R1056">
        <v>262.0963440000001</v>
      </c>
      <c r="S1056">
        <v>0</v>
      </c>
      <c r="T1056">
        <v>0</v>
      </c>
      <c r="U1056">
        <v>0</v>
      </c>
      <c r="V1056">
        <v>0</v>
      </c>
      <c r="W1056">
        <v>0</v>
      </c>
      <c r="X1056">
        <v>0</v>
      </c>
      <c r="Y1056">
        <v>70.144000000000005</v>
      </c>
      <c r="Z1056">
        <v>0</v>
      </c>
      <c r="AA1056">
        <v>0</v>
      </c>
      <c r="AB1056">
        <v>0</v>
      </c>
      <c r="AC1056">
        <v>24.191999999999993</v>
      </c>
      <c r="AD1056">
        <v>120.95999999999998</v>
      </c>
      <c r="AE1056">
        <v>0</v>
      </c>
      <c r="AF1056">
        <v>0</v>
      </c>
      <c r="AG1056">
        <v>0</v>
      </c>
      <c r="AH1056">
        <v>0</v>
      </c>
      <c r="AI1056">
        <v>0</v>
      </c>
      <c r="AJ1056">
        <v>120.52605600000004</v>
      </c>
      <c r="AK1056">
        <v>0</v>
      </c>
      <c r="AL1056">
        <v>0</v>
      </c>
      <c r="AM1056">
        <v>0</v>
      </c>
      <c r="AN1056">
        <v>0</v>
      </c>
      <c r="AO1056">
        <v>0</v>
      </c>
      <c r="AP1056">
        <v>0</v>
      </c>
      <c r="AQ1056">
        <v>32.256</v>
      </c>
    </row>
    <row r="1057" spans="1:43">
      <c r="A1057" t="s">
        <v>146</v>
      </c>
      <c r="B1057" t="s">
        <v>177</v>
      </c>
      <c r="C1057" t="s">
        <v>863</v>
      </c>
      <c r="D1057">
        <v>0</v>
      </c>
      <c r="E1057">
        <v>0</v>
      </c>
      <c r="F1057">
        <v>0</v>
      </c>
      <c r="G1057">
        <v>0</v>
      </c>
      <c r="H1057">
        <v>0</v>
      </c>
      <c r="I1057">
        <v>0</v>
      </c>
      <c r="J1057">
        <v>0</v>
      </c>
      <c r="K1057">
        <v>52.608000000000004</v>
      </c>
      <c r="L1057">
        <v>263.03999999999996</v>
      </c>
      <c r="M1057">
        <v>0</v>
      </c>
      <c r="N1057">
        <v>0</v>
      </c>
      <c r="O1057">
        <v>0</v>
      </c>
      <c r="P1057">
        <v>0</v>
      </c>
      <c r="Q1057">
        <v>0</v>
      </c>
      <c r="R1057">
        <v>262.0963440000001</v>
      </c>
      <c r="S1057">
        <v>0</v>
      </c>
      <c r="T1057">
        <v>0</v>
      </c>
      <c r="U1057">
        <v>0</v>
      </c>
      <c r="V1057">
        <v>0</v>
      </c>
      <c r="W1057">
        <v>0</v>
      </c>
      <c r="X1057">
        <v>0</v>
      </c>
      <c r="Y1057">
        <v>70.144000000000005</v>
      </c>
      <c r="Z1057">
        <v>0</v>
      </c>
      <c r="AA1057">
        <v>0</v>
      </c>
      <c r="AB1057">
        <v>0</v>
      </c>
      <c r="AC1057">
        <v>24.191999999999993</v>
      </c>
      <c r="AD1057">
        <v>120.95999999999998</v>
      </c>
      <c r="AE1057">
        <v>0</v>
      </c>
      <c r="AF1057">
        <v>0</v>
      </c>
      <c r="AG1057">
        <v>0</v>
      </c>
      <c r="AH1057">
        <v>0</v>
      </c>
      <c r="AI1057">
        <v>0</v>
      </c>
      <c r="AJ1057">
        <v>120.52605600000004</v>
      </c>
      <c r="AK1057">
        <v>0</v>
      </c>
      <c r="AL1057">
        <v>0</v>
      </c>
      <c r="AM1057">
        <v>0</v>
      </c>
      <c r="AN1057">
        <v>0</v>
      </c>
      <c r="AO1057">
        <v>0</v>
      </c>
      <c r="AP1057">
        <v>0</v>
      </c>
      <c r="AQ1057">
        <v>32.256</v>
      </c>
    </row>
    <row r="1058" spans="1:43">
      <c r="A1058" t="s">
        <v>146</v>
      </c>
      <c r="B1058" t="s">
        <v>179</v>
      </c>
      <c r="C1058" t="s">
        <v>856</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row>
    <row r="1059" spans="1:43">
      <c r="A1059" t="s">
        <v>146</v>
      </c>
      <c r="B1059" t="s">
        <v>179</v>
      </c>
      <c r="C1059" t="s">
        <v>857</v>
      </c>
      <c r="D1059">
        <v>654.25316210526341</v>
      </c>
      <c r="E1059">
        <v>300.86094315789484</v>
      </c>
      <c r="F1059">
        <v>315.64799999999997</v>
      </c>
      <c r="G1059">
        <v>145.15199999999999</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row>
    <row r="1060" spans="1:43">
      <c r="A1060" t="s">
        <v>146</v>
      </c>
      <c r="B1060" t="s">
        <v>179</v>
      </c>
      <c r="C1060" t="s">
        <v>858</v>
      </c>
      <c r="D1060">
        <v>113.98400000000004</v>
      </c>
      <c r="E1060">
        <v>52.416000000000011</v>
      </c>
      <c r="F1060">
        <v>1171.8293904000006</v>
      </c>
      <c r="G1060">
        <v>538.87044960000026</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row>
    <row r="1061" spans="1:43">
      <c r="A1061" t="s">
        <v>146</v>
      </c>
      <c r="B1061" t="s">
        <v>179</v>
      </c>
      <c r="C1061" t="s">
        <v>859</v>
      </c>
      <c r="D1061">
        <v>360.00567733333344</v>
      </c>
      <c r="E1061">
        <v>165.55005600000004</v>
      </c>
      <c r="F1061">
        <v>315.64799999999997</v>
      </c>
      <c r="G1061">
        <v>145.15199999999999</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row>
    <row r="1062" spans="1:43">
      <c r="A1062" t="s">
        <v>146</v>
      </c>
      <c r="B1062" t="s">
        <v>179</v>
      </c>
      <c r="C1062" t="s">
        <v>860</v>
      </c>
      <c r="D1062">
        <v>360.00567733333344</v>
      </c>
      <c r="E1062">
        <v>165.55005600000004</v>
      </c>
      <c r="F1062">
        <v>315.64799999999997</v>
      </c>
      <c r="G1062">
        <v>145.15199999999999</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row>
    <row r="1063" spans="1:43">
      <c r="A1063" t="s">
        <v>146</v>
      </c>
      <c r="B1063" t="s">
        <v>179</v>
      </c>
      <c r="C1063" t="s">
        <v>861</v>
      </c>
      <c r="D1063">
        <v>0</v>
      </c>
      <c r="E1063">
        <v>0</v>
      </c>
      <c r="F1063">
        <v>0</v>
      </c>
      <c r="G1063">
        <v>0</v>
      </c>
      <c r="H1063">
        <v>0</v>
      </c>
      <c r="I1063">
        <v>0</v>
      </c>
      <c r="J1063">
        <v>0</v>
      </c>
      <c r="K1063">
        <v>52.608000000000004</v>
      </c>
      <c r="L1063">
        <v>263.03999999999996</v>
      </c>
      <c r="M1063">
        <v>0</v>
      </c>
      <c r="N1063">
        <v>0</v>
      </c>
      <c r="O1063">
        <v>0</v>
      </c>
      <c r="P1063">
        <v>0</v>
      </c>
      <c r="Q1063">
        <v>0</v>
      </c>
      <c r="R1063">
        <v>262.0963440000001</v>
      </c>
      <c r="S1063">
        <v>0</v>
      </c>
      <c r="T1063">
        <v>0</v>
      </c>
      <c r="U1063">
        <v>0</v>
      </c>
      <c r="V1063">
        <v>0</v>
      </c>
      <c r="W1063">
        <v>0</v>
      </c>
      <c r="X1063">
        <v>0</v>
      </c>
      <c r="Y1063">
        <v>70.144000000000005</v>
      </c>
      <c r="Z1063">
        <v>0</v>
      </c>
      <c r="AA1063">
        <v>0</v>
      </c>
      <c r="AB1063">
        <v>0</v>
      </c>
      <c r="AC1063">
        <v>24.191999999999993</v>
      </c>
      <c r="AD1063">
        <v>120.95999999999998</v>
      </c>
      <c r="AE1063">
        <v>0</v>
      </c>
      <c r="AF1063">
        <v>0</v>
      </c>
      <c r="AG1063">
        <v>0</v>
      </c>
      <c r="AH1063">
        <v>0</v>
      </c>
      <c r="AI1063">
        <v>0</v>
      </c>
      <c r="AJ1063">
        <v>120.52605600000004</v>
      </c>
      <c r="AK1063">
        <v>0</v>
      </c>
      <c r="AL1063">
        <v>0</v>
      </c>
      <c r="AM1063">
        <v>0</v>
      </c>
      <c r="AN1063">
        <v>0</v>
      </c>
      <c r="AO1063">
        <v>0</v>
      </c>
      <c r="AP1063">
        <v>0</v>
      </c>
      <c r="AQ1063">
        <v>32.256</v>
      </c>
    </row>
    <row r="1064" spans="1:43">
      <c r="A1064" t="s">
        <v>146</v>
      </c>
      <c r="B1064" t="s">
        <v>179</v>
      </c>
      <c r="C1064" t="s">
        <v>862</v>
      </c>
      <c r="D1064">
        <v>0</v>
      </c>
      <c r="E1064">
        <v>0</v>
      </c>
      <c r="F1064">
        <v>0</v>
      </c>
      <c r="G1064">
        <v>0</v>
      </c>
      <c r="H1064">
        <v>0</v>
      </c>
      <c r="I1064">
        <v>0</v>
      </c>
      <c r="J1064">
        <v>0</v>
      </c>
      <c r="K1064">
        <v>52.608000000000004</v>
      </c>
      <c r="L1064">
        <v>263.03999999999996</v>
      </c>
      <c r="M1064">
        <v>0</v>
      </c>
      <c r="N1064">
        <v>0</v>
      </c>
      <c r="O1064">
        <v>0</v>
      </c>
      <c r="P1064">
        <v>0</v>
      </c>
      <c r="Q1064">
        <v>0</v>
      </c>
      <c r="R1064">
        <v>262.0963440000001</v>
      </c>
      <c r="S1064">
        <v>0</v>
      </c>
      <c r="T1064">
        <v>0</v>
      </c>
      <c r="U1064">
        <v>0</v>
      </c>
      <c r="V1064">
        <v>0</v>
      </c>
      <c r="W1064">
        <v>0</v>
      </c>
      <c r="X1064">
        <v>0</v>
      </c>
      <c r="Y1064">
        <v>70.144000000000005</v>
      </c>
      <c r="Z1064">
        <v>0</v>
      </c>
      <c r="AA1064">
        <v>0</v>
      </c>
      <c r="AB1064">
        <v>0</v>
      </c>
      <c r="AC1064">
        <v>24.191999999999993</v>
      </c>
      <c r="AD1064">
        <v>120.95999999999998</v>
      </c>
      <c r="AE1064">
        <v>0</v>
      </c>
      <c r="AF1064">
        <v>0</v>
      </c>
      <c r="AG1064">
        <v>0</v>
      </c>
      <c r="AH1064">
        <v>0</v>
      </c>
      <c r="AI1064">
        <v>0</v>
      </c>
      <c r="AJ1064">
        <v>120.52605600000004</v>
      </c>
      <c r="AK1064">
        <v>0</v>
      </c>
      <c r="AL1064">
        <v>0</v>
      </c>
      <c r="AM1064">
        <v>0</v>
      </c>
      <c r="AN1064">
        <v>0</v>
      </c>
      <c r="AO1064">
        <v>0</v>
      </c>
      <c r="AP1064">
        <v>0</v>
      </c>
      <c r="AQ1064">
        <v>32.256</v>
      </c>
    </row>
    <row r="1065" spans="1:43">
      <c r="A1065" t="s">
        <v>146</v>
      </c>
      <c r="B1065" t="s">
        <v>179</v>
      </c>
      <c r="C1065" t="s">
        <v>863</v>
      </c>
      <c r="D1065">
        <v>0</v>
      </c>
      <c r="E1065">
        <v>0</v>
      </c>
      <c r="F1065">
        <v>0</v>
      </c>
      <c r="G1065">
        <v>0</v>
      </c>
      <c r="H1065">
        <v>0</v>
      </c>
      <c r="I1065">
        <v>0</v>
      </c>
      <c r="J1065">
        <v>0</v>
      </c>
      <c r="K1065">
        <v>52.608000000000004</v>
      </c>
      <c r="L1065">
        <v>263.03999999999996</v>
      </c>
      <c r="M1065">
        <v>0</v>
      </c>
      <c r="N1065">
        <v>0</v>
      </c>
      <c r="O1065">
        <v>0</v>
      </c>
      <c r="P1065">
        <v>0</v>
      </c>
      <c r="Q1065">
        <v>0</v>
      </c>
      <c r="R1065">
        <v>262.0963440000001</v>
      </c>
      <c r="S1065">
        <v>0</v>
      </c>
      <c r="T1065">
        <v>0</v>
      </c>
      <c r="U1065">
        <v>0</v>
      </c>
      <c r="V1065">
        <v>0</v>
      </c>
      <c r="W1065">
        <v>0</v>
      </c>
      <c r="X1065">
        <v>0</v>
      </c>
      <c r="Y1065">
        <v>70.144000000000005</v>
      </c>
      <c r="Z1065">
        <v>0</v>
      </c>
      <c r="AA1065">
        <v>0</v>
      </c>
      <c r="AB1065">
        <v>0</v>
      </c>
      <c r="AC1065">
        <v>24.191999999999993</v>
      </c>
      <c r="AD1065">
        <v>120.95999999999998</v>
      </c>
      <c r="AE1065">
        <v>0</v>
      </c>
      <c r="AF1065">
        <v>0</v>
      </c>
      <c r="AG1065">
        <v>0</v>
      </c>
      <c r="AH1065">
        <v>0</v>
      </c>
      <c r="AI1065">
        <v>0</v>
      </c>
      <c r="AJ1065">
        <v>120.52605600000004</v>
      </c>
      <c r="AK1065">
        <v>0</v>
      </c>
      <c r="AL1065">
        <v>0</v>
      </c>
      <c r="AM1065">
        <v>0</v>
      </c>
      <c r="AN1065">
        <v>0</v>
      </c>
      <c r="AO1065">
        <v>0</v>
      </c>
      <c r="AP1065">
        <v>0</v>
      </c>
      <c r="AQ1065">
        <v>32.256</v>
      </c>
    </row>
    <row r="1066" spans="1:43">
      <c r="A1066" t="s">
        <v>146</v>
      </c>
      <c r="B1066" t="s">
        <v>181</v>
      </c>
      <c r="C1066" t="s">
        <v>856</v>
      </c>
      <c r="D1066">
        <v>0</v>
      </c>
      <c r="E1066">
        <v>0</v>
      </c>
      <c r="F1066">
        <v>0</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row>
    <row r="1067" spans="1:43">
      <c r="A1067" t="s">
        <v>146</v>
      </c>
      <c r="B1067" t="s">
        <v>181</v>
      </c>
      <c r="C1067" t="s">
        <v>857</v>
      </c>
      <c r="D1067">
        <v>654.25316210526341</v>
      </c>
      <c r="E1067">
        <v>300.86094315789484</v>
      </c>
      <c r="F1067">
        <v>315.64799999999997</v>
      </c>
      <c r="G1067">
        <v>145.15199999999999</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row>
    <row r="1068" spans="1:43">
      <c r="A1068" t="s">
        <v>146</v>
      </c>
      <c r="B1068" t="s">
        <v>181</v>
      </c>
      <c r="C1068" t="s">
        <v>858</v>
      </c>
      <c r="D1068">
        <v>113.98400000000004</v>
      </c>
      <c r="E1068">
        <v>52.416000000000011</v>
      </c>
      <c r="F1068">
        <v>1171.8293904000006</v>
      </c>
      <c r="G1068">
        <v>538.87044960000026</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row>
    <row r="1069" spans="1:43">
      <c r="A1069" t="s">
        <v>146</v>
      </c>
      <c r="B1069" t="s">
        <v>181</v>
      </c>
      <c r="C1069" t="s">
        <v>859</v>
      </c>
      <c r="D1069">
        <v>360.00567733333344</v>
      </c>
      <c r="E1069">
        <v>165.55005600000004</v>
      </c>
      <c r="F1069">
        <v>315.64799999999997</v>
      </c>
      <c r="G1069">
        <v>145.15199999999999</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row>
    <row r="1070" spans="1:43">
      <c r="A1070" t="s">
        <v>146</v>
      </c>
      <c r="B1070" t="s">
        <v>181</v>
      </c>
      <c r="C1070" t="s">
        <v>860</v>
      </c>
      <c r="D1070">
        <v>360.00567733333344</v>
      </c>
      <c r="E1070">
        <v>165.55005600000004</v>
      </c>
      <c r="F1070">
        <v>315.64799999999997</v>
      </c>
      <c r="G1070">
        <v>145.15199999999999</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row>
    <row r="1071" spans="1:43">
      <c r="A1071" t="s">
        <v>146</v>
      </c>
      <c r="B1071" t="s">
        <v>181</v>
      </c>
      <c r="C1071" t="s">
        <v>861</v>
      </c>
      <c r="D1071">
        <v>0</v>
      </c>
      <c r="E1071">
        <v>0</v>
      </c>
      <c r="F1071">
        <v>0</v>
      </c>
      <c r="G1071">
        <v>0</v>
      </c>
      <c r="H1071">
        <v>0</v>
      </c>
      <c r="I1071">
        <v>0</v>
      </c>
      <c r="J1071">
        <v>0</v>
      </c>
      <c r="K1071">
        <v>52.608000000000004</v>
      </c>
      <c r="L1071">
        <v>263.03999999999996</v>
      </c>
      <c r="M1071">
        <v>0</v>
      </c>
      <c r="N1071">
        <v>0</v>
      </c>
      <c r="O1071">
        <v>0</v>
      </c>
      <c r="P1071">
        <v>0</v>
      </c>
      <c r="Q1071">
        <v>0</v>
      </c>
      <c r="R1071">
        <v>262.0963440000001</v>
      </c>
      <c r="S1071">
        <v>0</v>
      </c>
      <c r="T1071">
        <v>0</v>
      </c>
      <c r="U1071">
        <v>0</v>
      </c>
      <c r="V1071">
        <v>0</v>
      </c>
      <c r="W1071">
        <v>0</v>
      </c>
      <c r="X1071">
        <v>0</v>
      </c>
      <c r="Y1071">
        <v>70.144000000000005</v>
      </c>
      <c r="Z1071">
        <v>0</v>
      </c>
      <c r="AA1071">
        <v>0</v>
      </c>
      <c r="AB1071">
        <v>0</v>
      </c>
      <c r="AC1071">
        <v>24.191999999999993</v>
      </c>
      <c r="AD1071">
        <v>120.95999999999998</v>
      </c>
      <c r="AE1071">
        <v>0</v>
      </c>
      <c r="AF1071">
        <v>0</v>
      </c>
      <c r="AG1071">
        <v>0</v>
      </c>
      <c r="AH1071">
        <v>0</v>
      </c>
      <c r="AI1071">
        <v>0</v>
      </c>
      <c r="AJ1071">
        <v>120.52605600000004</v>
      </c>
      <c r="AK1071">
        <v>0</v>
      </c>
      <c r="AL1071">
        <v>0</v>
      </c>
      <c r="AM1071">
        <v>0</v>
      </c>
      <c r="AN1071">
        <v>0</v>
      </c>
      <c r="AO1071">
        <v>0</v>
      </c>
      <c r="AP1071">
        <v>0</v>
      </c>
      <c r="AQ1071">
        <v>32.256</v>
      </c>
    </row>
    <row r="1072" spans="1:43">
      <c r="A1072" t="s">
        <v>146</v>
      </c>
      <c r="B1072" t="s">
        <v>181</v>
      </c>
      <c r="C1072" t="s">
        <v>862</v>
      </c>
      <c r="D1072">
        <v>0</v>
      </c>
      <c r="E1072">
        <v>0</v>
      </c>
      <c r="F1072">
        <v>0</v>
      </c>
      <c r="G1072">
        <v>0</v>
      </c>
      <c r="H1072">
        <v>0</v>
      </c>
      <c r="I1072">
        <v>0</v>
      </c>
      <c r="J1072">
        <v>0</v>
      </c>
      <c r="K1072">
        <v>52.608000000000004</v>
      </c>
      <c r="L1072">
        <v>263.03999999999996</v>
      </c>
      <c r="M1072">
        <v>0</v>
      </c>
      <c r="N1072">
        <v>0</v>
      </c>
      <c r="O1072">
        <v>0</v>
      </c>
      <c r="P1072">
        <v>0</v>
      </c>
      <c r="Q1072">
        <v>0</v>
      </c>
      <c r="R1072">
        <v>262.0963440000001</v>
      </c>
      <c r="S1072">
        <v>0</v>
      </c>
      <c r="T1072">
        <v>0</v>
      </c>
      <c r="U1072">
        <v>0</v>
      </c>
      <c r="V1072">
        <v>0</v>
      </c>
      <c r="W1072">
        <v>0</v>
      </c>
      <c r="X1072">
        <v>0</v>
      </c>
      <c r="Y1072">
        <v>70.144000000000005</v>
      </c>
      <c r="Z1072">
        <v>0</v>
      </c>
      <c r="AA1072">
        <v>0</v>
      </c>
      <c r="AB1072">
        <v>0</v>
      </c>
      <c r="AC1072">
        <v>24.191999999999993</v>
      </c>
      <c r="AD1072">
        <v>120.95999999999998</v>
      </c>
      <c r="AE1072">
        <v>0</v>
      </c>
      <c r="AF1072">
        <v>0</v>
      </c>
      <c r="AG1072">
        <v>0</v>
      </c>
      <c r="AH1072">
        <v>0</v>
      </c>
      <c r="AI1072">
        <v>0</v>
      </c>
      <c r="AJ1072">
        <v>120.52605600000004</v>
      </c>
      <c r="AK1072">
        <v>0</v>
      </c>
      <c r="AL1072">
        <v>0</v>
      </c>
      <c r="AM1072">
        <v>0</v>
      </c>
      <c r="AN1072">
        <v>0</v>
      </c>
      <c r="AO1072">
        <v>0</v>
      </c>
      <c r="AP1072">
        <v>0</v>
      </c>
      <c r="AQ1072">
        <v>32.256</v>
      </c>
    </row>
    <row r="1073" spans="1:43">
      <c r="A1073" t="s">
        <v>146</v>
      </c>
      <c r="B1073" t="s">
        <v>181</v>
      </c>
      <c r="C1073" t="s">
        <v>863</v>
      </c>
      <c r="D1073">
        <v>0</v>
      </c>
      <c r="E1073">
        <v>0</v>
      </c>
      <c r="F1073">
        <v>0</v>
      </c>
      <c r="G1073">
        <v>0</v>
      </c>
      <c r="H1073">
        <v>0</v>
      </c>
      <c r="I1073">
        <v>0</v>
      </c>
      <c r="J1073">
        <v>0</v>
      </c>
      <c r="K1073">
        <v>52.608000000000004</v>
      </c>
      <c r="L1073">
        <v>263.03999999999996</v>
      </c>
      <c r="M1073">
        <v>0</v>
      </c>
      <c r="N1073">
        <v>0</v>
      </c>
      <c r="O1073">
        <v>0</v>
      </c>
      <c r="P1073">
        <v>0</v>
      </c>
      <c r="Q1073">
        <v>0</v>
      </c>
      <c r="R1073">
        <v>262.0963440000001</v>
      </c>
      <c r="S1073">
        <v>0</v>
      </c>
      <c r="T1073">
        <v>0</v>
      </c>
      <c r="U1073">
        <v>0</v>
      </c>
      <c r="V1073">
        <v>0</v>
      </c>
      <c r="W1073">
        <v>0</v>
      </c>
      <c r="X1073">
        <v>0</v>
      </c>
      <c r="Y1073">
        <v>70.144000000000005</v>
      </c>
      <c r="Z1073">
        <v>0</v>
      </c>
      <c r="AA1073">
        <v>0</v>
      </c>
      <c r="AB1073">
        <v>0</v>
      </c>
      <c r="AC1073">
        <v>24.191999999999993</v>
      </c>
      <c r="AD1073">
        <v>120.95999999999998</v>
      </c>
      <c r="AE1073">
        <v>0</v>
      </c>
      <c r="AF1073">
        <v>0</v>
      </c>
      <c r="AG1073">
        <v>0</v>
      </c>
      <c r="AH1073">
        <v>0</v>
      </c>
      <c r="AI1073">
        <v>0</v>
      </c>
      <c r="AJ1073">
        <v>120.52605600000004</v>
      </c>
      <c r="AK1073">
        <v>0</v>
      </c>
      <c r="AL1073">
        <v>0</v>
      </c>
      <c r="AM1073">
        <v>0</v>
      </c>
      <c r="AN1073">
        <v>0</v>
      </c>
      <c r="AO1073">
        <v>0</v>
      </c>
      <c r="AP1073">
        <v>0</v>
      </c>
      <c r="AQ1073">
        <v>32.256</v>
      </c>
    </row>
    <row r="1074" spans="1:43">
      <c r="A1074" t="s">
        <v>146</v>
      </c>
      <c r="B1074" t="s">
        <v>183</v>
      </c>
      <c r="C1074" t="s">
        <v>856</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row>
    <row r="1075" spans="1:43">
      <c r="A1075" t="s">
        <v>146</v>
      </c>
      <c r="B1075" t="s">
        <v>183</v>
      </c>
      <c r="C1075" t="s">
        <v>857</v>
      </c>
      <c r="D1075">
        <v>654.25316210526341</v>
      </c>
      <c r="E1075">
        <v>300.86094315789484</v>
      </c>
      <c r="F1075">
        <v>315.64799999999997</v>
      </c>
      <c r="G1075">
        <v>145.15199999999999</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row>
    <row r="1076" spans="1:43">
      <c r="A1076" t="s">
        <v>146</v>
      </c>
      <c r="B1076" t="s">
        <v>183</v>
      </c>
      <c r="C1076" t="s">
        <v>858</v>
      </c>
      <c r="D1076">
        <v>113.98400000000004</v>
      </c>
      <c r="E1076">
        <v>52.416000000000011</v>
      </c>
      <c r="F1076">
        <v>1171.8293904000006</v>
      </c>
      <c r="G1076">
        <v>538.87044960000026</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row>
    <row r="1077" spans="1:43">
      <c r="A1077" t="s">
        <v>146</v>
      </c>
      <c r="B1077" t="s">
        <v>183</v>
      </c>
      <c r="C1077" t="s">
        <v>859</v>
      </c>
      <c r="D1077">
        <v>360.00567733333344</v>
      </c>
      <c r="E1077">
        <v>165.55005600000004</v>
      </c>
      <c r="F1077">
        <v>315.64799999999997</v>
      </c>
      <c r="G1077">
        <v>145.15199999999999</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row>
    <row r="1078" spans="1:43">
      <c r="A1078" t="s">
        <v>146</v>
      </c>
      <c r="B1078" t="s">
        <v>183</v>
      </c>
      <c r="C1078" t="s">
        <v>860</v>
      </c>
      <c r="D1078">
        <v>360.00567733333344</v>
      </c>
      <c r="E1078">
        <v>165.55005600000004</v>
      </c>
      <c r="F1078">
        <v>315.64799999999997</v>
      </c>
      <c r="G1078">
        <v>145.15199999999999</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row>
    <row r="1079" spans="1:43">
      <c r="A1079" t="s">
        <v>146</v>
      </c>
      <c r="B1079" t="s">
        <v>183</v>
      </c>
      <c r="C1079" t="s">
        <v>861</v>
      </c>
      <c r="D1079">
        <v>0</v>
      </c>
      <c r="E1079">
        <v>0</v>
      </c>
      <c r="F1079">
        <v>0</v>
      </c>
      <c r="G1079">
        <v>0</v>
      </c>
      <c r="H1079">
        <v>0</v>
      </c>
      <c r="I1079">
        <v>0</v>
      </c>
      <c r="J1079">
        <v>0</v>
      </c>
      <c r="K1079">
        <v>52.608000000000004</v>
      </c>
      <c r="L1079">
        <v>263.03999999999996</v>
      </c>
      <c r="M1079">
        <v>0</v>
      </c>
      <c r="N1079">
        <v>0</v>
      </c>
      <c r="O1079">
        <v>0</v>
      </c>
      <c r="P1079">
        <v>0</v>
      </c>
      <c r="Q1079">
        <v>0</v>
      </c>
      <c r="R1079">
        <v>262.0963440000001</v>
      </c>
      <c r="S1079">
        <v>0</v>
      </c>
      <c r="T1079">
        <v>0</v>
      </c>
      <c r="U1079">
        <v>0</v>
      </c>
      <c r="V1079">
        <v>0</v>
      </c>
      <c r="W1079">
        <v>0</v>
      </c>
      <c r="X1079">
        <v>0</v>
      </c>
      <c r="Y1079">
        <v>70.144000000000005</v>
      </c>
      <c r="Z1079">
        <v>0</v>
      </c>
      <c r="AA1079">
        <v>0</v>
      </c>
      <c r="AB1079">
        <v>0</v>
      </c>
      <c r="AC1079">
        <v>24.191999999999993</v>
      </c>
      <c r="AD1079">
        <v>120.95999999999998</v>
      </c>
      <c r="AE1079">
        <v>0</v>
      </c>
      <c r="AF1079">
        <v>0</v>
      </c>
      <c r="AG1079">
        <v>0</v>
      </c>
      <c r="AH1079">
        <v>0</v>
      </c>
      <c r="AI1079">
        <v>0</v>
      </c>
      <c r="AJ1079">
        <v>120.52605600000004</v>
      </c>
      <c r="AK1079">
        <v>0</v>
      </c>
      <c r="AL1079">
        <v>0</v>
      </c>
      <c r="AM1079">
        <v>0</v>
      </c>
      <c r="AN1079">
        <v>0</v>
      </c>
      <c r="AO1079">
        <v>0</v>
      </c>
      <c r="AP1079">
        <v>0</v>
      </c>
      <c r="AQ1079">
        <v>32.256</v>
      </c>
    </row>
    <row r="1080" spans="1:43">
      <c r="A1080" t="s">
        <v>146</v>
      </c>
      <c r="B1080" t="s">
        <v>183</v>
      </c>
      <c r="C1080" t="s">
        <v>862</v>
      </c>
      <c r="D1080">
        <v>0</v>
      </c>
      <c r="E1080">
        <v>0</v>
      </c>
      <c r="F1080">
        <v>0</v>
      </c>
      <c r="G1080">
        <v>0</v>
      </c>
      <c r="H1080">
        <v>0</v>
      </c>
      <c r="I1080">
        <v>0</v>
      </c>
      <c r="J1080">
        <v>0</v>
      </c>
      <c r="K1080">
        <v>52.608000000000004</v>
      </c>
      <c r="L1080">
        <v>263.03999999999996</v>
      </c>
      <c r="M1080">
        <v>0</v>
      </c>
      <c r="N1080">
        <v>0</v>
      </c>
      <c r="O1080">
        <v>0</v>
      </c>
      <c r="P1080">
        <v>0</v>
      </c>
      <c r="Q1080">
        <v>0</v>
      </c>
      <c r="R1080">
        <v>262.0963440000001</v>
      </c>
      <c r="S1080">
        <v>0</v>
      </c>
      <c r="T1080">
        <v>0</v>
      </c>
      <c r="U1080">
        <v>0</v>
      </c>
      <c r="V1080">
        <v>0</v>
      </c>
      <c r="W1080">
        <v>0</v>
      </c>
      <c r="X1080">
        <v>0</v>
      </c>
      <c r="Y1080">
        <v>70.144000000000005</v>
      </c>
      <c r="Z1080">
        <v>0</v>
      </c>
      <c r="AA1080">
        <v>0</v>
      </c>
      <c r="AB1080">
        <v>0</v>
      </c>
      <c r="AC1080">
        <v>24.191999999999993</v>
      </c>
      <c r="AD1080">
        <v>120.95999999999998</v>
      </c>
      <c r="AE1080">
        <v>0</v>
      </c>
      <c r="AF1080">
        <v>0</v>
      </c>
      <c r="AG1080">
        <v>0</v>
      </c>
      <c r="AH1080">
        <v>0</v>
      </c>
      <c r="AI1080">
        <v>0</v>
      </c>
      <c r="AJ1080">
        <v>120.52605600000004</v>
      </c>
      <c r="AK1080">
        <v>0</v>
      </c>
      <c r="AL1080">
        <v>0</v>
      </c>
      <c r="AM1080">
        <v>0</v>
      </c>
      <c r="AN1080">
        <v>0</v>
      </c>
      <c r="AO1080">
        <v>0</v>
      </c>
      <c r="AP1080">
        <v>0</v>
      </c>
      <c r="AQ1080">
        <v>32.256</v>
      </c>
    </row>
    <row r="1081" spans="1:43">
      <c r="A1081" t="s">
        <v>146</v>
      </c>
      <c r="B1081" t="s">
        <v>183</v>
      </c>
      <c r="C1081" t="s">
        <v>863</v>
      </c>
      <c r="D1081">
        <v>0</v>
      </c>
      <c r="E1081">
        <v>0</v>
      </c>
      <c r="F1081">
        <v>0</v>
      </c>
      <c r="G1081">
        <v>0</v>
      </c>
      <c r="H1081">
        <v>0</v>
      </c>
      <c r="I1081">
        <v>0</v>
      </c>
      <c r="J1081">
        <v>0</v>
      </c>
      <c r="K1081">
        <v>52.608000000000004</v>
      </c>
      <c r="L1081">
        <v>263.03999999999996</v>
      </c>
      <c r="M1081">
        <v>0</v>
      </c>
      <c r="N1081">
        <v>0</v>
      </c>
      <c r="O1081">
        <v>0</v>
      </c>
      <c r="P1081">
        <v>0</v>
      </c>
      <c r="Q1081">
        <v>0</v>
      </c>
      <c r="R1081">
        <v>262.0963440000001</v>
      </c>
      <c r="S1081">
        <v>0</v>
      </c>
      <c r="T1081">
        <v>0</v>
      </c>
      <c r="U1081">
        <v>0</v>
      </c>
      <c r="V1081">
        <v>0</v>
      </c>
      <c r="W1081">
        <v>0</v>
      </c>
      <c r="X1081">
        <v>0</v>
      </c>
      <c r="Y1081">
        <v>70.144000000000005</v>
      </c>
      <c r="Z1081">
        <v>0</v>
      </c>
      <c r="AA1081">
        <v>0</v>
      </c>
      <c r="AB1081">
        <v>0</v>
      </c>
      <c r="AC1081">
        <v>24.191999999999993</v>
      </c>
      <c r="AD1081">
        <v>120.95999999999998</v>
      </c>
      <c r="AE1081">
        <v>0</v>
      </c>
      <c r="AF1081">
        <v>0</v>
      </c>
      <c r="AG1081">
        <v>0</v>
      </c>
      <c r="AH1081">
        <v>0</v>
      </c>
      <c r="AI1081">
        <v>0</v>
      </c>
      <c r="AJ1081">
        <v>120.52605600000004</v>
      </c>
      <c r="AK1081">
        <v>0</v>
      </c>
      <c r="AL1081">
        <v>0</v>
      </c>
      <c r="AM1081">
        <v>0</v>
      </c>
      <c r="AN1081">
        <v>0</v>
      </c>
      <c r="AO1081">
        <v>0</v>
      </c>
      <c r="AP1081">
        <v>0</v>
      </c>
      <c r="AQ1081">
        <v>32.256</v>
      </c>
    </row>
    <row r="1082" spans="1:43">
      <c r="A1082" t="s">
        <v>146</v>
      </c>
      <c r="B1082" t="s">
        <v>185</v>
      </c>
      <c r="C1082" t="s">
        <v>856</v>
      </c>
      <c r="D1082">
        <v>0</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row>
    <row r="1083" spans="1:43">
      <c r="A1083" t="s">
        <v>146</v>
      </c>
      <c r="B1083" t="s">
        <v>185</v>
      </c>
      <c r="C1083" t="s">
        <v>857</v>
      </c>
      <c r="D1083">
        <v>662.28357131469272</v>
      </c>
      <c r="E1083">
        <v>304.55375907171998</v>
      </c>
      <c r="F1083">
        <v>385.79199999999997</v>
      </c>
      <c r="G1083">
        <v>177.40799999999999</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row>
    <row r="1084" spans="1:43">
      <c r="A1084" t="s">
        <v>146</v>
      </c>
      <c r="B1084" t="s">
        <v>185</v>
      </c>
      <c r="C1084" t="s">
        <v>858</v>
      </c>
      <c r="D1084">
        <v>302.1041299111838</v>
      </c>
      <c r="E1084">
        <v>138.92379696645676</v>
      </c>
      <c r="F1084">
        <v>956.57959360000041</v>
      </c>
      <c r="G1084">
        <v>439.88696640000018</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row>
    <row r="1085" spans="1:43">
      <c r="A1085" t="s">
        <v>146</v>
      </c>
      <c r="B1085" t="s">
        <v>185</v>
      </c>
      <c r="C1085" t="s">
        <v>859</v>
      </c>
      <c r="D1085">
        <v>466.11858146673944</v>
      </c>
      <c r="E1085">
        <v>214.34650096645683</v>
      </c>
      <c r="F1085">
        <v>385.79199999999997</v>
      </c>
      <c r="G1085">
        <v>177.40799999999999</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row>
    <row r="1086" spans="1:43">
      <c r="A1086" t="s">
        <v>146</v>
      </c>
      <c r="B1086" t="s">
        <v>185</v>
      </c>
      <c r="C1086" t="s">
        <v>860</v>
      </c>
      <c r="D1086">
        <v>466.11858146673944</v>
      </c>
      <c r="E1086">
        <v>214.34650096645683</v>
      </c>
      <c r="F1086">
        <v>385.79199999999997</v>
      </c>
      <c r="G1086">
        <v>177.40799999999999</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row>
    <row r="1087" spans="1:43">
      <c r="A1087" t="s">
        <v>146</v>
      </c>
      <c r="B1087" t="s">
        <v>185</v>
      </c>
      <c r="C1087" t="s">
        <v>861</v>
      </c>
      <c r="D1087">
        <v>0</v>
      </c>
      <c r="E1087">
        <v>0</v>
      </c>
      <c r="F1087">
        <v>0</v>
      </c>
      <c r="G1087">
        <v>0</v>
      </c>
      <c r="H1087">
        <v>0</v>
      </c>
      <c r="I1087">
        <v>0</v>
      </c>
      <c r="J1087">
        <v>0</v>
      </c>
      <c r="K1087">
        <v>122.75199999999998</v>
      </c>
      <c r="L1087">
        <v>263.04000000000002</v>
      </c>
      <c r="M1087">
        <v>0</v>
      </c>
      <c r="N1087">
        <v>0</v>
      </c>
      <c r="O1087">
        <v>0</v>
      </c>
      <c r="P1087">
        <v>0</v>
      </c>
      <c r="Q1087">
        <v>44.808446204524266</v>
      </c>
      <c r="R1087">
        <v>236.34250953122094</v>
      </c>
      <c r="S1087">
        <v>0</v>
      </c>
      <c r="T1087">
        <v>0</v>
      </c>
      <c r="U1087">
        <v>0</v>
      </c>
      <c r="V1087">
        <v>0</v>
      </c>
      <c r="W1087">
        <v>0</v>
      </c>
      <c r="X1087">
        <v>54.800000000000004</v>
      </c>
      <c r="Y1087">
        <v>111.65740350877191</v>
      </c>
      <c r="Z1087">
        <v>0</v>
      </c>
      <c r="AA1087">
        <v>0</v>
      </c>
      <c r="AB1087">
        <v>0</v>
      </c>
      <c r="AC1087">
        <v>56.447999999999979</v>
      </c>
      <c r="AD1087">
        <v>120.95999999999998</v>
      </c>
      <c r="AE1087">
        <v>0</v>
      </c>
      <c r="AF1087">
        <v>0</v>
      </c>
      <c r="AG1087">
        <v>0</v>
      </c>
      <c r="AH1087">
        <v>0</v>
      </c>
      <c r="AI1087">
        <v>20.605343875073196</v>
      </c>
      <c r="AJ1087">
        <v>108.68305182822567</v>
      </c>
      <c r="AK1087">
        <v>0</v>
      </c>
      <c r="AL1087">
        <v>0</v>
      </c>
      <c r="AM1087">
        <v>0</v>
      </c>
      <c r="AN1087">
        <v>0</v>
      </c>
      <c r="AO1087">
        <v>0</v>
      </c>
      <c r="AP1087">
        <v>25.199999999999996</v>
      </c>
      <c r="AQ1087">
        <v>51.346105263157867</v>
      </c>
    </row>
    <row r="1088" spans="1:43">
      <c r="A1088" t="s">
        <v>146</v>
      </c>
      <c r="B1088" t="s">
        <v>185</v>
      </c>
      <c r="C1088" t="s">
        <v>862</v>
      </c>
      <c r="D1088">
        <v>0</v>
      </c>
      <c r="E1088">
        <v>0</v>
      </c>
      <c r="F1088">
        <v>0</v>
      </c>
      <c r="G1088">
        <v>0</v>
      </c>
      <c r="H1088">
        <v>0</v>
      </c>
      <c r="I1088">
        <v>0</v>
      </c>
      <c r="J1088">
        <v>0</v>
      </c>
      <c r="K1088">
        <v>122.75199999999998</v>
      </c>
      <c r="L1088">
        <v>263.04000000000002</v>
      </c>
      <c r="M1088">
        <v>0</v>
      </c>
      <c r="N1088">
        <v>0</v>
      </c>
      <c r="O1088">
        <v>0</v>
      </c>
      <c r="P1088">
        <v>0</v>
      </c>
      <c r="Q1088">
        <v>44.808446204524266</v>
      </c>
      <c r="R1088">
        <v>236.34250953122094</v>
      </c>
      <c r="S1088">
        <v>0</v>
      </c>
      <c r="T1088">
        <v>0</v>
      </c>
      <c r="U1088">
        <v>0</v>
      </c>
      <c r="V1088">
        <v>0</v>
      </c>
      <c r="W1088">
        <v>0</v>
      </c>
      <c r="X1088">
        <v>54.800000000000004</v>
      </c>
      <c r="Y1088">
        <v>111.65740350877191</v>
      </c>
      <c r="Z1088">
        <v>0</v>
      </c>
      <c r="AA1088">
        <v>0</v>
      </c>
      <c r="AB1088">
        <v>0</v>
      </c>
      <c r="AC1088">
        <v>56.447999999999979</v>
      </c>
      <c r="AD1088">
        <v>120.95999999999998</v>
      </c>
      <c r="AE1088">
        <v>0</v>
      </c>
      <c r="AF1088">
        <v>0</v>
      </c>
      <c r="AG1088">
        <v>0</v>
      </c>
      <c r="AH1088">
        <v>0</v>
      </c>
      <c r="AI1088">
        <v>20.605343875073196</v>
      </c>
      <c r="AJ1088">
        <v>108.68305182822567</v>
      </c>
      <c r="AK1088">
        <v>0</v>
      </c>
      <c r="AL1088">
        <v>0</v>
      </c>
      <c r="AM1088">
        <v>0</v>
      </c>
      <c r="AN1088">
        <v>0</v>
      </c>
      <c r="AO1088">
        <v>0</v>
      </c>
      <c r="AP1088">
        <v>25.199999999999996</v>
      </c>
      <c r="AQ1088">
        <v>51.346105263157867</v>
      </c>
    </row>
    <row r="1089" spans="1:43">
      <c r="A1089" t="s">
        <v>146</v>
      </c>
      <c r="B1089" t="s">
        <v>185</v>
      </c>
      <c r="C1089" t="s">
        <v>863</v>
      </c>
      <c r="D1089">
        <v>0</v>
      </c>
      <c r="E1089">
        <v>0</v>
      </c>
      <c r="F1089">
        <v>0</v>
      </c>
      <c r="G1089">
        <v>0</v>
      </c>
      <c r="H1089">
        <v>0</v>
      </c>
      <c r="I1089">
        <v>0</v>
      </c>
      <c r="J1089">
        <v>0</v>
      </c>
      <c r="K1089">
        <v>122.75199999999998</v>
      </c>
      <c r="L1089">
        <v>263.04000000000002</v>
      </c>
      <c r="M1089">
        <v>0</v>
      </c>
      <c r="N1089">
        <v>0</v>
      </c>
      <c r="O1089">
        <v>0</v>
      </c>
      <c r="P1089">
        <v>0</v>
      </c>
      <c r="Q1089">
        <v>44.808446204524266</v>
      </c>
      <c r="R1089">
        <v>236.34250953122094</v>
      </c>
      <c r="S1089">
        <v>0</v>
      </c>
      <c r="T1089">
        <v>0</v>
      </c>
      <c r="U1089">
        <v>0</v>
      </c>
      <c r="V1089">
        <v>0</v>
      </c>
      <c r="W1089">
        <v>0</v>
      </c>
      <c r="X1089">
        <v>54.800000000000004</v>
      </c>
      <c r="Y1089">
        <v>111.65740350877191</v>
      </c>
      <c r="Z1089">
        <v>0</v>
      </c>
      <c r="AA1089">
        <v>0</v>
      </c>
      <c r="AB1089">
        <v>0</v>
      </c>
      <c r="AC1089">
        <v>56.447999999999979</v>
      </c>
      <c r="AD1089">
        <v>120.95999999999998</v>
      </c>
      <c r="AE1089">
        <v>0</v>
      </c>
      <c r="AF1089">
        <v>0</v>
      </c>
      <c r="AG1089">
        <v>0</v>
      </c>
      <c r="AH1089">
        <v>0</v>
      </c>
      <c r="AI1089">
        <v>20.605343875073196</v>
      </c>
      <c r="AJ1089">
        <v>108.68305182822567</v>
      </c>
      <c r="AK1089">
        <v>0</v>
      </c>
      <c r="AL1089">
        <v>0</v>
      </c>
      <c r="AM1089">
        <v>0</v>
      </c>
      <c r="AN1089">
        <v>0</v>
      </c>
      <c r="AO1089">
        <v>0</v>
      </c>
      <c r="AP1089">
        <v>25.199999999999996</v>
      </c>
      <c r="AQ1089">
        <v>51.346105263157867</v>
      </c>
    </row>
    <row r="1090" spans="1:43">
      <c r="A1090" t="s">
        <v>148</v>
      </c>
      <c r="B1090" t="s">
        <v>171</v>
      </c>
      <c r="C1090" t="s">
        <v>856</v>
      </c>
      <c r="D1090">
        <v>75.227793427230054</v>
      </c>
      <c r="E1090">
        <v>34.593802816901409</v>
      </c>
      <c r="F1090">
        <v>249.12646009389672</v>
      </c>
      <c r="G1090">
        <v>114.56180281690141</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row>
    <row r="1091" spans="1:43">
      <c r="A1091" t="s">
        <v>148</v>
      </c>
      <c r="B1091" t="s">
        <v>171</v>
      </c>
      <c r="C1091" t="s">
        <v>857</v>
      </c>
      <c r="D1091">
        <v>309.02009840098407</v>
      </c>
      <c r="E1091">
        <v>142.10413284132844</v>
      </c>
      <c r="F1091">
        <v>401.75207872078732</v>
      </c>
      <c r="G1091">
        <v>184.74730627306278</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row>
    <row r="1092" spans="1:43">
      <c r="A1092" t="s">
        <v>148</v>
      </c>
      <c r="B1092" t="s">
        <v>171</v>
      </c>
      <c r="C1092" t="s">
        <v>858</v>
      </c>
      <c r="D1092">
        <v>196.3666666666667</v>
      </c>
      <c r="E1092">
        <v>90.300000000000011</v>
      </c>
      <c r="F1092">
        <v>476.095357429719</v>
      </c>
      <c r="G1092">
        <v>218.93436144578317</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row>
    <row r="1093" spans="1:43">
      <c r="A1093" t="s">
        <v>148</v>
      </c>
      <c r="B1093" t="s">
        <v>171</v>
      </c>
      <c r="C1093" t="s">
        <v>859</v>
      </c>
      <c r="D1093">
        <v>196.3666666666667</v>
      </c>
      <c r="E1093">
        <v>90.300000000000011</v>
      </c>
      <c r="F1093">
        <v>420.40392345778139</v>
      </c>
      <c r="G1093">
        <v>193.32443195503814</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0</v>
      </c>
    </row>
    <row r="1094" spans="1:43">
      <c r="A1094" t="s">
        <v>148</v>
      </c>
      <c r="B1094" t="s">
        <v>171</v>
      </c>
      <c r="C1094" t="s">
        <v>860</v>
      </c>
      <c r="D1094">
        <v>196.3666666666667</v>
      </c>
      <c r="E1094">
        <v>90.300000000000011</v>
      </c>
      <c r="F1094">
        <v>463.97333333333341</v>
      </c>
      <c r="G1094">
        <v>213.36</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row>
    <row r="1095" spans="1:43">
      <c r="A1095" t="s">
        <v>148</v>
      </c>
      <c r="B1095" t="s">
        <v>171</v>
      </c>
      <c r="C1095" t="s">
        <v>861</v>
      </c>
      <c r="D1095">
        <v>0</v>
      </c>
      <c r="E1095">
        <v>0</v>
      </c>
      <c r="F1095">
        <v>0</v>
      </c>
      <c r="G1095">
        <v>0</v>
      </c>
      <c r="H1095">
        <v>0</v>
      </c>
      <c r="I1095">
        <v>0</v>
      </c>
      <c r="J1095">
        <v>0</v>
      </c>
      <c r="K1095">
        <v>0</v>
      </c>
      <c r="L1095">
        <v>0</v>
      </c>
      <c r="M1095">
        <v>244.19649122807022</v>
      </c>
      <c r="N1095">
        <v>219.7768421052632</v>
      </c>
      <c r="O1095">
        <v>0</v>
      </c>
      <c r="P1095">
        <v>0</v>
      </c>
      <c r="Q1095">
        <v>0</v>
      </c>
      <c r="R1095">
        <v>0</v>
      </c>
      <c r="S1095">
        <v>0</v>
      </c>
      <c r="T1095">
        <v>0</v>
      </c>
      <c r="U1095">
        <v>0</v>
      </c>
      <c r="V1095">
        <v>0</v>
      </c>
      <c r="W1095">
        <v>0</v>
      </c>
      <c r="X1095">
        <v>82.200000000000017</v>
      </c>
      <c r="Y1095">
        <v>114.16666666666669</v>
      </c>
      <c r="Z1095">
        <v>0</v>
      </c>
      <c r="AA1095">
        <v>0</v>
      </c>
      <c r="AB1095">
        <v>0</v>
      </c>
      <c r="AC1095">
        <v>0</v>
      </c>
      <c r="AD1095">
        <v>0</v>
      </c>
      <c r="AE1095">
        <v>112.29473684210524</v>
      </c>
      <c r="AF1095">
        <v>101.06526315789472</v>
      </c>
      <c r="AG1095">
        <v>0</v>
      </c>
      <c r="AH1095">
        <v>0</v>
      </c>
      <c r="AI1095">
        <v>0</v>
      </c>
      <c r="AJ1095">
        <v>0</v>
      </c>
      <c r="AK1095">
        <v>0</v>
      </c>
      <c r="AL1095">
        <v>0</v>
      </c>
      <c r="AM1095">
        <v>0</v>
      </c>
      <c r="AN1095">
        <v>0</v>
      </c>
      <c r="AO1095">
        <v>0</v>
      </c>
      <c r="AP1095">
        <v>37.799999999999997</v>
      </c>
      <c r="AQ1095">
        <v>52.5</v>
      </c>
    </row>
    <row r="1096" spans="1:43">
      <c r="A1096" t="s">
        <v>148</v>
      </c>
      <c r="B1096" t="s">
        <v>171</v>
      </c>
      <c r="C1096" t="s">
        <v>862</v>
      </c>
      <c r="D1096">
        <v>0</v>
      </c>
      <c r="E1096">
        <v>0</v>
      </c>
      <c r="F1096">
        <v>0</v>
      </c>
      <c r="G1096">
        <v>0</v>
      </c>
      <c r="H1096">
        <v>0</v>
      </c>
      <c r="I1096">
        <v>0</v>
      </c>
      <c r="J1096">
        <v>0</v>
      </c>
      <c r="K1096">
        <v>0</v>
      </c>
      <c r="L1096">
        <v>0</v>
      </c>
      <c r="M1096">
        <v>244.19649122807022</v>
      </c>
      <c r="N1096">
        <v>219.7768421052632</v>
      </c>
      <c r="O1096">
        <v>0</v>
      </c>
      <c r="P1096">
        <v>0</v>
      </c>
      <c r="Q1096">
        <v>0</v>
      </c>
      <c r="R1096">
        <v>0</v>
      </c>
      <c r="S1096">
        <v>0</v>
      </c>
      <c r="T1096">
        <v>0</v>
      </c>
      <c r="U1096">
        <v>0</v>
      </c>
      <c r="V1096">
        <v>0</v>
      </c>
      <c r="W1096">
        <v>0</v>
      </c>
      <c r="X1096">
        <v>82.200000000000017</v>
      </c>
      <c r="Y1096">
        <v>114.16666666666669</v>
      </c>
      <c r="Z1096">
        <v>0</v>
      </c>
      <c r="AA1096">
        <v>0</v>
      </c>
      <c r="AB1096">
        <v>0</v>
      </c>
      <c r="AC1096">
        <v>0</v>
      </c>
      <c r="AD1096">
        <v>0</v>
      </c>
      <c r="AE1096">
        <v>112.29473684210524</v>
      </c>
      <c r="AF1096">
        <v>101.06526315789472</v>
      </c>
      <c r="AG1096">
        <v>0</v>
      </c>
      <c r="AH1096">
        <v>0</v>
      </c>
      <c r="AI1096">
        <v>0</v>
      </c>
      <c r="AJ1096">
        <v>0</v>
      </c>
      <c r="AK1096">
        <v>0</v>
      </c>
      <c r="AL1096">
        <v>0</v>
      </c>
      <c r="AM1096">
        <v>0</v>
      </c>
      <c r="AN1096">
        <v>0</v>
      </c>
      <c r="AO1096">
        <v>0</v>
      </c>
      <c r="AP1096">
        <v>37.799999999999997</v>
      </c>
      <c r="AQ1096">
        <v>52.5</v>
      </c>
    </row>
    <row r="1097" spans="1:43">
      <c r="A1097" t="s">
        <v>148</v>
      </c>
      <c r="B1097" t="s">
        <v>171</v>
      </c>
      <c r="C1097" t="s">
        <v>863</v>
      </c>
      <c r="D1097">
        <v>0</v>
      </c>
      <c r="E1097">
        <v>0</v>
      </c>
      <c r="F1097">
        <v>0</v>
      </c>
      <c r="G1097">
        <v>0</v>
      </c>
      <c r="H1097">
        <v>0</v>
      </c>
      <c r="I1097">
        <v>0</v>
      </c>
      <c r="J1097">
        <v>0</v>
      </c>
      <c r="K1097">
        <v>0</v>
      </c>
      <c r="L1097">
        <v>0</v>
      </c>
      <c r="M1097">
        <v>244.19649122807022</v>
      </c>
      <c r="N1097">
        <v>219.7768421052632</v>
      </c>
      <c r="O1097">
        <v>0</v>
      </c>
      <c r="P1097">
        <v>0</v>
      </c>
      <c r="Q1097">
        <v>0</v>
      </c>
      <c r="R1097">
        <v>0</v>
      </c>
      <c r="S1097">
        <v>0</v>
      </c>
      <c r="T1097">
        <v>0</v>
      </c>
      <c r="U1097">
        <v>0</v>
      </c>
      <c r="V1097">
        <v>0</v>
      </c>
      <c r="W1097">
        <v>0</v>
      </c>
      <c r="X1097">
        <v>82.200000000000017</v>
      </c>
      <c r="Y1097">
        <v>114.16666666666669</v>
      </c>
      <c r="Z1097">
        <v>0</v>
      </c>
      <c r="AA1097">
        <v>0</v>
      </c>
      <c r="AB1097">
        <v>0</v>
      </c>
      <c r="AC1097">
        <v>0</v>
      </c>
      <c r="AD1097">
        <v>0</v>
      </c>
      <c r="AE1097">
        <v>112.29473684210524</v>
      </c>
      <c r="AF1097">
        <v>101.06526315789472</v>
      </c>
      <c r="AG1097">
        <v>0</v>
      </c>
      <c r="AH1097">
        <v>0</v>
      </c>
      <c r="AI1097">
        <v>0</v>
      </c>
      <c r="AJ1097">
        <v>0</v>
      </c>
      <c r="AK1097">
        <v>0</v>
      </c>
      <c r="AL1097">
        <v>0</v>
      </c>
      <c r="AM1097">
        <v>0</v>
      </c>
      <c r="AN1097">
        <v>0</v>
      </c>
      <c r="AO1097">
        <v>0</v>
      </c>
      <c r="AP1097">
        <v>37.799999999999997</v>
      </c>
      <c r="AQ1097">
        <v>52.5</v>
      </c>
    </row>
    <row r="1098" spans="1:43">
      <c r="A1098" t="s">
        <v>148</v>
      </c>
      <c r="B1098" t="s">
        <v>173</v>
      </c>
      <c r="C1098" t="s">
        <v>856</v>
      </c>
      <c r="D1098">
        <v>125.71423279910911</v>
      </c>
      <c r="E1098">
        <v>57.810194644845794</v>
      </c>
      <c r="F1098">
        <v>505.60502396746244</v>
      </c>
      <c r="G1098">
        <v>232.50450007262867</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row>
    <row r="1099" spans="1:43">
      <c r="A1099" t="s">
        <v>148</v>
      </c>
      <c r="B1099" t="s">
        <v>173</v>
      </c>
      <c r="C1099" t="s">
        <v>857</v>
      </c>
      <c r="D1099">
        <v>133.14460539581012</v>
      </c>
      <c r="E1099">
        <v>61.227081313401733</v>
      </c>
      <c r="F1099">
        <v>817.55296026704104</v>
      </c>
      <c r="G1099">
        <v>375.95501092571959</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row>
    <row r="1100" spans="1:43">
      <c r="A1100" t="s">
        <v>148</v>
      </c>
      <c r="B1100" t="s">
        <v>173</v>
      </c>
      <c r="C1100" t="s">
        <v>858</v>
      </c>
      <c r="D1100">
        <v>102.14324310178792</v>
      </c>
      <c r="E1100">
        <v>46.97098040447181</v>
      </c>
      <c r="F1100">
        <v>559.14522505547882</v>
      </c>
      <c r="G1100">
        <v>257.12517648536618</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row>
    <row r="1101" spans="1:43">
      <c r="A1101" t="s">
        <v>148</v>
      </c>
      <c r="B1101" t="s">
        <v>173</v>
      </c>
      <c r="C1101" t="s">
        <v>859</v>
      </c>
      <c r="D1101">
        <v>132.80229693312521</v>
      </c>
      <c r="E1101">
        <v>61.069669392605022</v>
      </c>
      <c r="F1101">
        <v>325.25875888309935</v>
      </c>
      <c r="G1101">
        <v>149.5715460557318</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row>
    <row r="1102" spans="1:43">
      <c r="A1102" t="s">
        <v>148</v>
      </c>
      <c r="B1102" t="s">
        <v>173</v>
      </c>
      <c r="C1102" t="s">
        <v>860</v>
      </c>
      <c r="D1102">
        <v>146.37807554622626</v>
      </c>
      <c r="E1102">
        <v>67.312545689140535</v>
      </c>
      <c r="F1102">
        <v>268.96651382817333</v>
      </c>
      <c r="G1102">
        <v>123.68533117645927</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row>
    <row r="1103" spans="1:43">
      <c r="A1103" t="s">
        <v>148</v>
      </c>
      <c r="B1103" t="s">
        <v>173</v>
      </c>
      <c r="C1103" t="s">
        <v>861</v>
      </c>
      <c r="D1103">
        <v>0</v>
      </c>
      <c r="E1103">
        <v>0</v>
      </c>
      <c r="F1103">
        <v>0</v>
      </c>
      <c r="G1103">
        <v>0</v>
      </c>
      <c r="H1103">
        <v>0</v>
      </c>
      <c r="I1103">
        <v>0</v>
      </c>
      <c r="J1103">
        <v>0</v>
      </c>
      <c r="K1103">
        <v>0.9945407976582511</v>
      </c>
      <c r="L1103">
        <v>142.26566655581368</v>
      </c>
      <c r="M1103">
        <v>80.428205564382438</v>
      </c>
      <c r="N1103">
        <v>45.278100910318976</v>
      </c>
      <c r="O1103">
        <v>0</v>
      </c>
      <c r="P1103">
        <v>0</v>
      </c>
      <c r="Q1103">
        <v>0</v>
      </c>
      <c r="R1103">
        <v>0</v>
      </c>
      <c r="S1103">
        <v>0</v>
      </c>
      <c r="T1103">
        <v>0</v>
      </c>
      <c r="U1103">
        <v>0</v>
      </c>
      <c r="V1103">
        <v>0</v>
      </c>
      <c r="W1103">
        <v>0</v>
      </c>
      <c r="X1103">
        <v>66.6939415375859</v>
      </c>
      <c r="Y1103">
        <v>79.684134008640356</v>
      </c>
      <c r="Z1103">
        <v>0</v>
      </c>
      <c r="AA1103">
        <v>0</v>
      </c>
      <c r="AB1103">
        <v>0</v>
      </c>
      <c r="AC1103">
        <v>0.45734357848518103</v>
      </c>
      <c r="AD1103">
        <v>65.421437905228174</v>
      </c>
      <c r="AE1103">
        <v>36.985233215737892</v>
      </c>
      <c r="AF1103">
        <v>20.82131647700799</v>
      </c>
      <c r="AG1103">
        <v>0</v>
      </c>
      <c r="AH1103">
        <v>0</v>
      </c>
      <c r="AI1103">
        <v>0</v>
      </c>
      <c r="AJ1103">
        <v>0</v>
      </c>
      <c r="AK1103">
        <v>0</v>
      </c>
      <c r="AL1103">
        <v>0</v>
      </c>
      <c r="AM1103">
        <v>0</v>
      </c>
      <c r="AN1103">
        <v>0</v>
      </c>
      <c r="AO1103">
        <v>0</v>
      </c>
      <c r="AP1103">
        <v>30.669476765459194</v>
      </c>
      <c r="AQ1103">
        <v>36.643068923681312</v>
      </c>
    </row>
    <row r="1104" spans="1:43">
      <c r="A1104" t="s">
        <v>148</v>
      </c>
      <c r="B1104" t="s">
        <v>173</v>
      </c>
      <c r="C1104" t="s">
        <v>862</v>
      </c>
      <c r="D1104">
        <v>0</v>
      </c>
      <c r="E1104">
        <v>0</v>
      </c>
      <c r="F1104">
        <v>0</v>
      </c>
      <c r="G1104">
        <v>0</v>
      </c>
      <c r="H1104">
        <v>0</v>
      </c>
      <c r="I1104">
        <v>0</v>
      </c>
      <c r="J1104">
        <v>0</v>
      </c>
      <c r="K1104">
        <v>0.9945407976582511</v>
      </c>
      <c r="L1104">
        <v>142.26566655581368</v>
      </c>
      <c r="M1104">
        <v>80.428205564382438</v>
      </c>
      <c r="N1104">
        <v>45.278100910318976</v>
      </c>
      <c r="O1104">
        <v>0</v>
      </c>
      <c r="P1104">
        <v>0</v>
      </c>
      <c r="Q1104">
        <v>0</v>
      </c>
      <c r="R1104">
        <v>0</v>
      </c>
      <c r="S1104">
        <v>0</v>
      </c>
      <c r="T1104">
        <v>0</v>
      </c>
      <c r="U1104">
        <v>0</v>
      </c>
      <c r="V1104">
        <v>0</v>
      </c>
      <c r="W1104">
        <v>0</v>
      </c>
      <c r="X1104">
        <v>66.6939415375859</v>
      </c>
      <c r="Y1104">
        <v>79.684134008640356</v>
      </c>
      <c r="Z1104">
        <v>0</v>
      </c>
      <c r="AA1104">
        <v>0</v>
      </c>
      <c r="AB1104">
        <v>0</v>
      </c>
      <c r="AC1104">
        <v>0.45734357848518103</v>
      </c>
      <c r="AD1104">
        <v>65.421437905228174</v>
      </c>
      <c r="AE1104">
        <v>36.985233215737892</v>
      </c>
      <c r="AF1104">
        <v>20.82131647700799</v>
      </c>
      <c r="AG1104">
        <v>0</v>
      </c>
      <c r="AH1104">
        <v>0</v>
      </c>
      <c r="AI1104">
        <v>0</v>
      </c>
      <c r="AJ1104">
        <v>0</v>
      </c>
      <c r="AK1104">
        <v>0</v>
      </c>
      <c r="AL1104">
        <v>0</v>
      </c>
      <c r="AM1104">
        <v>0</v>
      </c>
      <c r="AN1104">
        <v>0</v>
      </c>
      <c r="AO1104">
        <v>0</v>
      </c>
      <c r="AP1104">
        <v>30.669476765459194</v>
      </c>
      <c r="AQ1104">
        <v>36.643068923681312</v>
      </c>
    </row>
    <row r="1105" spans="1:43">
      <c r="A1105" t="s">
        <v>148</v>
      </c>
      <c r="B1105" t="s">
        <v>173</v>
      </c>
      <c r="C1105" t="s">
        <v>863</v>
      </c>
      <c r="D1105">
        <v>0</v>
      </c>
      <c r="E1105">
        <v>0</v>
      </c>
      <c r="F1105">
        <v>0</v>
      </c>
      <c r="G1105">
        <v>0</v>
      </c>
      <c r="H1105">
        <v>0</v>
      </c>
      <c r="I1105">
        <v>0</v>
      </c>
      <c r="J1105">
        <v>0</v>
      </c>
      <c r="K1105">
        <v>0.9945407976582511</v>
      </c>
      <c r="L1105">
        <v>142.26566655581368</v>
      </c>
      <c r="M1105">
        <v>80.428205564382438</v>
      </c>
      <c r="N1105">
        <v>45.278100910318976</v>
      </c>
      <c r="O1105">
        <v>0</v>
      </c>
      <c r="P1105">
        <v>0</v>
      </c>
      <c r="Q1105">
        <v>0</v>
      </c>
      <c r="R1105">
        <v>0</v>
      </c>
      <c r="S1105">
        <v>0</v>
      </c>
      <c r="T1105">
        <v>0</v>
      </c>
      <c r="U1105">
        <v>0</v>
      </c>
      <c r="V1105">
        <v>0</v>
      </c>
      <c r="W1105">
        <v>0</v>
      </c>
      <c r="X1105">
        <v>66.6939415375859</v>
      </c>
      <c r="Y1105">
        <v>79.684134008640356</v>
      </c>
      <c r="Z1105">
        <v>0</v>
      </c>
      <c r="AA1105">
        <v>0</v>
      </c>
      <c r="AB1105">
        <v>0</v>
      </c>
      <c r="AC1105">
        <v>0.45734357848518103</v>
      </c>
      <c r="AD1105">
        <v>65.421437905228174</v>
      </c>
      <c r="AE1105">
        <v>36.985233215737892</v>
      </c>
      <c r="AF1105">
        <v>20.82131647700799</v>
      </c>
      <c r="AG1105">
        <v>0</v>
      </c>
      <c r="AH1105">
        <v>0</v>
      </c>
      <c r="AI1105">
        <v>0</v>
      </c>
      <c r="AJ1105">
        <v>0</v>
      </c>
      <c r="AK1105">
        <v>0</v>
      </c>
      <c r="AL1105">
        <v>0</v>
      </c>
      <c r="AM1105">
        <v>0</v>
      </c>
      <c r="AN1105">
        <v>0</v>
      </c>
      <c r="AO1105">
        <v>0</v>
      </c>
      <c r="AP1105">
        <v>30.669476765459194</v>
      </c>
      <c r="AQ1105">
        <v>36.643068923681312</v>
      </c>
    </row>
    <row r="1106" spans="1:43">
      <c r="A1106" t="s">
        <v>148</v>
      </c>
      <c r="B1106" t="s">
        <v>175</v>
      </c>
      <c r="C1106" t="s">
        <v>856</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row>
    <row r="1107" spans="1:43">
      <c r="A1107" t="s">
        <v>148</v>
      </c>
      <c r="B1107" t="s">
        <v>175</v>
      </c>
      <c r="C1107" t="s">
        <v>857</v>
      </c>
      <c r="D1107">
        <v>359.08421052631581</v>
      </c>
      <c r="E1107">
        <v>165.12631578947369</v>
      </c>
      <c r="F1107">
        <v>763.55790028231377</v>
      </c>
      <c r="G1107">
        <v>351.12516582325372</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row>
    <row r="1108" spans="1:43">
      <c r="A1108" t="s">
        <v>148</v>
      </c>
      <c r="B1108" t="s">
        <v>175</v>
      </c>
      <c r="C1108" t="s">
        <v>858</v>
      </c>
      <c r="D1108">
        <v>359.08421052631581</v>
      </c>
      <c r="E1108">
        <v>165.12631578947369</v>
      </c>
      <c r="F1108">
        <v>733.65625586009378</v>
      </c>
      <c r="G1108">
        <v>337.37477459259782</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row>
    <row r="1109" spans="1:43">
      <c r="A1109" t="s">
        <v>148</v>
      </c>
      <c r="B1109" t="s">
        <v>175</v>
      </c>
      <c r="C1109" t="s">
        <v>859</v>
      </c>
      <c r="D1109">
        <v>164.40000000000006</v>
      </c>
      <c r="E1109">
        <v>75.600000000000023</v>
      </c>
      <c r="F1109">
        <v>526.08000000000004</v>
      </c>
      <c r="G1109">
        <v>241.92000000000002</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row>
    <row r="1110" spans="1:43">
      <c r="A1110" t="s">
        <v>148</v>
      </c>
      <c r="B1110" t="s">
        <v>175</v>
      </c>
      <c r="C1110" t="s">
        <v>860</v>
      </c>
      <c r="D1110">
        <v>164.40000000000006</v>
      </c>
      <c r="E1110">
        <v>75.600000000000023</v>
      </c>
      <c r="F1110">
        <v>526.08000000000004</v>
      </c>
      <c r="G1110">
        <v>241.92000000000002</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row>
    <row r="1111" spans="1:43">
      <c r="A1111" t="s">
        <v>148</v>
      </c>
      <c r="B1111" t="s">
        <v>175</v>
      </c>
      <c r="C1111" t="s">
        <v>861</v>
      </c>
      <c r="D1111">
        <v>0</v>
      </c>
      <c r="E1111">
        <v>0</v>
      </c>
      <c r="F1111">
        <v>0</v>
      </c>
      <c r="G1111">
        <v>0</v>
      </c>
      <c r="H1111">
        <v>0</v>
      </c>
      <c r="I1111">
        <v>0</v>
      </c>
      <c r="J1111">
        <v>0</v>
      </c>
      <c r="K1111">
        <v>263.04000000000002</v>
      </c>
      <c r="L1111">
        <v>263.04000000000002</v>
      </c>
      <c r="M1111">
        <v>0</v>
      </c>
      <c r="N1111">
        <v>0</v>
      </c>
      <c r="O1111">
        <v>0</v>
      </c>
      <c r="P1111">
        <v>0</v>
      </c>
      <c r="Q1111">
        <v>0</v>
      </c>
      <c r="R1111">
        <v>0</v>
      </c>
      <c r="S1111">
        <v>0</v>
      </c>
      <c r="T1111">
        <v>0</v>
      </c>
      <c r="U1111">
        <v>0</v>
      </c>
      <c r="V1111">
        <v>0</v>
      </c>
      <c r="W1111">
        <v>0</v>
      </c>
      <c r="X1111">
        <v>75.267469879518089</v>
      </c>
      <c r="Y1111">
        <v>89.13253012048196</v>
      </c>
      <c r="Z1111">
        <v>0</v>
      </c>
      <c r="AA1111">
        <v>0</v>
      </c>
      <c r="AB1111">
        <v>0</v>
      </c>
      <c r="AC1111">
        <v>120.95999999999998</v>
      </c>
      <c r="AD1111">
        <v>120.95999999999998</v>
      </c>
      <c r="AE1111">
        <v>0</v>
      </c>
      <c r="AF1111">
        <v>0</v>
      </c>
      <c r="AG1111">
        <v>0</v>
      </c>
      <c r="AH1111">
        <v>0</v>
      </c>
      <c r="AI1111">
        <v>0</v>
      </c>
      <c r="AJ1111">
        <v>0</v>
      </c>
      <c r="AK1111">
        <v>0</v>
      </c>
      <c r="AL1111">
        <v>0</v>
      </c>
      <c r="AM1111">
        <v>0</v>
      </c>
      <c r="AN1111">
        <v>0</v>
      </c>
      <c r="AO1111">
        <v>0</v>
      </c>
      <c r="AP1111">
        <v>34.612048192771084</v>
      </c>
      <c r="AQ1111">
        <v>40.98795180722891</v>
      </c>
    </row>
    <row r="1112" spans="1:43">
      <c r="A1112" t="s">
        <v>148</v>
      </c>
      <c r="B1112" t="s">
        <v>175</v>
      </c>
      <c r="C1112" t="s">
        <v>862</v>
      </c>
      <c r="D1112">
        <v>0</v>
      </c>
      <c r="E1112">
        <v>0</v>
      </c>
      <c r="F1112">
        <v>0</v>
      </c>
      <c r="G1112">
        <v>0</v>
      </c>
      <c r="H1112">
        <v>0</v>
      </c>
      <c r="I1112">
        <v>0</v>
      </c>
      <c r="J1112">
        <v>0</v>
      </c>
      <c r="K1112">
        <v>263.04000000000002</v>
      </c>
      <c r="L1112">
        <v>263.04000000000002</v>
      </c>
      <c r="M1112">
        <v>0</v>
      </c>
      <c r="N1112">
        <v>0</v>
      </c>
      <c r="O1112">
        <v>0</v>
      </c>
      <c r="P1112">
        <v>0</v>
      </c>
      <c r="Q1112">
        <v>0</v>
      </c>
      <c r="R1112">
        <v>0</v>
      </c>
      <c r="S1112">
        <v>0</v>
      </c>
      <c r="T1112">
        <v>0</v>
      </c>
      <c r="U1112">
        <v>0</v>
      </c>
      <c r="V1112">
        <v>0</v>
      </c>
      <c r="W1112">
        <v>0</v>
      </c>
      <c r="X1112">
        <v>75.267469879518089</v>
      </c>
      <c r="Y1112">
        <v>89.13253012048196</v>
      </c>
      <c r="Z1112">
        <v>0</v>
      </c>
      <c r="AA1112">
        <v>0</v>
      </c>
      <c r="AB1112">
        <v>0</v>
      </c>
      <c r="AC1112">
        <v>120.95999999999998</v>
      </c>
      <c r="AD1112">
        <v>120.95999999999998</v>
      </c>
      <c r="AE1112">
        <v>0</v>
      </c>
      <c r="AF1112">
        <v>0</v>
      </c>
      <c r="AG1112">
        <v>0</v>
      </c>
      <c r="AH1112">
        <v>0</v>
      </c>
      <c r="AI1112">
        <v>0</v>
      </c>
      <c r="AJ1112">
        <v>0</v>
      </c>
      <c r="AK1112">
        <v>0</v>
      </c>
      <c r="AL1112">
        <v>0</v>
      </c>
      <c r="AM1112">
        <v>0</v>
      </c>
      <c r="AN1112">
        <v>0</v>
      </c>
      <c r="AO1112">
        <v>0</v>
      </c>
      <c r="AP1112">
        <v>34.612048192771084</v>
      </c>
      <c r="AQ1112">
        <v>40.98795180722891</v>
      </c>
    </row>
    <row r="1113" spans="1:43">
      <c r="A1113" t="s">
        <v>148</v>
      </c>
      <c r="B1113" t="s">
        <v>175</v>
      </c>
      <c r="C1113" t="s">
        <v>863</v>
      </c>
      <c r="D1113">
        <v>0</v>
      </c>
      <c r="E1113">
        <v>0</v>
      </c>
      <c r="F1113">
        <v>0</v>
      </c>
      <c r="G1113">
        <v>0</v>
      </c>
      <c r="H1113">
        <v>0</v>
      </c>
      <c r="I1113">
        <v>0</v>
      </c>
      <c r="J1113">
        <v>0</v>
      </c>
      <c r="K1113">
        <v>263.04000000000002</v>
      </c>
      <c r="L1113">
        <v>263.04000000000002</v>
      </c>
      <c r="M1113">
        <v>0</v>
      </c>
      <c r="N1113">
        <v>0</v>
      </c>
      <c r="O1113">
        <v>0</v>
      </c>
      <c r="P1113">
        <v>0</v>
      </c>
      <c r="Q1113">
        <v>0</v>
      </c>
      <c r="R1113">
        <v>0</v>
      </c>
      <c r="S1113">
        <v>0</v>
      </c>
      <c r="T1113">
        <v>0</v>
      </c>
      <c r="U1113">
        <v>0</v>
      </c>
      <c r="V1113">
        <v>0</v>
      </c>
      <c r="W1113">
        <v>0</v>
      </c>
      <c r="X1113">
        <v>75.267469879518089</v>
      </c>
      <c r="Y1113">
        <v>89.13253012048196</v>
      </c>
      <c r="Z1113">
        <v>0</v>
      </c>
      <c r="AA1113">
        <v>0</v>
      </c>
      <c r="AB1113">
        <v>0</v>
      </c>
      <c r="AC1113">
        <v>120.95999999999998</v>
      </c>
      <c r="AD1113">
        <v>120.95999999999998</v>
      </c>
      <c r="AE1113">
        <v>0</v>
      </c>
      <c r="AF1113">
        <v>0</v>
      </c>
      <c r="AG1113">
        <v>0</v>
      </c>
      <c r="AH1113">
        <v>0</v>
      </c>
      <c r="AI1113">
        <v>0</v>
      </c>
      <c r="AJ1113">
        <v>0</v>
      </c>
      <c r="AK1113">
        <v>0</v>
      </c>
      <c r="AL1113">
        <v>0</v>
      </c>
      <c r="AM1113">
        <v>0</v>
      </c>
      <c r="AN1113">
        <v>0</v>
      </c>
      <c r="AO1113">
        <v>0</v>
      </c>
      <c r="AP1113">
        <v>34.612048192771084</v>
      </c>
      <c r="AQ1113">
        <v>40.98795180722891</v>
      </c>
    </row>
    <row r="1114" spans="1:43">
      <c r="A1114" t="s">
        <v>148</v>
      </c>
      <c r="B1114" t="s">
        <v>177</v>
      </c>
      <c r="C1114" t="s">
        <v>856</v>
      </c>
      <c r="D1114">
        <v>89.771052631578954</v>
      </c>
      <c r="E1114">
        <v>41.281578947368423</v>
      </c>
      <c r="F1114">
        <v>440.11604272220751</v>
      </c>
      <c r="G1114">
        <v>202.38912913502972</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row>
    <row r="1115" spans="1:43">
      <c r="A1115" t="s">
        <v>148</v>
      </c>
      <c r="B1115" t="s">
        <v>177</v>
      </c>
      <c r="C1115" t="s">
        <v>857</v>
      </c>
      <c r="D1115">
        <v>89.771052631578954</v>
      </c>
      <c r="E1115">
        <v>41.281578947368423</v>
      </c>
      <c r="F1115">
        <v>440.11604272220751</v>
      </c>
      <c r="G1115">
        <v>202.38912913502972</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row>
    <row r="1116" spans="1:43">
      <c r="A1116" t="s">
        <v>148</v>
      </c>
      <c r="B1116" t="s">
        <v>177</v>
      </c>
      <c r="C1116" t="s">
        <v>858</v>
      </c>
      <c r="D1116">
        <v>89.771052631578954</v>
      </c>
      <c r="E1116">
        <v>41.281578947368423</v>
      </c>
      <c r="F1116">
        <v>263.04000000000002</v>
      </c>
      <c r="G1116">
        <v>120.96000000000001</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row>
    <row r="1117" spans="1:43">
      <c r="A1117" t="s">
        <v>148</v>
      </c>
      <c r="B1117" t="s">
        <v>177</v>
      </c>
      <c r="C1117" t="s">
        <v>859</v>
      </c>
      <c r="D1117">
        <v>89.771052631578954</v>
      </c>
      <c r="E1117">
        <v>41.281578947368423</v>
      </c>
      <c r="F1117">
        <v>263.04000000000002</v>
      </c>
      <c r="G1117">
        <v>120.96000000000001</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row>
    <row r="1118" spans="1:43">
      <c r="A1118" t="s">
        <v>148</v>
      </c>
      <c r="B1118" t="s">
        <v>177</v>
      </c>
      <c r="C1118" t="s">
        <v>860</v>
      </c>
      <c r="D1118">
        <v>54.394074074074076</v>
      </c>
      <c r="E1118">
        <v>25.013333333333332</v>
      </c>
      <c r="F1118">
        <v>353.96740740740745</v>
      </c>
      <c r="G1118">
        <v>162.77333333333334</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row>
    <row r="1119" spans="1:43">
      <c r="A1119" t="s">
        <v>148</v>
      </c>
      <c r="B1119" t="s">
        <v>177</v>
      </c>
      <c r="C1119" t="s">
        <v>861</v>
      </c>
      <c r="D1119">
        <v>0</v>
      </c>
      <c r="E1119">
        <v>0</v>
      </c>
      <c r="F1119">
        <v>0</v>
      </c>
      <c r="G1119">
        <v>0</v>
      </c>
      <c r="H1119">
        <v>0</v>
      </c>
      <c r="I1119">
        <v>0</v>
      </c>
      <c r="J1119">
        <v>0</v>
      </c>
      <c r="K1119">
        <v>29.226666666666667</v>
      </c>
      <c r="L1119">
        <v>263.04000000000002</v>
      </c>
      <c r="M1119">
        <v>37.02044444444445</v>
      </c>
      <c r="N1119">
        <v>24.680296296296294</v>
      </c>
      <c r="O1119">
        <v>0</v>
      </c>
      <c r="P1119">
        <v>0</v>
      </c>
      <c r="Q1119">
        <v>0</v>
      </c>
      <c r="R1119">
        <v>0</v>
      </c>
      <c r="S1119">
        <v>0</v>
      </c>
      <c r="T1119">
        <v>0</v>
      </c>
      <c r="U1119">
        <v>0</v>
      </c>
      <c r="V1119">
        <v>0</v>
      </c>
      <c r="W1119">
        <v>0</v>
      </c>
      <c r="X1119">
        <v>15.425185185185189</v>
      </c>
      <c r="Y1119">
        <v>38.968888888888891</v>
      </c>
      <c r="Z1119">
        <v>0</v>
      </c>
      <c r="AA1119">
        <v>0</v>
      </c>
      <c r="AB1119">
        <v>0</v>
      </c>
      <c r="AC1119">
        <v>13.439999999999998</v>
      </c>
      <c r="AD1119">
        <v>120.95999999999998</v>
      </c>
      <c r="AE1119">
        <v>17.023999999999994</v>
      </c>
      <c r="AF1119">
        <v>11.34933333333333</v>
      </c>
      <c r="AG1119">
        <v>0</v>
      </c>
      <c r="AH1119">
        <v>0</v>
      </c>
      <c r="AI1119">
        <v>0</v>
      </c>
      <c r="AJ1119">
        <v>0</v>
      </c>
      <c r="AK1119">
        <v>0</v>
      </c>
      <c r="AL1119">
        <v>0</v>
      </c>
      <c r="AM1119">
        <v>0</v>
      </c>
      <c r="AN1119">
        <v>0</v>
      </c>
      <c r="AO1119">
        <v>0</v>
      </c>
      <c r="AP1119">
        <v>7.0933333333333337</v>
      </c>
      <c r="AQ1119">
        <v>17.919999999999995</v>
      </c>
    </row>
    <row r="1120" spans="1:43">
      <c r="A1120" t="s">
        <v>148</v>
      </c>
      <c r="B1120" t="s">
        <v>177</v>
      </c>
      <c r="C1120" t="s">
        <v>862</v>
      </c>
      <c r="D1120">
        <v>0</v>
      </c>
      <c r="E1120">
        <v>0</v>
      </c>
      <c r="F1120">
        <v>0</v>
      </c>
      <c r="G1120">
        <v>0</v>
      </c>
      <c r="H1120">
        <v>0</v>
      </c>
      <c r="I1120">
        <v>0</v>
      </c>
      <c r="J1120">
        <v>0</v>
      </c>
      <c r="K1120">
        <v>29.226666666666667</v>
      </c>
      <c r="L1120">
        <v>263.04000000000002</v>
      </c>
      <c r="M1120">
        <v>37.02044444444445</v>
      </c>
      <c r="N1120">
        <v>24.680296296296294</v>
      </c>
      <c r="O1120">
        <v>0</v>
      </c>
      <c r="P1120">
        <v>0</v>
      </c>
      <c r="Q1120">
        <v>0</v>
      </c>
      <c r="R1120">
        <v>0</v>
      </c>
      <c r="S1120">
        <v>0</v>
      </c>
      <c r="T1120">
        <v>0</v>
      </c>
      <c r="U1120">
        <v>0</v>
      </c>
      <c r="V1120">
        <v>0</v>
      </c>
      <c r="W1120">
        <v>0</v>
      </c>
      <c r="X1120">
        <v>15.425185185185189</v>
      </c>
      <c r="Y1120">
        <v>38.968888888888891</v>
      </c>
      <c r="Z1120">
        <v>0</v>
      </c>
      <c r="AA1120">
        <v>0</v>
      </c>
      <c r="AB1120">
        <v>0</v>
      </c>
      <c r="AC1120">
        <v>13.439999999999998</v>
      </c>
      <c r="AD1120">
        <v>120.95999999999998</v>
      </c>
      <c r="AE1120">
        <v>17.023999999999994</v>
      </c>
      <c r="AF1120">
        <v>11.34933333333333</v>
      </c>
      <c r="AG1120">
        <v>0</v>
      </c>
      <c r="AH1120">
        <v>0</v>
      </c>
      <c r="AI1120">
        <v>0</v>
      </c>
      <c r="AJ1120">
        <v>0</v>
      </c>
      <c r="AK1120">
        <v>0</v>
      </c>
      <c r="AL1120">
        <v>0</v>
      </c>
      <c r="AM1120">
        <v>0</v>
      </c>
      <c r="AN1120">
        <v>0</v>
      </c>
      <c r="AO1120">
        <v>0</v>
      </c>
      <c r="AP1120">
        <v>7.0933333333333337</v>
      </c>
      <c r="AQ1120">
        <v>17.919999999999995</v>
      </c>
    </row>
    <row r="1121" spans="1:43">
      <c r="A1121" t="s">
        <v>148</v>
      </c>
      <c r="B1121" t="s">
        <v>177</v>
      </c>
      <c r="C1121" t="s">
        <v>863</v>
      </c>
      <c r="D1121">
        <v>0</v>
      </c>
      <c r="E1121">
        <v>0</v>
      </c>
      <c r="F1121">
        <v>0</v>
      </c>
      <c r="G1121">
        <v>0</v>
      </c>
      <c r="H1121">
        <v>0</v>
      </c>
      <c r="I1121">
        <v>0</v>
      </c>
      <c r="J1121">
        <v>0</v>
      </c>
      <c r="K1121">
        <v>29.226666666666667</v>
      </c>
      <c r="L1121">
        <v>263.04000000000002</v>
      </c>
      <c r="M1121">
        <v>37.02044444444445</v>
      </c>
      <c r="N1121">
        <v>24.680296296296294</v>
      </c>
      <c r="O1121">
        <v>0</v>
      </c>
      <c r="P1121">
        <v>0</v>
      </c>
      <c r="Q1121">
        <v>0</v>
      </c>
      <c r="R1121">
        <v>0</v>
      </c>
      <c r="S1121">
        <v>0</v>
      </c>
      <c r="T1121">
        <v>0</v>
      </c>
      <c r="U1121">
        <v>0</v>
      </c>
      <c r="V1121">
        <v>0</v>
      </c>
      <c r="W1121">
        <v>0</v>
      </c>
      <c r="X1121">
        <v>15.425185185185189</v>
      </c>
      <c r="Y1121">
        <v>38.968888888888891</v>
      </c>
      <c r="Z1121">
        <v>0</v>
      </c>
      <c r="AA1121">
        <v>0</v>
      </c>
      <c r="AB1121">
        <v>0</v>
      </c>
      <c r="AC1121">
        <v>13.439999999999998</v>
      </c>
      <c r="AD1121">
        <v>120.95999999999998</v>
      </c>
      <c r="AE1121">
        <v>17.023999999999994</v>
      </c>
      <c r="AF1121">
        <v>11.34933333333333</v>
      </c>
      <c r="AG1121">
        <v>0</v>
      </c>
      <c r="AH1121">
        <v>0</v>
      </c>
      <c r="AI1121">
        <v>0</v>
      </c>
      <c r="AJ1121">
        <v>0</v>
      </c>
      <c r="AK1121">
        <v>0</v>
      </c>
      <c r="AL1121">
        <v>0</v>
      </c>
      <c r="AM1121">
        <v>0</v>
      </c>
      <c r="AN1121">
        <v>0</v>
      </c>
      <c r="AO1121">
        <v>0</v>
      </c>
      <c r="AP1121">
        <v>7.0933333333333337</v>
      </c>
      <c r="AQ1121">
        <v>17.919999999999995</v>
      </c>
    </row>
    <row r="1122" spans="1:43">
      <c r="A1122" t="s">
        <v>148</v>
      </c>
      <c r="B1122" t="s">
        <v>179</v>
      </c>
      <c r="C1122" t="s">
        <v>856</v>
      </c>
      <c r="D1122">
        <v>89.771052631578954</v>
      </c>
      <c r="E1122">
        <v>41.281578947368423</v>
      </c>
      <c r="F1122">
        <v>440.11604272220751</v>
      </c>
      <c r="G1122">
        <v>202.38912913502972</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row>
    <row r="1123" spans="1:43">
      <c r="A1123" t="s">
        <v>148</v>
      </c>
      <c r="B1123" t="s">
        <v>179</v>
      </c>
      <c r="C1123" t="s">
        <v>857</v>
      </c>
      <c r="D1123">
        <v>89.771052631578954</v>
      </c>
      <c r="E1123">
        <v>41.281578947368423</v>
      </c>
      <c r="F1123">
        <v>440.11604272220751</v>
      </c>
      <c r="G1123">
        <v>202.38912913502972</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row>
    <row r="1124" spans="1:43">
      <c r="A1124" t="s">
        <v>148</v>
      </c>
      <c r="B1124" t="s">
        <v>179</v>
      </c>
      <c r="C1124" t="s">
        <v>858</v>
      </c>
      <c r="D1124">
        <v>89.771052631578954</v>
      </c>
      <c r="E1124">
        <v>41.281578947368423</v>
      </c>
      <c r="F1124">
        <v>263.04000000000002</v>
      </c>
      <c r="G1124">
        <v>120.96000000000001</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row>
    <row r="1125" spans="1:43">
      <c r="A1125" t="s">
        <v>148</v>
      </c>
      <c r="B1125" t="s">
        <v>179</v>
      </c>
      <c r="C1125" t="s">
        <v>859</v>
      </c>
      <c r="D1125">
        <v>89.771052631578954</v>
      </c>
      <c r="E1125">
        <v>41.281578947368423</v>
      </c>
      <c r="F1125">
        <v>263.04000000000002</v>
      </c>
      <c r="G1125">
        <v>120.96000000000001</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row>
    <row r="1126" spans="1:43">
      <c r="A1126" t="s">
        <v>148</v>
      </c>
      <c r="B1126" t="s">
        <v>179</v>
      </c>
      <c r="C1126" t="s">
        <v>860</v>
      </c>
      <c r="D1126">
        <v>54.394074074074076</v>
      </c>
      <c r="E1126">
        <v>25.013333333333332</v>
      </c>
      <c r="F1126">
        <v>353.96740740740745</v>
      </c>
      <c r="G1126">
        <v>162.77333333333334</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row>
    <row r="1127" spans="1:43">
      <c r="A1127" t="s">
        <v>148</v>
      </c>
      <c r="B1127" t="s">
        <v>179</v>
      </c>
      <c r="C1127" t="s">
        <v>861</v>
      </c>
      <c r="D1127">
        <v>0</v>
      </c>
      <c r="E1127">
        <v>0</v>
      </c>
      <c r="F1127">
        <v>0</v>
      </c>
      <c r="G1127">
        <v>0</v>
      </c>
      <c r="H1127">
        <v>0</v>
      </c>
      <c r="I1127">
        <v>0</v>
      </c>
      <c r="J1127">
        <v>0</v>
      </c>
      <c r="K1127">
        <v>29.226666666666667</v>
      </c>
      <c r="L1127">
        <v>263.04000000000002</v>
      </c>
      <c r="M1127">
        <v>37.02044444444445</v>
      </c>
      <c r="N1127">
        <v>24.680296296296294</v>
      </c>
      <c r="O1127">
        <v>0</v>
      </c>
      <c r="P1127">
        <v>0</v>
      </c>
      <c r="Q1127">
        <v>0</v>
      </c>
      <c r="R1127">
        <v>0</v>
      </c>
      <c r="S1127">
        <v>0</v>
      </c>
      <c r="T1127">
        <v>0</v>
      </c>
      <c r="U1127">
        <v>0</v>
      </c>
      <c r="V1127">
        <v>0</v>
      </c>
      <c r="W1127">
        <v>0</v>
      </c>
      <c r="X1127">
        <v>15.425185185185189</v>
      </c>
      <c r="Y1127">
        <v>38.968888888888891</v>
      </c>
      <c r="Z1127">
        <v>0</v>
      </c>
      <c r="AA1127">
        <v>0</v>
      </c>
      <c r="AB1127">
        <v>0</v>
      </c>
      <c r="AC1127">
        <v>13.439999999999998</v>
      </c>
      <c r="AD1127">
        <v>120.95999999999998</v>
      </c>
      <c r="AE1127">
        <v>17.023999999999994</v>
      </c>
      <c r="AF1127">
        <v>11.34933333333333</v>
      </c>
      <c r="AG1127">
        <v>0</v>
      </c>
      <c r="AH1127">
        <v>0</v>
      </c>
      <c r="AI1127">
        <v>0</v>
      </c>
      <c r="AJ1127">
        <v>0</v>
      </c>
      <c r="AK1127">
        <v>0</v>
      </c>
      <c r="AL1127">
        <v>0</v>
      </c>
      <c r="AM1127">
        <v>0</v>
      </c>
      <c r="AN1127">
        <v>0</v>
      </c>
      <c r="AO1127">
        <v>0</v>
      </c>
      <c r="AP1127">
        <v>7.0933333333333337</v>
      </c>
      <c r="AQ1127">
        <v>17.919999999999995</v>
      </c>
    </row>
    <row r="1128" spans="1:43">
      <c r="A1128" t="s">
        <v>148</v>
      </c>
      <c r="B1128" t="s">
        <v>179</v>
      </c>
      <c r="C1128" t="s">
        <v>862</v>
      </c>
      <c r="D1128">
        <v>0</v>
      </c>
      <c r="E1128">
        <v>0</v>
      </c>
      <c r="F1128">
        <v>0</v>
      </c>
      <c r="G1128">
        <v>0</v>
      </c>
      <c r="H1128">
        <v>0</v>
      </c>
      <c r="I1128">
        <v>0</v>
      </c>
      <c r="J1128">
        <v>0</v>
      </c>
      <c r="K1128">
        <v>29.226666666666667</v>
      </c>
      <c r="L1128">
        <v>263.04000000000002</v>
      </c>
      <c r="M1128">
        <v>37.02044444444445</v>
      </c>
      <c r="N1128">
        <v>24.680296296296294</v>
      </c>
      <c r="O1128">
        <v>0</v>
      </c>
      <c r="P1128">
        <v>0</v>
      </c>
      <c r="Q1128">
        <v>0</v>
      </c>
      <c r="R1128">
        <v>0</v>
      </c>
      <c r="S1128">
        <v>0</v>
      </c>
      <c r="T1128">
        <v>0</v>
      </c>
      <c r="U1128">
        <v>0</v>
      </c>
      <c r="V1128">
        <v>0</v>
      </c>
      <c r="W1128">
        <v>0</v>
      </c>
      <c r="X1128">
        <v>15.425185185185189</v>
      </c>
      <c r="Y1128">
        <v>38.968888888888891</v>
      </c>
      <c r="Z1128">
        <v>0</v>
      </c>
      <c r="AA1128">
        <v>0</v>
      </c>
      <c r="AB1128">
        <v>0</v>
      </c>
      <c r="AC1128">
        <v>13.439999999999998</v>
      </c>
      <c r="AD1128">
        <v>120.95999999999998</v>
      </c>
      <c r="AE1128">
        <v>17.023999999999994</v>
      </c>
      <c r="AF1128">
        <v>11.34933333333333</v>
      </c>
      <c r="AG1128">
        <v>0</v>
      </c>
      <c r="AH1128">
        <v>0</v>
      </c>
      <c r="AI1128">
        <v>0</v>
      </c>
      <c r="AJ1128">
        <v>0</v>
      </c>
      <c r="AK1128">
        <v>0</v>
      </c>
      <c r="AL1128">
        <v>0</v>
      </c>
      <c r="AM1128">
        <v>0</v>
      </c>
      <c r="AN1128">
        <v>0</v>
      </c>
      <c r="AO1128">
        <v>0</v>
      </c>
      <c r="AP1128">
        <v>7.0933333333333337</v>
      </c>
      <c r="AQ1128">
        <v>17.919999999999995</v>
      </c>
    </row>
    <row r="1129" spans="1:43">
      <c r="A1129" t="s">
        <v>148</v>
      </c>
      <c r="B1129" t="s">
        <v>179</v>
      </c>
      <c r="C1129" t="s">
        <v>863</v>
      </c>
      <c r="D1129">
        <v>0</v>
      </c>
      <c r="E1129">
        <v>0</v>
      </c>
      <c r="F1129">
        <v>0</v>
      </c>
      <c r="G1129">
        <v>0</v>
      </c>
      <c r="H1129">
        <v>0</v>
      </c>
      <c r="I1129">
        <v>0</v>
      </c>
      <c r="J1129">
        <v>0</v>
      </c>
      <c r="K1129">
        <v>29.226666666666667</v>
      </c>
      <c r="L1129">
        <v>263.04000000000002</v>
      </c>
      <c r="M1129">
        <v>37.02044444444445</v>
      </c>
      <c r="N1129">
        <v>24.680296296296294</v>
      </c>
      <c r="O1129">
        <v>0</v>
      </c>
      <c r="P1129">
        <v>0</v>
      </c>
      <c r="Q1129">
        <v>0</v>
      </c>
      <c r="R1129">
        <v>0</v>
      </c>
      <c r="S1129">
        <v>0</v>
      </c>
      <c r="T1129">
        <v>0</v>
      </c>
      <c r="U1129">
        <v>0</v>
      </c>
      <c r="V1129">
        <v>0</v>
      </c>
      <c r="W1129">
        <v>0</v>
      </c>
      <c r="X1129">
        <v>15.425185185185189</v>
      </c>
      <c r="Y1129">
        <v>38.968888888888891</v>
      </c>
      <c r="Z1129">
        <v>0</v>
      </c>
      <c r="AA1129">
        <v>0</v>
      </c>
      <c r="AB1129">
        <v>0</v>
      </c>
      <c r="AC1129">
        <v>13.439999999999998</v>
      </c>
      <c r="AD1129">
        <v>120.95999999999998</v>
      </c>
      <c r="AE1129">
        <v>17.023999999999994</v>
      </c>
      <c r="AF1129">
        <v>11.34933333333333</v>
      </c>
      <c r="AG1129">
        <v>0</v>
      </c>
      <c r="AH1129">
        <v>0</v>
      </c>
      <c r="AI1129">
        <v>0</v>
      </c>
      <c r="AJ1129">
        <v>0</v>
      </c>
      <c r="AK1129">
        <v>0</v>
      </c>
      <c r="AL1129">
        <v>0</v>
      </c>
      <c r="AM1129">
        <v>0</v>
      </c>
      <c r="AN1129">
        <v>0</v>
      </c>
      <c r="AO1129">
        <v>0</v>
      </c>
      <c r="AP1129">
        <v>7.0933333333333337</v>
      </c>
      <c r="AQ1129">
        <v>17.919999999999995</v>
      </c>
    </row>
    <row r="1130" spans="1:43">
      <c r="A1130" t="s">
        <v>148</v>
      </c>
      <c r="B1130" t="s">
        <v>181</v>
      </c>
      <c r="C1130" t="s">
        <v>856</v>
      </c>
      <c r="D1130">
        <v>89.771052631578954</v>
      </c>
      <c r="E1130">
        <v>41.281578947368423</v>
      </c>
      <c r="F1130">
        <v>440.11604272220751</v>
      </c>
      <c r="G1130">
        <v>202.38912913502972</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row>
    <row r="1131" spans="1:43">
      <c r="A1131" t="s">
        <v>148</v>
      </c>
      <c r="B1131" t="s">
        <v>181</v>
      </c>
      <c r="C1131" t="s">
        <v>857</v>
      </c>
      <c r="D1131">
        <v>89.771052631578954</v>
      </c>
      <c r="E1131">
        <v>41.281578947368423</v>
      </c>
      <c r="F1131">
        <v>440.11604272220751</v>
      </c>
      <c r="G1131">
        <v>202.38912913502972</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row>
    <row r="1132" spans="1:43">
      <c r="A1132" t="s">
        <v>148</v>
      </c>
      <c r="B1132" t="s">
        <v>181</v>
      </c>
      <c r="C1132" t="s">
        <v>858</v>
      </c>
      <c r="D1132">
        <v>89.771052631578954</v>
      </c>
      <c r="E1132">
        <v>41.281578947368423</v>
      </c>
      <c r="F1132">
        <v>263.04000000000002</v>
      </c>
      <c r="G1132">
        <v>120.96000000000001</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row>
    <row r="1133" spans="1:43">
      <c r="A1133" t="s">
        <v>148</v>
      </c>
      <c r="B1133" t="s">
        <v>181</v>
      </c>
      <c r="C1133" t="s">
        <v>859</v>
      </c>
      <c r="D1133">
        <v>89.771052631578954</v>
      </c>
      <c r="E1133">
        <v>41.281578947368423</v>
      </c>
      <c r="F1133">
        <v>263.04000000000002</v>
      </c>
      <c r="G1133">
        <v>120.96000000000001</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row>
    <row r="1134" spans="1:43">
      <c r="A1134" t="s">
        <v>148</v>
      </c>
      <c r="B1134" t="s">
        <v>181</v>
      </c>
      <c r="C1134" t="s">
        <v>860</v>
      </c>
      <c r="D1134">
        <v>54.394074074074076</v>
      </c>
      <c r="E1134">
        <v>25.013333333333332</v>
      </c>
      <c r="F1134">
        <v>353.96740740740745</v>
      </c>
      <c r="G1134">
        <v>162.77333333333334</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row>
    <row r="1135" spans="1:43">
      <c r="A1135" t="s">
        <v>148</v>
      </c>
      <c r="B1135" t="s">
        <v>181</v>
      </c>
      <c r="C1135" t="s">
        <v>861</v>
      </c>
      <c r="D1135">
        <v>0</v>
      </c>
      <c r="E1135">
        <v>0</v>
      </c>
      <c r="F1135">
        <v>0</v>
      </c>
      <c r="G1135">
        <v>0</v>
      </c>
      <c r="H1135">
        <v>0</v>
      </c>
      <c r="I1135">
        <v>0</v>
      </c>
      <c r="J1135">
        <v>0</v>
      </c>
      <c r="K1135">
        <v>29.226666666666667</v>
      </c>
      <c r="L1135">
        <v>263.04000000000002</v>
      </c>
      <c r="M1135">
        <v>37.02044444444445</v>
      </c>
      <c r="N1135">
        <v>24.680296296296294</v>
      </c>
      <c r="O1135">
        <v>0</v>
      </c>
      <c r="P1135">
        <v>0</v>
      </c>
      <c r="Q1135">
        <v>0</v>
      </c>
      <c r="R1135">
        <v>0</v>
      </c>
      <c r="S1135">
        <v>0</v>
      </c>
      <c r="T1135">
        <v>0</v>
      </c>
      <c r="U1135">
        <v>0</v>
      </c>
      <c r="V1135">
        <v>0</v>
      </c>
      <c r="W1135">
        <v>0</v>
      </c>
      <c r="X1135">
        <v>15.425185185185189</v>
      </c>
      <c r="Y1135">
        <v>38.968888888888891</v>
      </c>
      <c r="Z1135">
        <v>0</v>
      </c>
      <c r="AA1135">
        <v>0</v>
      </c>
      <c r="AB1135">
        <v>0</v>
      </c>
      <c r="AC1135">
        <v>13.439999999999998</v>
      </c>
      <c r="AD1135">
        <v>120.95999999999998</v>
      </c>
      <c r="AE1135">
        <v>17.023999999999994</v>
      </c>
      <c r="AF1135">
        <v>11.34933333333333</v>
      </c>
      <c r="AG1135">
        <v>0</v>
      </c>
      <c r="AH1135">
        <v>0</v>
      </c>
      <c r="AI1135">
        <v>0</v>
      </c>
      <c r="AJ1135">
        <v>0</v>
      </c>
      <c r="AK1135">
        <v>0</v>
      </c>
      <c r="AL1135">
        <v>0</v>
      </c>
      <c r="AM1135">
        <v>0</v>
      </c>
      <c r="AN1135">
        <v>0</v>
      </c>
      <c r="AO1135">
        <v>0</v>
      </c>
      <c r="AP1135">
        <v>7.0933333333333337</v>
      </c>
      <c r="AQ1135">
        <v>17.919999999999995</v>
      </c>
    </row>
    <row r="1136" spans="1:43">
      <c r="A1136" t="s">
        <v>148</v>
      </c>
      <c r="B1136" t="s">
        <v>181</v>
      </c>
      <c r="C1136" t="s">
        <v>862</v>
      </c>
      <c r="D1136">
        <v>0</v>
      </c>
      <c r="E1136">
        <v>0</v>
      </c>
      <c r="F1136">
        <v>0</v>
      </c>
      <c r="G1136">
        <v>0</v>
      </c>
      <c r="H1136">
        <v>0</v>
      </c>
      <c r="I1136">
        <v>0</v>
      </c>
      <c r="J1136">
        <v>0</v>
      </c>
      <c r="K1136">
        <v>29.226666666666667</v>
      </c>
      <c r="L1136">
        <v>263.04000000000002</v>
      </c>
      <c r="M1136">
        <v>37.02044444444445</v>
      </c>
      <c r="N1136">
        <v>24.680296296296294</v>
      </c>
      <c r="O1136">
        <v>0</v>
      </c>
      <c r="P1136">
        <v>0</v>
      </c>
      <c r="Q1136">
        <v>0</v>
      </c>
      <c r="R1136">
        <v>0</v>
      </c>
      <c r="S1136">
        <v>0</v>
      </c>
      <c r="T1136">
        <v>0</v>
      </c>
      <c r="U1136">
        <v>0</v>
      </c>
      <c r="V1136">
        <v>0</v>
      </c>
      <c r="W1136">
        <v>0</v>
      </c>
      <c r="X1136">
        <v>15.425185185185189</v>
      </c>
      <c r="Y1136">
        <v>38.968888888888891</v>
      </c>
      <c r="Z1136">
        <v>0</v>
      </c>
      <c r="AA1136">
        <v>0</v>
      </c>
      <c r="AB1136">
        <v>0</v>
      </c>
      <c r="AC1136">
        <v>13.439999999999998</v>
      </c>
      <c r="AD1136">
        <v>120.95999999999998</v>
      </c>
      <c r="AE1136">
        <v>17.023999999999994</v>
      </c>
      <c r="AF1136">
        <v>11.34933333333333</v>
      </c>
      <c r="AG1136">
        <v>0</v>
      </c>
      <c r="AH1136">
        <v>0</v>
      </c>
      <c r="AI1136">
        <v>0</v>
      </c>
      <c r="AJ1136">
        <v>0</v>
      </c>
      <c r="AK1136">
        <v>0</v>
      </c>
      <c r="AL1136">
        <v>0</v>
      </c>
      <c r="AM1136">
        <v>0</v>
      </c>
      <c r="AN1136">
        <v>0</v>
      </c>
      <c r="AO1136">
        <v>0</v>
      </c>
      <c r="AP1136">
        <v>7.0933333333333337</v>
      </c>
      <c r="AQ1136">
        <v>17.919999999999995</v>
      </c>
    </row>
    <row r="1137" spans="1:43">
      <c r="A1137" t="s">
        <v>148</v>
      </c>
      <c r="B1137" t="s">
        <v>181</v>
      </c>
      <c r="C1137" t="s">
        <v>863</v>
      </c>
      <c r="D1137">
        <v>0</v>
      </c>
      <c r="E1137">
        <v>0</v>
      </c>
      <c r="F1137">
        <v>0</v>
      </c>
      <c r="G1137">
        <v>0</v>
      </c>
      <c r="H1137">
        <v>0</v>
      </c>
      <c r="I1137">
        <v>0</v>
      </c>
      <c r="J1137">
        <v>0</v>
      </c>
      <c r="K1137">
        <v>29.226666666666667</v>
      </c>
      <c r="L1137">
        <v>263.04000000000002</v>
      </c>
      <c r="M1137">
        <v>37.02044444444445</v>
      </c>
      <c r="N1137">
        <v>24.680296296296294</v>
      </c>
      <c r="O1137">
        <v>0</v>
      </c>
      <c r="P1137">
        <v>0</v>
      </c>
      <c r="Q1137">
        <v>0</v>
      </c>
      <c r="R1137">
        <v>0</v>
      </c>
      <c r="S1137">
        <v>0</v>
      </c>
      <c r="T1137">
        <v>0</v>
      </c>
      <c r="U1137">
        <v>0</v>
      </c>
      <c r="V1137">
        <v>0</v>
      </c>
      <c r="W1137">
        <v>0</v>
      </c>
      <c r="X1137">
        <v>15.425185185185189</v>
      </c>
      <c r="Y1137">
        <v>38.968888888888891</v>
      </c>
      <c r="Z1137">
        <v>0</v>
      </c>
      <c r="AA1137">
        <v>0</v>
      </c>
      <c r="AB1137">
        <v>0</v>
      </c>
      <c r="AC1137">
        <v>13.439999999999998</v>
      </c>
      <c r="AD1137">
        <v>120.95999999999998</v>
      </c>
      <c r="AE1137">
        <v>17.023999999999994</v>
      </c>
      <c r="AF1137">
        <v>11.34933333333333</v>
      </c>
      <c r="AG1137">
        <v>0</v>
      </c>
      <c r="AH1137">
        <v>0</v>
      </c>
      <c r="AI1137">
        <v>0</v>
      </c>
      <c r="AJ1137">
        <v>0</v>
      </c>
      <c r="AK1137">
        <v>0</v>
      </c>
      <c r="AL1137">
        <v>0</v>
      </c>
      <c r="AM1137">
        <v>0</v>
      </c>
      <c r="AN1137">
        <v>0</v>
      </c>
      <c r="AO1137">
        <v>0</v>
      </c>
      <c r="AP1137">
        <v>7.0933333333333337</v>
      </c>
      <c r="AQ1137">
        <v>17.919999999999995</v>
      </c>
    </row>
    <row r="1138" spans="1:43">
      <c r="A1138" t="s">
        <v>148</v>
      </c>
      <c r="B1138" t="s">
        <v>183</v>
      </c>
      <c r="C1138" t="s">
        <v>856</v>
      </c>
      <c r="D1138">
        <v>89.771052631578954</v>
      </c>
      <c r="E1138">
        <v>41.281578947368423</v>
      </c>
      <c r="F1138">
        <v>440.11604272220751</v>
      </c>
      <c r="G1138">
        <v>202.38912913502972</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row>
    <row r="1139" spans="1:43">
      <c r="A1139" t="s">
        <v>148</v>
      </c>
      <c r="B1139" t="s">
        <v>183</v>
      </c>
      <c r="C1139" t="s">
        <v>857</v>
      </c>
      <c r="D1139">
        <v>89.771052631578954</v>
      </c>
      <c r="E1139">
        <v>41.281578947368423</v>
      </c>
      <c r="F1139">
        <v>440.11604272220751</v>
      </c>
      <c r="G1139">
        <v>202.38912913502972</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row>
    <row r="1140" spans="1:43">
      <c r="A1140" t="s">
        <v>148</v>
      </c>
      <c r="B1140" t="s">
        <v>183</v>
      </c>
      <c r="C1140" t="s">
        <v>858</v>
      </c>
      <c r="D1140">
        <v>89.771052631578954</v>
      </c>
      <c r="E1140">
        <v>41.281578947368423</v>
      </c>
      <c r="F1140">
        <v>263.04000000000002</v>
      </c>
      <c r="G1140">
        <v>120.96000000000001</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row>
    <row r="1141" spans="1:43">
      <c r="A1141" t="s">
        <v>148</v>
      </c>
      <c r="B1141" t="s">
        <v>183</v>
      </c>
      <c r="C1141" t="s">
        <v>859</v>
      </c>
      <c r="D1141">
        <v>89.771052631578954</v>
      </c>
      <c r="E1141">
        <v>41.281578947368423</v>
      </c>
      <c r="F1141">
        <v>263.04000000000002</v>
      </c>
      <c r="G1141">
        <v>120.96000000000001</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row>
    <row r="1142" spans="1:43">
      <c r="A1142" t="s">
        <v>148</v>
      </c>
      <c r="B1142" t="s">
        <v>183</v>
      </c>
      <c r="C1142" t="s">
        <v>860</v>
      </c>
      <c r="D1142">
        <v>54.394074074074076</v>
      </c>
      <c r="E1142">
        <v>25.013333333333332</v>
      </c>
      <c r="F1142">
        <v>353.96740740740745</v>
      </c>
      <c r="G1142">
        <v>162.77333333333334</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row>
    <row r="1143" spans="1:43">
      <c r="A1143" t="s">
        <v>148</v>
      </c>
      <c r="B1143" t="s">
        <v>183</v>
      </c>
      <c r="C1143" t="s">
        <v>861</v>
      </c>
      <c r="D1143">
        <v>0</v>
      </c>
      <c r="E1143">
        <v>0</v>
      </c>
      <c r="F1143">
        <v>0</v>
      </c>
      <c r="G1143">
        <v>0</v>
      </c>
      <c r="H1143">
        <v>0</v>
      </c>
      <c r="I1143">
        <v>0</v>
      </c>
      <c r="J1143">
        <v>0</v>
      </c>
      <c r="K1143">
        <v>29.226666666666667</v>
      </c>
      <c r="L1143">
        <v>263.04000000000002</v>
      </c>
      <c r="M1143">
        <v>37.02044444444445</v>
      </c>
      <c r="N1143">
        <v>24.680296296296294</v>
      </c>
      <c r="O1143">
        <v>0</v>
      </c>
      <c r="P1143">
        <v>0</v>
      </c>
      <c r="Q1143">
        <v>0</v>
      </c>
      <c r="R1143">
        <v>0</v>
      </c>
      <c r="S1143">
        <v>0</v>
      </c>
      <c r="T1143">
        <v>0</v>
      </c>
      <c r="U1143">
        <v>0</v>
      </c>
      <c r="V1143">
        <v>0</v>
      </c>
      <c r="W1143">
        <v>0</v>
      </c>
      <c r="X1143">
        <v>15.425185185185189</v>
      </c>
      <c r="Y1143">
        <v>38.968888888888891</v>
      </c>
      <c r="Z1143">
        <v>0</v>
      </c>
      <c r="AA1143">
        <v>0</v>
      </c>
      <c r="AB1143">
        <v>0</v>
      </c>
      <c r="AC1143">
        <v>13.439999999999998</v>
      </c>
      <c r="AD1143">
        <v>120.95999999999998</v>
      </c>
      <c r="AE1143">
        <v>17.023999999999994</v>
      </c>
      <c r="AF1143">
        <v>11.34933333333333</v>
      </c>
      <c r="AG1143">
        <v>0</v>
      </c>
      <c r="AH1143">
        <v>0</v>
      </c>
      <c r="AI1143">
        <v>0</v>
      </c>
      <c r="AJ1143">
        <v>0</v>
      </c>
      <c r="AK1143">
        <v>0</v>
      </c>
      <c r="AL1143">
        <v>0</v>
      </c>
      <c r="AM1143">
        <v>0</v>
      </c>
      <c r="AN1143">
        <v>0</v>
      </c>
      <c r="AO1143">
        <v>0</v>
      </c>
      <c r="AP1143">
        <v>7.0933333333333337</v>
      </c>
      <c r="AQ1143">
        <v>17.919999999999995</v>
      </c>
    </row>
    <row r="1144" spans="1:43">
      <c r="A1144" t="s">
        <v>148</v>
      </c>
      <c r="B1144" t="s">
        <v>183</v>
      </c>
      <c r="C1144" t="s">
        <v>862</v>
      </c>
      <c r="D1144">
        <v>0</v>
      </c>
      <c r="E1144">
        <v>0</v>
      </c>
      <c r="F1144">
        <v>0</v>
      </c>
      <c r="G1144">
        <v>0</v>
      </c>
      <c r="H1144">
        <v>0</v>
      </c>
      <c r="I1144">
        <v>0</v>
      </c>
      <c r="J1144">
        <v>0</v>
      </c>
      <c r="K1144">
        <v>29.226666666666667</v>
      </c>
      <c r="L1144">
        <v>263.04000000000002</v>
      </c>
      <c r="M1144">
        <v>37.02044444444445</v>
      </c>
      <c r="N1144">
        <v>24.680296296296294</v>
      </c>
      <c r="O1144">
        <v>0</v>
      </c>
      <c r="P1144">
        <v>0</v>
      </c>
      <c r="Q1144">
        <v>0</v>
      </c>
      <c r="R1144">
        <v>0</v>
      </c>
      <c r="S1144">
        <v>0</v>
      </c>
      <c r="T1144">
        <v>0</v>
      </c>
      <c r="U1144">
        <v>0</v>
      </c>
      <c r="V1144">
        <v>0</v>
      </c>
      <c r="W1144">
        <v>0</v>
      </c>
      <c r="X1144">
        <v>15.425185185185189</v>
      </c>
      <c r="Y1144">
        <v>38.968888888888891</v>
      </c>
      <c r="Z1144">
        <v>0</v>
      </c>
      <c r="AA1144">
        <v>0</v>
      </c>
      <c r="AB1144">
        <v>0</v>
      </c>
      <c r="AC1144">
        <v>13.439999999999998</v>
      </c>
      <c r="AD1144">
        <v>120.95999999999998</v>
      </c>
      <c r="AE1144">
        <v>17.023999999999994</v>
      </c>
      <c r="AF1144">
        <v>11.34933333333333</v>
      </c>
      <c r="AG1144">
        <v>0</v>
      </c>
      <c r="AH1144">
        <v>0</v>
      </c>
      <c r="AI1144">
        <v>0</v>
      </c>
      <c r="AJ1144">
        <v>0</v>
      </c>
      <c r="AK1144">
        <v>0</v>
      </c>
      <c r="AL1144">
        <v>0</v>
      </c>
      <c r="AM1144">
        <v>0</v>
      </c>
      <c r="AN1144">
        <v>0</v>
      </c>
      <c r="AO1144">
        <v>0</v>
      </c>
      <c r="AP1144">
        <v>7.0933333333333337</v>
      </c>
      <c r="AQ1144">
        <v>17.919999999999995</v>
      </c>
    </row>
    <row r="1145" spans="1:43">
      <c r="A1145" t="s">
        <v>148</v>
      </c>
      <c r="B1145" t="s">
        <v>183</v>
      </c>
      <c r="C1145" t="s">
        <v>863</v>
      </c>
      <c r="D1145">
        <v>0</v>
      </c>
      <c r="E1145">
        <v>0</v>
      </c>
      <c r="F1145">
        <v>0</v>
      </c>
      <c r="G1145">
        <v>0</v>
      </c>
      <c r="H1145">
        <v>0</v>
      </c>
      <c r="I1145">
        <v>0</v>
      </c>
      <c r="J1145">
        <v>0</v>
      </c>
      <c r="K1145">
        <v>29.226666666666667</v>
      </c>
      <c r="L1145">
        <v>263.04000000000002</v>
      </c>
      <c r="M1145">
        <v>37.02044444444445</v>
      </c>
      <c r="N1145">
        <v>24.680296296296294</v>
      </c>
      <c r="O1145">
        <v>0</v>
      </c>
      <c r="P1145">
        <v>0</v>
      </c>
      <c r="Q1145">
        <v>0</v>
      </c>
      <c r="R1145">
        <v>0</v>
      </c>
      <c r="S1145">
        <v>0</v>
      </c>
      <c r="T1145">
        <v>0</v>
      </c>
      <c r="U1145">
        <v>0</v>
      </c>
      <c r="V1145">
        <v>0</v>
      </c>
      <c r="W1145">
        <v>0</v>
      </c>
      <c r="X1145">
        <v>15.425185185185189</v>
      </c>
      <c r="Y1145">
        <v>38.968888888888891</v>
      </c>
      <c r="Z1145">
        <v>0</v>
      </c>
      <c r="AA1145">
        <v>0</v>
      </c>
      <c r="AB1145">
        <v>0</v>
      </c>
      <c r="AC1145">
        <v>13.439999999999998</v>
      </c>
      <c r="AD1145">
        <v>120.95999999999998</v>
      </c>
      <c r="AE1145">
        <v>17.023999999999994</v>
      </c>
      <c r="AF1145">
        <v>11.34933333333333</v>
      </c>
      <c r="AG1145">
        <v>0</v>
      </c>
      <c r="AH1145">
        <v>0</v>
      </c>
      <c r="AI1145">
        <v>0</v>
      </c>
      <c r="AJ1145">
        <v>0</v>
      </c>
      <c r="AK1145">
        <v>0</v>
      </c>
      <c r="AL1145">
        <v>0</v>
      </c>
      <c r="AM1145">
        <v>0</v>
      </c>
      <c r="AN1145">
        <v>0</v>
      </c>
      <c r="AO1145">
        <v>0</v>
      </c>
      <c r="AP1145">
        <v>7.0933333333333337</v>
      </c>
      <c r="AQ1145">
        <v>17.919999999999995</v>
      </c>
    </row>
    <row r="1146" spans="1:43">
      <c r="A1146" t="s">
        <v>148</v>
      </c>
      <c r="B1146" t="s">
        <v>185</v>
      </c>
      <c r="C1146" t="s">
        <v>856</v>
      </c>
      <c r="D1146">
        <v>59.847368421052636</v>
      </c>
      <c r="E1146">
        <v>27.521052631578947</v>
      </c>
      <c r="F1146">
        <v>293.41069514813836</v>
      </c>
      <c r="G1146">
        <v>134.92608609001982</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row>
    <row r="1147" spans="1:43">
      <c r="A1147" t="s">
        <v>148</v>
      </c>
      <c r="B1147" t="s">
        <v>185</v>
      </c>
      <c r="C1147" t="s">
        <v>857</v>
      </c>
      <c r="D1147">
        <v>179.54210526315788</v>
      </c>
      <c r="E1147">
        <v>82.563157894736833</v>
      </c>
      <c r="F1147">
        <v>565.99173040434971</v>
      </c>
      <c r="G1147">
        <v>260.2735694560148</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row>
    <row r="1148" spans="1:43">
      <c r="A1148" t="s">
        <v>148</v>
      </c>
      <c r="B1148" t="s">
        <v>185</v>
      </c>
      <c r="C1148" t="s">
        <v>858</v>
      </c>
      <c r="D1148">
        <v>179.54210526315788</v>
      </c>
      <c r="E1148">
        <v>82.563157894736833</v>
      </c>
      <c r="F1148">
        <v>437.54105925413933</v>
      </c>
      <c r="G1148">
        <v>201.20501264971369</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row>
    <row r="1149" spans="1:43">
      <c r="A1149" t="s">
        <v>148</v>
      </c>
      <c r="B1149" t="s">
        <v>185</v>
      </c>
      <c r="C1149" t="s">
        <v>859</v>
      </c>
      <c r="D1149">
        <v>147.09473684210528</v>
      </c>
      <c r="E1149">
        <v>67.642105263157887</v>
      </c>
      <c r="F1149">
        <v>402.94501661079039</v>
      </c>
      <c r="G1149">
        <v>185.29588355094739</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row>
    <row r="1150" spans="1:43">
      <c r="A1150" t="s">
        <v>148</v>
      </c>
      <c r="B1150" t="s">
        <v>185</v>
      </c>
      <c r="C1150" t="s">
        <v>860</v>
      </c>
      <c r="D1150">
        <v>123.51008447043537</v>
      </c>
      <c r="E1150">
        <v>56.79660818713451</v>
      </c>
      <c r="F1150">
        <v>477.26848820683716</v>
      </c>
      <c r="G1150">
        <v>219.47383034329005</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row>
    <row r="1151" spans="1:43">
      <c r="A1151" t="s">
        <v>148</v>
      </c>
      <c r="B1151" t="s">
        <v>185</v>
      </c>
      <c r="C1151" t="s">
        <v>861</v>
      </c>
      <c r="D1151">
        <v>0</v>
      </c>
      <c r="E1151">
        <v>0</v>
      </c>
      <c r="F1151">
        <v>0</v>
      </c>
      <c r="G1151">
        <v>0</v>
      </c>
      <c r="H1151">
        <v>28.283672802589706</v>
      </c>
      <c r="I1151">
        <v>37.646543799309065</v>
      </c>
      <c r="J1151">
        <v>0</v>
      </c>
      <c r="K1151">
        <v>107.16444444444444</v>
      </c>
      <c r="L1151">
        <v>263.04000000000002</v>
      </c>
      <c r="M1151">
        <v>24.680296296296302</v>
      </c>
      <c r="N1151">
        <v>16.453530864197532</v>
      </c>
      <c r="O1151">
        <v>0</v>
      </c>
      <c r="P1151">
        <v>0</v>
      </c>
      <c r="Q1151">
        <v>0</v>
      </c>
      <c r="R1151">
        <v>0</v>
      </c>
      <c r="S1151">
        <v>0</v>
      </c>
      <c r="T1151">
        <v>0</v>
      </c>
      <c r="U1151">
        <v>0</v>
      </c>
      <c r="V1151">
        <v>0</v>
      </c>
      <c r="W1151">
        <v>0</v>
      </c>
      <c r="X1151">
        <v>50.228035103376477</v>
      </c>
      <c r="Y1151">
        <v>73.282049367058903</v>
      </c>
      <c r="Z1151">
        <v>13.006360485862416</v>
      </c>
      <c r="AA1151">
        <v>17.311914301872051</v>
      </c>
      <c r="AB1151">
        <v>0</v>
      </c>
      <c r="AC1151">
        <v>49.279999999999987</v>
      </c>
      <c r="AD1151">
        <v>120.95999999999998</v>
      </c>
      <c r="AE1151">
        <v>11.34933333333333</v>
      </c>
      <c r="AF1151">
        <v>7.5662222222222191</v>
      </c>
      <c r="AG1151">
        <v>0</v>
      </c>
      <c r="AH1151">
        <v>0</v>
      </c>
      <c r="AI1151">
        <v>0</v>
      </c>
      <c r="AJ1151">
        <v>0</v>
      </c>
      <c r="AK1151">
        <v>0</v>
      </c>
      <c r="AL1151">
        <v>0</v>
      </c>
      <c r="AM1151">
        <v>0</v>
      </c>
      <c r="AN1151">
        <v>0</v>
      </c>
      <c r="AO1151">
        <v>0</v>
      </c>
      <c r="AP1151">
        <v>23.097563587684071</v>
      </c>
      <c r="AQ1151">
        <v>33.699044599450431</v>
      </c>
    </row>
    <row r="1152" spans="1:43">
      <c r="A1152" t="s">
        <v>148</v>
      </c>
      <c r="B1152" t="s">
        <v>185</v>
      </c>
      <c r="C1152" t="s">
        <v>862</v>
      </c>
      <c r="D1152">
        <v>0</v>
      </c>
      <c r="E1152">
        <v>0</v>
      </c>
      <c r="F1152">
        <v>0</v>
      </c>
      <c r="G1152">
        <v>0</v>
      </c>
      <c r="H1152">
        <v>28.283672802589706</v>
      </c>
      <c r="I1152">
        <v>37.646543799309065</v>
      </c>
      <c r="J1152">
        <v>0</v>
      </c>
      <c r="K1152">
        <v>107.16444444444444</v>
      </c>
      <c r="L1152">
        <v>263.04000000000002</v>
      </c>
      <c r="M1152">
        <v>24.680296296296302</v>
      </c>
      <c r="N1152">
        <v>16.453530864197532</v>
      </c>
      <c r="O1152">
        <v>0</v>
      </c>
      <c r="P1152">
        <v>0</v>
      </c>
      <c r="Q1152">
        <v>0</v>
      </c>
      <c r="R1152">
        <v>0</v>
      </c>
      <c r="S1152">
        <v>0</v>
      </c>
      <c r="T1152">
        <v>0</v>
      </c>
      <c r="U1152">
        <v>0</v>
      </c>
      <c r="V1152">
        <v>0</v>
      </c>
      <c r="W1152">
        <v>0</v>
      </c>
      <c r="X1152">
        <v>50.228035103376477</v>
      </c>
      <c r="Y1152">
        <v>73.282049367058903</v>
      </c>
      <c r="Z1152">
        <v>13.006360485862416</v>
      </c>
      <c r="AA1152">
        <v>17.311914301872051</v>
      </c>
      <c r="AB1152">
        <v>0</v>
      </c>
      <c r="AC1152">
        <v>49.279999999999987</v>
      </c>
      <c r="AD1152">
        <v>120.95999999999998</v>
      </c>
      <c r="AE1152">
        <v>11.34933333333333</v>
      </c>
      <c r="AF1152">
        <v>7.5662222222222191</v>
      </c>
      <c r="AG1152">
        <v>0</v>
      </c>
      <c r="AH1152">
        <v>0</v>
      </c>
      <c r="AI1152">
        <v>0</v>
      </c>
      <c r="AJ1152">
        <v>0</v>
      </c>
      <c r="AK1152">
        <v>0</v>
      </c>
      <c r="AL1152">
        <v>0</v>
      </c>
      <c r="AM1152">
        <v>0</v>
      </c>
      <c r="AN1152">
        <v>0</v>
      </c>
      <c r="AO1152">
        <v>0</v>
      </c>
      <c r="AP1152">
        <v>23.097563587684071</v>
      </c>
      <c r="AQ1152">
        <v>33.699044599450431</v>
      </c>
    </row>
    <row r="1153" spans="1:43">
      <c r="A1153" t="s">
        <v>148</v>
      </c>
      <c r="B1153" t="s">
        <v>185</v>
      </c>
      <c r="C1153" t="s">
        <v>863</v>
      </c>
      <c r="D1153">
        <v>0</v>
      </c>
      <c r="E1153">
        <v>0</v>
      </c>
      <c r="F1153">
        <v>0</v>
      </c>
      <c r="G1153">
        <v>0</v>
      </c>
      <c r="H1153">
        <v>28.283672802589706</v>
      </c>
      <c r="I1153">
        <v>37.646543799309065</v>
      </c>
      <c r="J1153">
        <v>0</v>
      </c>
      <c r="K1153">
        <v>107.16444444444444</v>
      </c>
      <c r="L1153">
        <v>263.04000000000002</v>
      </c>
      <c r="M1153">
        <v>24.680296296296302</v>
      </c>
      <c r="N1153">
        <v>16.453530864197532</v>
      </c>
      <c r="O1153">
        <v>0</v>
      </c>
      <c r="P1153">
        <v>0</v>
      </c>
      <c r="Q1153">
        <v>0</v>
      </c>
      <c r="R1153">
        <v>0</v>
      </c>
      <c r="S1153">
        <v>0</v>
      </c>
      <c r="T1153">
        <v>0</v>
      </c>
      <c r="U1153">
        <v>0</v>
      </c>
      <c r="V1153">
        <v>0</v>
      </c>
      <c r="W1153">
        <v>0</v>
      </c>
      <c r="X1153">
        <v>50.228035103376477</v>
      </c>
      <c r="Y1153">
        <v>73.282049367058903</v>
      </c>
      <c r="Z1153">
        <v>13.006360485862416</v>
      </c>
      <c r="AA1153">
        <v>17.311914301872051</v>
      </c>
      <c r="AB1153">
        <v>0</v>
      </c>
      <c r="AC1153">
        <v>49.279999999999987</v>
      </c>
      <c r="AD1153">
        <v>120.95999999999998</v>
      </c>
      <c r="AE1153">
        <v>11.34933333333333</v>
      </c>
      <c r="AF1153">
        <v>7.5662222222222191</v>
      </c>
      <c r="AG1153">
        <v>0</v>
      </c>
      <c r="AH1153">
        <v>0</v>
      </c>
      <c r="AI1153">
        <v>0</v>
      </c>
      <c r="AJ1153">
        <v>0</v>
      </c>
      <c r="AK1153">
        <v>0</v>
      </c>
      <c r="AL1153">
        <v>0</v>
      </c>
      <c r="AM1153">
        <v>0</v>
      </c>
      <c r="AN1153">
        <v>0</v>
      </c>
      <c r="AO1153">
        <v>0</v>
      </c>
      <c r="AP1153">
        <v>23.097563587684071</v>
      </c>
      <c r="AQ1153">
        <v>33.699044599450431</v>
      </c>
    </row>
    <row r="1154" spans="1:43">
      <c r="A1154" t="s">
        <v>150</v>
      </c>
      <c r="B1154" t="s">
        <v>171</v>
      </c>
      <c r="C1154" t="s">
        <v>856</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row>
    <row r="1155" spans="1:43">
      <c r="A1155" t="s">
        <v>150</v>
      </c>
      <c r="B1155" t="s">
        <v>171</v>
      </c>
      <c r="C1155" t="s">
        <v>857</v>
      </c>
      <c r="D1155">
        <v>196.3666666666667</v>
      </c>
      <c r="E1155">
        <v>90.300000000000011</v>
      </c>
      <c r="F1155">
        <v>306.06619939190273</v>
      </c>
      <c r="G1155">
        <v>140.74577052328371</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row>
    <row r="1156" spans="1:43">
      <c r="A1156" t="s">
        <v>150</v>
      </c>
      <c r="B1156" t="s">
        <v>171</v>
      </c>
      <c r="C1156" t="s">
        <v>858</v>
      </c>
      <c r="D1156">
        <v>196.3666666666667</v>
      </c>
      <c r="E1156">
        <v>90.300000000000011</v>
      </c>
      <c r="F1156">
        <v>531.05352983559317</v>
      </c>
      <c r="G1156">
        <v>244.2070976616231</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row>
    <row r="1157" spans="1:43">
      <c r="A1157" t="s">
        <v>150</v>
      </c>
      <c r="B1157" t="s">
        <v>171</v>
      </c>
      <c r="C1157" t="s">
        <v>859</v>
      </c>
      <c r="D1157">
        <v>196.3666666666667</v>
      </c>
      <c r="E1157">
        <v>90.300000000000011</v>
      </c>
      <c r="F1157">
        <v>521.65504382163158</v>
      </c>
      <c r="G1157">
        <v>239.88516613695464</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row>
    <row r="1158" spans="1:43">
      <c r="A1158" t="s">
        <v>150</v>
      </c>
      <c r="B1158" t="s">
        <v>171</v>
      </c>
      <c r="C1158" t="s">
        <v>860</v>
      </c>
      <c r="D1158">
        <v>196.3666666666667</v>
      </c>
      <c r="E1158">
        <v>90.300000000000011</v>
      </c>
      <c r="F1158">
        <v>492.76775033999007</v>
      </c>
      <c r="G1158">
        <v>226.60122825853557</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row>
    <row r="1159" spans="1:43">
      <c r="A1159" t="s">
        <v>150</v>
      </c>
      <c r="B1159" t="s">
        <v>171</v>
      </c>
      <c r="C1159" t="s">
        <v>861</v>
      </c>
      <c r="D1159">
        <v>0</v>
      </c>
      <c r="E1159">
        <v>0</v>
      </c>
      <c r="F1159">
        <v>0</v>
      </c>
      <c r="G1159">
        <v>0</v>
      </c>
      <c r="H1159">
        <v>0</v>
      </c>
      <c r="I1159">
        <v>0</v>
      </c>
      <c r="J1159">
        <v>0</v>
      </c>
      <c r="K1159">
        <v>41.853691217522019</v>
      </c>
      <c r="L1159">
        <v>173.26072578913465</v>
      </c>
      <c r="M1159">
        <v>146.13333333333338</v>
      </c>
      <c r="N1159">
        <v>131.52000000000001</v>
      </c>
      <c r="O1159">
        <v>0</v>
      </c>
      <c r="P1159">
        <v>0</v>
      </c>
      <c r="Q1159">
        <v>0</v>
      </c>
      <c r="R1159">
        <v>0</v>
      </c>
      <c r="S1159">
        <v>0</v>
      </c>
      <c r="T1159">
        <v>0</v>
      </c>
      <c r="U1159">
        <v>0</v>
      </c>
      <c r="V1159">
        <v>0</v>
      </c>
      <c r="W1159">
        <v>0</v>
      </c>
      <c r="X1159">
        <v>82.200000000000017</v>
      </c>
      <c r="Y1159">
        <v>114.16666666666669</v>
      </c>
      <c r="Z1159">
        <v>0</v>
      </c>
      <c r="AA1159">
        <v>0</v>
      </c>
      <c r="AB1159">
        <v>0</v>
      </c>
      <c r="AC1159">
        <v>19.246587932145161</v>
      </c>
      <c r="AD1159">
        <v>79.674640326390374</v>
      </c>
      <c r="AE1159">
        <v>67.199999999999989</v>
      </c>
      <c r="AF1159">
        <v>60.47999999999999</v>
      </c>
      <c r="AG1159">
        <v>0</v>
      </c>
      <c r="AH1159">
        <v>0</v>
      </c>
      <c r="AI1159">
        <v>0</v>
      </c>
      <c r="AJ1159">
        <v>0</v>
      </c>
      <c r="AK1159">
        <v>0</v>
      </c>
      <c r="AL1159">
        <v>0</v>
      </c>
      <c r="AM1159">
        <v>0</v>
      </c>
      <c r="AN1159">
        <v>0</v>
      </c>
      <c r="AO1159">
        <v>0</v>
      </c>
      <c r="AP1159">
        <v>37.799999999999997</v>
      </c>
      <c r="AQ1159">
        <v>52.5</v>
      </c>
    </row>
    <row r="1160" spans="1:43">
      <c r="A1160" t="s">
        <v>150</v>
      </c>
      <c r="B1160" t="s">
        <v>171</v>
      </c>
      <c r="C1160" t="s">
        <v>862</v>
      </c>
      <c r="D1160">
        <v>0</v>
      </c>
      <c r="E1160">
        <v>0</v>
      </c>
      <c r="F1160">
        <v>0</v>
      </c>
      <c r="G1160">
        <v>0</v>
      </c>
      <c r="H1160">
        <v>0</v>
      </c>
      <c r="I1160">
        <v>0</v>
      </c>
      <c r="J1160">
        <v>0</v>
      </c>
      <c r="K1160">
        <v>41.853691217522019</v>
      </c>
      <c r="L1160">
        <v>173.26072578913465</v>
      </c>
      <c r="M1160">
        <v>146.13333333333338</v>
      </c>
      <c r="N1160">
        <v>131.52000000000001</v>
      </c>
      <c r="O1160">
        <v>0</v>
      </c>
      <c r="P1160">
        <v>0</v>
      </c>
      <c r="Q1160">
        <v>0</v>
      </c>
      <c r="R1160">
        <v>0</v>
      </c>
      <c r="S1160">
        <v>0</v>
      </c>
      <c r="T1160">
        <v>0</v>
      </c>
      <c r="U1160">
        <v>0</v>
      </c>
      <c r="V1160">
        <v>0</v>
      </c>
      <c r="W1160">
        <v>0</v>
      </c>
      <c r="X1160">
        <v>82.200000000000017</v>
      </c>
      <c r="Y1160">
        <v>114.16666666666669</v>
      </c>
      <c r="Z1160">
        <v>0</v>
      </c>
      <c r="AA1160">
        <v>0</v>
      </c>
      <c r="AB1160">
        <v>0</v>
      </c>
      <c r="AC1160">
        <v>19.246587932145161</v>
      </c>
      <c r="AD1160">
        <v>79.674640326390374</v>
      </c>
      <c r="AE1160">
        <v>67.199999999999989</v>
      </c>
      <c r="AF1160">
        <v>60.47999999999999</v>
      </c>
      <c r="AG1160">
        <v>0</v>
      </c>
      <c r="AH1160">
        <v>0</v>
      </c>
      <c r="AI1160">
        <v>0</v>
      </c>
      <c r="AJ1160">
        <v>0</v>
      </c>
      <c r="AK1160">
        <v>0</v>
      </c>
      <c r="AL1160">
        <v>0</v>
      </c>
      <c r="AM1160">
        <v>0</v>
      </c>
      <c r="AN1160">
        <v>0</v>
      </c>
      <c r="AO1160">
        <v>0</v>
      </c>
      <c r="AP1160">
        <v>37.799999999999997</v>
      </c>
      <c r="AQ1160">
        <v>52.5</v>
      </c>
    </row>
    <row r="1161" spans="1:43">
      <c r="A1161" t="s">
        <v>150</v>
      </c>
      <c r="B1161" t="s">
        <v>171</v>
      </c>
      <c r="C1161" t="s">
        <v>863</v>
      </c>
      <c r="D1161">
        <v>0</v>
      </c>
      <c r="E1161">
        <v>0</v>
      </c>
      <c r="F1161">
        <v>0</v>
      </c>
      <c r="G1161">
        <v>0</v>
      </c>
      <c r="H1161">
        <v>0</v>
      </c>
      <c r="I1161">
        <v>0</v>
      </c>
      <c r="J1161">
        <v>0</v>
      </c>
      <c r="K1161">
        <v>41.853691217522019</v>
      </c>
      <c r="L1161">
        <v>173.26072578913465</v>
      </c>
      <c r="M1161">
        <v>146.13333333333338</v>
      </c>
      <c r="N1161">
        <v>131.52000000000001</v>
      </c>
      <c r="O1161">
        <v>0</v>
      </c>
      <c r="P1161">
        <v>0</v>
      </c>
      <c r="Q1161">
        <v>0</v>
      </c>
      <c r="R1161">
        <v>0</v>
      </c>
      <c r="S1161">
        <v>0</v>
      </c>
      <c r="T1161">
        <v>0</v>
      </c>
      <c r="U1161">
        <v>0</v>
      </c>
      <c r="V1161">
        <v>0</v>
      </c>
      <c r="W1161">
        <v>0</v>
      </c>
      <c r="X1161">
        <v>82.200000000000017</v>
      </c>
      <c r="Y1161">
        <v>114.16666666666669</v>
      </c>
      <c r="Z1161">
        <v>0</v>
      </c>
      <c r="AA1161">
        <v>0</v>
      </c>
      <c r="AB1161">
        <v>0</v>
      </c>
      <c r="AC1161">
        <v>19.246587932145161</v>
      </c>
      <c r="AD1161">
        <v>79.674640326390374</v>
      </c>
      <c r="AE1161">
        <v>67.199999999999989</v>
      </c>
      <c r="AF1161">
        <v>60.47999999999999</v>
      </c>
      <c r="AG1161">
        <v>0</v>
      </c>
      <c r="AH1161">
        <v>0</v>
      </c>
      <c r="AI1161">
        <v>0</v>
      </c>
      <c r="AJ1161">
        <v>0</v>
      </c>
      <c r="AK1161">
        <v>0</v>
      </c>
      <c r="AL1161">
        <v>0</v>
      </c>
      <c r="AM1161">
        <v>0</v>
      </c>
      <c r="AN1161">
        <v>0</v>
      </c>
      <c r="AO1161">
        <v>0</v>
      </c>
      <c r="AP1161">
        <v>37.799999999999997</v>
      </c>
      <c r="AQ1161">
        <v>52.5</v>
      </c>
    </row>
    <row r="1162" spans="1:43">
      <c r="A1162" t="s">
        <v>150</v>
      </c>
      <c r="B1162" t="s">
        <v>173</v>
      </c>
      <c r="C1162" t="s">
        <v>856</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row>
    <row r="1163" spans="1:43">
      <c r="A1163" t="s">
        <v>150</v>
      </c>
      <c r="B1163" t="s">
        <v>173</v>
      </c>
      <c r="C1163" t="s">
        <v>857</v>
      </c>
      <c r="D1163">
        <v>134.63927430949101</v>
      </c>
      <c r="E1163">
        <v>61.914410813853529</v>
      </c>
      <c r="F1163">
        <v>791.40762499623202</v>
      </c>
      <c r="G1163">
        <v>363.93197353841322</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row>
    <row r="1164" spans="1:43">
      <c r="A1164" t="s">
        <v>150</v>
      </c>
      <c r="B1164" t="s">
        <v>173</v>
      </c>
      <c r="C1164" t="s">
        <v>858</v>
      </c>
      <c r="D1164">
        <v>101.30398824580382</v>
      </c>
      <c r="E1164">
        <v>46.585045689676207</v>
      </c>
      <c r="F1164">
        <v>722.6640904250271</v>
      </c>
      <c r="G1164">
        <v>332.31998318815113</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row>
    <row r="1165" spans="1:43">
      <c r="A1165" t="s">
        <v>150</v>
      </c>
      <c r="B1165" t="s">
        <v>173</v>
      </c>
      <c r="C1165" t="s">
        <v>859</v>
      </c>
      <c r="D1165">
        <v>119.69581886495263</v>
      </c>
      <c r="E1165">
        <v>55.042602835708138</v>
      </c>
      <c r="F1165">
        <v>513.70173701530894</v>
      </c>
      <c r="G1165">
        <v>236.22780607273327</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row>
    <row r="1166" spans="1:43">
      <c r="A1166" t="s">
        <v>150</v>
      </c>
      <c r="B1166" t="s">
        <v>173</v>
      </c>
      <c r="C1166" t="s">
        <v>860</v>
      </c>
      <c r="D1166">
        <v>130.48334283428213</v>
      </c>
      <c r="E1166">
        <v>60.003289040582288</v>
      </c>
      <c r="F1166">
        <v>688.52638020860718</v>
      </c>
      <c r="G1166">
        <v>316.62162009592879</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row>
    <row r="1167" spans="1:43">
      <c r="A1167" t="s">
        <v>150</v>
      </c>
      <c r="B1167" t="s">
        <v>173</v>
      </c>
      <c r="C1167" t="s">
        <v>861</v>
      </c>
      <c r="D1167">
        <v>0</v>
      </c>
      <c r="E1167">
        <v>0</v>
      </c>
      <c r="F1167">
        <v>0</v>
      </c>
      <c r="G1167">
        <v>0</v>
      </c>
      <c r="H1167">
        <v>67.724860914637887</v>
      </c>
      <c r="I1167">
        <v>93.121683757627096</v>
      </c>
      <c r="J1167">
        <v>35.555551980184894</v>
      </c>
      <c r="K1167">
        <v>5.8237956276099228</v>
      </c>
      <c r="L1167">
        <v>258.29773782898855</v>
      </c>
      <c r="M1167">
        <v>145.87853679355663</v>
      </c>
      <c r="N1167">
        <v>82.124213306002261</v>
      </c>
      <c r="O1167">
        <v>0</v>
      </c>
      <c r="P1167">
        <v>0</v>
      </c>
      <c r="Q1167">
        <v>0</v>
      </c>
      <c r="R1167">
        <v>0</v>
      </c>
      <c r="S1167">
        <v>0</v>
      </c>
      <c r="T1167">
        <v>2.9676862004896201</v>
      </c>
      <c r="U1167">
        <v>0</v>
      </c>
      <c r="V1167">
        <v>0</v>
      </c>
      <c r="W1167">
        <v>0</v>
      </c>
      <c r="X1167">
        <v>56.492021523384921</v>
      </c>
      <c r="Y1167">
        <v>71.023635110407596</v>
      </c>
      <c r="Z1167">
        <v>31.143549179723991</v>
      </c>
      <c r="AA1167">
        <v>42.822380122120478</v>
      </c>
      <c r="AB1167">
        <v>16.35036331935509</v>
      </c>
      <c r="AC1167">
        <v>2.6780957995578474</v>
      </c>
      <c r="AD1167">
        <v>118.77925170238154</v>
      </c>
      <c r="AE1167">
        <v>67.082830788277846</v>
      </c>
      <c r="AF1167">
        <v>37.765149184511969</v>
      </c>
      <c r="AG1167">
        <v>0</v>
      </c>
      <c r="AH1167">
        <v>0</v>
      </c>
      <c r="AI1167">
        <v>0</v>
      </c>
      <c r="AJ1167">
        <v>0</v>
      </c>
      <c r="AK1167">
        <v>0</v>
      </c>
      <c r="AL1167">
        <v>1.3647024133638395</v>
      </c>
      <c r="AM1167">
        <v>0</v>
      </c>
      <c r="AN1167">
        <v>0</v>
      </c>
      <c r="AO1167">
        <v>0</v>
      </c>
      <c r="AP1167">
        <v>25.97808289031569</v>
      </c>
      <c r="AQ1167">
        <v>32.660503736902754</v>
      </c>
    </row>
    <row r="1168" spans="1:43">
      <c r="A1168" t="s">
        <v>150</v>
      </c>
      <c r="B1168" t="s">
        <v>173</v>
      </c>
      <c r="C1168" t="s">
        <v>862</v>
      </c>
      <c r="D1168">
        <v>0</v>
      </c>
      <c r="E1168">
        <v>0</v>
      </c>
      <c r="F1168">
        <v>0</v>
      </c>
      <c r="G1168">
        <v>0</v>
      </c>
      <c r="H1168">
        <v>67.724860914637887</v>
      </c>
      <c r="I1168">
        <v>93.121683757627096</v>
      </c>
      <c r="J1168">
        <v>35.555551980184894</v>
      </c>
      <c r="K1168">
        <v>5.8237956276099228</v>
      </c>
      <c r="L1168">
        <v>258.29773782898855</v>
      </c>
      <c r="M1168">
        <v>145.87853679355663</v>
      </c>
      <c r="N1168">
        <v>82.124213306002261</v>
      </c>
      <c r="O1168">
        <v>0</v>
      </c>
      <c r="P1168">
        <v>0</v>
      </c>
      <c r="Q1168">
        <v>0</v>
      </c>
      <c r="R1168">
        <v>0</v>
      </c>
      <c r="S1168">
        <v>0</v>
      </c>
      <c r="T1168">
        <v>2.9676862004896201</v>
      </c>
      <c r="U1168">
        <v>0</v>
      </c>
      <c r="V1168">
        <v>0</v>
      </c>
      <c r="W1168">
        <v>0</v>
      </c>
      <c r="X1168">
        <v>56.492021523384921</v>
      </c>
      <c r="Y1168">
        <v>71.023635110407596</v>
      </c>
      <c r="Z1168">
        <v>31.143549179723991</v>
      </c>
      <c r="AA1168">
        <v>42.822380122120478</v>
      </c>
      <c r="AB1168">
        <v>16.35036331935509</v>
      </c>
      <c r="AC1168">
        <v>2.6780957995578474</v>
      </c>
      <c r="AD1168">
        <v>118.77925170238154</v>
      </c>
      <c r="AE1168">
        <v>67.082830788277846</v>
      </c>
      <c r="AF1168">
        <v>37.765149184511969</v>
      </c>
      <c r="AG1168">
        <v>0</v>
      </c>
      <c r="AH1168">
        <v>0</v>
      </c>
      <c r="AI1168">
        <v>0</v>
      </c>
      <c r="AJ1168">
        <v>0</v>
      </c>
      <c r="AK1168">
        <v>0</v>
      </c>
      <c r="AL1168">
        <v>1.3647024133638395</v>
      </c>
      <c r="AM1168">
        <v>0</v>
      </c>
      <c r="AN1168">
        <v>0</v>
      </c>
      <c r="AO1168">
        <v>0</v>
      </c>
      <c r="AP1168">
        <v>25.97808289031569</v>
      </c>
      <c r="AQ1168">
        <v>32.660503736902754</v>
      </c>
    </row>
    <row r="1169" spans="1:43">
      <c r="A1169" t="s">
        <v>150</v>
      </c>
      <c r="B1169" t="s">
        <v>173</v>
      </c>
      <c r="C1169" t="s">
        <v>863</v>
      </c>
      <c r="D1169">
        <v>0</v>
      </c>
      <c r="E1169">
        <v>0</v>
      </c>
      <c r="F1169">
        <v>0</v>
      </c>
      <c r="G1169">
        <v>0</v>
      </c>
      <c r="H1169">
        <v>67.724860914637887</v>
      </c>
      <c r="I1169">
        <v>93.121683757627096</v>
      </c>
      <c r="J1169">
        <v>35.555551980184894</v>
      </c>
      <c r="K1169">
        <v>5.8237956276099228</v>
      </c>
      <c r="L1169">
        <v>258.29773782898855</v>
      </c>
      <c r="M1169">
        <v>145.87853679355663</v>
      </c>
      <c r="N1169">
        <v>82.124213306002261</v>
      </c>
      <c r="O1169">
        <v>0</v>
      </c>
      <c r="P1169">
        <v>0</v>
      </c>
      <c r="Q1169">
        <v>0</v>
      </c>
      <c r="R1169">
        <v>0</v>
      </c>
      <c r="S1169">
        <v>0</v>
      </c>
      <c r="T1169">
        <v>2.9676862004896201</v>
      </c>
      <c r="U1169">
        <v>0</v>
      </c>
      <c r="V1169">
        <v>0</v>
      </c>
      <c r="W1169">
        <v>0</v>
      </c>
      <c r="X1169">
        <v>56.492021523384921</v>
      </c>
      <c r="Y1169">
        <v>71.023635110407596</v>
      </c>
      <c r="Z1169">
        <v>31.143549179723991</v>
      </c>
      <c r="AA1169">
        <v>42.822380122120478</v>
      </c>
      <c r="AB1169">
        <v>16.35036331935509</v>
      </c>
      <c r="AC1169">
        <v>2.6780957995578474</v>
      </c>
      <c r="AD1169">
        <v>118.77925170238154</v>
      </c>
      <c r="AE1169">
        <v>67.082830788277846</v>
      </c>
      <c r="AF1169">
        <v>37.765149184511969</v>
      </c>
      <c r="AG1169">
        <v>0</v>
      </c>
      <c r="AH1169">
        <v>0</v>
      </c>
      <c r="AI1169">
        <v>0</v>
      </c>
      <c r="AJ1169">
        <v>0</v>
      </c>
      <c r="AK1169">
        <v>0</v>
      </c>
      <c r="AL1169">
        <v>1.3647024133638395</v>
      </c>
      <c r="AM1169">
        <v>0</v>
      </c>
      <c r="AN1169">
        <v>0</v>
      </c>
      <c r="AO1169">
        <v>0</v>
      </c>
      <c r="AP1169">
        <v>25.97808289031569</v>
      </c>
      <c r="AQ1169">
        <v>32.660503736902754</v>
      </c>
    </row>
    <row r="1170" spans="1:43">
      <c r="A1170" t="s">
        <v>150</v>
      </c>
      <c r="B1170" t="s">
        <v>175</v>
      </c>
      <c r="C1170" t="s">
        <v>856</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row>
    <row r="1171" spans="1:43">
      <c r="A1171" t="s">
        <v>150</v>
      </c>
      <c r="B1171" t="s">
        <v>175</v>
      </c>
      <c r="C1171" t="s">
        <v>857</v>
      </c>
      <c r="D1171">
        <v>0</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row>
    <row r="1172" spans="1:43">
      <c r="A1172" t="s">
        <v>150</v>
      </c>
      <c r="B1172" t="s">
        <v>175</v>
      </c>
      <c r="C1172" t="s">
        <v>858</v>
      </c>
      <c r="D1172">
        <v>1330.737804878049</v>
      </c>
      <c r="E1172">
        <v>611.94512195121956</v>
      </c>
      <c r="F1172">
        <v>799.30478048780503</v>
      </c>
      <c r="G1172">
        <v>367.56351219512197</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row>
    <row r="1173" spans="1:43">
      <c r="A1173" t="s">
        <v>150</v>
      </c>
      <c r="B1173" t="s">
        <v>175</v>
      </c>
      <c r="C1173" t="s">
        <v>859</v>
      </c>
      <c r="D1173">
        <v>1330.737804878049</v>
      </c>
      <c r="E1173">
        <v>611.94512195121956</v>
      </c>
      <c r="F1173">
        <v>799.30478048780503</v>
      </c>
      <c r="G1173">
        <v>367.56351219512197</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row>
    <row r="1174" spans="1:43">
      <c r="A1174" t="s">
        <v>150</v>
      </c>
      <c r="B1174" t="s">
        <v>175</v>
      </c>
      <c r="C1174" t="s">
        <v>860</v>
      </c>
      <c r="D1174">
        <v>951.77060619276085</v>
      </c>
      <c r="E1174">
        <v>437.67553423462721</v>
      </c>
      <c r="F1174">
        <v>801.93999543167411</v>
      </c>
      <c r="G1174">
        <v>368.77532636639023</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row>
    <row r="1175" spans="1:43">
      <c r="A1175" t="s">
        <v>150</v>
      </c>
      <c r="B1175" t="s">
        <v>175</v>
      </c>
      <c r="C1175" t="s">
        <v>861</v>
      </c>
      <c r="D1175">
        <v>0</v>
      </c>
      <c r="E1175">
        <v>0</v>
      </c>
      <c r="F1175">
        <v>0</v>
      </c>
      <c r="G1175">
        <v>0</v>
      </c>
      <c r="H1175">
        <v>155.15342128858717</v>
      </c>
      <c r="I1175">
        <v>152.71645655630576</v>
      </c>
      <c r="J1175">
        <v>0</v>
      </c>
      <c r="K1175">
        <v>231.03011758678113</v>
      </c>
      <c r="L1175">
        <v>263.04000000000008</v>
      </c>
      <c r="M1175">
        <v>0</v>
      </c>
      <c r="N1175">
        <v>0</v>
      </c>
      <c r="O1175">
        <v>0</v>
      </c>
      <c r="P1175">
        <v>0</v>
      </c>
      <c r="Q1175">
        <v>0</v>
      </c>
      <c r="R1175">
        <v>0</v>
      </c>
      <c r="S1175">
        <v>0</v>
      </c>
      <c r="T1175">
        <v>0</v>
      </c>
      <c r="U1175">
        <v>0</v>
      </c>
      <c r="V1175">
        <v>0</v>
      </c>
      <c r="W1175">
        <v>0</v>
      </c>
      <c r="X1175">
        <v>435.75039801596273</v>
      </c>
      <c r="Y1175">
        <v>516.02020817679795</v>
      </c>
      <c r="Z1175">
        <v>71.347923658255411</v>
      </c>
      <c r="AA1175">
        <v>70.227275642680723</v>
      </c>
      <c r="AB1175">
        <v>0</v>
      </c>
      <c r="AC1175">
        <v>106.24012706545406</v>
      </c>
      <c r="AD1175">
        <v>120.95999999999998</v>
      </c>
      <c r="AE1175">
        <v>0</v>
      </c>
      <c r="AF1175">
        <v>0</v>
      </c>
      <c r="AG1175">
        <v>0</v>
      </c>
      <c r="AH1175">
        <v>0</v>
      </c>
      <c r="AI1175">
        <v>0</v>
      </c>
      <c r="AJ1175">
        <v>0</v>
      </c>
      <c r="AK1175">
        <v>0</v>
      </c>
      <c r="AL1175">
        <v>0</v>
      </c>
      <c r="AM1175">
        <v>0</v>
      </c>
      <c r="AN1175">
        <v>0</v>
      </c>
      <c r="AO1175">
        <v>0</v>
      </c>
      <c r="AP1175">
        <v>200.38156989055216</v>
      </c>
      <c r="AQ1175">
        <v>237.29396434407499</v>
      </c>
    </row>
    <row r="1176" spans="1:43">
      <c r="A1176" t="s">
        <v>150</v>
      </c>
      <c r="B1176" t="s">
        <v>175</v>
      </c>
      <c r="C1176" t="s">
        <v>862</v>
      </c>
      <c r="D1176">
        <v>0</v>
      </c>
      <c r="E1176">
        <v>0</v>
      </c>
      <c r="F1176">
        <v>0</v>
      </c>
      <c r="G1176">
        <v>0</v>
      </c>
      <c r="H1176">
        <v>155.15342128858717</v>
      </c>
      <c r="I1176">
        <v>152.71645655630576</v>
      </c>
      <c r="J1176">
        <v>0</v>
      </c>
      <c r="K1176">
        <v>231.03011758678113</v>
      </c>
      <c r="L1176">
        <v>263.04000000000008</v>
      </c>
      <c r="M1176">
        <v>0</v>
      </c>
      <c r="N1176">
        <v>0</v>
      </c>
      <c r="O1176">
        <v>0</v>
      </c>
      <c r="P1176">
        <v>0</v>
      </c>
      <c r="Q1176">
        <v>0</v>
      </c>
      <c r="R1176">
        <v>0</v>
      </c>
      <c r="S1176">
        <v>0</v>
      </c>
      <c r="T1176">
        <v>0</v>
      </c>
      <c r="U1176">
        <v>0</v>
      </c>
      <c r="V1176">
        <v>0</v>
      </c>
      <c r="W1176">
        <v>0</v>
      </c>
      <c r="X1176">
        <v>435.75039801596273</v>
      </c>
      <c r="Y1176">
        <v>516.02020817679795</v>
      </c>
      <c r="Z1176">
        <v>71.347923658255411</v>
      </c>
      <c r="AA1176">
        <v>70.227275642680723</v>
      </c>
      <c r="AB1176">
        <v>0</v>
      </c>
      <c r="AC1176">
        <v>106.24012706545406</v>
      </c>
      <c r="AD1176">
        <v>120.95999999999998</v>
      </c>
      <c r="AE1176">
        <v>0</v>
      </c>
      <c r="AF1176">
        <v>0</v>
      </c>
      <c r="AG1176">
        <v>0</v>
      </c>
      <c r="AH1176">
        <v>0</v>
      </c>
      <c r="AI1176">
        <v>0</v>
      </c>
      <c r="AJ1176">
        <v>0</v>
      </c>
      <c r="AK1176">
        <v>0</v>
      </c>
      <c r="AL1176">
        <v>0</v>
      </c>
      <c r="AM1176">
        <v>0</v>
      </c>
      <c r="AN1176">
        <v>0</v>
      </c>
      <c r="AO1176">
        <v>0</v>
      </c>
      <c r="AP1176">
        <v>200.38156989055216</v>
      </c>
      <c r="AQ1176">
        <v>237.29396434407499</v>
      </c>
    </row>
    <row r="1177" spans="1:43">
      <c r="A1177" t="s">
        <v>150</v>
      </c>
      <c r="B1177" t="s">
        <v>175</v>
      </c>
      <c r="C1177" t="s">
        <v>863</v>
      </c>
      <c r="D1177">
        <v>0</v>
      </c>
      <c r="E1177">
        <v>0</v>
      </c>
      <c r="F1177">
        <v>0</v>
      </c>
      <c r="G1177">
        <v>0</v>
      </c>
      <c r="H1177">
        <v>155.15342128858717</v>
      </c>
      <c r="I1177">
        <v>152.71645655630576</v>
      </c>
      <c r="J1177">
        <v>0</v>
      </c>
      <c r="K1177">
        <v>231.03011758678113</v>
      </c>
      <c r="L1177">
        <v>263.04000000000008</v>
      </c>
      <c r="M1177">
        <v>0</v>
      </c>
      <c r="N1177">
        <v>0</v>
      </c>
      <c r="O1177">
        <v>0</v>
      </c>
      <c r="P1177">
        <v>0</v>
      </c>
      <c r="Q1177">
        <v>0</v>
      </c>
      <c r="R1177">
        <v>0</v>
      </c>
      <c r="S1177">
        <v>0</v>
      </c>
      <c r="T1177">
        <v>0</v>
      </c>
      <c r="U1177">
        <v>0</v>
      </c>
      <c r="V1177">
        <v>0</v>
      </c>
      <c r="W1177">
        <v>0</v>
      </c>
      <c r="X1177">
        <v>435.75039801596273</v>
      </c>
      <c r="Y1177">
        <v>516.02020817679795</v>
      </c>
      <c r="Z1177">
        <v>71.347923658255411</v>
      </c>
      <c r="AA1177">
        <v>70.227275642680723</v>
      </c>
      <c r="AB1177">
        <v>0</v>
      </c>
      <c r="AC1177">
        <v>106.24012706545406</v>
      </c>
      <c r="AD1177">
        <v>120.95999999999998</v>
      </c>
      <c r="AE1177">
        <v>0</v>
      </c>
      <c r="AF1177">
        <v>0</v>
      </c>
      <c r="AG1177">
        <v>0</v>
      </c>
      <c r="AH1177">
        <v>0</v>
      </c>
      <c r="AI1177">
        <v>0</v>
      </c>
      <c r="AJ1177">
        <v>0</v>
      </c>
      <c r="AK1177">
        <v>0</v>
      </c>
      <c r="AL1177">
        <v>0</v>
      </c>
      <c r="AM1177">
        <v>0</v>
      </c>
      <c r="AN1177">
        <v>0</v>
      </c>
      <c r="AO1177">
        <v>0</v>
      </c>
      <c r="AP1177">
        <v>200.38156989055216</v>
      </c>
      <c r="AQ1177">
        <v>237.29396434407499</v>
      </c>
    </row>
    <row r="1178" spans="1:43">
      <c r="A1178" t="s">
        <v>150</v>
      </c>
      <c r="B1178" t="s">
        <v>177</v>
      </c>
      <c r="C1178" t="s">
        <v>856</v>
      </c>
      <c r="D1178">
        <v>0</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row>
    <row r="1179" spans="1:43">
      <c r="A1179" t="s">
        <v>150</v>
      </c>
      <c r="B1179" t="s">
        <v>177</v>
      </c>
      <c r="C1179" t="s">
        <v>857</v>
      </c>
      <c r="D1179">
        <v>38.93684210526316</v>
      </c>
      <c r="E1179">
        <v>17.905263157894737</v>
      </c>
      <c r="F1179">
        <v>263.04000000000002</v>
      </c>
      <c r="G1179">
        <v>120.96000000000001</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row>
    <row r="1180" spans="1:43">
      <c r="A1180" t="s">
        <v>150</v>
      </c>
      <c r="B1180" t="s">
        <v>177</v>
      </c>
      <c r="C1180" t="s">
        <v>858</v>
      </c>
      <c r="D1180">
        <v>103.02400000000003</v>
      </c>
      <c r="E1180">
        <v>47.376000000000012</v>
      </c>
      <c r="F1180">
        <v>628.99874016000012</v>
      </c>
      <c r="G1180">
        <v>289.24759584000003</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row>
    <row r="1181" spans="1:43">
      <c r="A1181" t="s">
        <v>150</v>
      </c>
      <c r="B1181" t="s">
        <v>177</v>
      </c>
      <c r="C1181" t="s">
        <v>859</v>
      </c>
      <c r="D1181">
        <v>89.410526315789497</v>
      </c>
      <c r="E1181">
        <v>41.115789473684217</v>
      </c>
      <c r="F1181">
        <v>954.68313000000035</v>
      </c>
      <c r="G1181">
        <v>439.01487000000009</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row>
    <row r="1182" spans="1:43">
      <c r="A1182" t="s">
        <v>150</v>
      </c>
      <c r="B1182" t="s">
        <v>177</v>
      </c>
      <c r="C1182" t="s">
        <v>860</v>
      </c>
      <c r="D1182">
        <v>89.410526315789497</v>
      </c>
      <c r="E1182">
        <v>41.115789473684217</v>
      </c>
      <c r="F1182">
        <v>954.68313000000035</v>
      </c>
      <c r="G1182">
        <v>439.01487000000009</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row>
    <row r="1183" spans="1:43">
      <c r="A1183" t="s">
        <v>150</v>
      </c>
      <c r="B1183" t="s">
        <v>177</v>
      </c>
      <c r="C1183" t="s">
        <v>861</v>
      </c>
      <c r="D1183">
        <v>0</v>
      </c>
      <c r="E1183">
        <v>0</v>
      </c>
      <c r="F1183">
        <v>0</v>
      </c>
      <c r="G1183">
        <v>0</v>
      </c>
      <c r="H1183">
        <v>291.21816000000013</v>
      </c>
      <c r="I1183">
        <v>400.42497000000014</v>
      </c>
      <c r="J1183">
        <v>0</v>
      </c>
      <c r="K1183">
        <v>0</v>
      </c>
      <c r="L1183">
        <v>263.04000000000002</v>
      </c>
      <c r="M1183">
        <v>0</v>
      </c>
      <c r="N1183">
        <v>0</v>
      </c>
      <c r="O1183">
        <v>0</v>
      </c>
      <c r="P1183">
        <v>0</v>
      </c>
      <c r="Q1183">
        <v>0</v>
      </c>
      <c r="R1183">
        <v>0</v>
      </c>
      <c r="S1183">
        <v>0</v>
      </c>
      <c r="T1183">
        <v>17.593684210526316</v>
      </c>
      <c r="U1183">
        <v>0</v>
      </c>
      <c r="V1183">
        <v>0</v>
      </c>
      <c r="W1183">
        <v>0</v>
      </c>
      <c r="X1183">
        <v>32.88000000000001</v>
      </c>
      <c r="Y1183">
        <v>38.936842105263167</v>
      </c>
      <c r="Z1183">
        <v>133.91784000000001</v>
      </c>
      <c r="AA1183">
        <v>184.13702999999998</v>
      </c>
      <c r="AB1183">
        <v>0</v>
      </c>
      <c r="AC1183">
        <v>0</v>
      </c>
      <c r="AD1183">
        <v>120.95999999999998</v>
      </c>
      <c r="AE1183">
        <v>0</v>
      </c>
      <c r="AF1183">
        <v>0</v>
      </c>
      <c r="AG1183">
        <v>0</v>
      </c>
      <c r="AH1183">
        <v>0</v>
      </c>
      <c r="AI1183">
        <v>0</v>
      </c>
      <c r="AJ1183">
        <v>0</v>
      </c>
      <c r="AK1183">
        <v>0</v>
      </c>
      <c r="AL1183">
        <v>8.0905263157894716</v>
      </c>
      <c r="AM1183">
        <v>0</v>
      </c>
      <c r="AN1183">
        <v>0</v>
      </c>
      <c r="AO1183">
        <v>0</v>
      </c>
      <c r="AP1183">
        <v>15.119999999999997</v>
      </c>
      <c r="AQ1183">
        <v>17.905263157894737</v>
      </c>
    </row>
    <row r="1184" spans="1:43">
      <c r="A1184" t="s">
        <v>150</v>
      </c>
      <c r="B1184" t="s">
        <v>177</v>
      </c>
      <c r="C1184" t="s">
        <v>862</v>
      </c>
      <c r="D1184">
        <v>0</v>
      </c>
      <c r="E1184">
        <v>0</v>
      </c>
      <c r="F1184">
        <v>0</v>
      </c>
      <c r="G1184">
        <v>0</v>
      </c>
      <c r="H1184">
        <v>291.21816000000013</v>
      </c>
      <c r="I1184">
        <v>400.42497000000014</v>
      </c>
      <c r="J1184">
        <v>0</v>
      </c>
      <c r="K1184">
        <v>0</v>
      </c>
      <c r="L1184">
        <v>263.04000000000002</v>
      </c>
      <c r="M1184">
        <v>0</v>
      </c>
      <c r="N1184">
        <v>0</v>
      </c>
      <c r="O1184">
        <v>0</v>
      </c>
      <c r="P1184">
        <v>0</v>
      </c>
      <c r="Q1184">
        <v>0</v>
      </c>
      <c r="R1184">
        <v>0</v>
      </c>
      <c r="S1184">
        <v>0</v>
      </c>
      <c r="T1184">
        <v>17.593684210526316</v>
      </c>
      <c r="U1184">
        <v>0</v>
      </c>
      <c r="V1184">
        <v>0</v>
      </c>
      <c r="W1184">
        <v>0</v>
      </c>
      <c r="X1184">
        <v>32.88000000000001</v>
      </c>
      <c r="Y1184">
        <v>38.936842105263167</v>
      </c>
      <c r="Z1184">
        <v>133.91784000000001</v>
      </c>
      <c r="AA1184">
        <v>184.13702999999998</v>
      </c>
      <c r="AB1184">
        <v>0</v>
      </c>
      <c r="AC1184">
        <v>0</v>
      </c>
      <c r="AD1184">
        <v>120.95999999999998</v>
      </c>
      <c r="AE1184">
        <v>0</v>
      </c>
      <c r="AF1184">
        <v>0</v>
      </c>
      <c r="AG1184">
        <v>0</v>
      </c>
      <c r="AH1184">
        <v>0</v>
      </c>
      <c r="AI1184">
        <v>0</v>
      </c>
      <c r="AJ1184">
        <v>0</v>
      </c>
      <c r="AK1184">
        <v>0</v>
      </c>
      <c r="AL1184">
        <v>8.0905263157894716</v>
      </c>
      <c r="AM1184">
        <v>0</v>
      </c>
      <c r="AN1184">
        <v>0</v>
      </c>
      <c r="AO1184">
        <v>0</v>
      </c>
      <c r="AP1184">
        <v>15.119999999999997</v>
      </c>
      <c r="AQ1184">
        <v>17.905263157894737</v>
      </c>
    </row>
    <row r="1185" spans="1:43">
      <c r="A1185" t="s">
        <v>150</v>
      </c>
      <c r="B1185" t="s">
        <v>177</v>
      </c>
      <c r="C1185" t="s">
        <v>863</v>
      </c>
      <c r="D1185">
        <v>0</v>
      </c>
      <c r="E1185">
        <v>0</v>
      </c>
      <c r="F1185">
        <v>0</v>
      </c>
      <c r="G1185">
        <v>0</v>
      </c>
      <c r="H1185">
        <v>291.21816000000013</v>
      </c>
      <c r="I1185">
        <v>400.42497000000014</v>
      </c>
      <c r="J1185">
        <v>0</v>
      </c>
      <c r="K1185">
        <v>0</v>
      </c>
      <c r="L1185">
        <v>263.04000000000002</v>
      </c>
      <c r="M1185">
        <v>0</v>
      </c>
      <c r="N1185">
        <v>0</v>
      </c>
      <c r="O1185">
        <v>0</v>
      </c>
      <c r="P1185">
        <v>0</v>
      </c>
      <c r="Q1185">
        <v>0</v>
      </c>
      <c r="R1185">
        <v>0</v>
      </c>
      <c r="S1185">
        <v>0</v>
      </c>
      <c r="T1185">
        <v>17.593684210526316</v>
      </c>
      <c r="U1185">
        <v>0</v>
      </c>
      <c r="V1185">
        <v>0</v>
      </c>
      <c r="W1185">
        <v>0</v>
      </c>
      <c r="X1185">
        <v>32.88000000000001</v>
      </c>
      <c r="Y1185">
        <v>38.936842105263167</v>
      </c>
      <c r="Z1185">
        <v>133.91784000000001</v>
      </c>
      <c r="AA1185">
        <v>184.13702999999998</v>
      </c>
      <c r="AB1185">
        <v>0</v>
      </c>
      <c r="AC1185">
        <v>0</v>
      </c>
      <c r="AD1185">
        <v>120.95999999999998</v>
      </c>
      <c r="AE1185">
        <v>0</v>
      </c>
      <c r="AF1185">
        <v>0</v>
      </c>
      <c r="AG1185">
        <v>0</v>
      </c>
      <c r="AH1185">
        <v>0</v>
      </c>
      <c r="AI1185">
        <v>0</v>
      </c>
      <c r="AJ1185">
        <v>0</v>
      </c>
      <c r="AK1185">
        <v>0</v>
      </c>
      <c r="AL1185">
        <v>8.0905263157894716</v>
      </c>
      <c r="AM1185">
        <v>0</v>
      </c>
      <c r="AN1185">
        <v>0</v>
      </c>
      <c r="AO1185">
        <v>0</v>
      </c>
      <c r="AP1185">
        <v>15.119999999999997</v>
      </c>
      <c r="AQ1185">
        <v>17.905263157894737</v>
      </c>
    </row>
    <row r="1186" spans="1:43">
      <c r="A1186" t="s">
        <v>150</v>
      </c>
      <c r="B1186" t="s">
        <v>179</v>
      </c>
      <c r="C1186" t="s">
        <v>856</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row>
    <row r="1187" spans="1:43">
      <c r="A1187" t="s">
        <v>150</v>
      </c>
      <c r="B1187" t="s">
        <v>179</v>
      </c>
      <c r="C1187" t="s">
        <v>857</v>
      </c>
      <c r="D1187">
        <v>38.93684210526316</v>
      </c>
      <c r="E1187">
        <v>17.905263157894737</v>
      </c>
      <c r="F1187">
        <v>263.04000000000002</v>
      </c>
      <c r="G1187">
        <v>120.96000000000001</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row>
    <row r="1188" spans="1:43">
      <c r="A1188" t="s">
        <v>150</v>
      </c>
      <c r="B1188" t="s">
        <v>179</v>
      </c>
      <c r="C1188" t="s">
        <v>858</v>
      </c>
      <c r="D1188">
        <v>103.02400000000003</v>
      </c>
      <c r="E1188">
        <v>47.376000000000012</v>
      </c>
      <c r="F1188">
        <v>628.99874016000012</v>
      </c>
      <c r="G1188">
        <v>289.24759584000003</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row>
    <row r="1189" spans="1:43">
      <c r="A1189" t="s">
        <v>150</v>
      </c>
      <c r="B1189" t="s">
        <v>179</v>
      </c>
      <c r="C1189" t="s">
        <v>859</v>
      </c>
      <c r="D1189">
        <v>89.410526315789497</v>
      </c>
      <c r="E1189">
        <v>41.115789473684217</v>
      </c>
      <c r="F1189">
        <v>954.68313000000035</v>
      </c>
      <c r="G1189">
        <v>439.01487000000009</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row>
    <row r="1190" spans="1:43">
      <c r="A1190" t="s">
        <v>150</v>
      </c>
      <c r="B1190" t="s">
        <v>179</v>
      </c>
      <c r="C1190" t="s">
        <v>860</v>
      </c>
      <c r="D1190">
        <v>89.410526315789497</v>
      </c>
      <c r="E1190">
        <v>41.115789473684217</v>
      </c>
      <c r="F1190">
        <v>954.68313000000035</v>
      </c>
      <c r="G1190">
        <v>439.01487000000009</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row>
    <row r="1191" spans="1:43">
      <c r="A1191" t="s">
        <v>150</v>
      </c>
      <c r="B1191" t="s">
        <v>179</v>
      </c>
      <c r="C1191" t="s">
        <v>861</v>
      </c>
      <c r="D1191">
        <v>0</v>
      </c>
      <c r="E1191">
        <v>0</v>
      </c>
      <c r="F1191">
        <v>0</v>
      </c>
      <c r="G1191">
        <v>0</v>
      </c>
      <c r="H1191">
        <v>291.21816000000013</v>
      </c>
      <c r="I1191">
        <v>400.42497000000014</v>
      </c>
      <c r="J1191">
        <v>0</v>
      </c>
      <c r="K1191">
        <v>0</v>
      </c>
      <c r="L1191">
        <v>263.04000000000002</v>
      </c>
      <c r="M1191">
        <v>0</v>
      </c>
      <c r="N1191">
        <v>0</v>
      </c>
      <c r="O1191">
        <v>0</v>
      </c>
      <c r="P1191">
        <v>0</v>
      </c>
      <c r="Q1191">
        <v>0</v>
      </c>
      <c r="R1191">
        <v>0</v>
      </c>
      <c r="S1191">
        <v>0</v>
      </c>
      <c r="T1191">
        <v>17.593684210526316</v>
      </c>
      <c r="U1191">
        <v>0</v>
      </c>
      <c r="V1191">
        <v>0</v>
      </c>
      <c r="W1191">
        <v>0</v>
      </c>
      <c r="X1191">
        <v>32.88000000000001</v>
      </c>
      <c r="Y1191">
        <v>38.936842105263167</v>
      </c>
      <c r="Z1191">
        <v>133.91784000000001</v>
      </c>
      <c r="AA1191">
        <v>184.13702999999998</v>
      </c>
      <c r="AB1191">
        <v>0</v>
      </c>
      <c r="AC1191">
        <v>0</v>
      </c>
      <c r="AD1191">
        <v>120.95999999999998</v>
      </c>
      <c r="AE1191">
        <v>0</v>
      </c>
      <c r="AF1191">
        <v>0</v>
      </c>
      <c r="AG1191">
        <v>0</v>
      </c>
      <c r="AH1191">
        <v>0</v>
      </c>
      <c r="AI1191">
        <v>0</v>
      </c>
      <c r="AJ1191">
        <v>0</v>
      </c>
      <c r="AK1191">
        <v>0</v>
      </c>
      <c r="AL1191">
        <v>8.0905263157894716</v>
      </c>
      <c r="AM1191">
        <v>0</v>
      </c>
      <c r="AN1191">
        <v>0</v>
      </c>
      <c r="AO1191">
        <v>0</v>
      </c>
      <c r="AP1191">
        <v>15.119999999999997</v>
      </c>
      <c r="AQ1191">
        <v>17.905263157894737</v>
      </c>
    </row>
    <row r="1192" spans="1:43">
      <c r="A1192" t="s">
        <v>150</v>
      </c>
      <c r="B1192" t="s">
        <v>179</v>
      </c>
      <c r="C1192" t="s">
        <v>862</v>
      </c>
      <c r="D1192">
        <v>0</v>
      </c>
      <c r="E1192">
        <v>0</v>
      </c>
      <c r="F1192">
        <v>0</v>
      </c>
      <c r="G1192">
        <v>0</v>
      </c>
      <c r="H1192">
        <v>291.21816000000013</v>
      </c>
      <c r="I1192">
        <v>400.42497000000014</v>
      </c>
      <c r="J1192">
        <v>0</v>
      </c>
      <c r="K1192">
        <v>0</v>
      </c>
      <c r="L1192">
        <v>263.04000000000002</v>
      </c>
      <c r="M1192">
        <v>0</v>
      </c>
      <c r="N1192">
        <v>0</v>
      </c>
      <c r="O1192">
        <v>0</v>
      </c>
      <c r="P1192">
        <v>0</v>
      </c>
      <c r="Q1192">
        <v>0</v>
      </c>
      <c r="R1192">
        <v>0</v>
      </c>
      <c r="S1192">
        <v>0</v>
      </c>
      <c r="T1192">
        <v>17.593684210526316</v>
      </c>
      <c r="U1192">
        <v>0</v>
      </c>
      <c r="V1192">
        <v>0</v>
      </c>
      <c r="W1192">
        <v>0</v>
      </c>
      <c r="X1192">
        <v>32.88000000000001</v>
      </c>
      <c r="Y1192">
        <v>38.936842105263167</v>
      </c>
      <c r="Z1192">
        <v>133.91784000000001</v>
      </c>
      <c r="AA1192">
        <v>184.13702999999998</v>
      </c>
      <c r="AB1192">
        <v>0</v>
      </c>
      <c r="AC1192">
        <v>0</v>
      </c>
      <c r="AD1192">
        <v>120.95999999999998</v>
      </c>
      <c r="AE1192">
        <v>0</v>
      </c>
      <c r="AF1192">
        <v>0</v>
      </c>
      <c r="AG1192">
        <v>0</v>
      </c>
      <c r="AH1192">
        <v>0</v>
      </c>
      <c r="AI1192">
        <v>0</v>
      </c>
      <c r="AJ1192">
        <v>0</v>
      </c>
      <c r="AK1192">
        <v>0</v>
      </c>
      <c r="AL1192">
        <v>8.0905263157894716</v>
      </c>
      <c r="AM1192">
        <v>0</v>
      </c>
      <c r="AN1192">
        <v>0</v>
      </c>
      <c r="AO1192">
        <v>0</v>
      </c>
      <c r="AP1192">
        <v>15.119999999999997</v>
      </c>
      <c r="AQ1192">
        <v>17.905263157894737</v>
      </c>
    </row>
    <row r="1193" spans="1:43">
      <c r="A1193" t="s">
        <v>150</v>
      </c>
      <c r="B1193" t="s">
        <v>179</v>
      </c>
      <c r="C1193" t="s">
        <v>863</v>
      </c>
      <c r="D1193">
        <v>0</v>
      </c>
      <c r="E1193">
        <v>0</v>
      </c>
      <c r="F1193">
        <v>0</v>
      </c>
      <c r="G1193">
        <v>0</v>
      </c>
      <c r="H1193">
        <v>291.21816000000013</v>
      </c>
      <c r="I1193">
        <v>400.42497000000014</v>
      </c>
      <c r="J1193">
        <v>0</v>
      </c>
      <c r="K1193">
        <v>0</v>
      </c>
      <c r="L1193">
        <v>263.04000000000002</v>
      </c>
      <c r="M1193">
        <v>0</v>
      </c>
      <c r="N1193">
        <v>0</v>
      </c>
      <c r="O1193">
        <v>0</v>
      </c>
      <c r="P1193">
        <v>0</v>
      </c>
      <c r="Q1193">
        <v>0</v>
      </c>
      <c r="R1193">
        <v>0</v>
      </c>
      <c r="S1193">
        <v>0</v>
      </c>
      <c r="T1193">
        <v>17.593684210526316</v>
      </c>
      <c r="U1193">
        <v>0</v>
      </c>
      <c r="V1193">
        <v>0</v>
      </c>
      <c r="W1193">
        <v>0</v>
      </c>
      <c r="X1193">
        <v>32.88000000000001</v>
      </c>
      <c r="Y1193">
        <v>38.936842105263167</v>
      </c>
      <c r="Z1193">
        <v>133.91784000000001</v>
      </c>
      <c r="AA1193">
        <v>184.13702999999998</v>
      </c>
      <c r="AB1193">
        <v>0</v>
      </c>
      <c r="AC1193">
        <v>0</v>
      </c>
      <c r="AD1193">
        <v>120.95999999999998</v>
      </c>
      <c r="AE1193">
        <v>0</v>
      </c>
      <c r="AF1193">
        <v>0</v>
      </c>
      <c r="AG1193">
        <v>0</v>
      </c>
      <c r="AH1193">
        <v>0</v>
      </c>
      <c r="AI1193">
        <v>0</v>
      </c>
      <c r="AJ1193">
        <v>0</v>
      </c>
      <c r="AK1193">
        <v>0</v>
      </c>
      <c r="AL1193">
        <v>8.0905263157894716</v>
      </c>
      <c r="AM1193">
        <v>0</v>
      </c>
      <c r="AN1193">
        <v>0</v>
      </c>
      <c r="AO1193">
        <v>0</v>
      </c>
      <c r="AP1193">
        <v>15.119999999999997</v>
      </c>
      <c r="AQ1193">
        <v>17.905263157894737</v>
      </c>
    </row>
    <row r="1194" spans="1:43">
      <c r="A1194" t="s">
        <v>150</v>
      </c>
      <c r="B1194" t="s">
        <v>181</v>
      </c>
      <c r="C1194" t="s">
        <v>856</v>
      </c>
      <c r="D1194">
        <v>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row>
    <row r="1195" spans="1:43">
      <c r="A1195" t="s">
        <v>150</v>
      </c>
      <c r="B1195" t="s">
        <v>181</v>
      </c>
      <c r="C1195" t="s">
        <v>857</v>
      </c>
      <c r="D1195">
        <v>38.93684210526316</v>
      </c>
      <c r="E1195">
        <v>17.905263157894737</v>
      </c>
      <c r="F1195">
        <v>263.04000000000002</v>
      </c>
      <c r="G1195">
        <v>120.96000000000001</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row>
    <row r="1196" spans="1:43">
      <c r="A1196" t="s">
        <v>150</v>
      </c>
      <c r="B1196" t="s">
        <v>181</v>
      </c>
      <c r="C1196" t="s">
        <v>858</v>
      </c>
      <c r="D1196">
        <v>103.02400000000003</v>
      </c>
      <c r="E1196">
        <v>47.376000000000012</v>
      </c>
      <c r="F1196">
        <v>628.99874016000012</v>
      </c>
      <c r="G1196">
        <v>289.24759584000003</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row>
    <row r="1197" spans="1:43">
      <c r="A1197" t="s">
        <v>150</v>
      </c>
      <c r="B1197" t="s">
        <v>181</v>
      </c>
      <c r="C1197" t="s">
        <v>859</v>
      </c>
      <c r="D1197">
        <v>89.410526315789497</v>
      </c>
      <c r="E1197">
        <v>41.115789473684217</v>
      </c>
      <c r="F1197">
        <v>954.68313000000035</v>
      </c>
      <c r="G1197">
        <v>439.01487000000009</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row>
    <row r="1198" spans="1:43">
      <c r="A1198" t="s">
        <v>150</v>
      </c>
      <c r="B1198" t="s">
        <v>181</v>
      </c>
      <c r="C1198" t="s">
        <v>860</v>
      </c>
      <c r="D1198">
        <v>89.410526315789497</v>
      </c>
      <c r="E1198">
        <v>41.115789473684217</v>
      </c>
      <c r="F1198">
        <v>954.68313000000035</v>
      </c>
      <c r="G1198">
        <v>439.01487000000009</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row>
    <row r="1199" spans="1:43">
      <c r="A1199" t="s">
        <v>150</v>
      </c>
      <c r="B1199" t="s">
        <v>181</v>
      </c>
      <c r="C1199" t="s">
        <v>861</v>
      </c>
      <c r="D1199">
        <v>0</v>
      </c>
      <c r="E1199">
        <v>0</v>
      </c>
      <c r="F1199">
        <v>0</v>
      </c>
      <c r="G1199">
        <v>0</v>
      </c>
      <c r="H1199">
        <v>291.21816000000013</v>
      </c>
      <c r="I1199">
        <v>400.42497000000014</v>
      </c>
      <c r="J1199">
        <v>0</v>
      </c>
      <c r="K1199">
        <v>0</v>
      </c>
      <c r="L1199">
        <v>263.04000000000002</v>
      </c>
      <c r="M1199">
        <v>0</v>
      </c>
      <c r="N1199">
        <v>0</v>
      </c>
      <c r="O1199">
        <v>0</v>
      </c>
      <c r="P1199">
        <v>0</v>
      </c>
      <c r="Q1199">
        <v>0</v>
      </c>
      <c r="R1199">
        <v>0</v>
      </c>
      <c r="S1199">
        <v>0</v>
      </c>
      <c r="T1199">
        <v>17.593684210526316</v>
      </c>
      <c r="U1199">
        <v>0</v>
      </c>
      <c r="V1199">
        <v>0</v>
      </c>
      <c r="W1199">
        <v>0</v>
      </c>
      <c r="X1199">
        <v>32.88000000000001</v>
      </c>
      <c r="Y1199">
        <v>38.936842105263167</v>
      </c>
      <c r="Z1199">
        <v>133.91784000000001</v>
      </c>
      <c r="AA1199">
        <v>184.13702999999998</v>
      </c>
      <c r="AB1199">
        <v>0</v>
      </c>
      <c r="AC1199">
        <v>0</v>
      </c>
      <c r="AD1199">
        <v>120.95999999999998</v>
      </c>
      <c r="AE1199">
        <v>0</v>
      </c>
      <c r="AF1199">
        <v>0</v>
      </c>
      <c r="AG1199">
        <v>0</v>
      </c>
      <c r="AH1199">
        <v>0</v>
      </c>
      <c r="AI1199">
        <v>0</v>
      </c>
      <c r="AJ1199">
        <v>0</v>
      </c>
      <c r="AK1199">
        <v>0</v>
      </c>
      <c r="AL1199">
        <v>8.0905263157894716</v>
      </c>
      <c r="AM1199">
        <v>0</v>
      </c>
      <c r="AN1199">
        <v>0</v>
      </c>
      <c r="AO1199">
        <v>0</v>
      </c>
      <c r="AP1199">
        <v>15.119999999999997</v>
      </c>
      <c r="AQ1199">
        <v>17.905263157894737</v>
      </c>
    </row>
    <row r="1200" spans="1:43">
      <c r="A1200" t="s">
        <v>150</v>
      </c>
      <c r="B1200" t="s">
        <v>181</v>
      </c>
      <c r="C1200" t="s">
        <v>862</v>
      </c>
      <c r="D1200">
        <v>0</v>
      </c>
      <c r="E1200">
        <v>0</v>
      </c>
      <c r="F1200">
        <v>0</v>
      </c>
      <c r="G1200">
        <v>0</v>
      </c>
      <c r="H1200">
        <v>291.21816000000013</v>
      </c>
      <c r="I1200">
        <v>400.42497000000014</v>
      </c>
      <c r="J1200">
        <v>0</v>
      </c>
      <c r="K1200">
        <v>0</v>
      </c>
      <c r="L1200">
        <v>263.04000000000002</v>
      </c>
      <c r="M1200">
        <v>0</v>
      </c>
      <c r="N1200">
        <v>0</v>
      </c>
      <c r="O1200">
        <v>0</v>
      </c>
      <c r="P1200">
        <v>0</v>
      </c>
      <c r="Q1200">
        <v>0</v>
      </c>
      <c r="R1200">
        <v>0</v>
      </c>
      <c r="S1200">
        <v>0</v>
      </c>
      <c r="T1200">
        <v>17.593684210526316</v>
      </c>
      <c r="U1200">
        <v>0</v>
      </c>
      <c r="V1200">
        <v>0</v>
      </c>
      <c r="W1200">
        <v>0</v>
      </c>
      <c r="X1200">
        <v>32.88000000000001</v>
      </c>
      <c r="Y1200">
        <v>38.936842105263167</v>
      </c>
      <c r="Z1200">
        <v>133.91784000000001</v>
      </c>
      <c r="AA1200">
        <v>184.13702999999998</v>
      </c>
      <c r="AB1200">
        <v>0</v>
      </c>
      <c r="AC1200">
        <v>0</v>
      </c>
      <c r="AD1200">
        <v>120.95999999999998</v>
      </c>
      <c r="AE1200">
        <v>0</v>
      </c>
      <c r="AF1200">
        <v>0</v>
      </c>
      <c r="AG1200">
        <v>0</v>
      </c>
      <c r="AH1200">
        <v>0</v>
      </c>
      <c r="AI1200">
        <v>0</v>
      </c>
      <c r="AJ1200">
        <v>0</v>
      </c>
      <c r="AK1200">
        <v>0</v>
      </c>
      <c r="AL1200">
        <v>8.0905263157894716</v>
      </c>
      <c r="AM1200">
        <v>0</v>
      </c>
      <c r="AN1200">
        <v>0</v>
      </c>
      <c r="AO1200">
        <v>0</v>
      </c>
      <c r="AP1200">
        <v>15.119999999999997</v>
      </c>
      <c r="AQ1200">
        <v>17.905263157894737</v>
      </c>
    </row>
    <row r="1201" spans="1:43">
      <c r="A1201" t="s">
        <v>150</v>
      </c>
      <c r="B1201" t="s">
        <v>181</v>
      </c>
      <c r="C1201" t="s">
        <v>863</v>
      </c>
      <c r="D1201">
        <v>0</v>
      </c>
      <c r="E1201">
        <v>0</v>
      </c>
      <c r="F1201">
        <v>0</v>
      </c>
      <c r="G1201">
        <v>0</v>
      </c>
      <c r="H1201">
        <v>291.21816000000013</v>
      </c>
      <c r="I1201">
        <v>400.42497000000014</v>
      </c>
      <c r="J1201">
        <v>0</v>
      </c>
      <c r="K1201">
        <v>0</v>
      </c>
      <c r="L1201">
        <v>263.04000000000002</v>
      </c>
      <c r="M1201">
        <v>0</v>
      </c>
      <c r="N1201">
        <v>0</v>
      </c>
      <c r="O1201">
        <v>0</v>
      </c>
      <c r="P1201">
        <v>0</v>
      </c>
      <c r="Q1201">
        <v>0</v>
      </c>
      <c r="R1201">
        <v>0</v>
      </c>
      <c r="S1201">
        <v>0</v>
      </c>
      <c r="T1201">
        <v>17.593684210526316</v>
      </c>
      <c r="U1201">
        <v>0</v>
      </c>
      <c r="V1201">
        <v>0</v>
      </c>
      <c r="W1201">
        <v>0</v>
      </c>
      <c r="X1201">
        <v>32.88000000000001</v>
      </c>
      <c r="Y1201">
        <v>38.936842105263167</v>
      </c>
      <c r="Z1201">
        <v>133.91784000000001</v>
      </c>
      <c r="AA1201">
        <v>184.13702999999998</v>
      </c>
      <c r="AB1201">
        <v>0</v>
      </c>
      <c r="AC1201">
        <v>0</v>
      </c>
      <c r="AD1201">
        <v>120.95999999999998</v>
      </c>
      <c r="AE1201">
        <v>0</v>
      </c>
      <c r="AF1201">
        <v>0</v>
      </c>
      <c r="AG1201">
        <v>0</v>
      </c>
      <c r="AH1201">
        <v>0</v>
      </c>
      <c r="AI1201">
        <v>0</v>
      </c>
      <c r="AJ1201">
        <v>0</v>
      </c>
      <c r="AK1201">
        <v>0</v>
      </c>
      <c r="AL1201">
        <v>8.0905263157894716</v>
      </c>
      <c r="AM1201">
        <v>0</v>
      </c>
      <c r="AN1201">
        <v>0</v>
      </c>
      <c r="AO1201">
        <v>0</v>
      </c>
      <c r="AP1201">
        <v>15.119999999999997</v>
      </c>
      <c r="AQ1201">
        <v>17.905263157894737</v>
      </c>
    </row>
    <row r="1202" spans="1:43">
      <c r="A1202" t="s">
        <v>150</v>
      </c>
      <c r="B1202" t="s">
        <v>183</v>
      </c>
      <c r="C1202" t="s">
        <v>856</v>
      </c>
      <c r="D1202">
        <v>0</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row>
    <row r="1203" spans="1:43">
      <c r="A1203" t="s">
        <v>150</v>
      </c>
      <c r="B1203" t="s">
        <v>183</v>
      </c>
      <c r="C1203" t="s">
        <v>857</v>
      </c>
      <c r="D1203">
        <v>38.93684210526316</v>
      </c>
      <c r="E1203">
        <v>17.905263157894737</v>
      </c>
      <c r="F1203">
        <v>263.04000000000002</v>
      </c>
      <c r="G1203">
        <v>120.96000000000001</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row>
    <row r="1204" spans="1:43">
      <c r="A1204" t="s">
        <v>150</v>
      </c>
      <c r="B1204" t="s">
        <v>183</v>
      </c>
      <c r="C1204" t="s">
        <v>858</v>
      </c>
      <c r="D1204">
        <v>103.02400000000003</v>
      </c>
      <c r="E1204">
        <v>47.376000000000012</v>
      </c>
      <c r="F1204">
        <v>628.99874016000012</v>
      </c>
      <c r="G1204">
        <v>289.24759584000003</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row>
    <row r="1205" spans="1:43">
      <c r="A1205" t="s">
        <v>150</v>
      </c>
      <c r="B1205" t="s">
        <v>183</v>
      </c>
      <c r="C1205" t="s">
        <v>859</v>
      </c>
      <c r="D1205">
        <v>89.410526315789497</v>
      </c>
      <c r="E1205">
        <v>41.115789473684217</v>
      </c>
      <c r="F1205">
        <v>954.68313000000035</v>
      </c>
      <c r="G1205">
        <v>439.01487000000009</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row>
    <row r="1206" spans="1:43">
      <c r="A1206" t="s">
        <v>150</v>
      </c>
      <c r="B1206" t="s">
        <v>183</v>
      </c>
      <c r="C1206" t="s">
        <v>860</v>
      </c>
      <c r="D1206">
        <v>89.410526315789497</v>
      </c>
      <c r="E1206">
        <v>41.115789473684217</v>
      </c>
      <c r="F1206">
        <v>954.68313000000035</v>
      </c>
      <c r="G1206">
        <v>439.01487000000009</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row>
    <row r="1207" spans="1:43">
      <c r="A1207" t="s">
        <v>150</v>
      </c>
      <c r="B1207" t="s">
        <v>183</v>
      </c>
      <c r="C1207" t="s">
        <v>861</v>
      </c>
      <c r="D1207">
        <v>0</v>
      </c>
      <c r="E1207">
        <v>0</v>
      </c>
      <c r="F1207">
        <v>0</v>
      </c>
      <c r="G1207">
        <v>0</v>
      </c>
      <c r="H1207">
        <v>291.21816000000013</v>
      </c>
      <c r="I1207">
        <v>400.42497000000014</v>
      </c>
      <c r="J1207">
        <v>0</v>
      </c>
      <c r="K1207">
        <v>0</v>
      </c>
      <c r="L1207">
        <v>263.04000000000002</v>
      </c>
      <c r="M1207">
        <v>0</v>
      </c>
      <c r="N1207">
        <v>0</v>
      </c>
      <c r="O1207">
        <v>0</v>
      </c>
      <c r="P1207">
        <v>0</v>
      </c>
      <c r="Q1207">
        <v>0</v>
      </c>
      <c r="R1207">
        <v>0</v>
      </c>
      <c r="S1207">
        <v>0</v>
      </c>
      <c r="T1207">
        <v>17.593684210526316</v>
      </c>
      <c r="U1207">
        <v>0</v>
      </c>
      <c r="V1207">
        <v>0</v>
      </c>
      <c r="W1207">
        <v>0</v>
      </c>
      <c r="X1207">
        <v>32.88000000000001</v>
      </c>
      <c r="Y1207">
        <v>38.936842105263167</v>
      </c>
      <c r="Z1207">
        <v>133.91784000000001</v>
      </c>
      <c r="AA1207">
        <v>184.13702999999998</v>
      </c>
      <c r="AB1207">
        <v>0</v>
      </c>
      <c r="AC1207">
        <v>0</v>
      </c>
      <c r="AD1207">
        <v>120.95999999999998</v>
      </c>
      <c r="AE1207">
        <v>0</v>
      </c>
      <c r="AF1207">
        <v>0</v>
      </c>
      <c r="AG1207">
        <v>0</v>
      </c>
      <c r="AH1207">
        <v>0</v>
      </c>
      <c r="AI1207">
        <v>0</v>
      </c>
      <c r="AJ1207">
        <v>0</v>
      </c>
      <c r="AK1207">
        <v>0</v>
      </c>
      <c r="AL1207">
        <v>8.0905263157894716</v>
      </c>
      <c r="AM1207">
        <v>0</v>
      </c>
      <c r="AN1207">
        <v>0</v>
      </c>
      <c r="AO1207">
        <v>0</v>
      </c>
      <c r="AP1207">
        <v>15.119999999999997</v>
      </c>
      <c r="AQ1207">
        <v>17.905263157894737</v>
      </c>
    </row>
    <row r="1208" spans="1:43">
      <c r="A1208" t="s">
        <v>150</v>
      </c>
      <c r="B1208" t="s">
        <v>183</v>
      </c>
      <c r="C1208" t="s">
        <v>862</v>
      </c>
      <c r="D1208">
        <v>0</v>
      </c>
      <c r="E1208">
        <v>0</v>
      </c>
      <c r="F1208">
        <v>0</v>
      </c>
      <c r="G1208">
        <v>0</v>
      </c>
      <c r="H1208">
        <v>291.21816000000013</v>
      </c>
      <c r="I1208">
        <v>400.42497000000014</v>
      </c>
      <c r="J1208">
        <v>0</v>
      </c>
      <c r="K1208">
        <v>0</v>
      </c>
      <c r="L1208">
        <v>263.04000000000002</v>
      </c>
      <c r="M1208">
        <v>0</v>
      </c>
      <c r="N1208">
        <v>0</v>
      </c>
      <c r="O1208">
        <v>0</v>
      </c>
      <c r="P1208">
        <v>0</v>
      </c>
      <c r="Q1208">
        <v>0</v>
      </c>
      <c r="R1208">
        <v>0</v>
      </c>
      <c r="S1208">
        <v>0</v>
      </c>
      <c r="T1208">
        <v>17.593684210526316</v>
      </c>
      <c r="U1208">
        <v>0</v>
      </c>
      <c r="V1208">
        <v>0</v>
      </c>
      <c r="W1208">
        <v>0</v>
      </c>
      <c r="X1208">
        <v>32.88000000000001</v>
      </c>
      <c r="Y1208">
        <v>38.936842105263167</v>
      </c>
      <c r="Z1208">
        <v>133.91784000000001</v>
      </c>
      <c r="AA1208">
        <v>184.13702999999998</v>
      </c>
      <c r="AB1208">
        <v>0</v>
      </c>
      <c r="AC1208">
        <v>0</v>
      </c>
      <c r="AD1208">
        <v>120.95999999999998</v>
      </c>
      <c r="AE1208">
        <v>0</v>
      </c>
      <c r="AF1208">
        <v>0</v>
      </c>
      <c r="AG1208">
        <v>0</v>
      </c>
      <c r="AH1208">
        <v>0</v>
      </c>
      <c r="AI1208">
        <v>0</v>
      </c>
      <c r="AJ1208">
        <v>0</v>
      </c>
      <c r="AK1208">
        <v>0</v>
      </c>
      <c r="AL1208">
        <v>8.0905263157894716</v>
      </c>
      <c r="AM1208">
        <v>0</v>
      </c>
      <c r="AN1208">
        <v>0</v>
      </c>
      <c r="AO1208">
        <v>0</v>
      </c>
      <c r="AP1208">
        <v>15.119999999999997</v>
      </c>
      <c r="AQ1208">
        <v>17.905263157894737</v>
      </c>
    </row>
    <row r="1209" spans="1:43">
      <c r="A1209" t="s">
        <v>150</v>
      </c>
      <c r="B1209" t="s">
        <v>183</v>
      </c>
      <c r="C1209" t="s">
        <v>863</v>
      </c>
      <c r="D1209">
        <v>0</v>
      </c>
      <c r="E1209">
        <v>0</v>
      </c>
      <c r="F1209">
        <v>0</v>
      </c>
      <c r="G1209">
        <v>0</v>
      </c>
      <c r="H1209">
        <v>291.21816000000013</v>
      </c>
      <c r="I1209">
        <v>400.42497000000014</v>
      </c>
      <c r="J1209">
        <v>0</v>
      </c>
      <c r="K1209">
        <v>0</v>
      </c>
      <c r="L1209">
        <v>263.04000000000002</v>
      </c>
      <c r="M1209">
        <v>0</v>
      </c>
      <c r="N1209">
        <v>0</v>
      </c>
      <c r="O1209">
        <v>0</v>
      </c>
      <c r="P1209">
        <v>0</v>
      </c>
      <c r="Q1209">
        <v>0</v>
      </c>
      <c r="R1209">
        <v>0</v>
      </c>
      <c r="S1209">
        <v>0</v>
      </c>
      <c r="T1209">
        <v>17.593684210526316</v>
      </c>
      <c r="U1209">
        <v>0</v>
      </c>
      <c r="V1209">
        <v>0</v>
      </c>
      <c r="W1209">
        <v>0</v>
      </c>
      <c r="X1209">
        <v>32.88000000000001</v>
      </c>
      <c r="Y1209">
        <v>38.936842105263167</v>
      </c>
      <c r="Z1209">
        <v>133.91784000000001</v>
      </c>
      <c r="AA1209">
        <v>184.13702999999998</v>
      </c>
      <c r="AB1209">
        <v>0</v>
      </c>
      <c r="AC1209">
        <v>0</v>
      </c>
      <c r="AD1209">
        <v>120.95999999999998</v>
      </c>
      <c r="AE1209">
        <v>0</v>
      </c>
      <c r="AF1209">
        <v>0</v>
      </c>
      <c r="AG1209">
        <v>0</v>
      </c>
      <c r="AH1209">
        <v>0</v>
      </c>
      <c r="AI1209">
        <v>0</v>
      </c>
      <c r="AJ1209">
        <v>0</v>
      </c>
      <c r="AK1209">
        <v>0</v>
      </c>
      <c r="AL1209">
        <v>8.0905263157894716</v>
      </c>
      <c r="AM1209">
        <v>0</v>
      </c>
      <c r="AN1209">
        <v>0</v>
      </c>
      <c r="AO1209">
        <v>0</v>
      </c>
      <c r="AP1209">
        <v>15.119999999999997</v>
      </c>
      <c r="AQ1209">
        <v>17.905263157894737</v>
      </c>
    </row>
    <row r="1210" spans="1:43">
      <c r="A1210" t="s">
        <v>150</v>
      </c>
      <c r="B1210" t="s">
        <v>185</v>
      </c>
      <c r="C1210" t="s">
        <v>856</v>
      </c>
      <c r="D1210">
        <v>0</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row>
    <row r="1211" spans="1:43">
      <c r="A1211" t="s">
        <v>150</v>
      </c>
      <c r="B1211" t="s">
        <v>185</v>
      </c>
      <c r="C1211" t="s">
        <v>857</v>
      </c>
      <c r="D1211">
        <v>41.389860775665959</v>
      </c>
      <c r="E1211">
        <v>19.033293641364637</v>
      </c>
      <c r="F1211">
        <v>187.32803396117617</v>
      </c>
      <c r="G1211">
        <v>86.143548463898526</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row>
    <row r="1212" spans="1:43">
      <c r="A1212" t="s">
        <v>150</v>
      </c>
      <c r="B1212" t="s">
        <v>185</v>
      </c>
      <c r="C1212" t="s">
        <v>858</v>
      </c>
      <c r="D1212">
        <v>403.52969910193343</v>
      </c>
      <c r="E1212">
        <v>185.56475214176498</v>
      </c>
      <c r="F1212">
        <v>640.22995685463422</v>
      </c>
      <c r="G1212">
        <v>294.4123159258537</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row>
    <row r="1213" spans="1:43">
      <c r="A1213" t="s">
        <v>150</v>
      </c>
      <c r="B1213" t="s">
        <v>185</v>
      </c>
      <c r="C1213" t="s">
        <v>859</v>
      </c>
      <c r="D1213">
        <v>394.45404997912635</v>
      </c>
      <c r="E1213">
        <v>181.39127845755445</v>
      </c>
      <c r="F1213">
        <v>857.35288341463445</v>
      </c>
      <c r="G1213">
        <v>394.25716536585378</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row>
    <row r="1214" spans="1:43">
      <c r="A1214" t="s">
        <v>150</v>
      </c>
      <c r="B1214" t="s">
        <v>185</v>
      </c>
      <c r="C1214" t="s">
        <v>860</v>
      </c>
      <c r="D1214">
        <v>320.23185057685077</v>
      </c>
      <c r="E1214">
        <v>147.25990209008464</v>
      </c>
      <c r="F1214">
        <v>857.79208590527912</v>
      </c>
      <c r="G1214">
        <v>394.4591343943984</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row>
    <row r="1215" spans="1:43">
      <c r="A1215" t="s">
        <v>150</v>
      </c>
      <c r="B1215" t="s">
        <v>185</v>
      </c>
      <c r="C1215" t="s">
        <v>861</v>
      </c>
      <c r="D1215">
        <v>0</v>
      </c>
      <c r="E1215">
        <v>0</v>
      </c>
      <c r="F1215">
        <v>0</v>
      </c>
      <c r="G1215">
        <v>0</v>
      </c>
      <c r="H1215">
        <v>220.00434354809795</v>
      </c>
      <c r="I1215">
        <v>292.40272275938435</v>
      </c>
      <c r="J1215">
        <v>0</v>
      </c>
      <c r="K1215">
        <v>82.345019597796863</v>
      </c>
      <c r="L1215">
        <v>263.04000000000002</v>
      </c>
      <c r="M1215">
        <v>0</v>
      </c>
      <c r="N1215">
        <v>0</v>
      </c>
      <c r="O1215">
        <v>0</v>
      </c>
      <c r="P1215">
        <v>0</v>
      </c>
      <c r="Q1215">
        <v>17.746960103780332</v>
      </c>
      <c r="R1215">
        <v>24.402070142697962</v>
      </c>
      <c r="S1215">
        <v>0</v>
      </c>
      <c r="T1215">
        <v>11.729122807017545</v>
      </c>
      <c r="U1215">
        <v>0</v>
      </c>
      <c r="V1215">
        <v>0</v>
      </c>
      <c r="W1215">
        <v>0</v>
      </c>
      <c r="X1215">
        <v>121.9450663359938</v>
      </c>
      <c r="Y1215">
        <v>144.4086311873611</v>
      </c>
      <c r="Z1215">
        <v>101.16988060970925</v>
      </c>
      <c r="AA1215">
        <v>134.46256594044678</v>
      </c>
      <c r="AB1215">
        <v>0</v>
      </c>
      <c r="AC1215">
        <v>37.866687844242335</v>
      </c>
      <c r="AD1215">
        <v>120.95999999999998</v>
      </c>
      <c r="AE1215">
        <v>0</v>
      </c>
      <c r="AF1215">
        <v>0</v>
      </c>
      <c r="AG1215">
        <v>0</v>
      </c>
      <c r="AH1215">
        <v>0</v>
      </c>
      <c r="AI1215">
        <v>8.1610108506435104</v>
      </c>
      <c r="AJ1215">
        <v>11.221389919634827</v>
      </c>
      <c r="AK1215">
        <v>0</v>
      </c>
      <c r="AL1215">
        <v>5.393684210526315</v>
      </c>
      <c r="AM1215">
        <v>0</v>
      </c>
      <c r="AN1215">
        <v>0</v>
      </c>
      <c r="AO1215">
        <v>0</v>
      </c>
      <c r="AP1215">
        <v>56.076928315092033</v>
      </c>
      <c r="AQ1215">
        <v>66.40688879418795</v>
      </c>
    </row>
    <row r="1216" spans="1:43">
      <c r="A1216" t="s">
        <v>150</v>
      </c>
      <c r="B1216" t="s">
        <v>185</v>
      </c>
      <c r="C1216" t="s">
        <v>862</v>
      </c>
      <c r="D1216">
        <v>0</v>
      </c>
      <c r="E1216">
        <v>0</v>
      </c>
      <c r="F1216">
        <v>0</v>
      </c>
      <c r="G1216">
        <v>0</v>
      </c>
      <c r="H1216">
        <v>220.00434354809795</v>
      </c>
      <c r="I1216">
        <v>292.40272275938435</v>
      </c>
      <c r="J1216">
        <v>0</v>
      </c>
      <c r="K1216">
        <v>82.345019597796863</v>
      </c>
      <c r="L1216">
        <v>263.04000000000002</v>
      </c>
      <c r="M1216">
        <v>0</v>
      </c>
      <c r="N1216">
        <v>0</v>
      </c>
      <c r="O1216">
        <v>0</v>
      </c>
      <c r="P1216">
        <v>0</v>
      </c>
      <c r="Q1216">
        <v>17.746960103780332</v>
      </c>
      <c r="R1216">
        <v>24.402070142697962</v>
      </c>
      <c r="S1216">
        <v>0</v>
      </c>
      <c r="T1216">
        <v>11.729122807017545</v>
      </c>
      <c r="U1216">
        <v>0</v>
      </c>
      <c r="V1216">
        <v>0</v>
      </c>
      <c r="W1216">
        <v>0</v>
      </c>
      <c r="X1216">
        <v>121.9450663359938</v>
      </c>
      <c r="Y1216">
        <v>144.4086311873611</v>
      </c>
      <c r="Z1216">
        <v>101.16988060970925</v>
      </c>
      <c r="AA1216">
        <v>134.46256594044678</v>
      </c>
      <c r="AB1216">
        <v>0</v>
      </c>
      <c r="AC1216">
        <v>37.866687844242335</v>
      </c>
      <c r="AD1216">
        <v>120.95999999999998</v>
      </c>
      <c r="AE1216">
        <v>0</v>
      </c>
      <c r="AF1216">
        <v>0</v>
      </c>
      <c r="AG1216">
        <v>0</v>
      </c>
      <c r="AH1216">
        <v>0</v>
      </c>
      <c r="AI1216">
        <v>8.1610108506435104</v>
      </c>
      <c r="AJ1216">
        <v>11.221389919634827</v>
      </c>
      <c r="AK1216">
        <v>0</v>
      </c>
      <c r="AL1216">
        <v>5.393684210526315</v>
      </c>
      <c r="AM1216">
        <v>0</v>
      </c>
      <c r="AN1216">
        <v>0</v>
      </c>
      <c r="AO1216">
        <v>0</v>
      </c>
      <c r="AP1216">
        <v>56.076928315092033</v>
      </c>
      <c r="AQ1216">
        <v>66.40688879418795</v>
      </c>
    </row>
    <row r="1217" spans="1:43">
      <c r="A1217" t="s">
        <v>150</v>
      </c>
      <c r="B1217" t="s">
        <v>185</v>
      </c>
      <c r="C1217" t="s">
        <v>863</v>
      </c>
      <c r="D1217">
        <v>0</v>
      </c>
      <c r="E1217">
        <v>0</v>
      </c>
      <c r="F1217">
        <v>0</v>
      </c>
      <c r="G1217">
        <v>0</v>
      </c>
      <c r="H1217">
        <v>220.00434354809795</v>
      </c>
      <c r="I1217">
        <v>292.40272275938435</v>
      </c>
      <c r="J1217">
        <v>0</v>
      </c>
      <c r="K1217">
        <v>82.345019597796863</v>
      </c>
      <c r="L1217">
        <v>263.04000000000002</v>
      </c>
      <c r="M1217">
        <v>0</v>
      </c>
      <c r="N1217">
        <v>0</v>
      </c>
      <c r="O1217">
        <v>0</v>
      </c>
      <c r="P1217">
        <v>0</v>
      </c>
      <c r="Q1217">
        <v>17.746960103780332</v>
      </c>
      <c r="R1217">
        <v>24.402070142697962</v>
      </c>
      <c r="S1217">
        <v>0</v>
      </c>
      <c r="T1217">
        <v>11.729122807017545</v>
      </c>
      <c r="U1217">
        <v>0</v>
      </c>
      <c r="V1217">
        <v>0</v>
      </c>
      <c r="W1217">
        <v>0</v>
      </c>
      <c r="X1217">
        <v>121.9450663359938</v>
      </c>
      <c r="Y1217">
        <v>144.4086311873611</v>
      </c>
      <c r="Z1217">
        <v>101.16988060970925</v>
      </c>
      <c r="AA1217">
        <v>134.46256594044678</v>
      </c>
      <c r="AB1217">
        <v>0</v>
      </c>
      <c r="AC1217">
        <v>37.866687844242335</v>
      </c>
      <c r="AD1217">
        <v>120.95999999999998</v>
      </c>
      <c r="AE1217">
        <v>0</v>
      </c>
      <c r="AF1217">
        <v>0</v>
      </c>
      <c r="AG1217">
        <v>0</v>
      </c>
      <c r="AH1217">
        <v>0</v>
      </c>
      <c r="AI1217">
        <v>8.1610108506435104</v>
      </c>
      <c r="AJ1217">
        <v>11.221389919634827</v>
      </c>
      <c r="AK1217">
        <v>0</v>
      </c>
      <c r="AL1217">
        <v>5.393684210526315</v>
      </c>
      <c r="AM1217">
        <v>0</v>
      </c>
      <c r="AN1217">
        <v>0</v>
      </c>
      <c r="AO1217">
        <v>0</v>
      </c>
      <c r="AP1217">
        <v>56.076928315092033</v>
      </c>
      <c r="AQ1217">
        <v>66.40688879418795</v>
      </c>
    </row>
    <row r="1218" spans="1:43">
      <c r="A1218" t="s">
        <v>152</v>
      </c>
      <c r="B1218" t="s">
        <v>171</v>
      </c>
      <c r="C1218" t="s">
        <v>856</v>
      </c>
      <c r="D1218">
        <v>75.227793427230054</v>
      </c>
      <c r="E1218">
        <v>34.593802816901409</v>
      </c>
      <c r="F1218">
        <v>249.12646009389672</v>
      </c>
      <c r="G1218">
        <v>114.56180281690141</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row>
    <row r="1219" spans="1:43">
      <c r="A1219" t="s">
        <v>152</v>
      </c>
      <c r="B1219" t="s">
        <v>171</v>
      </c>
      <c r="C1219" t="s">
        <v>857</v>
      </c>
      <c r="D1219">
        <v>309.02009840098407</v>
      </c>
      <c r="E1219">
        <v>142.10413284132844</v>
      </c>
      <c r="F1219">
        <v>401.75207872078732</v>
      </c>
      <c r="G1219">
        <v>184.74730627306278</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row>
    <row r="1220" spans="1:43">
      <c r="A1220" t="s">
        <v>152</v>
      </c>
      <c r="B1220" t="s">
        <v>171</v>
      </c>
      <c r="C1220" t="s">
        <v>858</v>
      </c>
      <c r="D1220">
        <v>196.3666666666667</v>
      </c>
      <c r="E1220">
        <v>90.300000000000011</v>
      </c>
      <c r="F1220">
        <v>476.095357429719</v>
      </c>
      <c r="G1220">
        <v>218.93436144578317</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row>
    <row r="1221" spans="1:43">
      <c r="A1221" t="s">
        <v>152</v>
      </c>
      <c r="B1221" t="s">
        <v>171</v>
      </c>
      <c r="C1221" t="s">
        <v>859</v>
      </c>
      <c r="D1221">
        <v>196.3666666666667</v>
      </c>
      <c r="E1221">
        <v>90.300000000000011</v>
      </c>
      <c r="F1221">
        <v>420.40392345778139</v>
      </c>
      <c r="G1221">
        <v>193.32443195503814</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row>
    <row r="1222" spans="1:43">
      <c r="A1222" t="s">
        <v>152</v>
      </c>
      <c r="B1222" t="s">
        <v>171</v>
      </c>
      <c r="C1222" t="s">
        <v>860</v>
      </c>
      <c r="D1222">
        <v>196.3666666666667</v>
      </c>
      <c r="E1222">
        <v>90.300000000000011</v>
      </c>
      <c r="F1222">
        <v>463.97333333333341</v>
      </c>
      <c r="G1222">
        <v>213.36</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row>
    <row r="1223" spans="1:43">
      <c r="A1223" t="s">
        <v>152</v>
      </c>
      <c r="B1223" t="s">
        <v>171</v>
      </c>
      <c r="C1223" t="s">
        <v>861</v>
      </c>
      <c r="D1223">
        <v>0</v>
      </c>
      <c r="E1223">
        <v>0</v>
      </c>
      <c r="F1223">
        <v>0</v>
      </c>
      <c r="G1223">
        <v>0</v>
      </c>
      <c r="H1223">
        <v>0</v>
      </c>
      <c r="I1223">
        <v>0</v>
      </c>
      <c r="J1223">
        <v>0</v>
      </c>
      <c r="K1223">
        <v>0</v>
      </c>
      <c r="L1223">
        <v>0</v>
      </c>
      <c r="M1223">
        <v>244.19649122807022</v>
      </c>
      <c r="N1223">
        <v>219.7768421052632</v>
      </c>
      <c r="O1223">
        <v>0</v>
      </c>
      <c r="P1223">
        <v>0</v>
      </c>
      <c r="Q1223">
        <v>0</v>
      </c>
      <c r="R1223">
        <v>0</v>
      </c>
      <c r="S1223">
        <v>0</v>
      </c>
      <c r="T1223">
        <v>0</v>
      </c>
      <c r="U1223">
        <v>0</v>
      </c>
      <c r="V1223">
        <v>0</v>
      </c>
      <c r="W1223">
        <v>0</v>
      </c>
      <c r="X1223">
        <v>82.200000000000017</v>
      </c>
      <c r="Y1223">
        <v>114.16666666666669</v>
      </c>
      <c r="Z1223">
        <v>0</v>
      </c>
      <c r="AA1223">
        <v>0</v>
      </c>
      <c r="AB1223">
        <v>0</v>
      </c>
      <c r="AC1223">
        <v>0</v>
      </c>
      <c r="AD1223">
        <v>0</v>
      </c>
      <c r="AE1223">
        <v>112.29473684210524</v>
      </c>
      <c r="AF1223">
        <v>101.06526315789472</v>
      </c>
      <c r="AG1223">
        <v>0</v>
      </c>
      <c r="AH1223">
        <v>0</v>
      </c>
      <c r="AI1223">
        <v>0</v>
      </c>
      <c r="AJ1223">
        <v>0</v>
      </c>
      <c r="AK1223">
        <v>0</v>
      </c>
      <c r="AL1223">
        <v>0</v>
      </c>
      <c r="AM1223">
        <v>0</v>
      </c>
      <c r="AN1223">
        <v>0</v>
      </c>
      <c r="AO1223">
        <v>0</v>
      </c>
      <c r="AP1223">
        <v>37.799999999999997</v>
      </c>
      <c r="AQ1223">
        <v>52.5</v>
      </c>
    </row>
    <row r="1224" spans="1:43">
      <c r="A1224" t="s">
        <v>152</v>
      </c>
      <c r="B1224" t="s">
        <v>171</v>
      </c>
      <c r="C1224" t="s">
        <v>862</v>
      </c>
      <c r="D1224">
        <v>0</v>
      </c>
      <c r="E1224">
        <v>0</v>
      </c>
      <c r="F1224">
        <v>0</v>
      </c>
      <c r="G1224">
        <v>0</v>
      </c>
      <c r="H1224">
        <v>0</v>
      </c>
      <c r="I1224">
        <v>0</v>
      </c>
      <c r="J1224">
        <v>0</v>
      </c>
      <c r="K1224">
        <v>0</v>
      </c>
      <c r="L1224">
        <v>0</v>
      </c>
      <c r="M1224">
        <v>244.19649122807022</v>
      </c>
      <c r="N1224">
        <v>219.7768421052632</v>
      </c>
      <c r="O1224">
        <v>0</v>
      </c>
      <c r="P1224">
        <v>0</v>
      </c>
      <c r="Q1224">
        <v>0</v>
      </c>
      <c r="R1224">
        <v>0</v>
      </c>
      <c r="S1224">
        <v>0</v>
      </c>
      <c r="T1224">
        <v>0</v>
      </c>
      <c r="U1224">
        <v>0</v>
      </c>
      <c r="V1224">
        <v>0</v>
      </c>
      <c r="W1224">
        <v>0</v>
      </c>
      <c r="X1224">
        <v>82.200000000000017</v>
      </c>
      <c r="Y1224">
        <v>114.16666666666669</v>
      </c>
      <c r="Z1224">
        <v>0</v>
      </c>
      <c r="AA1224">
        <v>0</v>
      </c>
      <c r="AB1224">
        <v>0</v>
      </c>
      <c r="AC1224">
        <v>0</v>
      </c>
      <c r="AD1224">
        <v>0</v>
      </c>
      <c r="AE1224">
        <v>112.29473684210524</v>
      </c>
      <c r="AF1224">
        <v>101.06526315789472</v>
      </c>
      <c r="AG1224">
        <v>0</v>
      </c>
      <c r="AH1224">
        <v>0</v>
      </c>
      <c r="AI1224">
        <v>0</v>
      </c>
      <c r="AJ1224">
        <v>0</v>
      </c>
      <c r="AK1224">
        <v>0</v>
      </c>
      <c r="AL1224">
        <v>0</v>
      </c>
      <c r="AM1224">
        <v>0</v>
      </c>
      <c r="AN1224">
        <v>0</v>
      </c>
      <c r="AO1224">
        <v>0</v>
      </c>
      <c r="AP1224">
        <v>37.799999999999997</v>
      </c>
      <c r="AQ1224">
        <v>52.5</v>
      </c>
    </row>
    <row r="1225" spans="1:43">
      <c r="A1225" t="s">
        <v>152</v>
      </c>
      <c r="B1225" t="s">
        <v>171</v>
      </c>
      <c r="C1225" t="s">
        <v>863</v>
      </c>
      <c r="D1225">
        <v>0</v>
      </c>
      <c r="E1225">
        <v>0</v>
      </c>
      <c r="F1225">
        <v>0</v>
      </c>
      <c r="G1225">
        <v>0</v>
      </c>
      <c r="H1225">
        <v>0</v>
      </c>
      <c r="I1225">
        <v>0</v>
      </c>
      <c r="J1225">
        <v>0</v>
      </c>
      <c r="K1225">
        <v>0</v>
      </c>
      <c r="L1225">
        <v>0</v>
      </c>
      <c r="M1225">
        <v>244.19649122807022</v>
      </c>
      <c r="N1225">
        <v>219.7768421052632</v>
      </c>
      <c r="O1225">
        <v>0</v>
      </c>
      <c r="P1225">
        <v>0</v>
      </c>
      <c r="Q1225">
        <v>0</v>
      </c>
      <c r="R1225">
        <v>0</v>
      </c>
      <c r="S1225">
        <v>0</v>
      </c>
      <c r="T1225">
        <v>0</v>
      </c>
      <c r="U1225">
        <v>0</v>
      </c>
      <c r="V1225">
        <v>0</v>
      </c>
      <c r="W1225">
        <v>0</v>
      </c>
      <c r="X1225">
        <v>82.200000000000017</v>
      </c>
      <c r="Y1225">
        <v>114.16666666666669</v>
      </c>
      <c r="Z1225">
        <v>0</v>
      </c>
      <c r="AA1225">
        <v>0</v>
      </c>
      <c r="AB1225">
        <v>0</v>
      </c>
      <c r="AC1225">
        <v>0</v>
      </c>
      <c r="AD1225">
        <v>0</v>
      </c>
      <c r="AE1225">
        <v>112.29473684210524</v>
      </c>
      <c r="AF1225">
        <v>101.06526315789472</v>
      </c>
      <c r="AG1225">
        <v>0</v>
      </c>
      <c r="AH1225">
        <v>0</v>
      </c>
      <c r="AI1225">
        <v>0</v>
      </c>
      <c r="AJ1225">
        <v>0</v>
      </c>
      <c r="AK1225">
        <v>0</v>
      </c>
      <c r="AL1225">
        <v>0</v>
      </c>
      <c r="AM1225">
        <v>0</v>
      </c>
      <c r="AN1225">
        <v>0</v>
      </c>
      <c r="AO1225">
        <v>0</v>
      </c>
      <c r="AP1225">
        <v>37.799999999999997</v>
      </c>
      <c r="AQ1225">
        <v>52.5</v>
      </c>
    </row>
    <row r="1226" spans="1:43">
      <c r="A1226" t="s">
        <v>152</v>
      </c>
      <c r="B1226" t="s">
        <v>173</v>
      </c>
      <c r="C1226" t="s">
        <v>856</v>
      </c>
      <c r="D1226">
        <v>125.71423279910911</v>
      </c>
      <c r="E1226">
        <v>57.810194644845794</v>
      </c>
      <c r="F1226">
        <v>505.60502396746244</v>
      </c>
      <c r="G1226">
        <v>232.50450007262867</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row>
    <row r="1227" spans="1:43">
      <c r="A1227" t="s">
        <v>152</v>
      </c>
      <c r="B1227" t="s">
        <v>173</v>
      </c>
      <c r="C1227" t="s">
        <v>857</v>
      </c>
      <c r="D1227">
        <v>133.14460539581012</v>
      </c>
      <c r="E1227">
        <v>61.227081313401733</v>
      </c>
      <c r="F1227">
        <v>817.55296026704104</v>
      </c>
      <c r="G1227">
        <v>375.95501092571959</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row>
    <row r="1228" spans="1:43">
      <c r="A1228" t="s">
        <v>152</v>
      </c>
      <c r="B1228" t="s">
        <v>173</v>
      </c>
      <c r="C1228" t="s">
        <v>858</v>
      </c>
      <c r="D1228">
        <v>102.14324310178792</v>
      </c>
      <c r="E1228">
        <v>46.97098040447181</v>
      </c>
      <c r="F1228">
        <v>559.14522505547882</v>
      </c>
      <c r="G1228">
        <v>257.12517648536618</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row>
    <row r="1229" spans="1:43">
      <c r="A1229" t="s">
        <v>152</v>
      </c>
      <c r="B1229" t="s">
        <v>173</v>
      </c>
      <c r="C1229" t="s">
        <v>859</v>
      </c>
      <c r="D1229">
        <v>132.80229693312521</v>
      </c>
      <c r="E1229">
        <v>61.069669392605022</v>
      </c>
      <c r="F1229">
        <v>325.25875888309935</v>
      </c>
      <c r="G1229">
        <v>149.5715460557318</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row>
    <row r="1230" spans="1:43">
      <c r="A1230" t="s">
        <v>152</v>
      </c>
      <c r="B1230" t="s">
        <v>173</v>
      </c>
      <c r="C1230" t="s">
        <v>860</v>
      </c>
      <c r="D1230">
        <v>146.37807554622626</v>
      </c>
      <c r="E1230">
        <v>67.312545689140535</v>
      </c>
      <c r="F1230">
        <v>268.96651382817333</v>
      </c>
      <c r="G1230">
        <v>123.68533117645927</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row>
    <row r="1231" spans="1:43">
      <c r="A1231" t="s">
        <v>152</v>
      </c>
      <c r="B1231" t="s">
        <v>173</v>
      </c>
      <c r="C1231" t="s">
        <v>861</v>
      </c>
      <c r="D1231">
        <v>0</v>
      </c>
      <c r="E1231">
        <v>0</v>
      </c>
      <c r="F1231">
        <v>0</v>
      </c>
      <c r="G1231">
        <v>0</v>
      </c>
      <c r="H1231">
        <v>0</v>
      </c>
      <c r="I1231">
        <v>0</v>
      </c>
      <c r="J1231">
        <v>0</v>
      </c>
      <c r="K1231">
        <v>0.9945407976582511</v>
      </c>
      <c r="L1231">
        <v>142.26566655581368</v>
      </c>
      <c r="M1231">
        <v>80.428205564382438</v>
      </c>
      <c r="N1231">
        <v>45.278100910318976</v>
      </c>
      <c r="O1231">
        <v>0</v>
      </c>
      <c r="P1231">
        <v>0</v>
      </c>
      <c r="Q1231">
        <v>0</v>
      </c>
      <c r="R1231">
        <v>0</v>
      </c>
      <c r="S1231">
        <v>0</v>
      </c>
      <c r="T1231">
        <v>0</v>
      </c>
      <c r="U1231">
        <v>0</v>
      </c>
      <c r="V1231">
        <v>0</v>
      </c>
      <c r="W1231">
        <v>0</v>
      </c>
      <c r="X1231">
        <v>66.6939415375859</v>
      </c>
      <c r="Y1231">
        <v>79.684134008640356</v>
      </c>
      <c r="Z1231">
        <v>0</v>
      </c>
      <c r="AA1231">
        <v>0</v>
      </c>
      <c r="AB1231">
        <v>0</v>
      </c>
      <c r="AC1231">
        <v>0.45734357848518103</v>
      </c>
      <c r="AD1231">
        <v>65.421437905228174</v>
      </c>
      <c r="AE1231">
        <v>36.985233215737892</v>
      </c>
      <c r="AF1231">
        <v>20.82131647700799</v>
      </c>
      <c r="AG1231">
        <v>0</v>
      </c>
      <c r="AH1231">
        <v>0</v>
      </c>
      <c r="AI1231">
        <v>0</v>
      </c>
      <c r="AJ1231">
        <v>0</v>
      </c>
      <c r="AK1231">
        <v>0</v>
      </c>
      <c r="AL1231">
        <v>0</v>
      </c>
      <c r="AM1231">
        <v>0</v>
      </c>
      <c r="AN1231">
        <v>0</v>
      </c>
      <c r="AO1231">
        <v>0</v>
      </c>
      <c r="AP1231">
        <v>30.669476765459194</v>
      </c>
      <c r="AQ1231">
        <v>36.643068923681312</v>
      </c>
    </row>
    <row r="1232" spans="1:43">
      <c r="A1232" t="s">
        <v>152</v>
      </c>
      <c r="B1232" t="s">
        <v>173</v>
      </c>
      <c r="C1232" t="s">
        <v>862</v>
      </c>
      <c r="D1232">
        <v>0</v>
      </c>
      <c r="E1232">
        <v>0</v>
      </c>
      <c r="F1232">
        <v>0</v>
      </c>
      <c r="G1232">
        <v>0</v>
      </c>
      <c r="H1232">
        <v>0</v>
      </c>
      <c r="I1232">
        <v>0</v>
      </c>
      <c r="J1232">
        <v>0</v>
      </c>
      <c r="K1232">
        <v>0.9945407976582511</v>
      </c>
      <c r="L1232">
        <v>142.26566655581368</v>
      </c>
      <c r="M1232">
        <v>80.428205564382438</v>
      </c>
      <c r="N1232">
        <v>45.278100910318976</v>
      </c>
      <c r="O1232">
        <v>0</v>
      </c>
      <c r="P1232">
        <v>0</v>
      </c>
      <c r="Q1232">
        <v>0</v>
      </c>
      <c r="R1232">
        <v>0</v>
      </c>
      <c r="S1232">
        <v>0</v>
      </c>
      <c r="T1232">
        <v>0</v>
      </c>
      <c r="U1232">
        <v>0</v>
      </c>
      <c r="V1232">
        <v>0</v>
      </c>
      <c r="W1232">
        <v>0</v>
      </c>
      <c r="X1232">
        <v>66.6939415375859</v>
      </c>
      <c r="Y1232">
        <v>79.684134008640356</v>
      </c>
      <c r="Z1232">
        <v>0</v>
      </c>
      <c r="AA1232">
        <v>0</v>
      </c>
      <c r="AB1232">
        <v>0</v>
      </c>
      <c r="AC1232">
        <v>0.45734357848518103</v>
      </c>
      <c r="AD1232">
        <v>65.421437905228174</v>
      </c>
      <c r="AE1232">
        <v>36.985233215737892</v>
      </c>
      <c r="AF1232">
        <v>20.82131647700799</v>
      </c>
      <c r="AG1232">
        <v>0</v>
      </c>
      <c r="AH1232">
        <v>0</v>
      </c>
      <c r="AI1232">
        <v>0</v>
      </c>
      <c r="AJ1232">
        <v>0</v>
      </c>
      <c r="AK1232">
        <v>0</v>
      </c>
      <c r="AL1232">
        <v>0</v>
      </c>
      <c r="AM1232">
        <v>0</v>
      </c>
      <c r="AN1232">
        <v>0</v>
      </c>
      <c r="AO1232">
        <v>0</v>
      </c>
      <c r="AP1232">
        <v>30.669476765459194</v>
      </c>
      <c r="AQ1232">
        <v>36.643068923681312</v>
      </c>
    </row>
    <row r="1233" spans="1:43">
      <c r="A1233" t="s">
        <v>152</v>
      </c>
      <c r="B1233" t="s">
        <v>173</v>
      </c>
      <c r="C1233" t="s">
        <v>863</v>
      </c>
      <c r="D1233">
        <v>0</v>
      </c>
      <c r="E1233">
        <v>0</v>
      </c>
      <c r="F1233">
        <v>0</v>
      </c>
      <c r="G1233">
        <v>0</v>
      </c>
      <c r="H1233">
        <v>0</v>
      </c>
      <c r="I1233">
        <v>0</v>
      </c>
      <c r="J1233">
        <v>0</v>
      </c>
      <c r="K1233">
        <v>0.9945407976582511</v>
      </c>
      <c r="L1233">
        <v>142.26566655581368</v>
      </c>
      <c r="M1233">
        <v>80.428205564382438</v>
      </c>
      <c r="N1233">
        <v>45.278100910318976</v>
      </c>
      <c r="O1233">
        <v>0</v>
      </c>
      <c r="P1233">
        <v>0</v>
      </c>
      <c r="Q1233">
        <v>0</v>
      </c>
      <c r="R1233">
        <v>0</v>
      </c>
      <c r="S1233">
        <v>0</v>
      </c>
      <c r="T1233">
        <v>0</v>
      </c>
      <c r="U1233">
        <v>0</v>
      </c>
      <c r="V1233">
        <v>0</v>
      </c>
      <c r="W1233">
        <v>0</v>
      </c>
      <c r="X1233">
        <v>66.6939415375859</v>
      </c>
      <c r="Y1233">
        <v>79.684134008640356</v>
      </c>
      <c r="Z1233">
        <v>0</v>
      </c>
      <c r="AA1233">
        <v>0</v>
      </c>
      <c r="AB1233">
        <v>0</v>
      </c>
      <c r="AC1233">
        <v>0.45734357848518103</v>
      </c>
      <c r="AD1233">
        <v>65.421437905228174</v>
      </c>
      <c r="AE1233">
        <v>36.985233215737892</v>
      </c>
      <c r="AF1233">
        <v>20.82131647700799</v>
      </c>
      <c r="AG1233">
        <v>0</v>
      </c>
      <c r="AH1233">
        <v>0</v>
      </c>
      <c r="AI1233">
        <v>0</v>
      </c>
      <c r="AJ1233">
        <v>0</v>
      </c>
      <c r="AK1233">
        <v>0</v>
      </c>
      <c r="AL1233">
        <v>0</v>
      </c>
      <c r="AM1233">
        <v>0</v>
      </c>
      <c r="AN1233">
        <v>0</v>
      </c>
      <c r="AO1233">
        <v>0</v>
      </c>
      <c r="AP1233">
        <v>30.669476765459194</v>
      </c>
      <c r="AQ1233">
        <v>36.643068923681312</v>
      </c>
    </row>
    <row r="1234" spans="1:43">
      <c r="A1234" t="s">
        <v>152</v>
      </c>
      <c r="B1234" t="s">
        <v>175</v>
      </c>
      <c r="C1234" t="s">
        <v>856</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row>
    <row r="1235" spans="1:43">
      <c r="A1235" t="s">
        <v>152</v>
      </c>
      <c r="B1235" t="s">
        <v>175</v>
      </c>
      <c r="C1235" t="s">
        <v>857</v>
      </c>
      <c r="D1235">
        <v>359.08421052631581</v>
      </c>
      <c r="E1235">
        <v>165.12631578947369</v>
      </c>
      <c r="F1235">
        <v>763.55790028231377</v>
      </c>
      <c r="G1235">
        <v>351.12516582325372</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row>
    <row r="1236" spans="1:43">
      <c r="A1236" t="s">
        <v>152</v>
      </c>
      <c r="B1236" t="s">
        <v>175</v>
      </c>
      <c r="C1236" t="s">
        <v>858</v>
      </c>
      <c r="D1236">
        <v>359.08421052631581</v>
      </c>
      <c r="E1236">
        <v>165.12631578947369</v>
      </c>
      <c r="F1236">
        <v>733.65625586009378</v>
      </c>
      <c r="G1236">
        <v>337.37477459259782</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row>
    <row r="1237" spans="1:43">
      <c r="A1237" t="s">
        <v>152</v>
      </c>
      <c r="B1237" t="s">
        <v>175</v>
      </c>
      <c r="C1237" t="s">
        <v>859</v>
      </c>
      <c r="D1237">
        <v>164.40000000000006</v>
      </c>
      <c r="E1237">
        <v>75.600000000000023</v>
      </c>
      <c r="F1237">
        <v>526.08000000000004</v>
      </c>
      <c r="G1237">
        <v>241.92000000000002</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row>
    <row r="1238" spans="1:43">
      <c r="A1238" t="s">
        <v>152</v>
      </c>
      <c r="B1238" t="s">
        <v>175</v>
      </c>
      <c r="C1238" t="s">
        <v>860</v>
      </c>
      <c r="D1238">
        <v>164.40000000000006</v>
      </c>
      <c r="E1238">
        <v>75.600000000000023</v>
      </c>
      <c r="F1238">
        <v>526.08000000000004</v>
      </c>
      <c r="G1238">
        <v>241.92000000000002</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row>
    <row r="1239" spans="1:43">
      <c r="A1239" t="s">
        <v>152</v>
      </c>
      <c r="B1239" t="s">
        <v>175</v>
      </c>
      <c r="C1239" t="s">
        <v>861</v>
      </c>
      <c r="D1239">
        <v>0</v>
      </c>
      <c r="E1239">
        <v>0</v>
      </c>
      <c r="F1239">
        <v>0</v>
      </c>
      <c r="G1239">
        <v>0</v>
      </c>
      <c r="H1239">
        <v>0</v>
      </c>
      <c r="I1239">
        <v>0</v>
      </c>
      <c r="J1239">
        <v>0</v>
      </c>
      <c r="K1239">
        <v>263.04000000000002</v>
      </c>
      <c r="L1239">
        <v>263.04000000000002</v>
      </c>
      <c r="M1239">
        <v>0</v>
      </c>
      <c r="N1239">
        <v>0</v>
      </c>
      <c r="O1239">
        <v>0</v>
      </c>
      <c r="P1239">
        <v>0</v>
      </c>
      <c r="Q1239">
        <v>0</v>
      </c>
      <c r="R1239">
        <v>0</v>
      </c>
      <c r="S1239">
        <v>0</v>
      </c>
      <c r="T1239">
        <v>0</v>
      </c>
      <c r="U1239">
        <v>0</v>
      </c>
      <c r="V1239">
        <v>0</v>
      </c>
      <c r="W1239">
        <v>0</v>
      </c>
      <c r="X1239">
        <v>75.267469879518089</v>
      </c>
      <c r="Y1239">
        <v>89.13253012048196</v>
      </c>
      <c r="Z1239">
        <v>0</v>
      </c>
      <c r="AA1239">
        <v>0</v>
      </c>
      <c r="AB1239">
        <v>0</v>
      </c>
      <c r="AC1239">
        <v>120.95999999999998</v>
      </c>
      <c r="AD1239">
        <v>120.95999999999998</v>
      </c>
      <c r="AE1239">
        <v>0</v>
      </c>
      <c r="AF1239">
        <v>0</v>
      </c>
      <c r="AG1239">
        <v>0</v>
      </c>
      <c r="AH1239">
        <v>0</v>
      </c>
      <c r="AI1239">
        <v>0</v>
      </c>
      <c r="AJ1239">
        <v>0</v>
      </c>
      <c r="AK1239">
        <v>0</v>
      </c>
      <c r="AL1239">
        <v>0</v>
      </c>
      <c r="AM1239">
        <v>0</v>
      </c>
      <c r="AN1239">
        <v>0</v>
      </c>
      <c r="AO1239">
        <v>0</v>
      </c>
      <c r="AP1239">
        <v>34.612048192771084</v>
      </c>
      <c r="AQ1239">
        <v>40.98795180722891</v>
      </c>
    </row>
    <row r="1240" spans="1:43">
      <c r="A1240" t="s">
        <v>152</v>
      </c>
      <c r="B1240" t="s">
        <v>175</v>
      </c>
      <c r="C1240" t="s">
        <v>862</v>
      </c>
      <c r="D1240">
        <v>0</v>
      </c>
      <c r="E1240">
        <v>0</v>
      </c>
      <c r="F1240">
        <v>0</v>
      </c>
      <c r="G1240">
        <v>0</v>
      </c>
      <c r="H1240">
        <v>0</v>
      </c>
      <c r="I1240">
        <v>0</v>
      </c>
      <c r="J1240">
        <v>0</v>
      </c>
      <c r="K1240">
        <v>263.04000000000002</v>
      </c>
      <c r="L1240">
        <v>263.04000000000002</v>
      </c>
      <c r="M1240">
        <v>0</v>
      </c>
      <c r="N1240">
        <v>0</v>
      </c>
      <c r="O1240">
        <v>0</v>
      </c>
      <c r="P1240">
        <v>0</v>
      </c>
      <c r="Q1240">
        <v>0</v>
      </c>
      <c r="R1240">
        <v>0</v>
      </c>
      <c r="S1240">
        <v>0</v>
      </c>
      <c r="T1240">
        <v>0</v>
      </c>
      <c r="U1240">
        <v>0</v>
      </c>
      <c r="V1240">
        <v>0</v>
      </c>
      <c r="W1240">
        <v>0</v>
      </c>
      <c r="X1240">
        <v>75.267469879518089</v>
      </c>
      <c r="Y1240">
        <v>89.13253012048196</v>
      </c>
      <c r="Z1240">
        <v>0</v>
      </c>
      <c r="AA1240">
        <v>0</v>
      </c>
      <c r="AB1240">
        <v>0</v>
      </c>
      <c r="AC1240">
        <v>120.95999999999998</v>
      </c>
      <c r="AD1240">
        <v>120.95999999999998</v>
      </c>
      <c r="AE1240">
        <v>0</v>
      </c>
      <c r="AF1240">
        <v>0</v>
      </c>
      <c r="AG1240">
        <v>0</v>
      </c>
      <c r="AH1240">
        <v>0</v>
      </c>
      <c r="AI1240">
        <v>0</v>
      </c>
      <c r="AJ1240">
        <v>0</v>
      </c>
      <c r="AK1240">
        <v>0</v>
      </c>
      <c r="AL1240">
        <v>0</v>
      </c>
      <c r="AM1240">
        <v>0</v>
      </c>
      <c r="AN1240">
        <v>0</v>
      </c>
      <c r="AO1240">
        <v>0</v>
      </c>
      <c r="AP1240">
        <v>34.612048192771084</v>
      </c>
      <c r="AQ1240">
        <v>40.98795180722891</v>
      </c>
    </row>
    <row r="1241" spans="1:43">
      <c r="A1241" t="s">
        <v>152</v>
      </c>
      <c r="B1241" t="s">
        <v>175</v>
      </c>
      <c r="C1241" t="s">
        <v>863</v>
      </c>
      <c r="D1241">
        <v>0</v>
      </c>
      <c r="E1241">
        <v>0</v>
      </c>
      <c r="F1241">
        <v>0</v>
      </c>
      <c r="G1241">
        <v>0</v>
      </c>
      <c r="H1241">
        <v>0</v>
      </c>
      <c r="I1241">
        <v>0</v>
      </c>
      <c r="J1241">
        <v>0</v>
      </c>
      <c r="K1241">
        <v>263.04000000000002</v>
      </c>
      <c r="L1241">
        <v>263.04000000000002</v>
      </c>
      <c r="M1241">
        <v>0</v>
      </c>
      <c r="N1241">
        <v>0</v>
      </c>
      <c r="O1241">
        <v>0</v>
      </c>
      <c r="P1241">
        <v>0</v>
      </c>
      <c r="Q1241">
        <v>0</v>
      </c>
      <c r="R1241">
        <v>0</v>
      </c>
      <c r="S1241">
        <v>0</v>
      </c>
      <c r="T1241">
        <v>0</v>
      </c>
      <c r="U1241">
        <v>0</v>
      </c>
      <c r="V1241">
        <v>0</v>
      </c>
      <c r="W1241">
        <v>0</v>
      </c>
      <c r="X1241">
        <v>75.267469879518089</v>
      </c>
      <c r="Y1241">
        <v>89.13253012048196</v>
      </c>
      <c r="Z1241">
        <v>0</v>
      </c>
      <c r="AA1241">
        <v>0</v>
      </c>
      <c r="AB1241">
        <v>0</v>
      </c>
      <c r="AC1241">
        <v>120.95999999999998</v>
      </c>
      <c r="AD1241">
        <v>120.95999999999998</v>
      </c>
      <c r="AE1241">
        <v>0</v>
      </c>
      <c r="AF1241">
        <v>0</v>
      </c>
      <c r="AG1241">
        <v>0</v>
      </c>
      <c r="AH1241">
        <v>0</v>
      </c>
      <c r="AI1241">
        <v>0</v>
      </c>
      <c r="AJ1241">
        <v>0</v>
      </c>
      <c r="AK1241">
        <v>0</v>
      </c>
      <c r="AL1241">
        <v>0</v>
      </c>
      <c r="AM1241">
        <v>0</v>
      </c>
      <c r="AN1241">
        <v>0</v>
      </c>
      <c r="AO1241">
        <v>0</v>
      </c>
      <c r="AP1241">
        <v>34.612048192771084</v>
      </c>
      <c r="AQ1241">
        <v>40.98795180722891</v>
      </c>
    </row>
    <row r="1242" spans="1:43">
      <c r="A1242" t="s">
        <v>152</v>
      </c>
      <c r="B1242" t="s">
        <v>177</v>
      </c>
      <c r="C1242" t="s">
        <v>856</v>
      </c>
      <c r="D1242">
        <v>89.771052631578954</v>
      </c>
      <c r="E1242">
        <v>41.281578947368423</v>
      </c>
      <c r="F1242">
        <v>440.11604272220751</v>
      </c>
      <c r="G1242">
        <v>202.38912913502972</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row>
    <row r="1243" spans="1:43">
      <c r="A1243" t="s">
        <v>152</v>
      </c>
      <c r="B1243" t="s">
        <v>177</v>
      </c>
      <c r="C1243" t="s">
        <v>857</v>
      </c>
      <c r="D1243">
        <v>89.771052631578954</v>
      </c>
      <c r="E1243">
        <v>41.281578947368423</v>
      </c>
      <c r="F1243">
        <v>440.11604272220751</v>
      </c>
      <c r="G1243">
        <v>202.38912913502972</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row>
    <row r="1244" spans="1:43">
      <c r="A1244" t="s">
        <v>152</v>
      </c>
      <c r="B1244" t="s">
        <v>177</v>
      </c>
      <c r="C1244" t="s">
        <v>858</v>
      </c>
      <c r="D1244">
        <v>89.771052631578954</v>
      </c>
      <c r="E1244">
        <v>41.281578947368423</v>
      </c>
      <c r="F1244">
        <v>263.04000000000002</v>
      </c>
      <c r="G1244">
        <v>120.96000000000001</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row>
    <row r="1245" spans="1:43">
      <c r="A1245" t="s">
        <v>152</v>
      </c>
      <c r="B1245" t="s">
        <v>177</v>
      </c>
      <c r="C1245" t="s">
        <v>859</v>
      </c>
      <c r="D1245">
        <v>89.771052631578954</v>
      </c>
      <c r="E1245">
        <v>41.281578947368423</v>
      </c>
      <c r="F1245">
        <v>263.04000000000002</v>
      </c>
      <c r="G1245">
        <v>120.96000000000001</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row>
    <row r="1246" spans="1:43">
      <c r="A1246" t="s">
        <v>152</v>
      </c>
      <c r="B1246" t="s">
        <v>177</v>
      </c>
      <c r="C1246" t="s">
        <v>860</v>
      </c>
      <c r="D1246">
        <v>54.394074074074076</v>
      </c>
      <c r="E1246">
        <v>25.013333333333332</v>
      </c>
      <c r="F1246">
        <v>353.96740740740745</v>
      </c>
      <c r="G1246">
        <v>162.77333333333334</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row>
    <row r="1247" spans="1:43">
      <c r="A1247" t="s">
        <v>152</v>
      </c>
      <c r="B1247" t="s">
        <v>177</v>
      </c>
      <c r="C1247" t="s">
        <v>861</v>
      </c>
      <c r="D1247">
        <v>0</v>
      </c>
      <c r="E1247">
        <v>0</v>
      </c>
      <c r="F1247">
        <v>0</v>
      </c>
      <c r="G1247">
        <v>0</v>
      </c>
      <c r="H1247">
        <v>0</v>
      </c>
      <c r="I1247">
        <v>0</v>
      </c>
      <c r="J1247">
        <v>0</v>
      </c>
      <c r="K1247">
        <v>29.226666666666667</v>
      </c>
      <c r="L1247">
        <v>263.04000000000002</v>
      </c>
      <c r="M1247">
        <v>37.02044444444445</v>
      </c>
      <c r="N1247">
        <v>24.680296296296294</v>
      </c>
      <c r="O1247">
        <v>0</v>
      </c>
      <c r="P1247">
        <v>0</v>
      </c>
      <c r="Q1247">
        <v>0</v>
      </c>
      <c r="R1247">
        <v>0</v>
      </c>
      <c r="S1247">
        <v>0</v>
      </c>
      <c r="T1247">
        <v>0</v>
      </c>
      <c r="U1247">
        <v>0</v>
      </c>
      <c r="V1247">
        <v>0</v>
      </c>
      <c r="W1247">
        <v>0</v>
      </c>
      <c r="X1247">
        <v>15.425185185185189</v>
      </c>
      <c r="Y1247">
        <v>38.968888888888891</v>
      </c>
      <c r="Z1247">
        <v>0</v>
      </c>
      <c r="AA1247">
        <v>0</v>
      </c>
      <c r="AB1247">
        <v>0</v>
      </c>
      <c r="AC1247">
        <v>13.439999999999998</v>
      </c>
      <c r="AD1247">
        <v>120.95999999999998</v>
      </c>
      <c r="AE1247">
        <v>17.023999999999994</v>
      </c>
      <c r="AF1247">
        <v>11.34933333333333</v>
      </c>
      <c r="AG1247">
        <v>0</v>
      </c>
      <c r="AH1247">
        <v>0</v>
      </c>
      <c r="AI1247">
        <v>0</v>
      </c>
      <c r="AJ1247">
        <v>0</v>
      </c>
      <c r="AK1247">
        <v>0</v>
      </c>
      <c r="AL1247">
        <v>0</v>
      </c>
      <c r="AM1247">
        <v>0</v>
      </c>
      <c r="AN1247">
        <v>0</v>
      </c>
      <c r="AO1247">
        <v>0</v>
      </c>
      <c r="AP1247">
        <v>7.0933333333333337</v>
      </c>
      <c r="AQ1247">
        <v>17.919999999999995</v>
      </c>
    </row>
    <row r="1248" spans="1:43">
      <c r="A1248" t="s">
        <v>152</v>
      </c>
      <c r="B1248" t="s">
        <v>177</v>
      </c>
      <c r="C1248" t="s">
        <v>862</v>
      </c>
      <c r="D1248">
        <v>0</v>
      </c>
      <c r="E1248">
        <v>0</v>
      </c>
      <c r="F1248">
        <v>0</v>
      </c>
      <c r="G1248">
        <v>0</v>
      </c>
      <c r="H1248">
        <v>0</v>
      </c>
      <c r="I1248">
        <v>0</v>
      </c>
      <c r="J1248">
        <v>0</v>
      </c>
      <c r="K1248">
        <v>29.226666666666667</v>
      </c>
      <c r="L1248">
        <v>263.04000000000002</v>
      </c>
      <c r="M1248">
        <v>37.02044444444445</v>
      </c>
      <c r="N1248">
        <v>24.680296296296294</v>
      </c>
      <c r="O1248">
        <v>0</v>
      </c>
      <c r="P1248">
        <v>0</v>
      </c>
      <c r="Q1248">
        <v>0</v>
      </c>
      <c r="R1248">
        <v>0</v>
      </c>
      <c r="S1248">
        <v>0</v>
      </c>
      <c r="T1248">
        <v>0</v>
      </c>
      <c r="U1248">
        <v>0</v>
      </c>
      <c r="V1248">
        <v>0</v>
      </c>
      <c r="W1248">
        <v>0</v>
      </c>
      <c r="X1248">
        <v>15.425185185185189</v>
      </c>
      <c r="Y1248">
        <v>38.968888888888891</v>
      </c>
      <c r="Z1248">
        <v>0</v>
      </c>
      <c r="AA1248">
        <v>0</v>
      </c>
      <c r="AB1248">
        <v>0</v>
      </c>
      <c r="AC1248">
        <v>13.439999999999998</v>
      </c>
      <c r="AD1248">
        <v>120.95999999999998</v>
      </c>
      <c r="AE1248">
        <v>17.023999999999994</v>
      </c>
      <c r="AF1248">
        <v>11.34933333333333</v>
      </c>
      <c r="AG1248">
        <v>0</v>
      </c>
      <c r="AH1248">
        <v>0</v>
      </c>
      <c r="AI1248">
        <v>0</v>
      </c>
      <c r="AJ1248">
        <v>0</v>
      </c>
      <c r="AK1248">
        <v>0</v>
      </c>
      <c r="AL1248">
        <v>0</v>
      </c>
      <c r="AM1248">
        <v>0</v>
      </c>
      <c r="AN1248">
        <v>0</v>
      </c>
      <c r="AO1248">
        <v>0</v>
      </c>
      <c r="AP1248">
        <v>7.0933333333333337</v>
      </c>
      <c r="AQ1248">
        <v>17.919999999999995</v>
      </c>
    </row>
    <row r="1249" spans="1:43">
      <c r="A1249" t="s">
        <v>152</v>
      </c>
      <c r="B1249" t="s">
        <v>177</v>
      </c>
      <c r="C1249" t="s">
        <v>863</v>
      </c>
      <c r="D1249">
        <v>0</v>
      </c>
      <c r="E1249">
        <v>0</v>
      </c>
      <c r="F1249">
        <v>0</v>
      </c>
      <c r="G1249">
        <v>0</v>
      </c>
      <c r="H1249">
        <v>0</v>
      </c>
      <c r="I1249">
        <v>0</v>
      </c>
      <c r="J1249">
        <v>0</v>
      </c>
      <c r="K1249">
        <v>29.226666666666667</v>
      </c>
      <c r="L1249">
        <v>263.04000000000002</v>
      </c>
      <c r="M1249">
        <v>37.02044444444445</v>
      </c>
      <c r="N1249">
        <v>24.680296296296294</v>
      </c>
      <c r="O1249">
        <v>0</v>
      </c>
      <c r="P1249">
        <v>0</v>
      </c>
      <c r="Q1249">
        <v>0</v>
      </c>
      <c r="R1249">
        <v>0</v>
      </c>
      <c r="S1249">
        <v>0</v>
      </c>
      <c r="T1249">
        <v>0</v>
      </c>
      <c r="U1249">
        <v>0</v>
      </c>
      <c r="V1249">
        <v>0</v>
      </c>
      <c r="W1249">
        <v>0</v>
      </c>
      <c r="X1249">
        <v>15.425185185185189</v>
      </c>
      <c r="Y1249">
        <v>38.968888888888891</v>
      </c>
      <c r="Z1249">
        <v>0</v>
      </c>
      <c r="AA1249">
        <v>0</v>
      </c>
      <c r="AB1249">
        <v>0</v>
      </c>
      <c r="AC1249">
        <v>13.439999999999998</v>
      </c>
      <c r="AD1249">
        <v>120.95999999999998</v>
      </c>
      <c r="AE1249">
        <v>17.023999999999994</v>
      </c>
      <c r="AF1249">
        <v>11.34933333333333</v>
      </c>
      <c r="AG1249">
        <v>0</v>
      </c>
      <c r="AH1249">
        <v>0</v>
      </c>
      <c r="AI1249">
        <v>0</v>
      </c>
      <c r="AJ1249">
        <v>0</v>
      </c>
      <c r="AK1249">
        <v>0</v>
      </c>
      <c r="AL1249">
        <v>0</v>
      </c>
      <c r="AM1249">
        <v>0</v>
      </c>
      <c r="AN1249">
        <v>0</v>
      </c>
      <c r="AO1249">
        <v>0</v>
      </c>
      <c r="AP1249">
        <v>7.0933333333333337</v>
      </c>
      <c r="AQ1249">
        <v>17.919999999999995</v>
      </c>
    </row>
    <row r="1250" spans="1:43">
      <c r="A1250" t="s">
        <v>152</v>
      </c>
      <c r="B1250" t="s">
        <v>179</v>
      </c>
      <c r="C1250" t="s">
        <v>856</v>
      </c>
      <c r="D1250">
        <v>89.771052631578954</v>
      </c>
      <c r="E1250">
        <v>41.281578947368423</v>
      </c>
      <c r="F1250">
        <v>440.11604272220751</v>
      </c>
      <c r="G1250">
        <v>202.38912913502972</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row>
    <row r="1251" spans="1:43">
      <c r="A1251" t="s">
        <v>152</v>
      </c>
      <c r="B1251" t="s">
        <v>179</v>
      </c>
      <c r="C1251" t="s">
        <v>857</v>
      </c>
      <c r="D1251">
        <v>89.771052631578954</v>
      </c>
      <c r="E1251">
        <v>41.281578947368423</v>
      </c>
      <c r="F1251">
        <v>440.11604272220751</v>
      </c>
      <c r="G1251">
        <v>202.38912913502972</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row>
    <row r="1252" spans="1:43">
      <c r="A1252" t="s">
        <v>152</v>
      </c>
      <c r="B1252" t="s">
        <v>179</v>
      </c>
      <c r="C1252" t="s">
        <v>858</v>
      </c>
      <c r="D1252">
        <v>89.771052631578954</v>
      </c>
      <c r="E1252">
        <v>41.281578947368423</v>
      </c>
      <c r="F1252">
        <v>263.04000000000002</v>
      </c>
      <c r="G1252">
        <v>120.96000000000001</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row>
    <row r="1253" spans="1:43">
      <c r="A1253" t="s">
        <v>152</v>
      </c>
      <c r="B1253" t="s">
        <v>179</v>
      </c>
      <c r="C1253" t="s">
        <v>859</v>
      </c>
      <c r="D1253">
        <v>89.771052631578954</v>
      </c>
      <c r="E1253">
        <v>41.281578947368423</v>
      </c>
      <c r="F1253">
        <v>263.04000000000002</v>
      </c>
      <c r="G1253">
        <v>120.96000000000001</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row>
    <row r="1254" spans="1:43">
      <c r="A1254" t="s">
        <v>152</v>
      </c>
      <c r="B1254" t="s">
        <v>179</v>
      </c>
      <c r="C1254" t="s">
        <v>860</v>
      </c>
      <c r="D1254">
        <v>54.394074074074076</v>
      </c>
      <c r="E1254">
        <v>25.013333333333332</v>
      </c>
      <c r="F1254">
        <v>353.96740740740745</v>
      </c>
      <c r="G1254">
        <v>162.77333333333334</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row>
    <row r="1255" spans="1:43">
      <c r="A1255" t="s">
        <v>152</v>
      </c>
      <c r="B1255" t="s">
        <v>179</v>
      </c>
      <c r="C1255" t="s">
        <v>861</v>
      </c>
      <c r="D1255">
        <v>0</v>
      </c>
      <c r="E1255">
        <v>0</v>
      </c>
      <c r="F1255">
        <v>0</v>
      </c>
      <c r="G1255">
        <v>0</v>
      </c>
      <c r="H1255">
        <v>0</v>
      </c>
      <c r="I1255">
        <v>0</v>
      </c>
      <c r="J1255">
        <v>0</v>
      </c>
      <c r="K1255">
        <v>29.226666666666667</v>
      </c>
      <c r="L1255">
        <v>263.04000000000002</v>
      </c>
      <c r="M1255">
        <v>37.02044444444445</v>
      </c>
      <c r="N1255">
        <v>24.680296296296294</v>
      </c>
      <c r="O1255">
        <v>0</v>
      </c>
      <c r="P1255">
        <v>0</v>
      </c>
      <c r="Q1255">
        <v>0</v>
      </c>
      <c r="R1255">
        <v>0</v>
      </c>
      <c r="S1255">
        <v>0</v>
      </c>
      <c r="T1255">
        <v>0</v>
      </c>
      <c r="U1255">
        <v>0</v>
      </c>
      <c r="V1255">
        <v>0</v>
      </c>
      <c r="W1255">
        <v>0</v>
      </c>
      <c r="X1255">
        <v>15.425185185185189</v>
      </c>
      <c r="Y1255">
        <v>38.968888888888891</v>
      </c>
      <c r="Z1255">
        <v>0</v>
      </c>
      <c r="AA1255">
        <v>0</v>
      </c>
      <c r="AB1255">
        <v>0</v>
      </c>
      <c r="AC1255">
        <v>13.439999999999998</v>
      </c>
      <c r="AD1255">
        <v>120.95999999999998</v>
      </c>
      <c r="AE1255">
        <v>17.023999999999994</v>
      </c>
      <c r="AF1255">
        <v>11.34933333333333</v>
      </c>
      <c r="AG1255">
        <v>0</v>
      </c>
      <c r="AH1255">
        <v>0</v>
      </c>
      <c r="AI1255">
        <v>0</v>
      </c>
      <c r="AJ1255">
        <v>0</v>
      </c>
      <c r="AK1255">
        <v>0</v>
      </c>
      <c r="AL1255">
        <v>0</v>
      </c>
      <c r="AM1255">
        <v>0</v>
      </c>
      <c r="AN1255">
        <v>0</v>
      </c>
      <c r="AO1255">
        <v>0</v>
      </c>
      <c r="AP1255">
        <v>7.0933333333333337</v>
      </c>
      <c r="AQ1255">
        <v>17.919999999999995</v>
      </c>
    </row>
    <row r="1256" spans="1:43">
      <c r="A1256" t="s">
        <v>152</v>
      </c>
      <c r="B1256" t="s">
        <v>179</v>
      </c>
      <c r="C1256" t="s">
        <v>862</v>
      </c>
      <c r="D1256">
        <v>0</v>
      </c>
      <c r="E1256">
        <v>0</v>
      </c>
      <c r="F1256">
        <v>0</v>
      </c>
      <c r="G1256">
        <v>0</v>
      </c>
      <c r="H1256">
        <v>0</v>
      </c>
      <c r="I1256">
        <v>0</v>
      </c>
      <c r="J1256">
        <v>0</v>
      </c>
      <c r="K1256">
        <v>29.226666666666667</v>
      </c>
      <c r="L1256">
        <v>263.04000000000002</v>
      </c>
      <c r="M1256">
        <v>37.02044444444445</v>
      </c>
      <c r="N1256">
        <v>24.680296296296294</v>
      </c>
      <c r="O1256">
        <v>0</v>
      </c>
      <c r="P1256">
        <v>0</v>
      </c>
      <c r="Q1256">
        <v>0</v>
      </c>
      <c r="R1256">
        <v>0</v>
      </c>
      <c r="S1256">
        <v>0</v>
      </c>
      <c r="T1256">
        <v>0</v>
      </c>
      <c r="U1256">
        <v>0</v>
      </c>
      <c r="V1256">
        <v>0</v>
      </c>
      <c r="W1256">
        <v>0</v>
      </c>
      <c r="X1256">
        <v>15.425185185185189</v>
      </c>
      <c r="Y1256">
        <v>38.968888888888891</v>
      </c>
      <c r="Z1256">
        <v>0</v>
      </c>
      <c r="AA1256">
        <v>0</v>
      </c>
      <c r="AB1256">
        <v>0</v>
      </c>
      <c r="AC1256">
        <v>13.439999999999998</v>
      </c>
      <c r="AD1256">
        <v>120.95999999999998</v>
      </c>
      <c r="AE1256">
        <v>17.023999999999994</v>
      </c>
      <c r="AF1256">
        <v>11.34933333333333</v>
      </c>
      <c r="AG1256">
        <v>0</v>
      </c>
      <c r="AH1256">
        <v>0</v>
      </c>
      <c r="AI1256">
        <v>0</v>
      </c>
      <c r="AJ1256">
        <v>0</v>
      </c>
      <c r="AK1256">
        <v>0</v>
      </c>
      <c r="AL1256">
        <v>0</v>
      </c>
      <c r="AM1256">
        <v>0</v>
      </c>
      <c r="AN1256">
        <v>0</v>
      </c>
      <c r="AO1256">
        <v>0</v>
      </c>
      <c r="AP1256">
        <v>7.0933333333333337</v>
      </c>
      <c r="AQ1256">
        <v>17.919999999999995</v>
      </c>
    </row>
    <row r="1257" spans="1:43">
      <c r="A1257" t="s">
        <v>152</v>
      </c>
      <c r="B1257" t="s">
        <v>179</v>
      </c>
      <c r="C1257" t="s">
        <v>863</v>
      </c>
      <c r="D1257">
        <v>0</v>
      </c>
      <c r="E1257">
        <v>0</v>
      </c>
      <c r="F1257">
        <v>0</v>
      </c>
      <c r="G1257">
        <v>0</v>
      </c>
      <c r="H1257">
        <v>0</v>
      </c>
      <c r="I1257">
        <v>0</v>
      </c>
      <c r="J1257">
        <v>0</v>
      </c>
      <c r="K1257">
        <v>29.226666666666667</v>
      </c>
      <c r="L1257">
        <v>263.04000000000002</v>
      </c>
      <c r="M1257">
        <v>37.02044444444445</v>
      </c>
      <c r="N1257">
        <v>24.680296296296294</v>
      </c>
      <c r="O1257">
        <v>0</v>
      </c>
      <c r="P1257">
        <v>0</v>
      </c>
      <c r="Q1257">
        <v>0</v>
      </c>
      <c r="R1257">
        <v>0</v>
      </c>
      <c r="S1257">
        <v>0</v>
      </c>
      <c r="T1257">
        <v>0</v>
      </c>
      <c r="U1257">
        <v>0</v>
      </c>
      <c r="V1257">
        <v>0</v>
      </c>
      <c r="W1257">
        <v>0</v>
      </c>
      <c r="X1257">
        <v>15.425185185185189</v>
      </c>
      <c r="Y1257">
        <v>38.968888888888891</v>
      </c>
      <c r="Z1257">
        <v>0</v>
      </c>
      <c r="AA1257">
        <v>0</v>
      </c>
      <c r="AB1257">
        <v>0</v>
      </c>
      <c r="AC1257">
        <v>13.439999999999998</v>
      </c>
      <c r="AD1257">
        <v>120.95999999999998</v>
      </c>
      <c r="AE1257">
        <v>17.023999999999994</v>
      </c>
      <c r="AF1257">
        <v>11.34933333333333</v>
      </c>
      <c r="AG1257">
        <v>0</v>
      </c>
      <c r="AH1257">
        <v>0</v>
      </c>
      <c r="AI1257">
        <v>0</v>
      </c>
      <c r="AJ1257">
        <v>0</v>
      </c>
      <c r="AK1257">
        <v>0</v>
      </c>
      <c r="AL1257">
        <v>0</v>
      </c>
      <c r="AM1257">
        <v>0</v>
      </c>
      <c r="AN1257">
        <v>0</v>
      </c>
      <c r="AO1257">
        <v>0</v>
      </c>
      <c r="AP1257">
        <v>7.0933333333333337</v>
      </c>
      <c r="AQ1257">
        <v>17.919999999999995</v>
      </c>
    </row>
    <row r="1258" spans="1:43">
      <c r="A1258" t="s">
        <v>152</v>
      </c>
      <c r="B1258" t="s">
        <v>181</v>
      </c>
      <c r="C1258" t="s">
        <v>856</v>
      </c>
      <c r="D1258">
        <v>89.771052631578954</v>
      </c>
      <c r="E1258">
        <v>41.281578947368423</v>
      </c>
      <c r="F1258">
        <v>440.11604272220751</v>
      </c>
      <c r="G1258">
        <v>202.38912913502972</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row>
    <row r="1259" spans="1:43">
      <c r="A1259" t="s">
        <v>152</v>
      </c>
      <c r="B1259" t="s">
        <v>181</v>
      </c>
      <c r="C1259" t="s">
        <v>857</v>
      </c>
      <c r="D1259">
        <v>89.771052631578954</v>
      </c>
      <c r="E1259">
        <v>41.281578947368423</v>
      </c>
      <c r="F1259">
        <v>440.11604272220751</v>
      </c>
      <c r="G1259">
        <v>202.38912913502972</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row>
    <row r="1260" spans="1:43">
      <c r="A1260" t="s">
        <v>152</v>
      </c>
      <c r="B1260" t="s">
        <v>181</v>
      </c>
      <c r="C1260" t="s">
        <v>858</v>
      </c>
      <c r="D1260">
        <v>89.771052631578954</v>
      </c>
      <c r="E1260">
        <v>41.281578947368423</v>
      </c>
      <c r="F1260">
        <v>263.04000000000002</v>
      </c>
      <c r="G1260">
        <v>120.96000000000001</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row>
    <row r="1261" spans="1:43">
      <c r="A1261" t="s">
        <v>152</v>
      </c>
      <c r="B1261" t="s">
        <v>181</v>
      </c>
      <c r="C1261" t="s">
        <v>859</v>
      </c>
      <c r="D1261">
        <v>89.771052631578954</v>
      </c>
      <c r="E1261">
        <v>41.281578947368423</v>
      </c>
      <c r="F1261">
        <v>263.04000000000002</v>
      </c>
      <c r="G1261">
        <v>120.96000000000001</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row>
    <row r="1262" spans="1:43">
      <c r="A1262" t="s">
        <v>152</v>
      </c>
      <c r="B1262" t="s">
        <v>181</v>
      </c>
      <c r="C1262" t="s">
        <v>860</v>
      </c>
      <c r="D1262">
        <v>54.394074074074076</v>
      </c>
      <c r="E1262">
        <v>25.013333333333332</v>
      </c>
      <c r="F1262">
        <v>353.96740740740745</v>
      </c>
      <c r="G1262">
        <v>162.77333333333334</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row>
    <row r="1263" spans="1:43">
      <c r="A1263" t="s">
        <v>152</v>
      </c>
      <c r="B1263" t="s">
        <v>181</v>
      </c>
      <c r="C1263" t="s">
        <v>861</v>
      </c>
      <c r="D1263">
        <v>0</v>
      </c>
      <c r="E1263">
        <v>0</v>
      </c>
      <c r="F1263">
        <v>0</v>
      </c>
      <c r="G1263">
        <v>0</v>
      </c>
      <c r="H1263">
        <v>0</v>
      </c>
      <c r="I1263">
        <v>0</v>
      </c>
      <c r="J1263">
        <v>0</v>
      </c>
      <c r="K1263">
        <v>29.226666666666667</v>
      </c>
      <c r="L1263">
        <v>263.04000000000002</v>
      </c>
      <c r="M1263">
        <v>37.02044444444445</v>
      </c>
      <c r="N1263">
        <v>24.680296296296294</v>
      </c>
      <c r="O1263">
        <v>0</v>
      </c>
      <c r="P1263">
        <v>0</v>
      </c>
      <c r="Q1263">
        <v>0</v>
      </c>
      <c r="R1263">
        <v>0</v>
      </c>
      <c r="S1263">
        <v>0</v>
      </c>
      <c r="T1263">
        <v>0</v>
      </c>
      <c r="U1263">
        <v>0</v>
      </c>
      <c r="V1263">
        <v>0</v>
      </c>
      <c r="W1263">
        <v>0</v>
      </c>
      <c r="X1263">
        <v>15.425185185185189</v>
      </c>
      <c r="Y1263">
        <v>38.968888888888891</v>
      </c>
      <c r="Z1263">
        <v>0</v>
      </c>
      <c r="AA1263">
        <v>0</v>
      </c>
      <c r="AB1263">
        <v>0</v>
      </c>
      <c r="AC1263">
        <v>13.439999999999998</v>
      </c>
      <c r="AD1263">
        <v>120.95999999999998</v>
      </c>
      <c r="AE1263">
        <v>17.023999999999994</v>
      </c>
      <c r="AF1263">
        <v>11.34933333333333</v>
      </c>
      <c r="AG1263">
        <v>0</v>
      </c>
      <c r="AH1263">
        <v>0</v>
      </c>
      <c r="AI1263">
        <v>0</v>
      </c>
      <c r="AJ1263">
        <v>0</v>
      </c>
      <c r="AK1263">
        <v>0</v>
      </c>
      <c r="AL1263">
        <v>0</v>
      </c>
      <c r="AM1263">
        <v>0</v>
      </c>
      <c r="AN1263">
        <v>0</v>
      </c>
      <c r="AO1263">
        <v>0</v>
      </c>
      <c r="AP1263">
        <v>7.0933333333333337</v>
      </c>
      <c r="AQ1263">
        <v>17.919999999999995</v>
      </c>
    </row>
    <row r="1264" spans="1:43">
      <c r="A1264" t="s">
        <v>152</v>
      </c>
      <c r="B1264" t="s">
        <v>181</v>
      </c>
      <c r="C1264" t="s">
        <v>862</v>
      </c>
      <c r="D1264">
        <v>0</v>
      </c>
      <c r="E1264">
        <v>0</v>
      </c>
      <c r="F1264">
        <v>0</v>
      </c>
      <c r="G1264">
        <v>0</v>
      </c>
      <c r="H1264">
        <v>0</v>
      </c>
      <c r="I1264">
        <v>0</v>
      </c>
      <c r="J1264">
        <v>0</v>
      </c>
      <c r="K1264">
        <v>29.226666666666667</v>
      </c>
      <c r="L1264">
        <v>263.04000000000002</v>
      </c>
      <c r="M1264">
        <v>37.02044444444445</v>
      </c>
      <c r="N1264">
        <v>24.680296296296294</v>
      </c>
      <c r="O1264">
        <v>0</v>
      </c>
      <c r="P1264">
        <v>0</v>
      </c>
      <c r="Q1264">
        <v>0</v>
      </c>
      <c r="R1264">
        <v>0</v>
      </c>
      <c r="S1264">
        <v>0</v>
      </c>
      <c r="T1264">
        <v>0</v>
      </c>
      <c r="U1264">
        <v>0</v>
      </c>
      <c r="V1264">
        <v>0</v>
      </c>
      <c r="W1264">
        <v>0</v>
      </c>
      <c r="X1264">
        <v>15.425185185185189</v>
      </c>
      <c r="Y1264">
        <v>38.968888888888891</v>
      </c>
      <c r="Z1264">
        <v>0</v>
      </c>
      <c r="AA1264">
        <v>0</v>
      </c>
      <c r="AB1264">
        <v>0</v>
      </c>
      <c r="AC1264">
        <v>13.439999999999998</v>
      </c>
      <c r="AD1264">
        <v>120.95999999999998</v>
      </c>
      <c r="AE1264">
        <v>17.023999999999994</v>
      </c>
      <c r="AF1264">
        <v>11.34933333333333</v>
      </c>
      <c r="AG1264">
        <v>0</v>
      </c>
      <c r="AH1264">
        <v>0</v>
      </c>
      <c r="AI1264">
        <v>0</v>
      </c>
      <c r="AJ1264">
        <v>0</v>
      </c>
      <c r="AK1264">
        <v>0</v>
      </c>
      <c r="AL1264">
        <v>0</v>
      </c>
      <c r="AM1264">
        <v>0</v>
      </c>
      <c r="AN1264">
        <v>0</v>
      </c>
      <c r="AO1264">
        <v>0</v>
      </c>
      <c r="AP1264">
        <v>7.0933333333333337</v>
      </c>
      <c r="AQ1264">
        <v>17.919999999999995</v>
      </c>
    </row>
    <row r="1265" spans="1:43">
      <c r="A1265" t="s">
        <v>152</v>
      </c>
      <c r="B1265" t="s">
        <v>181</v>
      </c>
      <c r="C1265" t="s">
        <v>863</v>
      </c>
      <c r="D1265">
        <v>0</v>
      </c>
      <c r="E1265">
        <v>0</v>
      </c>
      <c r="F1265">
        <v>0</v>
      </c>
      <c r="G1265">
        <v>0</v>
      </c>
      <c r="H1265">
        <v>0</v>
      </c>
      <c r="I1265">
        <v>0</v>
      </c>
      <c r="J1265">
        <v>0</v>
      </c>
      <c r="K1265">
        <v>29.226666666666667</v>
      </c>
      <c r="L1265">
        <v>263.04000000000002</v>
      </c>
      <c r="M1265">
        <v>37.02044444444445</v>
      </c>
      <c r="N1265">
        <v>24.680296296296294</v>
      </c>
      <c r="O1265">
        <v>0</v>
      </c>
      <c r="P1265">
        <v>0</v>
      </c>
      <c r="Q1265">
        <v>0</v>
      </c>
      <c r="R1265">
        <v>0</v>
      </c>
      <c r="S1265">
        <v>0</v>
      </c>
      <c r="T1265">
        <v>0</v>
      </c>
      <c r="U1265">
        <v>0</v>
      </c>
      <c r="V1265">
        <v>0</v>
      </c>
      <c r="W1265">
        <v>0</v>
      </c>
      <c r="X1265">
        <v>15.425185185185189</v>
      </c>
      <c r="Y1265">
        <v>38.968888888888891</v>
      </c>
      <c r="Z1265">
        <v>0</v>
      </c>
      <c r="AA1265">
        <v>0</v>
      </c>
      <c r="AB1265">
        <v>0</v>
      </c>
      <c r="AC1265">
        <v>13.439999999999998</v>
      </c>
      <c r="AD1265">
        <v>120.95999999999998</v>
      </c>
      <c r="AE1265">
        <v>17.023999999999994</v>
      </c>
      <c r="AF1265">
        <v>11.34933333333333</v>
      </c>
      <c r="AG1265">
        <v>0</v>
      </c>
      <c r="AH1265">
        <v>0</v>
      </c>
      <c r="AI1265">
        <v>0</v>
      </c>
      <c r="AJ1265">
        <v>0</v>
      </c>
      <c r="AK1265">
        <v>0</v>
      </c>
      <c r="AL1265">
        <v>0</v>
      </c>
      <c r="AM1265">
        <v>0</v>
      </c>
      <c r="AN1265">
        <v>0</v>
      </c>
      <c r="AO1265">
        <v>0</v>
      </c>
      <c r="AP1265">
        <v>7.0933333333333337</v>
      </c>
      <c r="AQ1265">
        <v>17.919999999999995</v>
      </c>
    </row>
    <row r="1266" spans="1:43">
      <c r="A1266" t="s">
        <v>152</v>
      </c>
      <c r="B1266" t="s">
        <v>183</v>
      </c>
      <c r="C1266" t="s">
        <v>856</v>
      </c>
      <c r="D1266">
        <v>89.771052631578954</v>
      </c>
      <c r="E1266">
        <v>41.281578947368423</v>
      </c>
      <c r="F1266">
        <v>440.11604272220751</v>
      </c>
      <c r="G1266">
        <v>202.38912913502972</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row>
    <row r="1267" spans="1:43">
      <c r="A1267" t="s">
        <v>152</v>
      </c>
      <c r="B1267" t="s">
        <v>183</v>
      </c>
      <c r="C1267" t="s">
        <v>857</v>
      </c>
      <c r="D1267">
        <v>89.771052631578954</v>
      </c>
      <c r="E1267">
        <v>41.281578947368423</v>
      </c>
      <c r="F1267">
        <v>440.11604272220751</v>
      </c>
      <c r="G1267">
        <v>202.38912913502972</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v>
      </c>
    </row>
    <row r="1268" spans="1:43">
      <c r="A1268" t="s">
        <v>152</v>
      </c>
      <c r="B1268" t="s">
        <v>183</v>
      </c>
      <c r="C1268" t="s">
        <v>858</v>
      </c>
      <c r="D1268">
        <v>89.771052631578954</v>
      </c>
      <c r="E1268">
        <v>41.281578947368423</v>
      </c>
      <c r="F1268">
        <v>263.04000000000002</v>
      </c>
      <c r="G1268">
        <v>120.96000000000001</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row>
    <row r="1269" spans="1:43">
      <c r="A1269" t="s">
        <v>152</v>
      </c>
      <c r="B1269" t="s">
        <v>183</v>
      </c>
      <c r="C1269" t="s">
        <v>859</v>
      </c>
      <c r="D1269">
        <v>89.771052631578954</v>
      </c>
      <c r="E1269">
        <v>41.281578947368423</v>
      </c>
      <c r="F1269">
        <v>263.04000000000002</v>
      </c>
      <c r="G1269">
        <v>120.96000000000001</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row>
    <row r="1270" spans="1:43">
      <c r="A1270" t="s">
        <v>152</v>
      </c>
      <c r="B1270" t="s">
        <v>183</v>
      </c>
      <c r="C1270" t="s">
        <v>860</v>
      </c>
      <c r="D1270">
        <v>54.394074074074076</v>
      </c>
      <c r="E1270">
        <v>25.013333333333332</v>
      </c>
      <c r="F1270">
        <v>353.96740740740745</v>
      </c>
      <c r="G1270">
        <v>162.77333333333334</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row>
    <row r="1271" spans="1:43">
      <c r="A1271" t="s">
        <v>152</v>
      </c>
      <c r="B1271" t="s">
        <v>183</v>
      </c>
      <c r="C1271" t="s">
        <v>861</v>
      </c>
      <c r="D1271">
        <v>0</v>
      </c>
      <c r="E1271">
        <v>0</v>
      </c>
      <c r="F1271">
        <v>0</v>
      </c>
      <c r="G1271">
        <v>0</v>
      </c>
      <c r="H1271">
        <v>0</v>
      </c>
      <c r="I1271">
        <v>0</v>
      </c>
      <c r="J1271">
        <v>0</v>
      </c>
      <c r="K1271">
        <v>29.226666666666667</v>
      </c>
      <c r="L1271">
        <v>263.04000000000002</v>
      </c>
      <c r="M1271">
        <v>37.02044444444445</v>
      </c>
      <c r="N1271">
        <v>24.680296296296294</v>
      </c>
      <c r="O1271">
        <v>0</v>
      </c>
      <c r="P1271">
        <v>0</v>
      </c>
      <c r="Q1271">
        <v>0</v>
      </c>
      <c r="R1271">
        <v>0</v>
      </c>
      <c r="S1271">
        <v>0</v>
      </c>
      <c r="T1271">
        <v>0</v>
      </c>
      <c r="U1271">
        <v>0</v>
      </c>
      <c r="V1271">
        <v>0</v>
      </c>
      <c r="W1271">
        <v>0</v>
      </c>
      <c r="X1271">
        <v>15.425185185185189</v>
      </c>
      <c r="Y1271">
        <v>38.968888888888891</v>
      </c>
      <c r="Z1271">
        <v>0</v>
      </c>
      <c r="AA1271">
        <v>0</v>
      </c>
      <c r="AB1271">
        <v>0</v>
      </c>
      <c r="AC1271">
        <v>13.439999999999998</v>
      </c>
      <c r="AD1271">
        <v>120.95999999999998</v>
      </c>
      <c r="AE1271">
        <v>17.023999999999994</v>
      </c>
      <c r="AF1271">
        <v>11.34933333333333</v>
      </c>
      <c r="AG1271">
        <v>0</v>
      </c>
      <c r="AH1271">
        <v>0</v>
      </c>
      <c r="AI1271">
        <v>0</v>
      </c>
      <c r="AJ1271">
        <v>0</v>
      </c>
      <c r="AK1271">
        <v>0</v>
      </c>
      <c r="AL1271">
        <v>0</v>
      </c>
      <c r="AM1271">
        <v>0</v>
      </c>
      <c r="AN1271">
        <v>0</v>
      </c>
      <c r="AO1271">
        <v>0</v>
      </c>
      <c r="AP1271">
        <v>7.0933333333333337</v>
      </c>
      <c r="AQ1271">
        <v>17.919999999999995</v>
      </c>
    </row>
    <row r="1272" spans="1:43">
      <c r="A1272" t="s">
        <v>152</v>
      </c>
      <c r="B1272" t="s">
        <v>183</v>
      </c>
      <c r="C1272" t="s">
        <v>862</v>
      </c>
      <c r="D1272">
        <v>0</v>
      </c>
      <c r="E1272">
        <v>0</v>
      </c>
      <c r="F1272">
        <v>0</v>
      </c>
      <c r="G1272">
        <v>0</v>
      </c>
      <c r="H1272">
        <v>0</v>
      </c>
      <c r="I1272">
        <v>0</v>
      </c>
      <c r="J1272">
        <v>0</v>
      </c>
      <c r="K1272">
        <v>29.226666666666667</v>
      </c>
      <c r="L1272">
        <v>263.04000000000002</v>
      </c>
      <c r="M1272">
        <v>37.02044444444445</v>
      </c>
      <c r="N1272">
        <v>24.680296296296294</v>
      </c>
      <c r="O1272">
        <v>0</v>
      </c>
      <c r="P1272">
        <v>0</v>
      </c>
      <c r="Q1272">
        <v>0</v>
      </c>
      <c r="R1272">
        <v>0</v>
      </c>
      <c r="S1272">
        <v>0</v>
      </c>
      <c r="T1272">
        <v>0</v>
      </c>
      <c r="U1272">
        <v>0</v>
      </c>
      <c r="V1272">
        <v>0</v>
      </c>
      <c r="W1272">
        <v>0</v>
      </c>
      <c r="X1272">
        <v>15.425185185185189</v>
      </c>
      <c r="Y1272">
        <v>38.968888888888891</v>
      </c>
      <c r="Z1272">
        <v>0</v>
      </c>
      <c r="AA1272">
        <v>0</v>
      </c>
      <c r="AB1272">
        <v>0</v>
      </c>
      <c r="AC1272">
        <v>13.439999999999998</v>
      </c>
      <c r="AD1272">
        <v>120.95999999999998</v>
      </c>
      <c r="AE1272">
        <v>17.023999999999994</v>
      </c>
      <c r="AF1272">
        <v>11.34933333333333</v>
      </c>
      <c r="AG1272">
        <v>0</v>
      </c>
      <c r="AH1272">
        <v>0</v>
      </c>
      <c r="AI1272">
        <v>0</v>
      </c>
      <c r="AJ1272">
        <v>0</v>
      </c>
      <c r="AK1272">
        <v>0</v>
      </c>
      <c r="AL1272">
        <v>0</v>
      </c>
      <c r="AM1272">
        <v>0</v>
      </c>
      <c r="AN1272">
        <v>0</v>
      </c>
      <c r="AO1272">
        <v>0</v>
      </c>
      <c r="AP1272">
        <v>7.0933333333333337</v>
      </c>
      <c r="AQ1272">
        <v>17.919999999999995</v>
      </c>
    </row>
    <row r="1273" spans="1:43">
      <c r="A1273" t="s">
        <v>152</v>
      </c>
      <c r="B1273" t="s">
        <v>183</v>
      </c>
      <c r="C1273" t="s">
        <v>863</v>
      </c>
      <c r="D1273">
        <v>0</v>
      </c>
      <c r="E1273">
        <v>0</v>
      </c>
      <c r="F1273">
        <v>0</v>
      </c>
      <c r="G1273">
        <v>0</v>
      </c>
      <c r="H1273">
        <v>0</v>
      </c>
      <c r="I1273">
        <v>0</v>
      </c>
      <c r="J1273">
        <v>0</v>
      </c>
      <c r="K1273">
        <v>29.226666666666667</v>
      </c>
      <c r="L1273">
        <v>263.04000000000002</v>
      </c>
      <c r="M1273">
        <v>37.02044444444445</v>
      </c>
      <c r="N1273">
        <v>24.680296296296294</v>
      </c>
      <c r="O1273">
        <v>0</v>
      </c>
      <c r="P1273">
        <v>0</v>
      </c>
      <c r="Q1273">
        <v>0</v>
      </c>
      <c r="R1273">
        <v>0</v>
      </c>
      <c r="S1273">
        <v>0</v>
      </c>
      <c r="T1273">
        <v>0</v>
      </c>
      <c r="U1273">
        <v>0</v>
      </c>
      <c r="V1273">
        <v>0</v>
      </c>
      <c r="W1273">
        <v>0</v>
      </c>
      <c r="X1273">
        <v>15.425185185185189</v>
      </c>
      <c r="Y1273">
        <v>38.968888888888891</v>
      </c>
      <c r="Z1273">
        <v>0</v>
      </c>
      <c r="AA1273">
        <v>0</v>
      </c>
      <c r="AB1273">
        <v>0</v>
      </c>
      <c r="AC1273">
        <v>13.439999999999998</v>
      </c>
      <c r="AD1273">
        <v>120.95999999999998</v>
      </c>
      <c r="AE1273">
        <v>17.023999999999994</v>
      </c>
      <c r="AF1273">
        <v>11.34933333333333</v>
      </c>
      <c r="AG1273">
        <v>0</v>
      </c>
      <c r="AH1273">
        <v>0</v>
      </c>
      <c r="AI1273">
        <v>0</v>
      </c>
      <c r="AJ1273">
        <v>0</v>
      </c>
      <c r="AK1273">
        <v>0</v>
      </c>
      <c r="AL1273">
        <v>0</v>
      </c>
      <c r="AM1273">
        <v>0</v>
      </c>
      <c r="AN1273">
        <v>0</v>
      </c>
      <c r="AO1273">
        <v>0</v>
      </c>
      <c r="AP1273">
        <v>7.0933333333333337</v>
      </c>
      <c r="AQ1273">
        <v>17.919999999999995</v>
      </c>
    </row>
    <row r="1274" spans="1:43">
      <c r="A1274" t="s">
        <v>152</v>
      </c>
      <c r="B1274" t="s">
        <v>185</v>
      </c>
      <c r="C1274" t="s">
        <v>856</v>
      </c>
      <c r="D1274">
        <v>59.847368421052636</v>
      </c>
      <c r="E1274">
        <v>27.521052631578947</v>
      </c>
      <c r="F1274">
        <v>293.41069514813836</v>
      </c>
      <c r="G1274">
        <v>134.92608609001982</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row>
    <row r="1275" spans="1:43">
      <c r="A1275" t="s">
        <v>152</v>
      </c>
      <c r="B1275" t="s">
        <v>185</v>
      </c>
      <c r="C1275" t="s">
        <v>857</v>
      </c>
      <c r="D1275">
        <v>179.54210526315788</v>
      </c>
      <c r="E1275">
        <v>82.563157894736833</v>
      </c>
      <c r="F1275">
        <v>565.99173040434971</v>
      </c>
      <c r="G1275">
        <v>260.2735694560148</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row>
    <row r="1276" spans="1:43">
      <c r="A1276" t="s">
        <v>152</v>
      </c>
      <c r="B1276" t="s">
        <v>185</v>
      </c>
      <c r="C1276" t="s">
        <v>858</v>
      </c>
      <c r="D1276">
        <v>179.54210526315788</v>
      </c>
      <c r="E1276">
        <v>82.563157894736833</v>
      </c>
      <c r="F1276">
        <v>437.54105925413933</v>
      </c>
      <c r="G1276">
        <v>201.20501264971369</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row>
    <row r="1277" spans="1:43">
      <c r="A1277" t="s">
        <v>152</v>
      </c>
      <c r="B1277" t="s">
        <v>185</v>
      </c>
      <c r="C1277" t="s">
        <v>859</v>
      </c>
      <c r="D1277">
        <v>147.09473684210528</v>
      </c>
      <c r="E1277">
        <v>67.642105263157887</v>
      </c>
      <c r="F1277">
        <v>402.94501661079039</v>
      </c>
      <c r="G1277">
        <v>185.29588355094739</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row>
    <row r="1278" spans="1:43">
      <c r="A1278" t="s">
        <v>152</v>
      </c>
      <c r="B1278" t="s">
        <v>185</v>
      </c>
      <c r="C1278" t="s">
        <v>860</v>
      </c>
      <c r="D1278">
        <v>123.51008447043537</v>
      </c>
      <c r="E1278">
        <v>56.79660818713451</v>
      </c>
      <c r="F1278">
        <v>477.26848820683716</v>
      </c>
      <c r="G1278">
        <v>219.47383034329005</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row>
    <row r="1279" spans="1:43">
      <c r="A1279" t="s">
        <v>152</v>
      </c>
      <c r="B1279" t="s">
        <v>185</v>
      </c>
      <c r="C1279" t="s">
        <v>861</v>
      </c>
      <c r="D1279">
        <v>0</v>
      </c>
      <c r="E1279">
        <v>0</v>
      </c>
      <c r="F1279">
        <v>0</v>
      </c>
      <c r="G1279">
        <v>0</v>
      </c>
      <c r="H1279">
        <v>28.283672802589706</v>
      </c>
      <c r="I1279">
        <v>37.646543799309065</v>
      </c>
      <c r="J1279">
        <v>0</v>
      </c>
      <c r="K1279">
        <v>107.16444444444444</v>
      </c>
      <c r="L1279">
        <v>263.04000000000002</v>
      </c>
      <c r="M1279">
        <v>24.680296296296302</v>
      </c>
      <c r="N1279">
        <v>16.453530864197532</v>
      </c>
      <c r="O1279">
        <v>0</v>
      </c>
      <c r="P1279">
        <v>0</v>
      </c>
      <c r="Q1279">
        <v>0</v>
      </c>
      <c r="R1279">
        <v>0</v>
      </c>
      <c r="S1279">
        <v>0</v>
      </c>
      <c r="T1279">
        <v>0</v>
      </c>
      <c r="U1279">
        <v>0</v>
      </c>
      <c r="V1279">
        <v>0</v>
      </c>
      <c r="W1279">
        <v>0</v>
      </c>
      <c r="X1279">
        <v>50.228035103376477</v>
      </c>
      <c r="Y1279">
        <v>73.282049367058903</v>
      </c>
      <c r="Z1279">
        <v>13.006360485862416</v>
      </c>
      <c r="AA1279">
        <v>17.311914301872051</v>
      </c>
      <c r="AB1279">
        <v>0</v>
      </c>
      <c r="AC1279">
        <v>49.279999999999987</v>
      </c>
      <c r="AD1279">
        <v>120.95999999999998</v>
      </c>
      <c r="AE1279">
        <v>11.34933333333333</v>
      </c>
      <c r="AF1279">
        <v>7.5662222222222191</v>
      </c>
      <c r="AG1279">
        <v>0</v>
      </c>
      <c r="AH1279">
        <v>0</v>
      </c>
      <c r="AI1279">
        <v>0</v>
      </c>
      <c r="AJ1279">
        <v>0</v>
      </c>
      <c r="AK1279">
        <v>0</v>
      </c>
      <c r="AL1279">
        <v>0</v>
      </c>
      <c r="AM1279">
        <v>0</v>
      </c>
      <c r="AN1279">
        <v>0</v>
      </c>
      <c r="AO1279">
        <v>0</v>
      </c>
      <c r="AP1279">
        <v>23.097563587684071</v>
      </c>
      <c r="AQ1279">
        <v>33.699044599450431</v>
      </c>
    </row>
    <row r="1280" spans="1:43">
      <c r="A1280" t="s">
        <v>152</v>
      </c>
      <c r="B1280" t="s">
        <v>185</v>
      </c>
      <c r="C1280" t="s">
        <v>862</v>
      </c>
      <c r="D1280">
        <v>0</v>
      </c>
      <c r="E1280">
        <v>0</v>
      </c>
      <c r="F1280">
        <v>0</v>
      </c>
      <c r="G1280">
        <v>0</v>
      </c>
      <c r="H1280">
        <v>28.283672802589706</v>
      </c>
      <c r="I1280">
        <v>37.646543799309065</v>
      </c>
      <c r="J1280">
        <v>0</v>
      </c>
      <c r="K1280">
        <v>107.16444444444444</v>
      </c>
      <c r="L1280">
        <v>263.04000000000002</v>
      </c>
      <c r="M1280">
        <v>24.680296296296302</v>
      </c>
      <c r="N1280">
        <v>16.453530864197532</v>
      </c>
      <c r="O1280">
        <v>0</v>
      </c>
      <c r="P1280">
        <v>0</v>
      </c>
      <c r="Q1280">
        <v>0</v>
      </c>
      <c r="R1280">
        <v>0</v>
      </c>
      <c r="S1280">
        <v>0</v>
      </c>
      <c r="T1280">
        <v>0</v>
      </c>
      <c r="U1280">
        <v>0</v>
      </c>
      <c r="V1280">
        <v>0</v>
      </c>
      <c r="W1280">
        <v>0</v>
      </c>
      <c r="X1280">
        <v>50.228035103376477</v>
      </c>
      <c r="Y1280">
        <v>73.282049367058903</v>
      </c>
      <c r="Z1280">
        <v>13.006360485862416</v>
      </c>
      <c r="AA1280">
        <v>17.311914301872051</v>
      </c>
      <c r="AB1280">
        <v>0</v>
      </c>
      <c r="AC1280">
        <v>49.279999999999987</v>
      </c>
      <c r="AD1280">
        <v>120.95999999999998</v>
      </c>
      <c r="AE1280">
        <v>11.34933333333333</v>
      </c>
      <c r="AF1280">
        <v>7.5662222222222191</v>
      </c>
      <c r="AG1280">
        <v>0</v>
      </c>
      <c r="AH1280">
        <v>0</v>
      </c>
      <c r="AI1280">
        <v>0</v>
      </c>
      <c r="AJ1280">
        <v>0</v>
      </c>
      <c r="AK1280">
        <v>0</v>
      </c>
      <c r="AL1280">
        <v>0</v>
      </c>
      <c r="AM1280">
        <v>0</v>
      </c>
      <c r="AN1280">
        <v>0</v>
      </c>
      <c r="AO1280">
        <v>0</v>
      </c>
      <c r="AP1280">
        <v>23.097563587684071</v>
      </c>
      <c r="AQ1280">
        <v>33.699044599450431</v>
      </c>
    </row>
    <row r="1281" spans="1:43">
      <c r="A1281" t="s">
        <v>152</v>
      </c>
      <c r="B1281" t="s">
        <v>185</v>
      </c>
      <c r="C1281" t="s">
        <v>863</v>
      </c>
      <c r="D1281">
        <v>0</v>
      </c>
      <c r="E1281">
        <v>0</v>
      </c>
      <c r="F1281">
        <v>0</v>
      </c>
      <c r="G1281">
        <v>0</v>
      </c>
      <c r="H1281">
        <v>28.283672802589706</v>
      </c>
      <c r="I1281">
        <v>37.646543799309065</v>
      </c>
      <c r="J1281">
        <v>0</v>
      </c>
      <c r="K1281">
        <v>107.16444444444444</v>
      </c>
      <c r="L1281">
        <v>263.04000000000002</v>
      </c>
      <c r="M1281">
        <v>24.680296296296302</v>
      </c>
      <c r="N1281">
        <v>16.453530864197532</v>
      </c>
      <c r="O1281">
        <v>0</v>
      </c>
      <c r="P1281">
        <v>0</v>
      </c>
      <c r="Q1281">
        <v>0</v>
      </c>
      <c r="R1281">
        <v>0</v>
      </c>
      <c r="S1281">
        <v>0</v>
      </c>
      <c r="T1281">
        <v>0</v>
      </c>
      <c r="U1281">
        <v>0</v>
      </c>
      <c r="V1281">
        <v>0</v>
      </c>
      <c r="W1281">
        <v>0</v>
      </c>
      <c r="X1281">
        <v>50.228035103376477</v>
      </c>
      <c r="Y1281">
        <v>73.282049367058903</v>
      </c>
      <c r="Z1281">
        <v>13.006360485862416</v>
      </c>
      <c r="AA1281">
        <v>17.311914301872051</v>
      </c>
      <c r="AB1281">
        <v>0</v>
      </c>
      <c r="AC1281">
        <v>49.279999999999987</v>
      </c>
      <c r="AD1281">
        <v>120.95999999999998</v>
      </c>
      <c r="AE1281">
        <v>11.34933333333333</v>
      </c>
      <c r="AF1281">
        <v>7.5662222222222191</v>
      </c>
      <c r="AG1281">
        <v>0</v>
      </c>
      <c r="AH1281">
        <v>0</v>
      </c>
      <c r="AI1281">
        <v>0</v>
      </c>
      <c r="AJ1281">
        <v>0</v>
      </c>
      <c r="AK1281">
        <v>0</v>
      </c>
      <c r="AL1281">
        <v>0</v>
      </c>
      <c r="AM1281">
        <v>0</v>
      </c>
      <c r="AN1281">
        <v>0</v>
      </c>
      <c r="AO1281">
        <v>0</v>
      </c>
      <c r="AP1281">
        <v>23.097563587684071</v>
      </c>
      <c r="AQ1281">
        <v>33.699044599450431</v>
      </c>
    </row>
    <row r="1282" spans="1:43">
      <c r="A1282" t="s">
        <v>154</v>
      </c>
      <c r="B1282" t="s">
        <v>171</v>
      </c>
      <c r="C1282" t="s">
        <v>856</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row>
    <row r="1283" spans="1:43">
      <c r="A1283" t="s">
        <v>154</v>
      </c>
      <c r="B1283" t="s">
        <v>171</v>
      </c>
      <c r="C1283" t="s">
        <v>857</v>
      </c>
      <c r="D1283">
        <v>196.3666666666667</v>
      </c>
      <c r="E1283">
        <v>90.300000000000011</v>
      </c>
      <c r="F1283">
        <v>463.48449631791033</v>
      </c>
      <c r="G1283">
        <v>213.13520633597335</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row>
    <row r="1284" spans="1:43">
      <c r="A1284" t="s">
        <v>154</v>
      </c>
      <c r="B1284" t="s">
        <v>171</v>
      </c>
      <c r="C1284" t="s">
        <v>858</v>
      </c>
      <c r="D1284">
        <v>196.3666666666667</v>
      </c>
      <c r="E1284">
        <v>90.300000000000011</v>
      </c>
      <c r="F1284">
        <v>508.62197026538843</v>
      </c>
      <c r="G1284">
        <v>233.89185493955816</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row>
    <row r="1285" spans="1:43">
      <c r="A1285" t="s">
        <v>154</v>
      </c>
      <c r="B1285" t="s">
        <v>171</v>
      </c>
      <c r="C1285" t="s">
        <v>859</v>
      </c>
      <c r="D1285">
        <v>196.3666666666667</v>
      </c>
      <c r="E1285">
        <v>90.300000000000011</v>
      </c>
      <c r="F1285">
        <v>580.29019999660159</v>
      </c>
      <c r="G1285">
        <v>266.84877810062699</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row>
    <row r="1286" spans="1:43">
      <c r="A1286" t="s">
        <v>154</v>
      </c>
      <c r="B1286" t="s">
        <v>171</v>
      </c>
      <c r="C1286" t="s">
        <v>860</v>
      </c>
      <c r="D1286">
        <v>196.3666666666667</v>
      </c>
      <c r="E1286">
        <v>90.300000000000011</v>
      </c>
      <c r="F1286">
        <v>598.86227159187763</v>
      </c>
      <c r="G1286">
        <v>275.38921978312618</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row>
    <row r="1287" spans="1:43">
      <c r="A1287" t="s">
        <v>154</v>
      </c>
      <c r="B1287" t="s">
        <v>171</v>
      </c>
      <c r="C1287" t="s">
        <v>861</v>
      </c>
      <c r="D1287">
        <v>0</v>
      </c>
      <c r="E1287">
        <v>0</v>
      </c>
      <c r="F1287">
        <v>0</v>
      </c>
      <c r="G1287">
        <v>0</v>
      </c>
      <c r="H1287">
        <v>0</v>
      </c>
      <c r="I1287">
        <v>0</v>
      </c>
      <c r="J1287">
        <v>0</v>
      </c>
      <c r="K1287">
        <v>58.168938258544195</v>
      </c>
      <c r="L1287">
        <v>263.04000000000008</v>
      </c>
      <c r="M1287">
        <v>146.13333333333338</v>
      </c>
      <c r="N1287">
        <v>131.52000000000004</v>
      </c>
      <c r="O1287">
        <v>0</v>
      </c>
      <c r="P1287">
        <v>0</v>
      </c>
      <c r="Q1287">
        <v>0</v>
      </c>
      <c r="R1287">
        <v>0</v>
      </c>
      <c r="S1287">
        <v>0</v>
      </c>
      <c r="T1287">
        <v>0</v>
      </c>
      <c r="U1287">
        <v>0</v>
      </c>
      <c r="V1287">
        <v>0</v>
      </c>
      <c r="W1287">
        <v>0</v>
      </c>
      <c r="X1287">
        <v>82.200000000000017</v>
      </c>
      <c r="Y1287">
        <v>114.16666666666669</v>
      </c>
      <c r="Z1287">
        <v>0</v>
      </c>
      <c r="AA1287">
        <v>0</v>
      </c>
      <c r="AB1287">
        <v>0</v>
      </c>
      <c r="AC1287">
        <v>26.749219783126158</v>
      </c>
      <c r="AD1287">
        <v>120.95999999999998</v>
      </c>
      <c r="AE1287">
        <v>67.199999999999989</v>
      </c>
      <c r="AF1287">
        <v>60.47999999999999</v>
      </c>
      <c r="AG1287">
        <v>0</v>
      </c>
      <c r="AH1287">
        <v>0</v>
      </c>
      <c r="AI1287">
        <v>0</v>
      </c>
      <c r="AJ1287">
        <v>0</v>
      </c>
      <c r="AK1287">
        <v>0</v>
      </c>
      <c r="AL1287">
        <v>0</v>
      </c>
      <c r="AM1287">
        <v>0</v>
      </c>
      <c r="AN1287">
        <v>0</v>
      </c>
      <c r="AO1287">
        <v>0</v>
      </c>
      <c r="AP1287">
        <v>37.799999999999997</v>
      </c>
      <c r="AQ1287">
        <v>52.5</v>
      </c>
    </row>
    <row r="1288" spans="1:43">
      <c r="A1288" t="s">
        <v>154</v>
      </c>
      <c r="B1288" t="s">
        <v>171</v>
      </c>
      <c r="C1288" t="s">
        <v>862</v>
      </c>
      <c r="D1288">
        <v>0</v>
      </c>
      <c r="E1288">
        <v>0</v>
      </c>
      <c r="F1288">
        <v>0</v>
      </c>
      <c r="G1288">
        <v>0</v>
      </c>
      <c r="H1288">
        <v>0</v>
      </c>
      <c r="I1288">
        <v>0</v>
      </c>
      <c r="J1288">
        <v>0</v>
      </c>
      <c r="K1288">
        <v>58.168938258544195</v>
      </c>
      <c r="L1288">
        <v>263.04000000000008</v>
      </c>
      <c r="M1288">
        <v>146.13333333333338</v>
      </c>
      <c r="N1288">
        <v>131.52000000000004</v>
      </c>
      <c r="O1288">
        <v>0</v>
      </c>
      <c r="P1288">
        <v>0</v>
      </c>
      <c r="Q1288">
        <v>0</v>
      </c>
      <c r="R1288">
        <v>0</v>
      </c>
      <c r="S1288">
        <v>0</v>
      </c>
      <c r="T1288">
        <v>0</v>
      </c>
      <c r="U1288">
        <v>0</v>
      </c>
      <c r="V1288">
        <v>0</v>
      </c>
      <c r="W1288">
        <v>0</v>
      </c>
      <c r="X1288">
        <v>82.200000000000017</v>
      </c>
      <c r="Y1288">
        <v>114.16666666666669</v>
      </c>
      <c r="Z1288">
        <v>0</v>
      </c>
      <c r="AA1288">
        <v>0</v>
      </c>
      <c r="AB1288">
        <v>0</v>
      </c>
      <c r="AC1288">
        <v>26.749219783126158</v>
      </c>
      <c r="AD1288">
        <v>120.95999999999998</v>
      </c>
      <c r="AE1288">
        <v>67.199999999999989</v>
      </c>
      <c r="AF1288">
        <v>60.47999999999999</v>
      </c>
      <c r="AG1288">
        <v>0</v>
      </c>
      <c r="AH1288">
        <v>0</v>
      </c>
      <c r="AI1288">
        <v>0</v>
      </c>
      <c r="AJ1288">
        <v>0</v>
      </c>
      <c r="AK1288">
        <v>0</v>
      </c>
      <c r="AL1288">
        <v>0</v>
      </c>
      <c r="AM1288">
        <v>0</v>
      </c>
      <c r="AN1288">
        <v>0</v>
      </c>
      <c r="AO1288">
        <v>0</v>
      </c>
      <c r="AP1288">
        <v>37.799999999999997</v>
      </c>
      <c r="AQ1288">
        <v>52.5</v>
      </c>
    </row>
    <row r="1289" spans="1:43">
      <c r="A1289" t="s">
        <v>154</v>
      </c>
      <c r="B1289" t="s">
        <v>171</v>
      </c>
      <c r="C1289" t="s">
        <v>863</v>
      </c>
      <c r="D1289">
        <v>0</v>
      </c>
      <c r="E1289">
        <v>0</v>
      </c>
      <c r="F1289">
        <v>0</v>
      </c>
      <c r="G1289">
        <v>0</v>
      </c>
      <c r="H1289">
        <v>0</v>
      </c>
      <c r="I1289">
        <v>0</v>
      </c>
      <c r="J1289">
        <v>0</v>
      </c>
      <c r="K1289">
        <v>58.168938258544195</v>
      </c>
      <c r="L1289">
        <v>263.04000000000008</v>
      </c>
      <c r="M1289">
        <v>146.13333333333338</v>
      </c>
      <c r="N1289">
        <v>131.52000000000004</v>
      </c>
      <c r="O1289">
        <v>0</v>
      </c>
      <c r="P1289">
        <v>0</v>
      </c>
      <c r="Q1289">
        <v>0</v>
      </c>
      <c r="R1289">
        <v>0</v>
      </c>
      <c r="S1289">
        <v>0</v>
      </c>
      <c r="T1289">
        <v>0</v>
      </c>
      <c r="U1289">
        <v>0</v>
      </c>
      <c r="V1289">
        <v>0</v>
      </c>
      <c r="W1289">
        <v>0</v>
      </c>
      <c r="X1289">
        <v>82.200000000000017</v>
      </c>
      <c r="Y1289">
        <v>114.16666666666669</v>
      </c>
      <c r="Z1289">
        <v>0</v>
      </c>
      <c r="AA1289">
        <v>0</v>
      </c>
      <c r="AB1289">
        <v>0</v>
      </c>
      <c r="AC1289">
        <v>26.749219783126158</v>
      </c>
      <c r="AD1289">
        <v>120.95999999999998</v>
      </c>
      <c r="AE1289">
        <v>67.199999999999989</v>
      </c>
      <c r="AF1289">
        <v>60.47999999999999</v>
      </c>
      <c r="AG1289">
        <v>0</v>
      </c>
      <c r="AH1289">
        <v>0</v>
      </c>
      <c r="AI1289">
        <v>0</v>
      </c>
      <c r="AJ1289">
        <v>0</v>
      </c>
      <c r="AK1289">
        <v>0</v>
      </c>
      <c r="AL1289">
        <v>0</v>
      </c>
      <c r="AM1289">
        <v>0</v>
      </c>
      <c r="AN1289">
        <v>0</v>
      </c>
      <c r="AO1289">
        <v>0</v>
      </c>
      <c r="AP1289">
        <v>37.799999999999997</v>
      </c>
      <c r="AQ1289">
        <v>52.5</v>
      </c>
    </row>
    <row r="1290" spans="1:43">
      <c r="A1290" t="s">
        <v>154</v>
      </c>
      <c r="B1290" t="s">
        <v>173</v>
      </c>
      <c r="C1290" t="s">
        <v>856</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row>
    <row r="1291" spans="1:43">
      <c r="A1291" t="s">
        <v>154</v>
      </c>
      <c r="B1291" t="s">
        <v>173</v>
      </c>
      <c r="C1291" t="s">
        <v>857</v>
      </c>
      <c r="D1291">
        <v>264.23975676936942</v>
      </c>
      <c r="E1291">
        <v>121.5117129669363</v>
      </c>
      <c r="F1291">
        <v>392.05799439998293</v>
      </c>
      <c r="G1291">
        <v>180.28944268028411</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row>
    <row r="1292" spans="1:43">
      <c r="A1292" t="s">
        <v>154</v>
      </c>
      <c r="B1292" t="s">
        <v>173</v>
      </c>
      <c r="C1292" t="s">
        <v>858</v>
      </c>
      <c r="D1292">
        <v>228.75991220341555</v>
      </c>
      <c r="E1292">
        <v>105.19616400595021</v>
      </c>
      <c r="F1292">
        <v>507.82171633386122</v>
      </c>
      <c r="G1292">
        <v>233.52385495644711</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row>
    <row r="1293" spans="1:43">
      <c r="A1293" t="s">
        <v>154</v>
      </c>
      <c r="B1293" t="s">
        <v>173</v>
      </c>
      <c r="C1293" t="s">
        <v>859</v>
      </c>
      <c r="D1293">
        <v>312.38528601042128</v>
      </c>
      <c r="E1293">
        <v>143.6516278734054</v>
      </c>
      <c r="F1293">
        <v>462.66061935851201</v>
      </c>
      <c r="G1293">
        <v>212.75634320865879</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row>
    <row r="1294" spans="1:43">
      <c r="A1294" t="s">
        <v>154</v>
      </c>
      <c r="B1294" t="s">
        <v>173</v>
      </c>
      <c r="C1294" t="s">
        <v>860</v>
      </c>
      <c r="D1294">
        <v>265.5161940014338</v>
      </c>
      <c r="E1294">
        <v>122.09868775248415</v>
      </c>
      <c r="F1294">
        <v>390.80091344646326</v>
      </c>
      <c r="G1294">
        <v>179.71136895713272</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row>
    <row r="1295" spans="1:43">
      <c r="A1295" t="s">
        <v>154</v>
      </c>
      <c r="B1295" t="s">
        <v>173</v>
      </c>
      <c r="C1295" t="s">
        <v>861</v>
      </c>
      <c r="D1295">
        <v>0</v>
      </c>
      <c r="E1295">
        <v>0</v>
      </c>
      <c r="F1295">
        <v>0</v>
      </c>
      <c r="G1295">
        <v>0</v>
      </c>
      <c r="H1295">
        <v>0</v>
      </c>
      <c r="I1295">
        <v>0</v>
      </c>
      <c r="J1295">
        <v>0</v>
      </c>
      <c r="K1295">
        <v>26.229959013239075</v>
      </c>
      <c r="L1295">
        <v>233.28623092237515</v>
      </c>
      <c r="M1295">
        <v>83.997334947699628</v>
      </c>
      <c r="N1295">
        <v>47.287388563149406</v>
      </c>
      <c r="O1295">
        <v>0</v>
      </c>
      <c r="P1295">
        <v>0</v>
      </c>
      <c r="Q1295">
        <v>31.749177475632337</v>
      </c>
      <c r="R1295">
        <v>163.28668171468891</v>
      </c>
      <c r="S1295">
        <v>0</v>
      </c>
      <c r="T1295">
        <v>0</v>
      </c>
      <c r="U1295">
        <v>0</v>
      </c>
      <c r="V1295">
        <v>0</v>
      </c>
      <c r="W1295">
        <v>0</v>
      </c>
      <c r="X1295">
        <v>28.611115376270028</v>
      </c>
      <c r="Y1295">
        <v>45.70000580573906</v>
      </c>
      <c r="Z1295">
        <v>0</v>
      </c>
      <c r="AA1295">
        <v>0</v>
      </c>
      <c r="AB1295">
        <v>0</v>
      </c>
      <c r="AC1295">
        <v>12.061951954993148</v>
      </c>
      <c r="AD1295">
        <v>107.27760984021629</v>
      </c>
      <c r="AE1295">
        <v>38.626511691277912</v>
      </c>
      <c r="AF1295">
        <v>21.745295470645345</v>
      </c>
      <c r="AG1295">
        <v>0</v>
      </c>
      <c r="AH1295">
        <v>0</v>
      </c>
      <c r="AI1295">
        <v>14.599986722371071</v>
      </c>
      <c r="AJ1295">
        <v>75.088036116973711</v>
      </c>
      <c r="AK1295">
        <v>0</v>
      </c>
      <c r="AL1295">
        <v>0</v>
      </c>
      <c r="AM1295">
        <v>0</v>
      </c>
      <c r="AN1295">
        <v>0</v>
      </c>
      <c r="AO1295">
        <v>0</v>
      </c>
      <c r="AP1295">
        <v>13.156936267919789</v>
      </c>
      <c r="AQ1295">
        <v>21.015331136945697</v>
      </c>
    </row>
    <row r="1296" spans="1:43">
      <c r="A1296" t="s">
        <v>154</v>
      </c>
      <c r="B1296" t="s">
        <v>173</v>
      </c>
      <c r="C1296" t="s">
        <v>862</v>
      </c>
      <c r="D1296">
        <v>0</v>
      </c>
      <c r="E1296">
        <v>0</v>
      </c>
      <c r="F1296">
        <v>0</v>
      </c>
      <c r="G1296">
        <v>0</v>
      </c>
      <c r="H1296">
        <v>0</v>
      </c>
      <c r="I1296">
        <v>0</v>
      </c>
      <c r="J1296">
        <v>0</v>
      </c>
      <c r="K1296">
        <v>26.229959013239075</v>
      </c>
      <c r="L1296">
        <v>233.28623092237515</v>
      </c>
      <c r="M1296">
        <v>83.997334947699628</v>
      </c>
      <c r="N1296">
        <v>47.287388563149406</v>
      </c>
      <c r="O1296">
        <v>0</v>
      </c>
      <c r="P1296">
        <v>0</v>
      </c>
      <c r="Q1296">
        <v>31.749177475632337</v>
      </c>
      <c r="R1296">
        <v>163.28668171468891</v>
      </c>
      <c r="S1296">
        <v>0</v>
      </c>
      <c r="T1296">
        <v>0</v>
      </c>
      <c r="U1296">
        <v>0</v>
      </c>
      <c r="V1296">
        <v>0</v>
      </c>
      <c r="W1296">
        <v>0</v>
      </c>
      <c r="X1296">
        <v>28.611115376270028</v>
      </c>
      <c r="Y1296">
        <v>45.70000580573906</v>
      </c>
      <c r="Z1296">
        <v>0</v>
      </c>
      <c r="AA1296">
        <v>0</v>
      </c>
      <c r="AB1296">
        <v>0</v>
      </c>
      <c r="AC1296">
        <v>12.061951954993148</v>
      </c>
      <c r="AD1296">
        <v>107.27760984021629</v>
      </c>
      <c r="AE1296">
        <v>38.626511691277912</v>
      </c>
      <c r="AF1296">
        <v>21.745295470645345</v>
      </c>
      <c r="AG1296">
        <v>0</v>
      </c>
      <c r="AH1296">
        <v>0</v>
      </c>
      <c r="AI1296">
        <v>14.599986722371071</v>
      </c>
      <c r="AJ1296">
        <v>75.088036116973711</v>
      </c>
      <c r="AK1296">
        <v>0</v>
      </c>
      <c r="AL1296">
        <v>0</v>
      </c>
      <c r="AM1296">
        <v>0</v>
      </c>
      <c r="AN1296">
        <v>0</v>
      </c>
      <c r="AO1296">
        <v>0</v>
      </c>
      <c r="AP1296">
        <v>13.156936267919789</v>
      </c>
      <c r="AQ1296">
        <v>21.015331136945697</v>
      </c>
    </row>
    <row r="1297" spans="1:43">
      <c r="A1297" t="s">
        <v>154</v>
      </c>
      <c r="B1297" t="s">
        <v>173</v>
      </c>
      <c r="C1297" t="s">
        <v>863</v>
      </c>
      <c r="D1297">
        <v>0</v>
      </c>
      <c r="E1297">
        <v>0</v>
      </c>
      <c r="F1297">
        <v>0</v>
      </c>
      <c r="G1297">
        <v>0</v>
      </c>
      <c r="H1297">
        <v>0</v>
      </c>
      <c r="I1297">
        <v>0</v>
      </c>
      <c r="J1297">
        <v>0</v>
      </c>
      <c r="K1297">
        <v>26.229959013239075</v>
      </c>
      <c r="L1297">
        <v>233.28623092237515</v>
      </c>
      <c r="M1297">
        <v>83.997334947699628</v>
      </c>
      <c r="N1297">
        <v>47.287388563149406</v>
      </c>
      <c r="O1297">
        <v>0</v>
      </c>
      <c r="P1297">
        <v>0</v>
      </c>
      <c r="Q1297">
        <v>31.749177475632337</v>
      </c>
      <c r="R1297">
        <v>163.28668171468891</v>
      </c>
      <c r="S1297">
        <v>0</v>
      </c>
      <c r="T1297">
        <v>0</v>
      </c>
      <c r="U1297">
        <v>0</v>
      </c>
      <c r="V1297">
        <v>0</v>
      </c>
      <c r="W1297">
        <v>0</v>
      </c>
      <c r="X1297">
        <v>28.611115376270028</v>
      </c>
      <c r="Y1297">
        <v>45.70000580573906</v>
      </c>
      <c r="Z1297">
        <v>0</v>
      </c>
      <c r="AA1297">
        <v>0</v>
      </c>
      <c r="AB1297">
        <v>0</v>
      </c>
      <c r="AC1297">
        <v>12.061951954993148</v>
      </c>
      <c r="AD1297">
        <v>107.27760984021629</v>
      </c>
      <c r="AE1297">
        <v>38.626511691277912</v>
      </c>
      <c r="AF1297">
        <v>21.745295470645345</v>
      </c>
      <c r="AG1297">
        <v>0</v>
      </c>
      <c r="AH1297">
        <v>0</v>
      </c>
      <c r="AI1297">
        <v>14.599986722371071</v>
      </c>
      <c r="AJ1297">
        <v>75.088036116973711</v>
      </c>
      <c r="AK1297">
        <v>0</v>
      </c>
      <c r="AL1297">
        <v>0</v>
      </c>
      <c r="AM1297">
        <v>0</v>
      </c>
      <c r="AN1297">
        <v>0</v>
      </c>
      <c r="AO1297">
        <v>0</v>
      </c>
      <c r="AP1297">
        <v>13.156936267919789</v>
      </c>
      <c r="AQ1297">
        <v>21.015331136945697</v>
      </c>
    </row>
    <row r="1298" spans="1:43">
      <c r="A1298" t="s">
        <v>154</v>
      </c>
      <c r="B1298" t="s">
        <v>175</v>
      </c>
      <c r="C1298" t="s">
        <v>856</v>
      </c>
      <c r="D1298">
        <v>0</v>
      </c>
      <c r="E1298">
        <v>0</v>
      </c>
      <c r="F1298">
        <v>0</v>
      </c>
      <c r="G1298">
        <v>0</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row>
    <row r="1299" spans="1:43">
      <c r="A1299" t="s">
        <v>154</v>
      </c>
      <c r="B1299" t="s">
        <v>175</v>
      </c>
      <c r="C1299" t="s">
        <v>857</v>
      </c>
      <c r="D1299">
        <v>678.34438973355134</v>
      </c>
      <c r="E1299">
        <v>311.93939089937027</v>
      </c>
      <c r="F1299">
        <v>526.07999999999993</v>
      </c>
      <c r="G1299">
        <v>241.91999999999996</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row>
    <row r="1300" spans="1:43">
      <c r="A1300" t="s">
        <v>154</v>
      </c>
      <c r="B1300" t="s">
        <v>175</v>
      </c>
      <c r="C1300" t="s">
        <v>858</v>
      </c>
      <c r="D1300">
        <v>678.34438973355134</v>
      </c>
      <c r="E1300">
        <v>311.93939089937027</v>
      </c>
      <c r="F1300">
        <v>526.08000000000004</v>
      </c>
      <c r="G1300">
        <v>241.92000000000002</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row>
    <row r="1301" spans="1:43">
      <c r="A1301" t="s">
        <v>154</v>
      </c>
      <c r="B1301" t="s">
        <v>175</v>
      </c>
      <c r="C1301" t="s">
        <v>859</v>
      </c>
      <c r="D1301">
        <v>678.34438973355122</v>
      </c>
      <c r="E1301">
        <v>311.93939089937027</v>
      </c>
      <c r="F1301">
        <v>526.08000000000004</v>
      </c>
      <c r="G1301">
        <v>241.92000000000002</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row>
    <row r="1302" spans="1:43">
      <c r="A1302" t="s">
        <v>154</v>
      </c>
      <c r="B1302" t="s">
        <v>175</v>
      </c>
      <c r="C1302" t="s">
        <v>860</v>
      </c>
      <c r="D1302">
        <v>678.34438973355122</v>
      </c>
      <c r="E1302">
        <v>311.93939089937027</v>
      </c>
      <c r="F1302">
        <v>526.08000000000004</v>
      </c>
      <c r="G1302">
        <v>241.92000000000002</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row>
    <row r="1303" spans="1:43">
      <c r="A1303" t="s">
        <v>154</v>
      </c>
      <c r="B1303" t="s">
        <v>175</v>
      </c>
      <c r="C1303" t="s">
        <v>861</v>
      </c>
      <c r="D1303">
        <v>0</v>
      </c>
      <c r="E1303">
        <v>0</v>
      </c>
      <c r="F1303">
        <v>0</v>
      </c>
      <c r="G1303">
        <v>0</v>
      </c>
      <c r="H1303">
        <v>0</v>
      </c>
      <c r="I1303">
        <v>0</v>
      </c>
      <c r="J1303">
        <v>0</v>
      </c>
      <c r="K1303">
        <v>263.04000000000002</v>
      </c>
      <c r="L1303">
        <v>263.04000000000002</v>
      </c>
      <c r="M1303">
        <v>0</v>
      </c>
      <c r="N1303">
        <v>0</v>
      </c>
      <c r="O1303">
        <v>0</v>
      </c>
      <c r="P1303">
        <v>0</v>
      </c>
      <c r="Q1303">
        <v>134.42533861357279</v>
      </c>
      <c r="R1303">
        <v>184.83484059366265</v>
      </c>
      <c r="S1303">
        <v>0</v>
      </c>
      <c r="T1303">
        <v>0</v>
      </c>
      <c r="U1303">
        <v>0</v>
      </c>
      <c r="V1303">
        <v>0</v>
      </c>
      <c r="W1303">
        <v>0</v>
      </c>
      <c r="X1303">
        <v>164.40000000000006</v>
      </c>
      <c r="Y1303">
        <v>194.68421052631572</v>
      </c>
      <c r="Z1303">
        <v>0</v>
      </c>
      <c r="AA1303">
        <v>0</v>
      </c>
      <c r="AB1303">
        <v>0</v>
      </c>
      <c r="AC1303">
        <v>120.95999999999998</v>
      </c>
      <c r="AD1303">
        <v>120.95999999999998</v>
      </c>
      <c r="AE1303">
        <v>0</v>
      </c>
      <c r="AF1303">
        <v>0</v>
      </c>
      <c r="AG1303">
        <v>0</v>
      </c>
      <c r="AH1303">
        <v>0</v>
      </c>
      <c r="AI1303">
        <v>61.816031625219608</v>
      </c>
      <c r="AJ1303">
        <v>84.997043484676965</v>
      </c>
      <c r="AK1303">
        <v>0</v>
      </c>
      <c r="AL1303">
        <v>0</v>
      </c>
      <c r="AM1303">
        <v>0</v>
      </c>
      <c r="AN1303">
        <v>0</v>
      </c>
      <c r="AO1303">
        <v>0</v>
      </c>
      <c r="AP1303">
        <v>75.599999999999994</v>
      </c>
      <c r="AQ1303">
        <v>89.526315789473642</v>
      </c>
    </row>
    <row r="1304" spans="1:43">
      <c r="A1304" t="s">
        <v>154</v>
      </c>
      <c r="B1304" t="s">
        <v>175</v>
      </c>
      <c r="C1304" t="s">
        <v>862</v>
      </c>
      <c r="D1304">
        <v>0</v>
      </c>
      <c r="E1304">
        <v>0</v>
      </c>
      <c r="F1304">
        <v>0</v>
      </c>
      <c r="G1304">
        <v>0</v>
      </c>
      <c r="H1304">
        <v>0</v>
      </c>
      <c r="I1304">
        <v>0</v>
      </c>
      <c r="J1304">
        <v>0</v>
      </c>
      <c r="K1304">
        <v>263.04000000000002</v>
      </c>
      <c r="L1304">
        <v>263.04000000000002</v>
      </c>
      <c r="M1304">
        <v>0</v>
      </c>
      <c r="N1304">
        <v>0</v>
      </c>
      <c r="O1304">
        <v>0</v>
      </c>
      <c r="P1304">
        <v>0</v>
      </c>
      <c r="Q1304">
        <v>134.42533861357279</v>
      </c>
      <c r="R1304">
        <v>184.83484059366265</v>
      </c>
      <c r="S1304">
        <v>0</v>
      </c>
      <c r="T1304">
        <v>0</v>
      </c>
      <c r="U1304">
        <v>0</v>
      </c>
      <c r="V1304">
        <v>0</v>
      </c>
      <c r="W1304">
        <v>0</v>
      </c>
      <c r="X1304">
        <v>164.40000000000006</v>
      </c>
      <c r="Y1304">
        <v>194.68421052631572</v>
      </c>
      <c r="Z1304">
        <v>0</v>
      </c>
      <c r="AA1304">
        <v>0</v>
      </c>
      <c r="AB1304">
        <v>0</v>
      </c>
      <c r="AC1304">
        <v>120.95999999999998</v>
      </c>
      <c r="AD1304">
        <v>120.95999999999998</v>
      </c>
      <c r="AE1304">
        <v>0</v>
      </c>
      <c r="AF1304">
        <v>0</v>
      </c>
      <c r="AG1304">
        <v>0</v>
      </c>
      <c r="AH1304">
        <v>0</v>
      </c>
      <c r="AI1304">
        <v>61.816031625219608</v>
      </c>
      <c r="AJ1304">
        <v>84.997043484676965</v>
      </c>
      <c r="AK1304">
        <v>0</v>
      </c>
      <c r="AL1304">
        <v>0</v>
      </c>
      <c r="AM1304">
        <v>0</v>
      </c>
      <c r="AN1304">
        <v>0</v>
      </c>
      <c r="AO1304">
        <v>0</v>
      </c>
      <c r="AP1304">
        <v>75.599999999999994</v>
      </c>
      <c r="AQ1304">
        <v>89.526315789473642</v>
      </c>
    </row>
    <row r="1305" spans="1:43">
      <c r="A1305" t="s">
        <v>154</v>
      </c>
      <c r="B1305" t="s">
        <v>175</v>
      </c>
      <c r="C1305" t="s">
        <v>863</v>
      </c>
      <c r="D1305">
        <v>0</v>
      </c>
      <c r="E1305">
        <v>0</v>
      </c>
      <c r="F1305">
        <v>0</v>
      </c>
      <c r="G1305">
        <v>0</v>
      </c>
      <c r="H1305">
        <v>0</v>
      </c>
      <c r="I1305">
        <v>0</v>
      </c>
      <c r="J1305">
        <v>0</v>
      </c>
      <c r="K1305">
        <v>263.04000000000002</v>
      </c>
      <c r="L1305">
        <v>263.04000000000002</v>
      </c>
      <c r="M1305">
        <v>0</v>
      </c>
      <c r="N1305">
        <v>0</v>
      </c>
      <c r="O1305">
        <v>0</v>
      </c>
      <c r="P1305">
        <v>0</v>
      </c>
      <c r="Q1305">
        <v>134.42533861357279</v>
      </c>
      <c r="R1305">
        <v>184.83484059366265</v>
      </c>
      <c r="S1305">
        <v>0</v>
      </c>
      <c r="T1305">
        <v>0</v>
      </c>
      <c r="U1305">
        <v>0</v>
      </c>
      <c r="V1305">
        <v>0</v>
      </c>
      <c r="W1305">
        <v>0</v>
      </c>
      <c r="X1305">
        <v>164.40000000000006</v>
      </c>
      <c r="Y1305">
        <v>194.68421052631572</v>
      </c>
      <c r="Z1305">
        <v>0</v>
      </c>
      <c r="AA1305">
        <v>0</v>
      </c>
      <c r="AB1305">
        <v>0</v>
      </c>
      <c r="AC1305">
        <v>120.95999999999998</v>
      </c>
      <c r="AD1305">
        <v>120.95999999999998</v>
      </c>
      <c r="AE1305">
        <v>0</v>
      </c>
      <c r="AF1305">
        <v>0</v>
      </c>
      <c r="AG1305">
        <v>0</v>
      </c>
      <c r="AH1305">
        <v>0</v>
      </c>
      <c r="AI1305">
        <v>61.816031625219608</v>
      </c>
      <c r="AJ1305">
        <v>84.997043484676965</v>
      </c>
      <c r="AK1305">
        <v>0</v>
      </c>
      <c r="AL1305">
        <v>0</v>
      </c>
      <c r="AM1305">
        <v>0</v>
      </c>
      <c r="AN1305">
        <v>0</v>
      </c>
      <c r="AO1305">
        <v>0</v>
      </c>
      <c r="AP1305">
        <v>75.599999999999994</v>
      </c>
      <c r="AQ1305">
        <v>89.526315789473642</v>
      </c>
    </row>
    <row r="1306" spans="1:43">
      <c r="A1306" t="s">
        <v>154</v>
      </c>
      <c r="B1306" t="s">
        <v>177</v>
      </c>
      <c r="C1306" t="s">
        <v>856</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row>
    <row r="1307" spans="1:43">
      <c r="A1307" t="s">
        <v>154</v>
      </c>
      <c r="B1307" t="s">
        <v>177</v>
      </c>
      <c r="C1307" t="s">
        <v>857</v>
      </c>
      <c r="D1307">
        <v>654.25316210526341</v>
      </c>
      <c r="E1307">
        <v>300.86094315789484</v>
      </c>
      <c r="F1307">
        <v>315.64799999999997</v>
      </c>
      <c r="G1307">
        <v>145.15199999999999</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row>
    <row r="1308" spans="1:43">
      <c r="A1308" t="s">
        <v>154</v>
      </c>
      <c r="B1308" t="s">
        <v>177</v>
      </c>
      <c r="C1308" t="s">
        <v>858</v>
      </c>
      <c r="D1308">
        <v>113.98400000000004</v>
      </c>
      <c r="E1308">
        <v>52.416000000000011</v>
      </c>
      <c r="F1308">
        <v>1171.8293904000006</v>
      </c>
      <c r="G1308">
        <v>538.87044960000026</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row>
    <row r="1309" spans="1:43">
      <c r="A1309" t="s">
        <v>154</v>
      </c>
      <c r="B1309" t="s">
        <v>177</v>
      </c>
      <c r="C1309" t="s">
        <v>859</v>
      </c>
      <c r="D1309">
        <v>360.00567733333344</v>
      </c>
      <c r="E1309">
        <v>165.55005600000004</v>
      </c>
      <c r="F1309">
        <v>315.64799999999997</v>
      </c>
      <c r="G1309">
        <v>145.15199999999999</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row>
    <row r="1310" spans="1:43">
      <c r="A1310" t="s">
        <v>154</v>
      </c>
      <c r="B1310" t="s">
        <v>177</v>
      </c>
      <c r="C1310" t="s">
        <v>860</v>
      </c>
      <c r="D1310">
        <v>360.00567733333344</v>
      </c>
      <c r="E1310">
        <v>165.55005600000004</v>
      </c>
      <c r="F1310">
        <v>315.64799999999997</v>
      </c>
      <c r="G1310">
        <v>145.15199999999999</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row>
    <row r="1311" spans="1:43">
      <c r="A1311" t="s">
        <v>154</v>
      </c>
      <c r="B1311" t="s">
        <v>177</v>
      </c>
      <c r="C1311" t="s">
        <v>861</v>
      </c>
      <c r="D1311">
        <v>0</v>
      </c>
      <c r="E1311">
        <v>0</v>
      </c>
      <c r="F1311">
        <v>0</v>
      </c>
      <c r="G1311">
        <v>0</v>
      </c>
      <c r="H1311">
        <v>0</v>
      </c>
      <c r="I1311">
        <v>0</v>
      </c>
      <c r="J1311">
        <v>0</v>
      </c>
      <c r="K1311">
        <v>52.608000000000004</v>
      </c>
      <c r="L1311">
        <v>263.03999999999996</v>
      </c>
      <c r="M1311">
        <v>0</v>
      </c>
      <c r="N1311">
        <v>0</v>
      </c>
      <c r="O1311">
        <v>0</v>
      </c>
      <c r="P1311">
        <v>0</v>
      </c>
      <c r="Q1311">
        <v>0</v>
      </c>
      <c r="R1311">
        <v>262.0963440000001</v>
      </c>
      <c r="S1311">
        <v>0</v>
      </c>
      <c r="T1311">
        <v>0</v>
      </c>
      <c r="U1311">
        <v>0</v>
      </c>
      <c r="V1311">
        <v>0</v>
      </c>
      <c r="W1311">
        <v>0</v>
      </c>
      <c r="X1311">
        <v>0</v>
      </c>
      <c r="Y1311">
        <v>70.144000000000005</v>
      </c>
      <c r="Z1311">
        <v>0</v>
      </c>
      <c r="AA1311">
        <v>0</v>
      </c>
      <c r="AB1311">
        <v>0</v>
      </c>
      <c r="AC1311">
        <v>24.191999999999993</v>
      </c>
      <c r="AD1311">
        <v>120.95999999999998</v>
      </c>
      <c r="AE1311">
        <v>0</v>
      </c>
      <c r="AF1311">
        <v>0</v>
      </c>
      <c r="AG1311">
        <v>0</v>
      </c>
      <c r="AH1311">
        <v>0</v>
      </c>
      <c r="AI1311">
        <v>0</v>
      </c>
      <c r="AJ1311">
        <v>120.52605600000004</v>
      </c>
      <c r="AK1311">
        <v>0</v>
      </c>
      <c r="AL1311">
        <v>0</v>
      </c>
      <c r="AM1311">
        <v>0</v>
      </c>
      <c r="AN1311">
        <v>0</v>
      </c>
      <c r="AO1311">
        <v>0</v>
      </c>
      <c r="AP1311">
        <v>0</v>
      </c>
      <c r="AQ1311">
        <v>32.256</v>
      </c>
    </row>
    <row r="1312" spans="1:43">
      <c r="A1312" t="s">
        <v>154</v>
      </c>
      <c r="B1312" t="s">
        <v>177</v>
      </c>
      <c r="C1312" t="s">
        <v>862</v>
      </c>
      <c r="D1312">
        <v>0</v>
      </c>
      <c r="E1312">
        <v>0</v>
      </c>
      <c r="F1312">
        <v>0</v>
      </c>
      <c r="G1312">
        <v>0</v>
      </c>
      <c r="H1312">
        <v>0</v>
      </c>
      <c r="I1312">
        <v>0</v>
      </c>
      <c r="J1312">
        <v>0</v>
      </c>
      <c r="K1312">
        <v>52.608000000000004</v>
      </c>
      <c r="L1312">
        <v>263.03999999999996</v>
      </c>
      <c r="M1312">
        <v>0</v>
      </c>
      <c r="N1312">
        <v>0</v>
      </c>
      <c r="O1312">
        <v>0</v>
      </c>
      <c r="P1312">
        <v>0</v>
      </c>
      <c r="Q1312">
        <v>0</v>
      </c>
      <c r="R1312">
        <v>262.0963440000001</v>
      </c>
      <c r="S1312">
        <v>0</v>
      </c>
      <c r="T1312">
        <v>0</v>
      </c>
      <c r="U1312">
        <v>0</v>
      </c>
      <c r="V1312">
        <v>0</v>
      </c>
      <c r="W1312">
        <v>0</v>
      </c>
      <c r="X1312">
        <v>0</v>
      </c>
      <c r="Y1312">
        <v>70.144000000000005</v>
      </c>
      <c r="Z1312">
        <v>0</v>
      </c>
      <c r="AA1312">
        <v>0</v>
      </c>
      <c r="AB1312">
        <v>0</v>
      </c>
      <c r="AC1312">
        <v>24.191999999999993</v>
      </c>
      <c r="AD1312">
        <v>120.95999999999998</v>
      </c>
      <c r="AE1312">
        <v>0</v>
      </c>
      <c r="AF1312">
        <v>0</v>
      </c>
      <c r="AG1312">
        <v>0</v>
      </c>
      <c r="AH1312">
        <v>0</v>
      </c>
      <c r="AI1312">
        <v>0</v>
      </c>
      <c r="AJ1312">
        <v>120.52605600000004</v>
      </c>
      <c r="AK1312">
        <v>0</v>
      </c>
      <c r="AL1312">
        <v>0</v>
      </c>
      <c r="AM1312">
        <v>0</v>
      </c>
      <c r="AN1312">
        <v>0</v>
      </c>
      <c r="AO1312">
        <v>0</v>
      </c>
      <c r="AP1312">
        <v>0</v>
      </c>
      <c r="AQ1312">
        <v>32.256</v>
      </c>
    </row>
    <row r="1313" spans="1:43">
      <c r="A1313" t="s">
        <v>154</v>
      </c>
      <c r="B1313" t="s">
        <v>177</v>
      </c>
      <c r="C1313" t="s">
        <v>863</v>
      </c>
      <c r="D1313">
        <v>0</v>
      </c>
      <c r="E1313">
        <v>0</v>
      </c>
      <c r="F1313">
        <v>0</v>
      </c>
      <c r="G1313">
        <v>0</v>
      </c>
      <c r="H1313">
        <v>0</v>
      </c>
      <c r="I1313">
        <v>0</v>
      </c>
      <c r="J1313">
        <v>0</v>
      </c>
      <c r="K1313">
        <v>52.608000000000004</v>
      </c>
      <c r="L1313">
        <v>263.03999999999996</v>
      </c>
      <c r="M1313">
        <v>0</v>
      </c>
      <c r="N1313">
        <v>0</v>
      </c>
      <c r="O1313">
        <v>0</v>
      </c>
      <c r="P1313">
        <v>0</v>
      </c>
      <c r="Q1313">
        <v>0</v>
      </c>
      <c r="R1313">
        <v>262.0963440000001</v>
      </c>
      <c r="S1313">
        <v>0</v>
      </c>
      <c r="T1313">
        <v>0</v>
      </c>
      <c r="U1313">
        <v>0</v>
      </c>
      <c r="V1313">
        <v>0</v>
      </c>
      <c r="W1313">
        <v>0</v>
      </c>
      <c r="X1313">
        <v>0</v>
      </c>
      <c r="Y1313">
        <v>70.144000000000005</v>
      </c>
      <c r="Z1313">
        <v>0</v>
      </c>
      <c r="AA1313">
        <v>0</v>
      </c>
      <c r="AB1313">
        <v>0</v>
      </c>
      <c r="AC1313">
        <v>24.191999999999993</v>
      </c>
      <c r="AD1313">
        <v>120.95999999999998</v>
      </c>
      <c r="AE1313">
        <v>0</v>
      </c>
      <c r="AF1313">
        <v>0</v>
      </c>
      <c r="AG1313">
        <v>0</v>
      </c>
      <c r="AH1313">
        <v>0</v>
      </c>
      <c r="AI1313">
        <v>0</v>
      </c>
      <c r="AJ1313">
        <v>120.52605600000004</v>
      </c>
      <c r="AK1313">
        <v>0</v>
      </c>
      <c r="AL1313">
        <v>0</v>
      </c>
      <c r="AM1313">
        <v>0</v>
      </c>
      <c r="AN1313">
        <v>0</v>
      </c>
      <c r="AO1313">
        <v>0</v>
      </c>
      <c r="AP1313">
        <v>0</v>
      </c>
      <c r="AQ1313">
        <v>32.256</v>
      </c>
    </row>
    <row r="1314" spans="1:43">
      <c r="A1314" t="s">
        <v>154</v>
      </c>
      <c r="B1314" t="s">
        <v>179</v>
      </c>
      <c r="C1314" t="s">
        <v>856</v>
      </c>
      <c r="D1314">
        <v>0</v>
      </c>
      <c r="E1314">
        <v>0</v>
      </c>
      <c r="F1314">
        <v>0</v>
      </c>
      <c r="G1314">
        <v>0</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row>
    <row r="1315" spans="1:43">
      <c r="A1315" t="s">
        <v>154</v>
      </c>
      <c r="B1315" t="s">
        <v>179</v>
      </c>
      <c r="C1315" t="s">
        <v>857</v>
      </c>
      <c r="D1315">
        <v>654.25316210526341</v>
      </c>
      <c r="E1315">
        <v>300.86094315789484</v>
      </c>
      <c r="F1315">
        <v>315.64799999999997</v>
      </c>
      <c r="G1315">
        <v>145.15199999999999</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row>
    <row r="1316" spans="1:43">
      <c r="A1316" t="s">
        <v>154</v>
      </c>
      <c r="B1316" t="s">
        <v>179</v>
      </c>
      <c r="C1316" t="s">
        <v>858</v>
      </c>
      <c r="D1316">
        <v>113.98400000000004</v>
      </c>
      <c r="E1316">
        <v>52.416000000000011</v>
      </c>
      <c r="F1316">
        <v>1171.8293904000006</v>
      </c>
      <c r="G1316">
        <v>538.87044960000026</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row>
    <row r="1317" spans="1:43">
      <c r="A1317" t="s">
        <v>154</v>
      </c>
      <c r="B1317" t="s">
        <v>179</v>
      </c>
      <c r="C1317" t="s">
        <v>859</v>
      </c>
      <c r="D1317">
        <v>360.00567733333344</v>
      </c>
      <c r="E1317">
        <v>165.55005600000004</v>
      </c>
      <c r="F1317">
        <v>315.64799999999997</v>
      </c>
      <c r="G1317">
        <v>145.15199999999999</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row>
    <row r="1318" spans="1:43">
      <c r="A1318" t="s">
        <v>154</v>
      </c>
      <c r="B1318" t="s">
        <v>179</v>
      </c>
      <c r="C1318" t="s">
        <v>860</v>
      </c>
      <c r="D1318">
        <v>360.00567733333344</v>
      </c>
      <c r="E1318">
        <v>165.55005600000004</v>
      </c>
      <c r="F1318">
        <v>315.64799999999997</v>
      </c>
      <c r="G1318">
        <v>145.15199999999999</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row>
    <row r="1319" spans="1:43">
      <c r="A1319" t="s">
        <v>154</v>
      </c>
      <c r="B1319" t="s">
        <v>179</v>
      </c>
      <c r="C1319" t="s">
        <v>861</v>
      </c>
      <c r="D1319">
        <v>0</v>
      </c>
      <c r="E1319">
        <v>0</v>
      </c>
      <c r="F1319">
        <v>0</v>
      </c>
      <c r="G1319">
        <v>0</v>
      </c>
      <c r="H1319">
        <v>0</v>
      </c>
      <c r="I1319">
        <v>0</v>
      </c>
      <c r="J1319">
        <v>0</v>
      </c>
      <c r="K1319">
        <v>52.608000000000004</v>
      </c>
      <c r="L1319">
        <v>263.03999999999996</v>
      </c>
      <c r="M1319">
        <v>0</v>
      </c>
      <c r="N1319">
        <v>0</v>
      </c>
      <c r="O1319">
        <v>0</v>
      </c>
      <c r="P1319">
        <v>0</v>
      </c>
      <c r="Q1319">
        <v>0</v>
      </c>
      <c r="R1319">
        <v>262.0963440000001</v>
      </c>
      <c r="S1319">
        <v>0</v>
      </c>
      <c r="T1319">
        <v>0</v>
      </c>
      <c r="U1319">
        <v>0</v>
      </c>
      <c r="V1319">
        <v>0</v>
      </c>
      <c r="W1319">
        <v>0</v>
      </c>
      <c r="X1319">
        <v>0</v>
      </c>
      <c r="Y1319">
        <v>70.144000000000005</v>
      </c>
      <c r="Z1319">
        <v>0</v>
      </c>
      <c r="AA1319">
        <v>0</v>
      </c>
      <c r="AB1319">
        <v>0</v>
      </c>
      <c r="AC1319">
        <v>24.191999999999993</v>
      </c>
      <c r="AD1319">
        <v>120.95999999999998</v>
      </c>
      <c r="AE1319">
        <v>0</v>
      </c>
      <c r="AF1319">
        <v>0</v>
      </c>
      <c r="AG1319">
        <v>0</v>
      </c>
      <c r="AH1319">
        <v>0</v>
      </c>
      <c r="AI1319">
        <v>0</v>
      </c>
      <c r="AJ1319">
        <v>120.52605600000004</v>
      </c>
      <c r="AK1319">
        <v>0</v>
      </c>
      <c r="AL1319">
        <v>0</v>
      </c>
      <c r="AM1319">
        <v>0</v>
      </c>
      <c r="AN1319">
        <v>0</v>
      </c>
      <c r="AO1319">
        <v>0</v>
      </c>
      <c r="AP1319">
        <v>0</v>
      </c>
      <c r="AQ1319">
        <v>32.256</v>
      </c>
    </row>
    <row r="1320" spans="1:43">
      <c r="A1320" t="s">
        <v>154</v>
      </c>
      <c r="B1320" t="s">
        <v>179</v>
      </c>
      <c r="C1320" t="s">
        <v>862</v>
      </c>
      <c r="D1320">
        <v>0</v>
      </c>
      <c r="E1320">
        <v>0</v>
      </c>
      <c r="F1320">
        <v>0</v>
      </c>
      <c r="G1320">
        <v>0</v>
      </c>
      <c r="H1320">
        <v>0</v>
      </c>
      <c r="I1320">
        <v>0</v>
      </c>
      <c r="J1320">
        <v>0</v>
      </c>
      <c r="K1320">
        <v>52.608000000000004</v>
      </c>
      <c r="L1320">
        <v>263.03999999999996</v>
      </c>
      <c r="M1320">
        <v>0</v>
      </c>
      <c r="N1320">
        <v>0</v>
      </c>
      <c r="O1320">
        <v>0</v>
      </c>
      <c r="P1320">
        <v>0</v>
      </c>
      <c r="Q1320">
        <v>0</v>
      </c>
      <c r="R1320">
        <v>262.0963440000001</v>
      </c>
      <c r="S1320">
        <v>0</v>
      </c>
      <c r="T1320">
        <v>0</v>
      </c>
      <c r="U1320">
        <v>0</v>
      </c>
      <c r="V1320">
        <v>0</v>
      </c>
      <c r="W1320">
        <v>0</v>
      </c>
      <c r="X1320">
        <v>0</v>
      </c>
      <c r="Y1320">
        <v>70.144000000000005</v>
      </c>
      <c r="Z1320">
        <v>0</v>
      </c>
      <c r="AA1320">
        <v>0</v>
      </c>
      <c r="AB1320">
        <v>0</v>
      </c>
      <c r="AC1320">
        <v>24.191999999999993</v>
      </c>
      <c r="AD1320">
        <v>120.95999999999998</v>
      </c>
      <c r="AE1320">
        <v>0</v>
      </c>
      <c r="AF1320">
        <v>0</v>
      </c>
      <c r="AG1320">
        <v>0</v>
      </c>
      <c r="AH1320">
        <v>0</v>
      </c>
      <c r="AI1320">
        <v>0</v>
      </c>
      <c r="AJ1320">
        <v>120.52605600000004</v>
      </c>
      <c r="AK1320">
        <v>0</v>
      </c>
      <c r="AL1320">
        <v>0</v>
      </c>
      <c r="AM1320">
        <v>0</v>
      </c>
      <c r="AN1320">
        <v>0</v>
      </c>
      <c r="AO1320">
        <v>0</v>
      </c>
      <c r="AP1320">
        <v>0</v>
      </c>
      <c r="AQ1320">
        <v>32.256</v>
      </c>
    </row>
    <row r="1321" spans="1:43">
      <c r="A1321" t="s">
        <v>154</v>
      </c>
      <c r="B1321" t="s">
        <v>179</v>
      </c>
      <c r="C1321" t="s">
        <v>863</v>
      </c>
      <c r="D1321">
        <v>0</v>
      </c>
      <c r="E1321">
        <v>0</v>
      </c>
      <c r="F1321">
        <v>0</v>
      </c>
      <c r="G1321">
        <v>0</v>
      </c>
      <c r="H1321">
        <v>0</v>
      </c>
      <c r="I1321">
        <v>0</v>
      </c>
      <c r="J1321">
        <v>0</v>
      </c>
      <c r="K1321">
        <v>52.608000000000004</v>
      </c>
      <c r="L1321">
        <v>263.03999999999996</v>
      </c>
      <c r="M1321">
        <v>0</v>
      </c>
      <c r="N1321">
        <v>0</v>
      </c>
      <c r="O1321">
        <v>0</v>
      </c>
      <c r="P1321">
        <v>0</v>
      </c>
      <c r="Q1321">
        <v>0</v>
      </c>
      <c r="R1321">
        <v>262.0963440000001</v>
      </c>
      <c r="S1321">
        <v>0</v>
      </c>
      <c r="T1321">
        <v>0</v>
      </c>
      <c r="U1321">
        <v>0</v>
      </c>
      <c r="V1321">
        <v>0</v>
      </c>
      <c r="W1321">
        <v>0</v>
      </c>
      <c r="X1321">
        <v>0</v>
      </c>
      <c r="Y1321">
        <v>70.144000000000005</v>
      </c>
      <c r="Z1321">
        <v>0</v>
      </c>
      <c r="AA1321">
        <v>0</v>
      </c>
      <c r="AB1321">
        <v>0</v>
      </c>
      <c r="AC1321">
        <v>24.191999999999993</v>
      </c>
      <c r="AD1321">
        <v>120.95999999999998</v>
      </c>
      <c r="AE1321">
        <v>0</v>
      </c>
      <c r="AF1321">
        <v>0</v>
      </c>
      <c r="AG1321">
        <v>0</v>
      </c>
      <c r="AH1321">
        <v>0</v>
      </c>
      <c r="AI1321">
        <v>0</v>
      </c>
      <c r="AJ1321">
        <v>120.52605600000004</v>
      </c>
      <c r="AK1321">
        <v>0</v>
      </c>
      <c r="AL1321">
        <v>0</v>
      </c>
      <c r="AM1321">
        <v>0</v>
      </c>
      <c r="AN1321">
        <v>0</v>
      </c>
      <c r="AO1321">
        <v>0</v>
      </c>
      <c r="AP1321">
        <v>0</v>
      </c>
      <c r="AQ1321">
        <v>32.256</v>
      </c>
    </row>
    <row r="1322" spans="1:43">
      <c r="A1322" t="s">
        <v>154</v>
      </c>
      <c r="B1322" t="s">
        <v>181</v>
      </c>
      <c r="C1322" t="s">
        <v>856</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row>
    <row r="1323" spans="1:43">
      <c r="A1323" t="s">
        <v>154</v>
      </c>
      <c r="B1323" t="s">
        <v>181</v>
      </c>
      <c r="C1323" t="s">
        <v>857</v>
      </c>
      <c r="D1323">
        <v>654.25316210526341</v>
      </c>
      <c r="E1323">
        <v>300.86094315789484</v>
      </c>
      <c r="F1323">
        <v>315.64799999999997</v>
      </c>
      <c r="G1323">
        <v>145.15199999999999</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row>
    <row r="1324" spans="1:43">
      <c r="A1324" t="s">
        <v>154</v>
      </c>
      <c r="B1324" t="s">
        <v>181</v>
      </c>
      <c r="C1324" t="s">
        <v>858</v>
      </c>
      <c r="D1324">
        <v>113.98400000000004</v>
      </c>
      <c r="E1324">
        <v>52.416000000000011</v>
      </c>
      <c r="F1324">
        <v>1171.8293904000006</v>
      </c>
      <c r="G1324">
        <v>538.87044960000026</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row>
    <row r="1325" spans="1:43">
      <c r="A1325" t="s">
        <v>154</v>
      </c>
      <c r="B1325" t="s">
        <v>181</v>
      </c>
      <c r="C1325" t="s">
        <v>859</v>
      </c>
      <c r="D1325">
        <v>360.00567733333344</v>
      </c>
      <c r="E1325">
        <v>165.55005600000004</v>
      </c>
      <c r="F1325">
        <v>315.64799999999997</v>
      </c>
      <c r="G1325">
        <v>145.15199999999999</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row>
    <row r="1326" spans="1:43">
      <c r="A1326" t="s">
        <v>154</v>
      </c>
      <c r="B1326" t="s">
        <v>181</v>
      </c>
      <c r="C1326" t="s">
        <v>860</v>
      </c>
      <c r="D1326">
        <v>360.00567733333344</v>
      </c>
      <c r="E1326">
        <v>165.55005600000004</v>
      </c>
      <c r="F1326">
        <v>315.64799999999997</v>
      </c>
      <c r="G1326">
        <v>145.15199999999999</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row>
    <row r="1327" spans="1:43">
      <c r="A1327" t="s">
        <v>154</v>
      </c>
      <c r="B1327" t="s">
        <v>181</v>
      </c>
      <c r="C1327" t="s">
        <v>861</v>
      </c>
      <c r="D1327">
        <v>0</v>
      </c>
      <c r="E1327">
        <v>0</v>
      </c>
      <c r="F1327">
        <v>0</v>
      </c>
      <c r="G1327">
        <v>0</v>
      </c>
      <c r="H1327">
        <v>0</v>
      </c>
      <c r="I1327">
        <v>0</v>
      </c>
      <c r="J1327">
        <v>0</v>
      </c>
      <c r="K1327">
        <v>52.608000000000004</v>
      </c>
      <c r="L1327">
        <v>263.03999999999996</v>
      </c>
      <c r="M1327">
        <v>0</v>
      </c>
      <c r="N1327">
        <v>0</v>
      </c>
      <c r="O1327">
        <v>0</v>
      </c>
      <c r="P1327">
        <v>0</v>
      </c>
      <c r="Q1327">
        <v>0</v>
      </c>
      <c r="R1327">
        <v>262.0963440000001</v>
      </c>
      <c r="S1327">
        <v>0</v>
      </c>
      <c r="T1327">
        <v>0</v>
      </c>
      <c r="U1327">
        <v>0</v>
      </c>
      <c r="V1327">
        <v>0</v>
      </c>
      <c r="W1327">
        <v>0</v>
      </c>
      <c r="X1327">
        <v>0</v>
      </c>
      <c r="Y1327">
        <v>70.144000000000005</v>
      </c>
      <c r="Z1327">
        <v>0</v>
      </c>
      <c r="AA1327">
        <v>0</v>
      </c>
      <c r="AB1327">
        <v>0</v>
      </c>
      <c r="AC1327">
        <v>24.191999999999993</v>
      </c>
      <c r="AD1327">
        <v>120.95999999999998</v>
      </c>
      <c r="AE1327">
        <v>0</v>
      </c>
      <c r="AF1327">
        <v>0</v>
      </c>
      <c r="AG1327">
        <v>0</v>
      </c>
      <c r="AH1327">
        <v>0</v>
      </c>
      <c r="AI1327">
        <v>0</v>
      </c>
      <c r="AJ1327">
        <v>120.52605600000004</v>
      </c>
      <c r="AK1327">
        <v>0</v>
      </c>
      <c r="AL1327">
        <v>0</v>
      </c>
      <c r="AM1327">
        <v>0</v>
      </c>
      <c r="AN1327">
        <v>0</v>
      </c>
      <c r="AO1327">
        <v>0</v>
      </c>
      <c r="AP1327">
        <v>0</v>
      </c>
      <c r="AQ1327">
        <v>32.256</v>
      </c>
    </row>
    <row r="1328" spans="1:43">
      <c r="A1328" t="s">
        <v>154</v>
      </c>
      <c r="B1328" t="s">
        <v>181</v>
      </c>
      <c r="C1328" t="s">
        <v>862</v>
      </c>
      <c r="D1328">
        <v>0</v>
      </c>
      <c r="E1328">
        <v>0</v>
      </c>
      <c r="F1328">
        <v>0</v>
      </c>
      <c r="G1328">
        <v>0</v>
      </c>
      <c r="H1328">
        <v>0</v>
      </c>
      <c r="I1328">
        <v>0</v>
      </c>
      <c r="J1328">
        <v>0</v>
      </c>
      <c r="K1328">
        <v>52.608000000000004</v>
      </c>
      <c r="L1328">
        <v>263.03999999999996</v>
      </c>
      <c r="M1328">
        <v>0</v>
      </c>
      <c r="N1328">
        <v>0</v>
      </c>
      <c r="O1328">
        <v>0</v>
      </c>
      <c r="P1328">
        <v>0</v>
      </c>
      <c r="Q1328">
        <v>0</v>
      </c>
      <c r="R1328">
        <v>262.0963440000001</v>
      </c>
      <c r="S1328">
        <v>0</v>
      </c>
      <c r="T1328">
        <v>0</v>
      </c>
      <c r="U1328">
        <v>0</v>
      </c>
      <c r="V1328">
        <v>0</v>
      </c>
      <c r="W1328">
        <v>0</v>
      </c>
      <c r="X1328">
        <v>0</v>
      </c>
      <c r="Y1328">
        <v>70.144000000000005</v>
      </c>
      <c r="Z1328">
        <v>0</v>
      </c>
      <c r="AA1328">
        <v>0</v>
      </c>
      <c r="AB1328">
        <v>0</v>
      </c>
      <c r="AC1328">
        <v>24.191999999999993</v>
      </c>
      <c r="AD1328">
        <v>120.95999999999998</v>
      </c>
      <c r="AE1328">
        <v>0</v>
      </c>
      <c r="AF1328">
        <v>0</v>
      </c>
      <c r="AG1328">
        <v>0</v>
      </c>
      <c r="AH1328">
        <v>0</v>
      </c>
      <c r="AI1328">
        <v>0</v>
      </c>
      <c r="AJ1328">
        <v>120.52605600000004</v>
      </c>
      <c r="AK1328">
        <v>0</v>
      </c>
      <c r="AL1328">
        <v>0</v>
      </c>
      <c r="AM1328">
        <v>0</v>
      </c>
      <c r="AN1328">
        <v>0</v>
      </c>
      <c r="AO1328">
        <v>0</v>
      </c>
      <c r="AP1328">
        <v>0</v>
      </c>
      <c r="AQ1328">
        <v>32.256</v>
      </c>
    </row>
    <row r="1329" spans="1:43">
      <c r="A1329" t="s">
        <v>154</v>
      </c>
      <c r="B1329" t="s">
        <v>181</v>
      </c>
      <c r="C1329" t="s">
        <v>863</v>
      </c>
      <c r="D1329">
        <v>0</v>
      </c>
      <c r="E1329">
        <v>0</v>
      </c>
      <c r="F1329">
        <v>0</v>
      </c>
      <c r="G1329">
        <v>0</v>
      </c>
      <c r="H1329">
        <v>0</v>
      </c>
      <c r="I1329">
        <v>0</v>
      </c>
      <c r="J1329">
        <v>0</v>
      </c>
      <c r="K1329">
        <v>52.608000000000004</v>
      </c>
      <c r="L1329">
        <v>263.03999999999996</v>
      </c>
      <c r="M1329">
        <v>0</v>
      </c>
      <c r="N1329">
        <v>0</v>
      </c>
      <c r="O1329">
        <v>0</v>
      </c>
      <c r="P1329">
        <v>0</v>
      </c>
      <c r="Q1329">
        <v>0</v>
      </c>
      <c r="R1329">
        <v>262.0963440000001</v>
      </c>
      <c r="S1329">
        <v>0</v>
      </c>
      <c r="T1329">
        <v>0</v>
      </c>
      <c r="U1329">
        <v>0</v>
      </c>
      <c r="V1329">
        <v>0</v>
      </c>
      <c r="W1329">
        <v>0</v>
      </c>
      <c r="X1329">
        <v>0</v>
      </c>
      <c r="Y1329">
        <v>70.144000000000005</v>
      </c>
      <c r="Z1329">
        <v>0</v>
      </c>
      <c r="AA1329">
        <v>0</v>
      </c>
      <c r="AB1329">
        <v>0</v>
      </c>
      <c r="AC1329">
        <v>24.191999999999993</v>
      </c>
      <c r="AD1329">
        <v>120.95999999999998</v>
      </c>
      <c r="AE1329">
        <v>0</v>
      </c>
      <c r="AF1329">
        <v>0</v>
      </c>
      <c r="AG1329">
        <v>0</v>
      </c>
      <c r="AH1329">
        <v>0</v>
      </c>
      <c r="AI1329">
        <v>0</v>
      </c>
      <c r="AJ1329">
        <v>120.52605600000004</v>
      </c>
      <c r="AK1329">
        <v>0</v>
      </c>
      <c r="AL1329">
        <v>0</v>
      </c>
      <c r="AM1329">
        <v>0</v>
      </c>
      <c r="AN1329">
        <v>0</v>
      </c>
      <c r="AO1329">
        <v>0</v>
      </c>
      <c r="AP1329">
        <v>0</v>
      </c>
      <c r="AQ1329">
        <v>32.256</v>
      </c>
    </row>
    <row r="1330" spans="1:43">
      <c r="A1330" t="s">
        <v>154</v>
      </c>
      <c r="B1330" t="s">
        <v>183</v>
      </c>
      <c r="C1330" t="s">
        <v>856</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row>
    <row r="1331" spans="1:43">
      <c r="A1331" t="s">
        <v>154</v>
      </c>
      <c r="B1331" t="s">
        <v>183</v>
      </c>
      <c r="C1331" t="s">
        <v>857</v>
      </c>
      <c r="D1331">
        <v>654.25316210526341</v>
      </c>
      <c r="E1331">
        <v>300.86094315789484</v>
      </c>
      <c r="F1331">
        <v>315.64799999999997</v>
      </c>
      <c r="G1331">
        <v>145.15199999999999</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row>
    <row r="1332" spans="1:43">
      <c r="A1332" t="s">
        <v>154</v>
      </c>
      <c r="B1332" t="s">
        <v>183</v>
      </c>
      <c r="C1332" t="s">
        <v>858</v>
      </c>
      <c r="D1332">
        <v>113.98400000000004</v>
      </c>
      <c r="E1332">
        <v>52.416000000000011</v>
      </c>
      <c r="F1332">
        <v>1171.8293904000006</v>
      </c>
      <c r="G1332">
        <v>538.87044960000026</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row>
    <row r="1333" spans="1:43">
      <c r="A1333" t="s">
        <v>154</v>
      </c>
      <c r="B1333" t="s">
        <v>183</v>
      </c>
      <c r="C1333" t="s">
        <v>859</v>
      </c>
      <c r="D1333">
        <v>360.00567733333344</v>
      </c>
      <c r="E1333">
        <v>165.55005600000004</v>
      </c>
      <c r="F1333">
        <v>315.64799999999997</v>
      </c>
      <c r="G1333">
        <v>145.15199999999999</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row>
    <row r="1334" spans="1:43">
      <c r="A1334" t="s">
        <v>154</v>
      </c>
      <c r="B1334" t="s">
        <v>183</v>
      </c>
      <c r="C1334" t="s">
        <v>860</v>
      </c>
      <c r="D1334">
        <v>360.00567733333344</v>
      </c>
      <c r="E1334">
        <v>165.55005600000004</v>
      </c>
      <c r="F1334">
        <v>315.64799999999997</v>
      </c>
      <c r="G1334">
        <v>145.15199999999999</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row>
    <row r="1335" spans="1:43">
      <c r="A1335" t="s">
        <v>154</v>
      </c>
      <c r="B1335" t="s">
        <v>183</v>
      </c>
      <c r="C1335" t="s">
        <v>861</v>
      </c>
      <c r="D1335">
        <v>0</v>
      </c>
      <c r="E1335">
        <v>0</v>
      </c>
      <c r="F1335">
        <v>0</v>
      </c>
      <c r="G1335">
        <v>0</v>
      </c>
      <c r="H1335">
        <v>0</v>
      </c>
      <c r="I1335">
        <v>0</v>
      </c>
      <c r="J1335">
        <v>0</v>
      </c>
      <c r="K1335">
        <v>52.608000000000004</v>
      </c>
      <c r="L1335">
        <v>263.03999999999996</v>
      </c>
      <c r="M1335">
        <v>0</v>
      </c>
      <c r="N1335">
        <v>0</v>
      </c>
      <c r="O1335">
        <v>0</v>
      </c>
      <c r="P1335">
        <v>0</v>
      </c>
      <c r="Q1335">
        <v>0</v>
      </c>
      <c r="R1335">
        <v>262.0963440000001</v>
      </c>
      <c r="S1335">
        <v>0</v>
      </c>
      <c r="T1335">
        <v>0</v>
      </c>
      <c r="U1335">
        <v>0</v>
      </c>
      <c r="V1335">
        <v>0</v>
      </c>
      <c r="W1335">
        <v>0</v>
      </c>
      <c r="X1335">
        <v>0</v>
      </c>
      <c r="Y1335">
        <v>70.144000000000005</v>
      </c>
      <c r="Z1335">
        <v>0</v>
      </c>
      <c r="AA1335">
        <v>0</v>
      </c>
      <c r="AB1335">
        <v>0</v>
      </c>
      <c r="AC1335">
        <v>24.191999999999993</v>
      </c>
      <c r="AD1335">
        <v>120.95999999999998</v>
      </c>
      <c r="AE1335">
        <v>0</v>
      </c>
      <c r="AF1335">
        <v>0</v>
      </c>
      <c r="AG1335">
        <v>0</v>
      </c>
      <c r="AH1335">
        <v>0</v>
      </c>
      <c r="AI1335">
        <v>0</v>
      </c>
      <c r="AJ1335">
        <v>120.52605600000004</v>
      </c>
      <c r="AK1335">
        <v>0</v>
      </c>
      <c r="AL1335">
        <v>0</v>
      </c>
      <c r="AM1335">
        <v>0</v>
      </c>
      <c r="AN1335">
        <v>0</v>
      </c>
      <c r="AO1335">
        <v>0</v>
      </c>
      <c r="AP1335">
        <v>0</v>
      </c>
      <c r="AQ1335">
        <v>32.256</v>
      </c>
    </row>
    <row r="1336" spans="1:43">
      <c r="A1336" t="s">
        <v>154</v>
      </c>
      <c r="B1336" t="s">
        <v>183</v>
      </c>
      <c r="C1336" t="s">
        <v>862</v>
      </c>
      <c r="D1336">
        <v>0</v>
      </c>
      <c r="E1336">
        <v>0</v>
      </c>
      <c r="F1336">
        <v>0</v>
      </c>
      <c r="G1336">
        <v>0</v>
      </c>
      <c r="H1336">
        <v>0</v>
      </c>
      <c r="I1336">
        <v>0</v>
      </c>
      <c r="J1336">
        <v>0</v>
      </c>
      <c r="K1336">
        <v>52.608000000000004</v>
      </c>
      <c r="L1336">
        <v>263.03999999999996</v>
      </c>
      <c r="M1336">
        <v>0</v>
      </c>
      <c r="N1336">
        <v>0</v>
      </c>
      <c r="O1336">
        <v>0</v>
      </c>
      <c r="P1336">
        <v>0</v>
      </c>
      <c r="Q1336">
        <v>0</v>
      </c>
      <c r="R1336">
        <v>262.0963440000001</v>
      </c>
      <c r="S1336">
        <v>0</v>
      </c>
      <c r="T1336">
        <v>0</v>
      </c>
      <c r="U1336">
        <v>0</v>
      </c>
      <c r="V1336">
        <v>0</v>
      </c>
      <c r="W1336">
        <v>0</v>
      </c>
      <c r="X1336">
        <v>0</v>
      </c>
      <c r="Y1336">
        <v>70.144000000000005</v>
      </c>
      <c r="Z1336">
        <v>0</v>
      </c>
      <c r="AA1336">
        <v>0</v>
      </c>
      <c r="AB1336">
        <v>0</v>
      </c>
      <c r="AC1336">
        <v>24.191999999999993</v>
      </c>
      <c r="AD1336">
        <v>120.95999999999998</v>
      </c>
      <c r="AE1336">
        <v>0</v>
      </c>
      <c r="AF1336">
        <v>0</v>
      </c>
      <c r="AG1336">
        <v>0</v>
      </c>
      <c r="AH1336">
        <v>0</v>
      </c>
      <c r="AI1336">
        <v>0</v>
      </c>
      <c r="AJ1336">
        <v>120.52605600000004</v>
      </c>
      <c r="AK1336">
        <v>0</v>
      </c>
      <c r="AL1336">
        <v>0</v>
      </c>
      <c r="AM1336">
        <v>0</v>
      </c>
      <c r="AN1336">
        <v>0</v>
      </c>
      <c r="AO1336">
        <v>0</v>
      </c>
      <c r="AP1336">
        <v>0</v>
      </c>
      <c r="AQ1336">
        <v>32.256</v>
      </c>
    </row>
    <row r="1337" spans="1:43">
      <c r="A1337" t="s">
        <v>154</v>
      </c>
      <c r="B1337" t="s">
        <v>183</v>
      </c>
      <c r="C1337" t="s">
        <v>863</v>
      </c>
      <c r="D1337">
        <v>0</v>
      </c>
      <c r="E1337">
        <v>0</v>
      </c>
      <c r="F1337">
        <v>0</v>
      </c>
      <c r="G1337">
        <v>0</v>
      </c>
      <c r="H1337">
        <v>0</v>
      </c>
      <c r="I1337">
        <v>0</v>
      </c>
      <c r="J1337">
        <v>0</v>
      </c>
      <c r="K1337">
        <v>52.608000000000004</v>
      </c>
      <c r="L1337">
        <v>263.03999999999996</v>
      </c>
      <c r="M1337">
        <v>0</v>
      </c>
      <c r="N1337">
        <v>0</v>
      </c>
      <c r="O1337">
        <v>0</v>
      </c>
      <c r="P1337">
        <v>0</v>
      </c>
      <c r="Q1337">
        <v>0</v>
      </c>
      <c r="R1337">
        <v>262.0963440000001</v>
      </c>
      <c r="S1337">
        <v>0</v>
      </c>
      <c r="T1337">
        <v>0</v>
      </c>
      <c r="U1337">
        <v>0</v>
      </c>
      <c r="V1337">
        <v>0</v>
      </c>
      <c r="W1337">
        <v>0</v>
      </c>
      <c r="X1337">
        <v>0</v>
      </c>
      <c r="Y1337">
        <v>70.144000000000005</v>
      </c>
      <c r="Z1337">
        <v>0</v>
      </c>
      <c r="AA1337">
        <v>0</v>
      </c>
      <c r="AB1337">
        <v>0</v>
      </c>
      <c r="AC1337">
        <v>24.191999999999993</v>
      </c>
      <c r="AD1337">
        <v>120.95999999999998</v>
      </c>
      <c r="AE1337">
        <v>0</v>
      </c>
      <c r="AF1337">
        <v>0</v>
      </c>
      <c r="AG1337">
        <v>0</v>
      </c>
      <c r="AH1337">
        <v>0</v>
      </c>
      <c r="AI1337">
        <v>0</v>
      </c>
      <c r="AJ1337">
        <v>120.52605600000004</v>
      </c>
      <c r="AK1337">
        <v>0</v>
      </c>
      <c r="AL1337">
        <v>0</v>
      </c>
      <c r="AM1337">
        <v>0</v>
      </c>
      <c r="AN1337">
        <v>0</v>
      </c>
      <c r="AO1337">
        <v>0</v>
      </c>
      <c r="AP1337">
        <v>0</v>
      </c>
      <c r="AQ1337">
        <v>32.256</v>
      </c>
    </row>
    <row r="1338" spans="1:43">
      <c r="A1338" t="s">
        <v>154</v>
      </c>
      <c r="B1338" t="s">
        <v>185</v>
      </c>
      <c r="C1338" t="s">
        <v>856</v>
      </c>
      <c r="D1338">
        <v>0</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row>
    <row r="1339" spans="1:43">
      <c r="A1339" t="s">
        <v>154</v>
      </c>
      <c r="B1339" t="s">
        <v>185</v>
      </c>
      <c r="C1339" t="s">
        <v>857</v>
      </c>
      <c r="D1339">
        <v>662.28357131469272</v>
      </c>
      <c r="E1339">
        <v>304.55375907171998</v>
      </c>
      <c r="F1339">
        <v>385.79199999999997</v>
      </c>
      <c r="G1339">
        <v>177.40799999999999</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row>
    <row r="1340" spans="1:43">
      <c r="A1340" t="s">
        <v>154</v>
      </c>
      <c r="B1340" t="s">
        <v>185</v>
      </c>
      <c r="C1340" t="s">
        <v>858</v>
      </c>
      <c r="D1340">
        <v>302.1041299111838</v>
      </c>
      <c r="E1340">
        <v>138.92379696645676</v>
      </c>
      <c r="F1340">
        <v>956.57959360000041</v>
      </c>
      <c r="G1340">
        <v>439.88696640000018</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row>
    <row r="1341" spans="1:43">
      <c r="A1341" t="s">
        <v>154</v>
      </c>
      <c r="B1341" t="s">
        <v>185</v>
      </c>
      <c r="C1341" t="s">
        <v>859</v>
      </c>
      <c r="D1341">
        <v>466.11858146673944</v>
      </c>
      <c r="E1341">
        <v>214.34650096645683</v>
      </c>
      <c r="F1341">
        <v>385.79199999999997</v>
      </c>
      <c r="G1341">
        <v>177.40799999999999</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row>
    <row r="1342" spans="1:43">
      <c r="A1342" t="s">
        <v>154</v>
      </c>
      <c r="B1342" t="s">
        <v>185</v>
      </c>
      <c r="C1342" t="s">
        <v>860</v>
      </c>
      <c r="D1342">
        <v>466.11858146673944</v>
      </c>
      <c r="E1342">
        <v>214.34650096645683</v>
      </c>
      <c r="F1342">
        <v>385.79199999999997</v>
      </c>
      <c r="G1342">
        <v>177.40799999999999</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row>
    <row r="1343" spans="1:43">
      <c r="A1343" t="s">
        <v>154</v>
      </c>
      <c r="B1343" t="s">
        <v>185</v>
      </c>
      <c r="C1343" t="s">
        <v>861</v>
      </c>
      <c r="D1343">
        <v>0</v>
      </c>
      <c r="E1343">
        <v>0</v>
      </c>
      <c r="F1343">
        <v>0</v>
      </c>
      <c r="G1343">
        <v>0</v>
      </c>
      <c r="H1343">
        <v>0</v>
      </c>
      <c r="I1343">
        <v>0</v>
      </c>
      <c r="J1343">
        <v>0</v>
      </c>
      <c r="K1343">
        <v>122.75199999999998</v>
      </c>
      <c r="L1343">
        <v>263.04000000000002</v>
      </c>
      <c r="M1343">
        <v>0</v>
      </c>
      <c r="N1343">
        <v>0</v>
      </c>
      <c r="O1343">
        <v>0</v>
      </c>
      <c r="P1343">
        <v>0</v>
      </c>
      <c r="Q1343">
        <v>44.808446204524266</v>
      </c>
      <c r="R1343">
        <v>236.34250953122094</v>
      </c>
      <c r="S1343">
        <v>0</v>
      </c>
      <c r="T1343">
        <v>0</v>
      </c>
      <c r="U1343">
        <v>0</v>
      </c>
      <c r="V1343">
        <v>0</v>
      </c>
      <c r="W1343">
        <v>0</v>
      </c>
      <c r="X1343">
        <v>54.800000000000004</v>
      </c>
      <c r="Y1343">
        <v>111.65740350877191</v>
      </c>
      <c r="Z1343">
        <v>0</v>
      </c>
      <c r="AA1343">
        <v>0</v>
      </c>
      <c r="AB1343">
        <v>0</v>
      </c>
      <c r="AC1343">
        <v>56.447999999999979</v>
      </c>
      <c r="AD1343">
        <v>120.95999999999998</v>
      </c>
      <c r="AE1343">
        <v>0</v>
      </c>
      <c r="AF1343">
        <v>0</v>
      </c>
      <c r="AG1343">
        <v>0</v>
      </c>
      <c r="AH1343">
        <v>0</v>
      </c>
      <c r="AI1343">
        <v>20.605343875073196</v>
      </c>
      <c r="AJ1343">
        <v>108.68305182822567</v>
      </c>
      <c r="AK1343">
        <v>0</v>
      </c>
      <c r="AL1343">
        <v>0</v>
      </c>
      <c r="AM1343">
        <v>0</v>
      </c>
      <c r="AN1343">
        <v>0</v>
      </c>
      <c r="AO1343">
        <v>0</v>
      </c>
      <c r="AP1343">
        <v>25.199999999999996</v>
      </c>
      <c r="AQ1343">
        <v>51.346105263157867</v>
      </c>
    </row>
    <row r="1344" spans="1:43">
      <c r="A1344" t="s">
        <v>154</v>
      </c>
      <c r="B1344" t="s">
        <v>185</v>
      </c>
      <c r="C1344" t="s">
        <v>862</v>
      </c>
      <c r="D1344">
        <v>0</v>
      </c>
      <c r="E1344">
        <v>0</v>
      </c>
      <c r="F1344">
        <v>0</v>
      </c>
      <c r="G1344">
        <v>0</v>
      </c>
      <c r="H1344">
        <v>0</v>
      </c>
      <c r="I1344">
        <v>0</v>
      </c>
      <c r="J1344">
        <v>0</v>
      </c>
      <c r="K1344">
        <v>122.75199999999998</v>
      </c>
      <c r="L1344">
        <v>263.04000000000002</v>
      </c>
      <c r="M1344">
        <v>0</v>
      </c>
      <c r="N1344">
        <v>0</v>
      </c>
      <c r="O1344">
        <v>0</v>
      </c>
      <c r="P1344">
        <v>0</v>
      </c>
      <c r="Q1344">
        <v>44.808446204524266</v>
      </c>
      <c r="R1344">
        <v>236.34250953122094</v>
      </c>
      <c r="S1344">
        <v>0</v>
      </c>
      <c r="T1344">
        <v>0</v>
      </c>
      <c r="U1344">
        <v>0</v>
      </c>
      <c r="V1344">
        <v>0</v>
      </c>
      <c r="W1344">
        <v>0</v>
      </c>
      <c r="X1344">
        <v>54.800000000000004</v>
      </c>
      <c r="Y1344">
        <v>111.65740350877191</v>
      </c>
      <c r="Z1344">
        <v>0</v>
      </c>
      <c r="AA1344">
        <v>0</v>
      </c>
      <c r="AB1344">
        <v>0</v>
      </c>
      <c r="AC1344">
        <v>56.447999999999979</v>
      </c>
      <c r="AD1344">
        <v>120.95999999999998</v>
      </c>
      <c r="AE1344">
        <v>0</v>
      </c>
      <c r="AF1344">
        <v>0</v>
      </c>
      <c r="AG1344">
        <v>0</v>
      </c>
      <c r="AH1344">
        <v>0</v>
      </c>
      <c r="AI1344">
        <v>20.605343875073196</v>
      </c>
      <c r="AJ1344">
        <v>108.68305182822567</v>
      </c>
      <c r="AK1344">
        <v>0</v>
      </c>
      <c r="AL1344">
        <v>0</v>
      </c>
      <c r="AM1344">
        <v>0</v>
      </c>
      <c r="AN1344">
        <v>0</v>
      </c>
      <c r="AO1344">
        <v>0</v>
      </c>
      <c r="AP1344">
        <v>25.199999999999996</v>
      </c>
      <c r="AQ1344">
        <v>51.346105263157867</v>
      </c>
    </row>
    <row r="1345" spans="1:43">
      <c r="A1345" t="s">
        <v>154</v>
      </c>
      <c r="B1345" t="s">
        <v>185</v>
      </c>
      <c r="C1345" t="s">
        <v>863</v>
      </c>
      <c r="D1345">
        <v>0</v>
      </c>
      <c r="E1345">
        <v>0</v>
      </c>
      <c r="F1345">
        <v>0</v>
      </c>
      <c r="G1345">
        <v>0</v>
      </c>
      <c r="H1345">
        <v>0</v>
      </c>
      <c r="I1345">
        <v>0</v>
      </c>
      <c r="J1345">
        <v>0</v>
      </c>
      <c r="K1345">
        <v>122.75199999999998</v>
      </c>
      <c r="L1345">
        <v>263.04000000000002</v>
      </c>
      <c r="M1345">
        <v>0</v>
      </c>
      <c r="N1345">
        <v>0</v>
      </c>
      <c r="O1345">
        <v>0</v>
      </c>
      <c r="P1345">
        <v>0</v>
      </c>
      <c r="Q1345">
        <v>44.808446204524266</v>
      </c>
      <c r="R1345">
        <v>236.34250953122094</v>
      </c>
      <c r="S1345">
        <v>0</v>
      </c>
      <c r="T1345">
        <v>0</v>
      </c>
      <c r="U1345">
        <v>0</v>
      </c>
      <c r="V1345">
        <v>0</v>
      </c>
      <c r="W1345">
        <v>0</v>
      </c>
      <c r="X1345">
        <v>54.800000000000004</v>
      </c>
      <c r="Y1345">
        <v>111.65740350877191</v>
      </c>
      <c r="Z1345">
        <v>0</v>
      </c>
      <c r="AA1345">
        <v>0</v>
      </c>
      <c r="AB1345">
        <v>0</v>
      </c>
      <c r="AC1345">
        <v>56.447999999999979</v>
      </c>
      <c r="AD1345">
        <v>120.95999999999998</v>
      </c>
      <c r="AE1345">
        <v>0</v>
      </c>
      <c r="AF1345">
        <v>0</v>
      </c>
      <c r="AG1345">
        <v>0</v>
      </c>
      <c r="AH1345">
        <v>0</v>
      </c>
      <c r="AI1345">
        <v>20.605343875073196</v>
      </c>
      <c r="AJ1345">
        <v>108.68305182822567</v>
      </c>
      <c r="AK1345">
        <v>0</v>
      </c>
      <c r="AL1345">
        <v>0</v>
      </c>
      <c r="AM1345">
        <v>0</v>
      </c>
      <c r="AN1345">
        <v>0</v>
      </c>
      <c r="AO1345">
        <v>0</v>
      </c>
      <c r="AP1345">
        <v>25.199999999999996</v>
      </c>
      <c r="AQ1345">
        <v>51.346105263157867</v>
      </c>
    </row>
    <row r="1346" spans="1:43">
      <c r="A1346" t="s">
        <v>156</v>
      </c>
      <c r="B1346" t="s">
        <v>171</v>
      </c>
      <c r="C1346" t="s">
        <v>856</v>
      </c>
      <c r="D1346">
        <v>0</v>
      </c>
      <c r="E1346">
        <v>0</v>
      </c>
      <c r="F1346">
        <v>0</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row>
    <row r="1347" spans="1:43">
      <c r="A1347" t="s">
        <v>156</v>
      </c>
      <c r="B1347" t="s">
        <v>171</v>
      </c>
      <c r="C1347" t="s">
        <v>857</v>
      </c>
      <c r="D1347">
        <v>196.3666666666667</v>
      </c>
      <c r="E1347">
        <v>90.300000000000011</v>
      </c>
      <c r="F1347">
        <v>306.06619939190273</v>
      </c>
      <c r="G1347">
        <v>140.74577052328371</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row>
    <row r="1348" spans="1:43">
      <c r="A1348" t="s">
        <v>156</v>
      </c>
      <c r="B1348" t="s">
        <v>171</v>
      </c>
      <c r="C1348" t="s">
        <v>858</v>
      </c>
      <c r="D1348">
        <v>196.3666666666667</v>
      </c>
      <c r="E1348">
        <v>90.300000000000011</v>
      </c>
      <c r="F1348">
        <v>531.05352983559317</v>
      </c>
      <c r="G1348">
        <v>244.2070976616231</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row>
    <row r="1349" spans="1:43">
      <c r="A1349" t="s">
        <v>156</v>
      </c>
      <c r="B1349" t="s">
        <v>171</v>
      </c>
      <c r="C1349" t="s">
        <v>859</v>
      </c>
      <c r="D1349">
        <v>196.3666666666667</v>
      </c>
      <c r="E1349">
        <v>90.300000000000011</v>
      </c>
      <c r="F1349">
        <v>521.65504382163158</v>
      </c>
      <c r="G1349">
        <v>239.88516613695464</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row>
    <row r="1350" spans="1:43">
      <c r="A1350" t="s">
        <v>156</v>
      </c>
      <c r="B1350" t="s">
        <v>171</v>
      </c>
      <c r="C1350" t="s">
        <v>860</v>
      </c>
      <c r="D1350">
        <v>196.3666666666667</v>
      </c>
      <c r="E1350">
        <v>90.300000000000011</v>
      </c>
      <c r="F1350">
        <v>492.76775033999007</v>
      </c>
      <c r="G1350">
        <v>226.60122825853557</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row>
    <row r="1351" spans="1:43">
      <c r="A1351" t="s">
        <v>156</v>
      </c>
      <c r="B1351" t="s">
        <v>171</v>
      </c>
      <c r="C1351" t="s">
        <v>861</v>
      </c>
      <c r="D1351">
        <v>0</v>
      </c>
      <c r="E1351">
        <v>0</v>
      </c>
      <c r="F1351">
        <v>0</v>
      </c>
      <c r="G1351">
        <v>0</v>
      </c>
      <c r="H1351">
        <v>0</v>
      </c>
      <c r="I1351">
        <v>0</v>
      </c>
      <c r="J1351">
        <v>0</v>
      </c>
      <c r="K1351">
        <v>41.853691217522019</v>
      </c>
      <c r="L1351">
        <v>173.26072578913465</v>
      </c>
      <c r="M1351">
        <v>146.13333333333338</v>
      </c>
      <c r="N1351">
        <v>131.52000000000001</v>
      </c>
      <c r="O1351">
        <v>0</v>
      </c>
      <c r="P1351">
        <v>0</v>
      </c>
      <c r="Q1351">
        <v>0</v>
      </c>
      <c r="R1351">
        <v>0</v>
      </c>
      <c r="S1351">
        <v>0</v>
      </c>
      <c r="T1351">
        <v>0</v>
      </c>
      <c r="U1351">
        <v>0</v>
      </c>
      <c r="V1351">
        <v>0</v>
      </c>
      <c r="W1351">
        <v>0</v>
      </c>
      <c r="X1351">
        <v>82.200000000000017</v>
      </c>
      <c r="Y1351">
        <v>114.16666666666669</v>
      </c>
      <c r="Z1351">
        <v>0</v>
      </c>
      <c r="AA1351">
        <v>0</v>
      </c>
      <c r="AB1351">
        <v>0</v>
      </c>
      <c r="AC1351">
        <v>19.246587932145161</v>
      </c>
      <c r="AD1351">
        <v>79.674640326390374</v>
      </c>
      <c r="AE1351">
        <v>67.199999999999989</v>
      </c>
      <c r="AF1351">
        <v>60.47999999999999</v>
      </c>
      <c r="AG1351">
        <v>0</v>
      </c>
      <c r="AH1351">
        <v>0</v>
      </c>
      <c r="AI1351">
        <v>0</v>
      </c>
      <c r="AJ1351">
        <v>0</v>
      </c>
      <c r="AK1351">
        <v>0</v>
      </c>
      <c r="AL1351">
        <v>0</v>
      </c>
      <c r="AM1351">
        <v>0</v>
      </c>
      <c r="AN1351">
        <v>0</v>
      </c>
      <c r="AO1351">
        <v>0</v>
      </c>
      <c r="AP1351">
        <v>37.799999999999997</v>
      </c>
      <c r="AQ1351">
        <v>52.5</v>
      </c>
    </row>
    <row r="1352" spans="1:43">
      <c r="A1352" t="s">
        <v>156</v>
      </c>
      <c r="B1352" t="s">
        <v>171</v>
      </c>
      <c r="C1352" t="s">
        <v>862</v>
      </c>
      <c r="D1352">
        <v>0</v>
      </c>
      <c r="E1352">
        <v>0</v>
      </c>
      <c r="F1352">
        <v>0</v>
      </c>
      <c r="G1352">
        <v>0</v>
      </c>
      <c r="H1352">
        <v>0</v>
      </c>
      <c r="I1352">
        <v>0</v>
      </c>
      <c r="J1352">
        <v>0</v>
      </c>
      <c r="K1352">
        <v>41.853691217522019</v>
      </c>
      <c r="L1352">
        <v>173.26072578913465</v>
      </c>
      <c r="M1352">
        <v>146.13333333333338</v>
      </c>
      <c r="N1352">
        <v>131.52000000000001</v>
      </c>
      <c r="O1352">
        <v>0</v>
      </c>
      <c r="P1352">
        <v>0</v>
      </c>
      <c r="Q1352">
        <v>0</v>
      </c>
      <c r="R1352">
        <v>0</v>
      </c>
      <c r="S1352">
        <v>0</v>
      </c>
      <c r="T1352">
        <v>0</v>
      </c>
      <c r="U1352">
        <v>0</v>
      </c>
      <c r="V1352">
        <v>0</v>
      </c>
      <c r="W1352">
        <v>0</v>
      </c>
      <c r="X1352">
        <v>82.200000000000017</v>
      </c>
      <c r="Y1352">
        <v>114.16666666666669</v>
      </c>
      <c r="Z1352">
        <v>0</v>
      </c>
      <c r="AA1352">
        <v>0</v>
      </c>
      <c r="AB1352">
        <v>0</v>
      </c>
      <c r="AC1352">
        <v>19.246587932145161</v>
      </c>
      <c r="AD1352">
        <v>79.674640326390374</v>
      </c>
      <c r="AE1352">
        <v>67.199999999999989</v>
      </c>
      <c r="AF1352">
        <v>60.47999999999999</v>
      </c>
      <c r="AG1352">
        <v>0</v>
      </c>
      <c r="AH1352">
        <v>0</v>
      </c>
      <c r="AI1352">
        <v>0</v>
      </c>
      <c r="AJ1352">
        <v>0</v>
      </c>
      <c r="AK1352">
        <v>0</v>
      </c>
      <c r="AL1352">
        <v>0</v>
      </c>
      <c r="AM1352">
        <v>0</v>
      </c>
      <c r="AN1352">
        <v>0</v>
      </c>
      <c r="AO1352">
        <v>0</v>
      </c>
      <c r="AP1352">
        <v>37.799999999999997</v>
      </c>
      <c r="AQ1352">
        <v>52.5</v>
      </c>
    </row>
    <row r="1353" spans="1:43">
      <c r="A1353" t="s">
        <v>156</v>
      </c>
      <c r="B1353" t="s">
        <v>171</v>
      </c>
      <c r="C1353" t="s">
        <v>863</v>
      </c>
      <c r="D1353">
        <v>0</v>
      </c>
      <c r="E1353">
        <v>0</v>
      </c>
      <c r="F1353">
        <v>0</v>
      </c>
      <c r="G1353">
        <v>0</v>
      </c>
      <c r="H1353">
        <v>0</v>
      </c>
      <c r="I1353">
        <v>0</v>
      </c>
      <c r="J1353">
        <v>0</v>
      </c>
      <c r="K1353">
        <v>41.853691217522019</v>
      </c>
      <c r="L1353">
        <v>173.26072578913465</v>
      </c>
      <c r="M1353">
        <v>146.13333333333338</v>
      </c>
      <c r="N1353">
        <v>131.52000000000001</v>
      </c>
      <c r="O1353">
        <v>0</v>
      </c>
      <c r="P1353">
        <v>0</v>
      </c>
      <c r="Q1353">
        <v>0</v>
      </c>
      <c r="R1353">
        <v>0</v>
      </c>
      <c r="S1353">
        <v>0</v>
      </c>
      <c r="T1353">
        <v>0</v>
      </c>
      <c r="U1353">
        <v>0</v>
      </c>
      <c r="V1353">
        <v>0</v>
      </c>
      <c r="W1353">
        <v>0</v>
      </c>
      <c r="X1353">
        <v>82.200000000000017</v>
      </c>
      <c r="Y1353">
        <v>114.16666666666669</v>
      </c>
      <c r="Z1353">
        <v>0</v>
      </c>
      <c r="AA1353">
        <v>0</v>
      </c>
      <c r="AB1353">
        <v>0</v>
      </c>
      <c r="AC1353">
        <v>19.246587932145161</v>
      </c>
      <c r="AD1353">
        <v>79.674640326390374</v>
      </c>
      <c r="AE1353">
        <v>67.199999999999989</v>
      </c>
      <c r="AF1353">
        <v>60.47999999999999</v>
      </c>
      <c r="AG1353">
        <v>0</v>
      </c>
      <c r="AH1353">
        <v>0</v>
      </c>
      <c r="AI1353">
        <v>0</v>
      </c>
      <c r="AJ1353">
        <v>0</v>
      </c>
      <c r="AK1353">
        <v>0</v>
      </c>
      <c r="AL1353">
        <v>0</v>
      </c>
      <c r="AM1353">
        <v>0</v>
      </c>
      <c r="AN1353">
        <v>0</v>
      </c>
      <c r="AO1353">
        <v>0</v>
      </c>
      <c r="AP1353">
        <v>37.799999999999997</v>
      </c>
      <c r="AQ1353">
        <v>52.5</v>
      </c>
    </row>
    <row r="1354" spans="1:43">
      <c r="A1354" t="s">
        <v>156</v>
      </c>
      <c r="B1354" t="s">
        <v>173</v>
      </c>
      <c r="C1354" t="s">
        <v>856</v>
      </c>
      <c r="D1354">
        <v>0</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row>
    <row r="1355" spans="1:43">
      <c r="A1355" t="s">
        <v>156</v>
      </c>
      <c r="B1355" t="s">
        <v>173</v>
      </c>
      <c r="C1355" t="s">
        <v>857</v>
      </c>
      <c r="D1355">
        <v>134.63927430949101</v>
      </c>
      <c r="E1355">
        <v>61.914410813853529</v>
      </c>
      <c r="F1355">
        <v>791.40762499623202</v>
      </c>
      <c r="G1355">
        <v>363.93197353841322</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row>
    <row r="1356" spans="1:43">
      <c r="A1356" t="s">
        <v>156</v>
      </c>
      <c r="B1356" t="s">
        <v>173</v>
      </c>
      <c r="C1356" t="s">
        <v>858</v>
      </c>
      <c r="D1356">
        <v>101.30398824580382</v>
      </c>
      <c r="E1356">
        <v>46.585045689676207</v>
      </c>
      <c r="F1356">
        <v>722.6640904250271</v>
      </c>
      <c r="G1356">
        <v>332.31998318815113</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row>
    <row r="1357" spans="1:43">
      <c r="A1357" t="s">
        <v>156</v>
      </c>
      <c r="B1357" t="s">
        <v>173</v>
      </c>
      <c r="C1357" t="s">
        <v>859</v>
      </c>
      <c r="D1357">
        <v>119.69581886495263</v>
      </c>
      <c r="E1357">
        <v>55.042602835708138</v>
      </c>
      <c r="F1357">
        <v>513.70173701530894</v>
      </c>
      <c r="G1357">
        <v>236.22780607273327</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row>
    <row r="1358" spans="1:43">
      <c r="A1358" t="s">
        <v>156</v>
      </c>
      <c r="B1358" t="s">
        <v>173</v>
      </c>
      <c r="C1358" t="s">
        <v>860</v>
      </c>
      <c r="D1358">
        <v>130.48334283428213</v>
      </c>
      <c r="E1358">
        <v>60.003289040582288</v>
      </c>
      <c r="F1358">
        <v>688.52638020860718</v>
      </c>
      <c r="G1358">
        <v>316.62162009592879</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row>
    <row r="1359" spans="1:43">
      <c r="A1359" t="s">
        <v>156</v>
      </c>
      <c r="B1359" t="s">
        <v>173</v>
      </c>
      <c r="C1359" t="s">
        <v>861</v>
      </c>
      <c r="D1359">
        <v>0</v>
      </c>
      <c r="E1359">
        <v>0</v>
      </c>
      <c r="F1359">
        <v>0</v>
      </c>
      <c r="G1359">
        <v>0</v>
      </c>
      <c r="H1359">
        <v>67.724860914637887</v>
      </c>
      <c r="I1359">
        <v>93.121683757627096</v>
      </c>
      <c r="J1359">
        <v>35.555551980184894</v>
      </c>
      <c r="K1359">
        <v>5.8237956276099228</v>
      </c>
      <c r="L1359">
        <v>258.29773782898855</v>
      </c>
      <c r="M1359">
        <v>145.87853679355663</v>
      </c>
      <c r="N1359">
        <v>82.124213306002261</v>
      </c>
      <c r="O1359">
        <v>0</v>
      </c>
      <c r="P1359">
        <v>0</v>
      </c>
      <c r="Q1359">
        <v>0</v>
      </c>
      <c r="R1359">
        <v>0</v>
      </c>
      <c r="S1359">
        <v>0</v>
      </c>
      <c r="T1359">
        <v>2.9676862004896201</v>
      </c>
      <c r="U1359">
        <v>0</v>
      </c>
      <c r="V1359">
        <v>0</v>
      </c>
      <c r="W1359">
        <v>0</v>
      </c>
      <c r="X1359">
        <v>56.492021523384921</v>
      </c>
      <c r="Y1359">
        <v>71.023635110407596</v>
      </c>
      <c r="Z1359">
        <v>31.143549179723991</v>
      </c>
      <c r="AA1359">
        <v>42.822380122120478</v>
      </c>
      <c r="AB1359">
        <v>16.35036331935509</v>
      </c>
      <c r="AC1359">
        <v>2.6780957995578474</v>
      </c>
      <c r="AD1359">
        <v>118.77925170238154</v>
      </c>
      <c r="AE1359">
        <v>67.082830788277846</v>
      </c>
      <c r="AF1359">
        <v>37.765149184511969</v>
      </c>
      <c r="AG1359">
        <v>0</v>
      </c>
      <c r="AH1359">
        <v>0</v>
      </c>
      <c r="AI1359">
        <v>0</v>
      </c>
      <c r="AJ1359">
        <v>0</v>
      </c>
      <c r="AK1359">
        <v>0</v>
      </c>
      <c r="AL1359">
        <v>1.3647024133638395</v>
      </c>
      <c r="AM1359">
        <v>0</v>
      </c>
      <c r="AN1359">
        <v>0</v>
      </c>
      <c r="AO1359">
        <v>0</v>
      </c>
      <c r="AP1359">
        <v>25.97808289031569</v>
      </c>
      <c r="AQ1359">
        <v>32.660503736902754</v>
      </c>
    </row>
    <row r="1360" spans="1:43">
      <c r="A1360" t="s">
        <v>156</v>
      </c>
      <c r="B1360" t="s">
        <v>173</v>
      </c>
      <c r="C1360" t="s">
        <v>862</v>
      </c>
      <c r="D1360">
        <v>0</v>
      </c>
      <c r="E1360">
        <v>0</v>
      </c>
      <c r="F1360">
        <v>0</v>
      </c>
      <c r="G1360">
        <v>0</v>
      </c>
      <c r="H1360">
        <v>67.724860914637887</v>
      </c>
      <c r="I1360">
        <v>93.121683757627096</v>
      </c>
      <c r="J1360">
        <v>35.555551980184894</v>
      </c>
      <c r="K1360">
        <v>5.8237956276099228</v>
      </c>
      <c r="L1360">
        <v>258.29773782898855</v>
      </c>
      <c r="M1360">
        <v>145.87853679355663</v>
      </c>
      <c r="N1360">
        <v>82.124213306002261</v>
      </c>
      <c r="O1360">
        <v>0</v>
      </c>
      <c r="P1360">
        <v>0</v>
      </c>
      <c r="Q1360">
        <v>0</v>
      </c>
      <c r="R1360">
        <v>0</v>
      </c>
      <c r="S1360">
        <v>0</v>
      </c>
      <c r="T1360">
        <v>2.9676862004896201</v>
      </c>
      <c r="U1360">
        <v>0</v>
      </c>
      <c r="V1360">
        <v>0</v>
      </c>
      <c r="W1360">
        <v>0</v>
      </c>
      <c r="X1360">
        <v>56.492021523384921</v>
      </c>
      <c r="Y1360">
        <v>71.023635110407596</v>
      </c>
      <c r="Z1360">
        <v>31.143549179723991</v>
      </c>
      <c r="AA1360">
        <v>42.822380122120478</v>
      </c>
      <c r="AB1360">
        <v>16.35036331935509</v>
      </c>
      <c r="AC1360">
        <v>2.6780957995578474</v>
      </c>
      <c r="AD1360">
        <v>118.77925170238154</v>
      </c>
      <c r="AE1360">
        <v>67.082830788277846</v>
      </c>
      <c r="AF1360">
        <v>37.765149184511969</v>
      </c>
      <c r="AG1360">
        <v>0</v>
      </c>
      <c r="AH1360">
        <v>0</v>
      </c>
      <c r="AI1360">
        <v>0</v>
      </c>
      <c r="AJ1360">
        <v>0</v>
      </c>
      <c r="AK1360">
        <v>0</v>
      </c>
      <c r="AL1360">
        <v>1.3647024133638395</v>
      </c>
      <c r="AM1360">
        <v>0</v>
      </c>
      <c r="AN1360">
        <v>0</v>
      </c>
      <c r="AO1360">
        <v>0</v>
      </c>
      <c r="AP1360">
        <v>25.97808289031569</v>
      </c>
      <c r="AQ1360">
        <v>32.660503736902754</v>
      </c>
    </row>
    <row r="1361" spans="1:43">
      <c r="A1361" t="s">
        <v>156</v>
      </c>
      <c r="B1361" t="s">
        <v>173</v>
      </c>
      <c r="C1361" t="s">
        <v>863</v>
      </c>
      <c r="D1361">
        <v>0</v>
      </c>
      <c r="E1361">
        <v>0</v>
      </c>
      <c r="F1361">
        <v>0</v>
      </c>
      <c r="G1361">
        <v>0</v>
      </c>
      <c r="H1361">
        <v>67.724860914637887</v>
      </c>
      <c r="I1361">
        <v>93.121683757627096</v>
      </c>
      <c r="J1361">
        <v>35.555551980184894</v>
      </c>
      <c r="K1361">
        <v>5.8237956276099228</v>
      </c>
      <c r="L1361">
        <v>258.29773782898855</v>
      </c>
      <c r="M1361">
        <v>145.87853679355663</v>
      </c>
      <c r="N1361">
        <v>82.124213306002261</v>
      </c>
      <c r="O1361">
        <v>0</v>
      </c>
      <c r="P1361">
        <v>0</v>
      </c>
      <c r="Q1361">
        <v>0</v>
      </c>
      <c r="R1361">
        <v>0</v>
      </c>
      <c r="S1361">
        <v>0</v>
      </c>
      <c r="T1361">
        <v>2.9676862004896201</v>
      </c>
      <c r="U1361">
        <v>0</v>
      </c>
      <c r="V1361">
        <v>0</v>
      </c>
      <c r="W1361">
        <v>0</v>
      </c>
      <c r="X1361">
        <v>56.492021523384921</v>
      </c>
      <c r="Y1361">
        <v>71.023635110407596</v>
      </c>
      <c r="Z1361">
        <v>31.143549179723991</v>
      </c>
      <c r="AA1361">
        <v>42.822380122120478</v>
      </c>
      <c r="AB1361">
        <v>16.35036331935509</v>
      </c>
      <c r="AC1361">
        <v>2.6780957995578474</v>
      </c>
      <c r="AD1361">
        <v>118.77925170238154</v>
      </c>
      <c r="AE1361">
        <v>67.082830788277846</v>
      </c>
      <c r="AF1361">
        <v>37.765149184511969</v>
      </c>
      <c r="AG1361">
        <v>0</v>
      </c>
      <c r="AH1361">
        <v>0</v>
      </c>
      <c r="AI1361">
        <v>0</v>
      </c>
      <c r="AJ1361">
        <v>0</v>
      </c>
      <c r="AK1361">
        <v>0</v>
      </c>
      <c r="AL1361">
        <v>1.3647024133638395</v>
      </c>
      <c r="AM1361">
        <v>0</v>
      </c>
      <c r="AN1361">
        <v>0</v>
      </c>
      <c r="AO1361">
        <v>0</v>
      </c>
      <c r="AP1361">
        <v>25.97808289031569</v>
      </c>
      <c r="AQ1361">
        <v>32.660503736902754</v>
      </c>
    </row>
    <row r="1362" spans="1:43">
      <c r="A1362" t="s">
        <v>156</v>
      </c>
      <c r="B1362" t="s">
        <v>175</v>
      </c>
      <c r="C1362" t="s">
        <v>856</v>
      </c>
      <c r="D1362">
        <v>0</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row>
    <row r="1363" spans="1:43">
      <c r="A1363" t="s">
        <v>156</v>
      </c>
      <c r="B1363" t="s">
        <v>175</v>
      </c>
      <c r="C1363" t="s">
        <v>857</v>
      </c>
      <c r="D1363">
        <v>0</v>
      </c>
      <c r="E1363">
        <v>0</v>
      </c>
      <c r="F1363">
        <v>0</v>
      </c>
      <c r="G1363">
        <v>0</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row>
    <row r="1364" spans="1:43">
      <c r="A1364" t="s">
        <v>156</v>
      </c>
      <c r="B1364" t="s">
        <v>175</v>
      </c>
      <c r="C1364" t="s">
        <v>858</v>
      </c>
      <c r="D1364">
        <v>1330.737804878049</v>
      </c>
      <c r="E1364">
        <v>611.94512195121956</v>
      </c>
      <c r="F1364">
        <v>799.30478048780503</v>
      </c>
      <c r="G1364">
        <v>367.56351219512197</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row>
    <row r="1365" spans="1:43">
      <c r="A1365" t="s">
        <v>156</v>
      </c>
      <c r="B1365" t="s">
        <v>175</v>
      </c>
      <c r="C1365" t="s">
        <v>859</v>
      </c>
      <c r="D1365">
        <v>1330.737804878049</v>
      </c>
      <c r="E1365">
        <v>611.94512195121956</v>
      </c>
      <c r="F1365">
        <v>799.30478048780503</v>
      </c>
      <c r="G1365">
        <v>367.56351219512197</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row>
    <row r="1366" spans="1:43">
      <c r="A1366" t="s">
        <v>156</v>
      </c>
      <c r="B1366" t="s">
        <v>175</v>
      </c>
      <c r="C1366" t="s">
        <v>860</v>
      </c>
      <c r="D1366">
        <v>951.77060619276085</v>
      </c>
      <c r="E1366">
        <v>437.67553423462721</v>
      </c>
      <c r="F1366">
        <v>801.93999543167411</v>
      </c>
      <c r="G1366">
        <v>368.77532636639023</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row>
    <row r="1367" spans="1:43">
      <c r="A1367" t="s">
        <v>156</v>
      </c>
      <c r="B1367" t="s">
        <v>175</v>
      </c>
      <c r="C1367" t="s">
        <v>861</v>
      </c>
      <c r="D1367">
        <v>0</v>
      </c>
      <c r="E1367">
        <v>0</v>
      </c>
      <c r="F1367">
        <v>0</v>
      </c>
      <c r="G1367">
        <v>0</v>
      </c>
      <c r="H1367">
        <v>155.15342128858717</v>
      </c>
      <c r="I1367">
        <v>152.71645655630576</v>
      </c>
      <c r="J1367">
        <v>0</v>
      </c>
      <c r="K1367">
        <v>231.03011758678113</v>
      </c>
      <c r="L1367">
        <v>263.04000000000008</v>
      </c>
      <c r="M1367">
        <v>0</v>
      </c>
      <c r="N1367">
        <v>0</v>
      </c>
      <c r="O1367">
        <v>0</v>
      </c>
      <c r="P1367">
        <v>0</v>
      </c>
      <c r="Q1367">
        <v>0</v>
      </c>
      <c r="R1367">
        <v>0</v>
      </c>
      <c r="S1367">
        <v>0</v>
      </c>
      <c r="T1367">
        <v>0</v>
      </c>
      <c r="U1367">
        <v>0</v>
      </c>
      <c r="V1367">
        <v>0</v>
      </c>
      <c r="W1367">
        <v>0</v>
      </c>
      <c r="X1367">
        <v>435.75039801596273</v>
      </c>
      <c r="Y1367">
        <v>516.02020817679795</v>
      </c>
      <c r="Z1367">
        <v>71.347923658255411</v>
      </c>
      <c r="AA1367">
        <v>70.227275642680723</v>
      </c>
      <c r="AB1367">
        <v>0</v>
      </c>
      <c r="AC1367">
        <v>106.24012706545406</v>
      </c>
      <c r="AD1367">
        <v>120.95999999999998</v>
      </c>
      <c r="AE1367">
        <v>0</v>
      </c>
      <c r="AF1367">
        <v>0</v>
      </c>
      <c r="AG1367">
        <v>0</v>
      </c>
      <c r="AH1367">
        <v>0</v>
      </c>
      <c r="AI1367">
        <v>0</v>
      </c>
      <c r="AJ1367">
        <v>0</v>
      </c>
      <c r="AK1367">
        <v>0</v>
      </c>
      <c r="AL1367">
        <v>0</v>
      </c>
      <c r="AM1367">
        <v>0</v>
      </c>
      <c r="AN1367">
        <v>0</v>
      </c>
      <c r="AO1367">
        <v>0</v>
      </c>
      <c r="AP1367">
        <v>200.38156989055216</v>
      </c>
      <c r="AQ1367">
        <v>237.29396434407499</v>
      </c>
    </row>
    <row r="1368" spans="1:43">
      <c r="A1368" t="s">
        <v>156</v>
      </c>
      <c r="B1368" t="s">
        <v>175</v>
      </c>
      <c r="C1368" t="s">
        <v>862</v>
      </c>
      <c r="D1368">
        <v>0</v>
      </c>
      <c r="E1368">
        <v>0</v>
      </c>
      <c r="F1368">
        <v>0</v>
      </c>
      <c r="G1368">
        <v>0</v>
      </c>
      <c r="H1368">
        <v>155.15342128858717</v>
      </c>
      <c r="I1368">
        <v>152.71645655630576</v>
      </c>
      <c r="J1368">
        <v>0</v>
      </c>
      <c r="K1368">
        <v>231.03011758678113</v>
      </c>
      <c r="L1368">
        <v>263.04000000000008</v>
      </c>
      <c r="M1368">
        <v>0</v>
      </c>
      <c r="N1368">
        <v>0</v>
      </c>
      <c r="O1368">
        <v>0</v>
      </c>
      <c r="P1368">
        <v>0</v>
      </c>
      <c r="Q1368">
        <v>0</v>
      </c>
      <c r="R1368">
        <v>0</v>
      </c>
      <c r="S1368">
        <v>0</v>
      </c>
      <c r="T1368">
        <v>0</v>
      </c>
      <c r="U1368">
        <v>0</v>
      </c>
      <c r="V1368">
        <v>0</v>
      </c>
      <c r="W1368">
        <v>0</v>
      </c>
      <c r="X1368">
        <v>435.75039801596273</v>
      </c>
      <c r="Y1368">
        <v>516.02020817679795</v>
      </c>
      <c r="Z1368">
        <v>71.347923658255411</v>
      </c>
      <c r="AA1368">
        <v>70.227275642680723</v>
      </c>
      <c r="AB1368">
        <v>0</v>
      </c>
      <c r="AC1368">
        <v>106.24012706545406</v>
      </c>
      <c r="AD1368">
        <v>120.95999999999998</v>
      </c>
      <c r="AE1368">
        <v>0</v>
      </c>
      <c r="AF1368">
        <v>0</v>
      </c>
      <c r="AG1368">
        <v>0</v>
      </c>
      <c r="AH1368">
        <v>0</v>
      </c>
      <c r="AI1368">
        <v>0</v>
      </c>
      <c r="AJ1368">
        <v>0</v>
      </c>
      <c r="AK1368">
        <v>0</v>
      </c>
      <c r="AL1368">
        <v>0</v>
      </c>
      <c r="AM1368">
        <v>0</v>
      </c>
      <c r="AN1368">
        <v>0</v>
      </c>
      <c r="AO1368">
        <v>0</v>
      </c>
      <c r="AP1368">
        <v>200.38156989055216</v>
      </c>
      <c r="AQ1368">
        <v>237.29396434407499</v>
      </c>
    </row>
    <row r="1369" spans="1:43">
      <c r="A1369" t="s">
        <v>156</v>
      </c>
      <c r="B1369" t="s">
        <v>175</v>
      </c>
      <c r="C1369" t="s">
        <v>863</v>
      </c>
      <c r="D1369">
        <v>0</v>
      </c>
      <c r="E1369">
        <v>0</v>
      </c>
      <c r="F1369">
        <v>0</v>
      </c>
      <c r="G1369">
        <v>0</v>
      </c>
      <c r="H1369">
        <v>155.15342128858717</v>
      </c>
      <c r="I1369">
        <v>152.71645655630576</v>
      </c>
      <c r="J1369">
        <v>0</v>
      </c>
      <c r="K1369">
        <v>231.03011758678113</v>
      </c>
      <c r="L1369">
        <v>263.04000000000008</v>
      </c>
      <c r="M1369">
        <v>0</v>
      </c>
      <c r="N1369">
        <v>0</v>
      </c>
      <c r="O1369">
        <v>0</v>
      </c>
      <c r="P1369">
        <v>0</v>
      </c>
      <c r="Q1369">
        <v>0</v>
      </c>
      <c r="R1369">
        <v>0</v>
      </c>
      <c r="S1369">
        <v>0</v>
      </c>
      <c r="T1369">
        <v>0</v>
      </c>
      <c r="U1369">
        <v>0</v>
      </c>
      <c r="V1369">
        <v>0</v>
      </c>
      <c r="W1369">
        <v>0</v>
      </c>
      <c r="X1369">
        <v>435.75039801596273</v>
      </c>
      <c r="Y1369">
        <v>516.02020817679795</v>
      </c>
      <c r="Z1369">
        <v>71.347923658255411</v>
      </c>
      <c r="AA1369">
        <v>70.227275642680723</v>
      </c>
      <c r="AB1369">
        <v>0</v>
      </c>
      <c r="AC1369">
        <v>106.24012706545406</v>
      </c>
      <c r="AD1369">
        <v>120.95999999999998</v>
      </c>
      <c r="AE1369">
        <v>0</v>
      </c>
      <c r="AF1369">
        <v>0</v>
      </c>
      <c r="AG1369">
        <v>0</v>
      </c>
      <c r="AH1369">
        <v>0</v>
      </c>
      <c r="AI1369">
        <v>0</v>
      </c>
      <c r="AJ1369">
        <v>0</v>
      </c>
      <c r="AK1369">
        <v>0</v>
      </c>
      <c r="AL1369">
        <v>0</v>
      </c>
      <c r="AM1369">
        <v>0</v>
      </c>
      <c r="AN1369">
        <v>0</v>
      </c>
      <c r="AO1369">
        <v>0</v>
      </c>
      <c r="AP1369">
        <v>200.38156989055216</v>
      </c>
      <c r="AQ1369">
        <v>237.29396434407499</v>
      </c>
    </row>
    <row r="1370" spans="1:43">
      <c r="A1370" t="s">
        <v>156</v>
      </c>
      <c r="B1370" t="s">
        <v>177</v>
      </c>
      <c r="C1370" t="s">
        <v>856</v>
      </c>
      <c r="D1370">
        <v>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row>
    <row r="1371" spans="1:43">
      <c r="A1371" t="s">
        <v>156</v>
      </c>
      <c r="B1371" t="s">
        <v>177</v>
      </c>
      <c r="C1371" t="s">
        <v>857</v>
      </c>
      <c r="D1371">
        <v>38.93684210526316</v>
      </c>
      <c r="E1371">
        <v>17.905263157894737</v>
      </c>
      <c r="F1371">
        <v>263.04000000000002</v>
      </c>
      <c r="G1371">
        <v>120.96000000000001</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row>
    <row r="1372" spans="1:43">
      <c r="A1372" t="s">
        <v>156</v>
      </c>
      <c r="B1372" t="s">
        <v>177</v>
      </c>
      <c r="C1372" t="s">
        <v>858</v>
      </c>
      <c r="D1372">
        <v>103.02400000000003</v>
      </c>
      <c r="E1372">
        <v>47.376000000000012</v>
      </c>
      <c r="F1372">
        <v>628.99874016000012</v>
      </c>
      <c r="G1372">
        <v>289.24759584000003</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row>
    <row r="1373" spans="1:43">
      <c r="A1373" t="s">
        <v>156</v>
      </c>
      <c r="B1373" t="s">
        <v>177</v>
      </c>
      <c r="C1373" t="s">
        <v>859</v>
      </c>
      <c r="D1373">
        <v>89.410526315789497</v>
      </c>
      <c r="E1373">
        <v>41.115789473684217</v>
      </c>
      <c r="F1373">
        <v>954.68313000000035</v>
      </c>
      <c r="G1373">
        <v>439.01487000000009</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row>
    <row r="1374" spans="1:43">
      <c r="A1374" t="s">
        <v>156</v>
      </c>
      <c r="B1374" t="s">
        <v>177</v>
      </c>
      <c r="C1374" t="s">
        <v>860</v>
      </c>
      <c r="D1374">
        <v>89.410526315789497</v>
      </c>
      <c r="E1374">
        <v>41.115789473684217</v>
      </c>
      <c r="F1374">
        <v>954.68313000000035</v>
      </c>
      <c r="G1374">
        <v>439.01487000000009</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row>
    <row r="1375" spans="1:43">
      <c r="A1375" t="s">
        <v>156</v>
      </c>
      <c r="B1375" t="s">
        <v>177</v>
      </c>
      <c r="C1375" t="s">
        <v>861</v>
      </c>
      <c r="D1375">
        <v>0</v>
      </c>
      <c r="E1375">
        <v>0</v>
      </c>
      <c r="F1375">
        <v>0</v>
      </c>
      <c r="G1375">
        <v>0</v>
      </c>
      <c r="H1375">
        <v>291.21816000000013</v>
      </c>
      <c r="I1375">
        <v>400.42497000000014</v>
      </c>
      <c r="J1375">
        <v>0</v>
      </c>
      <c r="K1375">
        <v>0</v>
      </c>
      <c r="L1375">
        <v>263.04000000000002</v>
      </c>
      <c r="M1375">
        <v>0</v>
      </c>
      <c r="N1375">
        <v>0</v>
      </c>
      <c r="O1375">
        <v>0</v>
      </c>
      <c r="P1375">
        <v>0</v>
      </c>
      <c r="Q1375">
        <v>0</v>
      </c>
      <c r="R1375">
        <v>0</v>
      </c>
      <c r="S1375">
        <v>0</v>
      </c>
      <c r="T1375">
        <v>17.593684210526316</v>
      </c>
      <c r="U1375">
        <v>0</v>
      </c>
      <c r="V1375">
        <v>0</v>
      </c>
      <c r="W1375">
        <v>0</v>
      </c>
      <c r="X1375">
        <v>32.88000000000001</v>
      </c>
      <c r="Y1375">
        <v>38.936842105263167</v>
      </c>
      <c r="Z1375">
        <v>133.91784000000001</v>
      </c>
      <c r="AA1375">
        <v>184.13702999999998</v>
      </c>
      <c r="AB1375">
        <v>0</v>
      </c>
      <c r="AC1375">
        <v>0</v>
      </c>
      <c r="AD1375">
        <v>120.95999999999998</v>
      </c>
      <c r="AE1375">
        <v>0</v>
      </c>
      <c r="AF1375">
        <v>0</v>
      </c>
      <c r="AG1375">
        <v>0</v>
      </c>
      <c r="AH1375">
        <v>0</v>
      </c>
      <c r="AI1375">
        <v>0</v>
      </c>
      <c r="AJ1375">
        <v>0</v>
      </c>
      <c r="AK1375">
        <v>0</v>
      </c>
      <c r="AL1375">
        <v>8.0905263157894716</v>
      </c>
      <c r="AM1375">
        <v>0</v>
      </c>
      <c r="AN1375">
        <v>0</v>
      </c>
      <c r="AO1375">
        <v>0</v>
      </c>
      <c r="AP1375">
        <v>15.119999999999997</v>
      </c>
      <c r="AQ1375">
        <v>17.905263157894737</v>
      </c>
    </row>
    <row r="1376" spans="1:43">
      <c r="A1376" t="s">
        <v>156</v>
      </c>
      <c r="B1376" t="s">
        <v>177</v>
      </c>
      <c r="C1376" t="s">
        <v>862</v>
      </c>
      <c r="D1376">
        <v>0</v>
      </c>
      <c r="E1376">
        <v>0</v>
      </c>
      <c r="F1376">
        <v>0</v>
      </c>
      <c r="G1376">
        <v>0</v>
      </c>
      <c r="H1376">
        <v>291.21816000000013</v>
      </c>
      <c r="I1376">
        <v>400.42497000000014</v>
      </c>
      <c r="J1376">
        <v>0</v>
      </c>
      <c r="K1376">
        <v>0</v>
      </c>
      <c r="L1376">
        <v>263.04000000000002</v>
      </c>
      <c r="M1376">
        <v>0</v>
      </c>
      <c r="N1376">
        <v>0</v>
      </c>
      <c r="O1376">
        <v>0</v>
      </c>
      <c r="P1376">
        <v>0</v>
      </c>
      <c r="Q1376">
        <v>0</v>
      </c>
      <c r="R1376">
        <v>0</v>
      </c>
      <c r="S1376">
        <v>0</v>
      </c>
      <c r="T1376">
        <v>17.593684210526316</v>
      </c>
      <c r="U1376">
        <v>0</v>
      </c>
      <c r="V1376">
        <v>0</v>
      </c>
      <c r="W1376">
        <v>0</v>
      </c>
      <c r="X1376">
        <v>32.88000000000001</v>
      </c>
      <c r="Y1376">
        <v>38.936842105263167</v>
      </c>
      <c r="Z1376">
        <v>133.91784000000001</v>
      </c>
      <c r="AA1376">
        <v>184.13702999999998</v>
      </c>
      <c r="AB1376">
        <v>0</v>
      </c>
      <c r="AC1376">
        <v>0</v>
      </c>
      <c r="AD1376">
        <v>120.95999999999998</v>
      </c>
      <c r="AE1376">
        <v>0</v>
      </c>
      <c r="AF1376">
        <v>0</v>
      </c>
      <c r="AG1376">
        <v>0</v>
      </c>
      <c r="AH1376">
        <v>0</v>
      </c>
      <c r="AI1376">
        <v>0</v>
      </c>
      <c r="AJ1376">
        <v>0</v>
      </c>
      <c r="AK1376">
        <v>0</v>
      </c>
      <c r="AL1376">
        <v>8.0905263157894716</v>
      </c>
      <c r="AM1376">
        <v>0</v>
      </c>
      <c r="AN1376">
        <v>0</v>
      </c>
      <c r="AO1376">
        <v>0</v>
      </c>
      <c r="AP1376">
        <v>15.119999999999997</v>
      </c>
      <c r="AQ1376">
        <v>17.905263157894737</v>
      </c>
    </row>
    <row r="1377" spans="1:43">
      <c r="A1377" t="s">
        <v>156</v>
      </c>
      <c r="B1377" t="s">
        <v>177</v>
      </c>
      <c r="C1377" t="s">
        <v>863</v>
      </c>
      <c r="D1377">
        <v>0</v>
      </c>
      <c r="E1377">
        <v>0</v>
      </c>
      <c r="F1377">
        <v>0</v>
      </c>
      <c r="G1377">
        <v>0</v>
      </c>
      <c r="H1377">
        <v>291.21816000000013</v>
      </c>
      <c r="I1377">
        <v>400.42497000000014</v>
      </c>
      <c r="J1377">
        <v>0</v>
      </c>
      <c r="K1377">
        <v>0</v>
      </c>
      <c r="L1377">
        <v>263.04000000000002</v>
      </c>
      <c r="M1377">
        <v>0</v>
      </c>
      <c r="N1377">
        <v>0</v>
      </c>
      <c r="O1377">
        <v>0</v>
      </c>
      <c r="P1377">
        <v>0</v>
      </c>
      <c r="Q1377">
        <v>0</v>
      </c>
      <c r="R1377">
        <v>0</v>
      </c>
      <c r="S1377">
        <v>0</v>
      </c>
      <c r="T1377">
        <v>17.593684210526316</v>
      </c>
      <c r="U1377">
        <v>0</v>
      </c>
      <c r="V1377">
        <v>0</v>
      </c>
      <c r="W1377">
        <v>0</v>
      </c>
      <c r="X1377">
        <v>32.88000000000001</v>
      </c>
      <c r="Y1377">
        <v>38.936842105263167</v>
      </c>
      <c r="Z1377">
        <v>133.91784000000001</v>
      </c>
      <c r="AA1377">
        <v>184.13702999999998</v>
      </c>
      <c r="AB1377">
        <v>0</v>
      </c>
      <c r="AC1377">
        <v>0</v>
      </c>
      <c r="AD1377">
        <v>120.95999999999998</v>
      </c>
      <c r="AE1377">
        <v>0</v>
      </c>
      <c r="AF1377">
        <v>0</v>
      </c>
      <c r="AG1377">
        <v>0</v>
      </c>
      <c r="AH1377">
        <v>0</v>
      </c>
      <c r="AI1377">
        <v>0</v>
      </c>
      <c r="AJ1377">
        <v>0</v>
      </c>
      <c r="AK1377">
        <v>0</v>
      </c>
      <c r="AL1377">
        <v>8.0905263157894716</v>
      </c>
      <c r="AM1377">
        <v>0</v>
      </c>
      <c r="AN1377">
        <v>0</v>
      </c>
      <c r="AO1377">
        <v>0</v>
      </c>
      <c r="AP1377">
        <v>15.119999999999997</v>
      </c>
      <c r="AQ1377">
        <v>17.905263157894737</v>
      </c>
    </row>
    <row r="1378" spans="1:43">
      <c r="A1378" t="s">
        <v>156</v>
      </c>
      <c r="B1378" t="s">
        <v>179</v>
      </c>
      <c r="C1378" t="s">
        <v>856</v>
      </c>
      <c r="D1378">
        <v>0</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row>
    <row r="1379" spans="1:43">
      <c r="A1379" t="s">
        <v>156</v>
      </c>
      <c r="B1379" t="s">
        <v>179</v>
      </c>
      <c r="C1379" t="s">
        <v>857</v>
      </c>
      <c r="D1379">
        <v>38.93684210526316</v>
      </c>
      <c r="E1379">
        <v>17.905263157894737</v>
      </c>
      <c r="F1379">
        <v>263.04000000000002</v>
      </c>
      <c r="G1379">
        <v>120.96000000000001</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row>
    <row r="1380" spans="1:43">
      <c r="A1380" t="s">
        <v>156</v>
      </c>
      <c r="B1380" t="s">
        <v>179</v>
      </c>
      <c r="C1380" t="s">
        <v>858</v>
      </c>
      <c r="D1380">
        <v>103.02400000000003</v>
      </c>
      <c r="E1380">
        <v>47.376000000000012</v>
      </c>
      <c r="F1380">
        <v>628.99874016000012</v>
      </c>
      <c r="G1380">
        <v>289.24759584000003</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row>
    <row r="1381" spans="1:43">
      <c r="A1381" t="s">
        <v>156</v>
      </c>
      <c r="B1381" t="s">
        <v>179</v>
      </c>
      <c r="C1381" t="s">
        <v>859</v>
      </c>
      <c r="D1381">
        <v>89.410526315789497</v>
      </c>
      <c r="E1381">
        <v>41.115789473684217</v>
      </c>
      <c r="F1381">
        <v>954.68313000000035</v>
      </c>
      <c r="G1381">
        <v>439.01487000000009</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row>
    <row r="1382" spans="1:43">
      <c r="A1382" t="s">
        <v>156</v>
      </c>
      <c r="B1382" t="s">
        <v>179</v>
      </c>
      <c r="C1382" t="s">
        <v>860</v>
      </c>
      <c r="D1382">
        <v>89.410526315789497</v>
      </c>
      <c r="E1382">
        <v>41.115789473684217</v>
      </c>
      <c r="F1382">
        <v>954.68313000000035</v>
      </c>
      <c r="G1382">
        <v>439.01487000000009</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row>
    <row r="1383" spans="1:43">
      <c r="A1383" t="s">
        <v>156</v>
      </c>
      <c r="B1383" t="s">
        <v>179</v>
      </c>
      <c r="C1383" t="s">
        <v>861</v>
      </c>
      <c r="D1383">
        <v>0</v>
      </c>
      <c r="E1383">
        <v>0</v>
      </c>
      <c r="F1383">
        <v>0</v>
      </c>
      <c r="G1383">
        <v>0</v>
      </c>
      <c r="H1383">
        <v>291.21816000000013</v>
      </c>
      <c r="I1383">
        <v>400.42497000000014</v>
      </c>
      <c r="J1383">
        <v>0</v>
      </c>
      <c r="K1383">
        <v>0</v>
      </c>
      <c r="L1383">
        <v>263.04000000000002</v>
      </c>
      <c r="M1383">
        <v>0</v>
      </c>
      <c r="N1383">
        <v>0</v>
      </c>
      <c r="O1383">
        <v>0</v>
      </c>
      <c r="P1383">
        <v>0</v>
      </c>
      <c r="Q1383">
        <v>0</v>
      </c>
      <c r="R1383">
        <v>0</v>
      </c>
      <c r="S1383">
        <v>0</v>
      </c>
      <c r="T1383">
        <v>17.593684210526316</v>
      </c>
      <c r="U1383">
        <v>0</v>
      </c>
      <c r="V1383">
        <v>0</v>
      </c>
      <c r="W1383">
        <v>0</v>
      </c>
      <c r="X1383">
        <v>32.88000000000001</v>
      </c>
      <c r="Y1383">
        <v>38.936842105263167</v>
      </c>
      <c r="Z1383">
        <v>133.91784000000001</v>
      </c>
      <c r="AA1383">
        <v>184.13702999999998</v>
      </c>
      <c r="AB1383">
        <v>0</v>
      </c>
      <c r="AC1383">
        <v>0</v>
      </c>
      <c r="AD1383">
        <v>120.95999999999998</v>
      </c>
      <c r="AE1383">
        <v>0</v>
      </c>
      <c r="AF1383">
        <v>0</v>
      </c>
      <c r="AG1383">
        <v>0</v>
      </c>
      <c r="AH1383">
        <v>0</v>
      </c>
      <c r="AI1383">
        <v>0</v>
      </c>
      <c r="AJ1383">
        <v>0</v>
      </c>
      <c r="AK1383">
        <v>0</v>
      </c>
      <c r="AL1383">
        <v>8.0905263157894716</v>
      </c>
      <c r="AM1383">
        <v>0</v>
      </c>
      <c r="AN1383">
        <v>0</v>
      </c>
      <c r="AO1383">
        <v>0</v>
      </c>
      <c r="AP1383">
        <v>15.119999999999997</v>
      </c>
      <c r="AQ1383">
        <v>17.905263157894737</v>
      </c>
    </row>
    <row r="1384" spans="1:43">
      <c r="A1384" t="s">
        <v>156</v>
      </c>
      <c r="B1384" t="s">
        <v>179</v>
      </c>
      <c r="C1384" t="s">
        <v>862</v>
      </c>
      <c r="D1384">
        <v>0</v>
      </c>
      <c r="E1384">
        <v>0</v>
      </c>
      <c r="F1384">
        <v>0</v>
      </c>
      <c r="G1384">
        <v>0</v>
      </c>
      <c r="H1384">
        <v>291.21816000000013</v>
      </c>
      <c r="I1384">
        <v>400.42497000000014</v>
      </c>
      <c r="J1384">
        <v>0</v>
      </c>
      <c r="K1384">
        <v>0</v>
      </c>
      <c r="L1384">
        <v>263.04000000000002</v>
      </c>
      <c r="M1384">
        <v>0</v>
      </c>
      <c r="N1384">
        <v>0</v>
      </c>
      <c r="O1384">
        <v>0</v>
      </c>
      <c r="P1384">
        <v>0</v>
      </c>
      <c r="Q1384">
        <v>0</v>
      </c>
      <c r="R1384">
        <v>0</v>
      </c>
      <c r="S1384">
        <v>0</v>
      </c>
      <c r="T1384">
        <v>17.593684210526316</v>
      </c>
      <c r="U1384">
        <v>0</v>
      </c>
      <c r="V1384">
        <v>0</v>
      </c>
      <c r="W1384">
        <v>0</v>
      </c>
      <c r="X1384">
        <v>32.88000000000001</v>
      </c>
      <c r="Y1384">
        <v>38.936842105263167</v>
      </c>
      <c r="Z1384">
        <v>133.91784000000001</v>
      </c>
      <c r="AA1384">
        <v>184.13702999999998</v>
      </c>
      <c r="AB1384">
        <v>0</v>
      </c>
      <c r="AC1384">
        <v>0</v>
      </c>
      <c r="AD1384">
        <v>120.95999999999998</v>
      </c>
      <c r="AE1384">
        <v>0</v>
      </c>
      <c r="AF1384">
        <v>0</v>
      </c>
      <c r="AG1384">
        <v>0</v>
      </c>
      <c r="AH1384">
        <v>0</v>
      </c>
      <c r="AI1384">
        <v>0</v>
      </c>
      <c r="AJ1384">
        <v>0</v>
      </c>
      <c r="AK1384">
        <v>0</v>
      </c>
      <c r="AL1384">
        <v>8.0905263157894716</v>
      </c>
      <c r="AM1384">
        <v>0</v>
      </c>
      <c r="AN1384">
        <v>0</v>
      </c>
      <c r="AO1384">
        <v>0</v>
      </c>
      <c r="AP1384">
        <v>15.119999999999997</v>
      </c>
      <c r="AQ1384">
        <v>17.905263157894737</v>
      </c>
    </row>
    <row r="1385" spans="1:43">
      <c r="A1385" t="s">
        <v>156</v>
      </c>
      <c r="B1385" t="s">
        <v>179</v>
      </c>
      <c r="C1385" t="s">
        <v>863</v>
      </c>
      <c r="D1385">
        <v>0</v>
      </c>
      <c r="E1385">
        <v>0</v>
      </c>
      <c r="F1385">
        <v>0</v>
      </c>
      <c r="G1385">
        <v>0</v>
      </c>
      <c r="H1385">
        <v>291.21816000000013</v>
      </c>
      <c r="I1385">
        <v>400.42497000000014</v>
      </c>
      <c r="J1385">
        <v>0</v>
      </c>
      <c r="K1385">
        <v>0</v>
      </c>
      <c r="L1385">
        <v>263.04000000000002</v>
      </c>
      <c r="M1385">
        <v>0</v>
      </c>
      <c r="N1385">
        <v>0</v>
      </c>
      <c r="O1385">
        <v>0</v>
      </c>
      <c r="P1385">
        <v>0</v>
      </c>
      <c r="Q1385">
        <v>0</v>
      </c>
      <c r="R1385">
        <v>0</v>
      </c>
      <c r="S1385">
        <v>0</v>
      </c>
      <c r="T1385">
        <v>17.593684210526316</v>
      </c>
      <c r="U1385">
        <v>0</v>
      </c>
      <c r="V1385">
        <v>0</v>
      </c>
      <c r="W1385">
        <v>0</v>
      </c>
      <c r="X1385">
        <v>32.88000000000001</v>
      </c>
      <c r="Y1385">
        <v>38.936842105263167</v>
      </c>
      <c r="Z1385">
        <v>133.91784000000001</v>
      </c>
      <c r="AA1385">
        <v>184.13702999999998</v>
      </c>
      <c r="AB1385">
        <v>0</v>
      </c>
      <c r="AC1385">
        <v>0</v>
      </c>
      <c r="AD1385">
        <v>120.95999999999998</v>
      </c>
      <c r="AE1385">
        <v>0</v>
      </c>
      <c r="AF1385">
        <v>0</v>
      </c>
      <c r="AG1385">
        <v>0</v>
      </c>
      <c r="AH1385">
        <v>0</v>
      </c>
      <c r="AI1385">
        <v>0</v>
      </c>
      <c r="AJ1385">
        <v>0</v>
      </c>
      <c r="AK1385">
        <v>0</v>
      </c>
      <c r="AL1385">
        <v>8.0905263157894716</v>
      </c>
      <c r="AM1385">
        <v>0</v>
      </c>
      <c r="AN1385">
        <v>0</v>
      </c>
      <c r="AO1385">
        <v>0</v>
      </c>
      <c r="AP1385">
        <v>15.119999999999997</v>
      </c>
      <c r="AQ1385">
        <v>17.905263157894737</v>
      </c>
    </row>
    <row r="1386" spans="1:43">
      <c r="A1386" t="s">
        <v>156</v>
      </c>
      <c r="B1386" t="s">
        <v>181</v>
      </c>
      <c r="C1386" t="s">
        <v>856</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row>
    <row r="1387" spans="1:43">
      <c r="A1387" t="s">
        <v>156</v>
      </c>
      <c r="B1387" t="s">
        <v>181</v>
      </c>
      <c r="C1387" t="s">
        <v>857</v>
      </c>
      <c r="D1387">
        <v>38.93684210526316</v>
      </c>
      <c r="E1387">
        <v>17.905263157894737</v>
      </c>
      <c r="F1387">
        <v>263.04000000000002</v>
      </c>
      <c r="G1387">
        <v>120.96000000000001</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row>
    <row r="1388" spans="1:43">
      <c r="A1388" t="s">
        <v>156</v>
      </c>
      <c r="B1388" t="s">
        <v>181</v>
      </c>
      <c r="C1388" t="s">
        <v>858</v>
      </c>
      <c r="D1388">
        <v>103.02400000000003</v>
      </c>
      <c r="E1388">
        <v>47.376000000000012</v>
      </c>
      <c r="F1388">
        <v>628.99874016000012</v>
      </c>
      <c r="G1388">
        <v>289.24759584000003</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row>
    <row r="1389" spans="1:43">
      <c r="A1389" t="s">
        <v>156</v>
      </c>
      <c r="B1389" t="s">
        <v>181</v>
      </c>
      <c r="C1389" t="s">
        <v>859</v>
      </c>
      <c r="D1389">
        <v>89.410526315789497</v>
      </c>
      <c r="E1389">
        <v>41.115789473684217</v>
      </c>
      <c r="F1389">
        <v>954.68313000000035</v>
      </c>
      <c r="G1389">
        <v>439.01487000000009</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row>
    <row r="1390" spans="1:43">
      <c r="A1390" t="s">
        <v>156</v>
      </c>
      <c r="B1390" t="s">
        <v>181</v>
      </c>
      <c r="C1390" t="s">
        <v>860</v>
      </c>
      <c r="D1390">
        <v>89.410526315789497</v>
      </c>
      <c r="E1390">
        <v>41.115789473684217</v>
      </c>
      <c r="F1390">
        <v>954.68313000000035</v>
      </c>
      <c r="G1390">
        <v>439.01487000000009</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row>
    <row r="1391" spans="1:43">
      <c r="A1391" t="s">
        <v>156</v>
      </c>
      <c r="B1391" t="s">
        <v>181</v>
      </c>
      <c r="C1391" t="s">
        <v>861</v>
      </c>
      <c r="D1391">
        <v>0</v>
      </c>
      <c r="E1391">
        <v>0</v>
      </c>
      <c r="F1391">
        <v>0</v>
      </c>
      <c r="G1391">
        <v>0</v>
      </c>
      <c r="H1391">
        <v>291.21816000000013</v>
      </c>
      <c r="I1391">
        <v>400.42497000000014</v>
      </c>
      <c r="J1391">
        <v>0</v>
      </c>
      <c r="K1391">
        <v>0</v>
      </c>
      <c r="L1391">
        <v>263.04000000000002</v>
      </c>
      <c r="M1391">
        <v>0</v>
      </c>
      <c r="N1391">
        <v>0</v>
      </c>
      <c r="O1391">
        <v>0</v>
      </c>
      <c r="P1391">
        <v>0</v>
      </c>
      <c r="Q1391">
        <v>0</v>
      </c>
      <c r="R1391">
        <v>0</v>
      </c>
      <c r="S1391">
        <v>0</v>
      </c>
      <c r="T1391">
        <v>17.593684210526316</v>
      </c>
      <c r="U1391">
        <v>0</v>
      </c>
      <c r="V1391">
        <v>0</v>
      </c>
      <c r="W1391">
        <v>0</v>
      </c>
      <c r="X1391">
        <v>32.88000000000001</v>
      </c>
      <c r="Y1391">
        <v>38.936842105263167</v>
      </c>
      <c r="Z1391">
        <v>133.91784000000001</v>
      </c>
      <c r="AA1391">
        <v>184.13702999999998</v>
      </c>
      <c r="AB1391">
        <v>0</v>
      </c>
      <c r="AC1391">
        <v>0</v>
      </c>
      <c r="AD1391">
        <v>120.95999999999998</v>
      </c>
      <c r="AE1391">
        <v>0</v>
      </c>
      <c r="AF1391">
        <v>0</v>
      </c>
      <c r="AG1391">
        <v>0</v>
      </c>
      <c r="AH1391">
        <v>0</v>
      </c>
      <c r="AI1391">
        <v>0</v>
      </c>
      <c r="AJ1391">
        <v>0</v>
      </c>
      <c r="AK1391">
        <v>0</v>
      </c>
      <c r="AL1391">
        <v>8.0905263157894716</v>
      </c>
      <c r="AM1391">
        <v>0</v>
      </c>
      <c r="AN1391">
        <v>0</v>
      </c>
      <c r="AO1391">
        <v>0</v>
      </c>
      <c r="AP1391">
        <v>15.119999999999997</v>
      </c>
      <c r="AQ1391">
        <v>17.905263157894737</v>
      </c>
    </row>
    <row r="1392" spans="1:43">
      <c r="A1392" t="s">
        <v>156</v>
      </c>
      <c r="B1392" t="s">
        <v>181</v>
      </c>
      <c r="C1392" t="s">
        <v>862</v>
      </c>
      <c r="D1392">
        <v>0</v>
      </c>
      <c r="E1392">
        <v>0</v>
      </c>
      <c r="F1392">
        <v>0</v>
      </c>
      <c r="G1392">
        <v>0</v>
      </c>
      <c r="H1392">
        <v>291.21816000000013</v>
      </c>
      <c r="I1392">
        <v>400.42497000000014</v>
      </c>
      <c r="J1392">
        <v>0</v>
      </c>
      <c r="K1392">
        <v>0</v>
      </c>
      <c r="L1392">
        <v>263.04000000000002</v>
      </c>
      <c r="M1392">
        <v>0</v>
      </c>
      <c r="N1392">
        <v>0</v>
      </c>
      <c r="O1392">
        <v>0</v>
      </c>
      <c r="P1392">
        <v>0</v>
      </c>
      <c r="Q1392">
        <v>0</v>
      </c>
      <c r="R1392">
        <v>0</v>
      </c>
      <c r="S1392">
        <v>0</v>
      </c>
      <c r="T1392">
        <v>17.593684210526316</v>
      </c>
      <c r="U1392">
        <v>0</v>
      </c>
      <c r="V1392">
        <v>0</v>
      </c>
      <c r="W1392">
        <v>0</v>
      </c>
      <c r="X1392">
        <v>32.88000000000001</v>
      </c>
      <c r="Y1392">
        <v>38.936842105263167</v>
      </c>
      <c r="Z1392">
        <v>133.91784000000001</v>
      </c>
      <c r="AA1392">
        <v>184.13702999999998</v>
      </c>
      <c r="AB1392">
        <v>0</v>
      </c>
      <c r="AC1392">
        <v>0</v>
      </c>
      <c r="AD1392">
        <v>120.95999999999998</v>
      </c>
      <c r="AE1392">
        <v>0</v>
      </c>
      <c r="AF1392">
        <v>0</v>
      </c>
      <c r="AG1392">
        <v>0</v>
      </c>
      <c r="AH1392">
        <v>0</v>
      </c>
      <c r="AI1392">
        <v>0</v>
      </c>
      <c r="AJ1392">
        <v>0</v>
      </c>
      <c r="AK1392">
        <v>0</v>
      </c>
      <c r="AL1392">
        <v>8.0905263157894716</v>
      </c>
      <c r="AM1392">
        <v>0</v>
      </c>
      <c r="AN1392">
        <v>0</v>
      </c>
      <c r="AO1392">
        <v>0</v>
      </c>
      <c r="AP1392">
        <v>15.119999999999997</v>
      </c>
      <c r="AQ1392">
        <v>17.905263157894737</v>
      </c>
    </row>
    <row r="1393" spans="1:43">
      <c r="A1393" t="s">
        <v>156</v>
      </c>
      <c r="B1393" t="s">
        <v>181</v>
      </c>
      <c r="C1393" t="s">
        <v>863</v>
      </c>
      <c r="D1393">
        <v>0</v>
      </c>
      <c r="E1393">
        <v>0</v>
      </c>
      <c r="F1393">
        <v>0</v>
      </c>
      <c r="G1393">
        <v>0</v>
      </c>
      <c r="H1393">
        <v>291.21816000000013</v>
      </c>
      <c r="I1393">
        <v>400.42497000000014</v>
      </c>
      <c r="J1393">
        <v>0</v>
      </c>
      <c r="K1393">
        <v>0</v>
      </c>
      <c r="L1393">
        <v>263.04000000000002</v>
      </c>
      <c r="M1393">
        <v>0</v>
      </c>
      <c r="N1393">
        <v>0</v>
      </c>
      <c r="O1393">
        <v>0</v>
      </c>
      <c r="P1393">
        <v>0</v>
      </c>
      <c r="Q1393">
        <v>0</v>
      </c>
      <c r="R1393">
        <v>0</v>
      </c>
      <c r="S1393">
        <v>0</v>
      </c>
      <c r="T1393">
        <v>17.593684210526316</v>
      </c>
      <c r="U1393">
        <v>0</v>
      </c>
      <c r="V1393">
        <v>0</v>
      </c>
      <c r="W1393">
        <v>0</v>
      </c>
      <c r="X1393">
        <v>32.88000000000001</v>
      </c>
      <c r="Y1393">
        <v>38.936842105263167</v>
      </c>
      <c r="Z1393">
        <v>133.91784000000001</v>
      </c>
      <c r="AA1393">
        <v>184.13702999999998</v>
      </c>
      <c r="AB1393">
        <v>0</v>
      </c>
      <c r="AC1393">
        <v>0</v>
      </c>
      <c r="AD1393">
        <v>120.95999999999998</v>
      </c>
      <c r="AE1393">
        <v>0</v>
      </c>
      <c r="AF1393">
        <v>0</v>
      </c>
      <c r="AG1393">
        <v>0</v>
      </c>
      <c r="AH1393">
        <v>0</v>
      </c>
      <c r="AI1393">
        <v>0</v>
      </c>
      <c r="AJ1393">
        <v>0</v>
      </c>
      <c r="AK1393">
        <v>0</v>
      </c>
      <c r="AL1393">
        <v>8.0905263157894716</v>
      </c>
      <c r="AM1393">
        <v>0</v>
      </c>
      <c r="AN1393">
        <v>0</v>
      </c>
      <c r="AO1393">
        <v>0</v>
      </c>
      <c r="AP1393">
        <v>15.119999999999997</v>
      </c>
      <c r="AQ1393">
        <v>17.905263157894737</v>
      </c>
    </row>
    <row r="1394" spans="1:43">
      <c r="A1394" t="s">
        <v>156</v>
      </c>
      <c r="B1394" t="s">
        <v>183</v>
      </c>
      <c r="C1394" t="s">
        <v>856</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row>
    <row r="1395" spans="1:43">
      <c r="A1395" t="s">
        <v>156</v>
      </c>
      <c r="B1395" t="s">
        <v>183</v>
      </c>
      <c r="C1395" t="s">
        <v>857</v>
      </c>
      <c r="D1395">
        <v>38.93684210526316</v>
      </c>
      <c r="E1395">
        <v>17.905263157894737</v>
      </c>
      <c r="F1395">
        <v>263.04000000000002</v>
      </c>
      <c r="G1395">
        <v>120.96000000000001</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row>
    <row r="1396" spans="1:43">
      <c r="A1396" t="s">
        <v>156</v>
      </c>
      <c r="B1396" t="s">
        <v>183</v>
      </c>
      <c r="C1396" t="s">
        <v>858</v>
      </c>
      <c r="D1396">
        <v>103.02400000000003</v>
      </c>
      <c r="E1396">
        <v>47.376000000000012</v>
      </c>
      <c r="F1396">
        <v>628.99874016000012</v>
      </c>
      <c r="G1396">
        <v>289.24759584000003</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row>
    <row r="1397" spans="1:43">
      <c r="A1397" t="s">
        <v>156</v>
      </c>
      <c r="B1397" t="s">
        <v>183</v>
      </c>
      <c r="C1397" t="s">
        <v>859</v>
      </c>
      <c r="D1397">
        <v>89.410526315789497</v>
      </c>
      <c r="E1397">
        <v>41.115789473684217</v>
      </c>
      <c r="F1397">
        <v>954.68313000000035</v>
      </c>
      <c r="G1397">
        <v>439.01487000000009</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row>
    <row r="1398" spans="1:43">
      <c r="A1398" t="s">
        <v>156</v>
      </c>
      <c r="B1398" t="s">
        <v>183</v>
      </c>
      <c r="C1398" t="s">
        <v>860</v>
      </c>
      <c r="D1398">
        <v>89.410526315789497</v>
      </c>
      <c r="E1398">
        <v>41.115789473684217</v>
      </c>
      <c r="F1398">
        <v>954.68313000000035</v>
      </c>
      <c r="G1398">
        <v>439.01487000000009</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row>
    <row r="1399" spans="1:43">
      <c r="A1399" t="s">
        <v>156</v>
      </c>
      <c r="B1399" t="s">
        <v>183</v>
      </c>
      <c r="C1399" t="s">
        <v>861</v>
      </c>
      <c r="D1399">
        <v>0</v>
      </c>
      <c r="E1399">
        <v>0</v>
      </c>
      <c r="F1399">
        <v>0</v>
      </c>
      <c r="G1399">
        <v>0</v>
      </c>
      <c r="H1399">
        <v>291.21816000000013</v>
      </c>
      <c r="I1399">
        <v>400.42497000000014</v>
      </c>
      <c r="J1399">
        <v>0</v>
      </c>
      <c r="K1399">
        <v>0</v>
      </c>
      <c r="L1399">
        <v>263.04000000000002</v>
      </c>
      <c r="M1399">
        <v>0</v>
      </c>
      <c r="N1399">
        <v>0</v>
      </c>
      <c r="O1399">
        <v>0</v>
      </c>
      <c r="P1399">
        <v>0</v>
      </c>
      <c r="Q1399">
        <v>0</v>
      </c>
      <c r="R1399">
        <v>0</v>
      </c>
      <c r="S1399">
        <v>0</v>
      </c>
      <c r="T1399">
        <v>17.593684210526316</v>
      </c>
      <c r="U1399">
        <v>0</v>
      </c>
      <c r="V1399">
        <v>0</v>
      </c>
      <c r="W1399">
        <v>0</v>
      </c>
      <c r="X1399">
        <v>32.88000000000001</v>
      </c>
      <c r="Y1399">
        <v>38.936842105263167</v>
      </c>
      <c r="Z1399">
        <v>133.91784000000001</v>
      </c>
      <c r="AA1399">
        <v>184.13702999999998</v>
      </c>
      <c r="AB1399">
        <v>0</v>
      </c>
      <c r="AC1399">
        <v>0</v>
      </c>
      <c r="AD1399">
        <v>120.95999999999998</v>
      </c>
      <c r="AE1399">
        <v>0</v>
      </c>
      <c r="AF1399">
        <v>0</v>
      </c>
      <c r="AG1399">
        <v>0</v>
      </c>
      <c r="AH1399">
        <v>0</v>
      </c>
      <c r="AI1399">
        <v>0</v>
      </c>
      <c r="AJ1399">
        <v>0</v>
      </c>
      <c r="AK1399">
        <v>0</v>
      </c>
      <c r="AL1399">
        <v>8.0905263157894716</v>
      </c>
      <c r="AM1399">
        <v>0</v>
      </c>
      <c r="AN1399">
        <v>0</v>
      </c>
      <c r="AO1399">
        <v>0</v>
      </c>
      <c r="AP1399">
        <v>15.119999999999997</v>
      </c>
      <c r="AQ1399">
        <v>17.905263157894737</v>
      </c>
    </row>
    <row r="1400" spans="1:43">
      <c r="A1400" t="s">
        <v>156</v>
      </c>
      <c r="B1400" t="s">
        <v>183</v>
      </c>
      <c r="C1400" t="s">
        <v>862</v>
      </c>
      <c r="D1400">
        <v>0</v>
      </c>
      <c r="E1400">
        <v>0</v>
      </c>
      <c r="F1400">
        <v>0</v>
      </c>
      <c r="G1400">
        <v>0</v>
      </c>
      <c r="H1400">
        <v>291.21816000000013</v>
      </c>
      <c r="I1400">
        <v>400.42497000000014</v>
      </c>
      <c r="J1400">
        <v>0</v>
      </c>
      <c r="K1400">
        <v>0</v>
      </c>
      <c r="L1400">
        <v>263.04000000000002</v>
      </c>
      <c r="M1400">
        <v>0</v>
      </c>
      <c r="N1400">
        <v>0</v>
      </c>
      <c r="O1400">
        <v>0</v>
      </c>
      <c r="P1400">
        <v>0</v>
      </c>
      <c r="Q1400">
        <v>0</v>
      </c>
      <c r="R1400">
        <v>0</v>
      </c>
      <c r="S1400">
        <v>0</v>
      </c>
      <c r="T1400">
        <v>17.593684210526316</v>
      </c>
      <c r="U1400">
        <v>0</v>
      </c>
      <c r="V1400">
        <v>0</v>
      </c>
      <c r="W1400">
        <v>0</v>
      </c>
      <c r="X1400">
        <v>32.88000000000001</v>
      </c>
      <c r="Y1400">
        <v>38.936842105263167</v>
      </c>
      <c r="Z1400">
        <v>133.91784000000001</v>
      </c>
      <c r="AA1400">
        <v>184.13702999999998</v>
      </c>
      <c r="AB1400">
        <v>0</v>
      </c>
      <c r="AC1400">
        <v>0</v>
      </c>
      <c r="AD1400">
        <v>120.95999999999998</v>
      </c>
      <c r="AE1400">
        <v>0</v>
      </c>
      <c r="AF1400">
        <v>0</v>
      </c>
      <c r="AG1400">
        <v>0</v>
      </c>
      <c r="AH1400">
        <v>0</v>
      </c>
      <c r="AI1400">
        <v>0</v>
      </c>
      <c r="AJ1400">
        <v>0</v>
      </c>
      <c r="AK1400">
        <v>0</v>
      </c>
      <c r="AL1400">
        <v>8.0905263157894716</v>
      </c>
      <c r="AM1400">
        <v>0</v>
      </c>
      <c r="AN1400">
        <v>0</v>
      </c>
      <c r="AO1400">
        <v>0</v>
      </c>
      <c r="AP1400">
        <v>15.119999999999997</v>
      </c>
      <c r="AQ1400">
        <v>17.905263157894737</v>
      </c>
    </row>
    <row r="1401" spans="1:43">
      <c r="A1401" t="s">
        <v>156</v>
      </c>
      <c r="B1401" t="s">
        <v>183</v>
      </c>
      <c r="C1401" t="s">
        <v>863</v>
      </c>
      <c r="D1401">
        <v>0</v>
      </c>
      <c r="E1401">
        <v>0</v>
      </c>
      <c r="F1401">
        <v>0</v>
      </c>
      <c r="G1401">
        <v>0</v>
      </c>
      <c r="H1401">
        <v>291.21816000000013</v>
      </c>
      <c r="I1401">
        <v>400.42497000000014</v>
      </c>
      <c r="J1401">
        <v>0</v>
      </c>
      <c r="K1401">
        <v>0</v>
      </c>
      <c r="L1401">
        <v>263.04000000000002</v>
      </c>
      <c r="M1401">
        <v>0</v>
      </c>
      <c r="N1401">
        <v>0</v>
      </c>
      <c r="O1401">
        <v>0</v>
      </c>
      <c r="P1401">
        <v>0</v>
      </c>
      <c r="Q1401">
        <v>0</v>
      </c>
      <c r="R1401">
        <v>0</v>
      </c>
      <c r="S1401">
        <v>0</v>
      </c>
      <c r="T1401">
        <v>17.593684210526316</v>
      </c>
      <c r="U1401">
        <v>0</v>
      </c>
      <c r="V1401">
        <v>0</v>
      </c>
      <c r="W1401">
        <v>0</v>
      </c>
      <c r="X1401">
        <v>32.88000000000001</v>
      </c>
      <c r="Y1401">
        <v>38.936842105263167</v>
      </c>
      <c r="Z1401">
        <v>133.91784000000001</v>
      </c>
      <c r="AA1401">
        <v>184.13702999999998</v>
      </c>
      <c r="AB1401">
        <v>0</v>
      </c>
      <c r="AC1401">
        <v>0</v>
      </c>
      <c r="AD1401">
        <v>120.95999999999998</v>
      </c>
      <c r="AE1401">
        <v>0</v>
      </c>
      <c r="AF1401">
        <v>0</v>
      </c>
      <c r="AG1401">
        <v>0</v>
      </c>
      <c r="AH1401">
        <v>0</v>
      </c>
      <c r="AI1401">
        <v>0</v>
      </c>
      <c r="AJ1401">
        <v>0</v>
      </c>
      <c r="AK1401">
        <v>0</v>
      </c>
      <c r="AL1401">
        <v>8.0905263157894716</v>
      </c>
      <c r="AM1401">
        <v>0</v>
      </c>
      <c r="AN1401">
        <v>0</v>
      </c>
      <c r="AO1401">
        <v>0</v>
      </c>
      <c r="AP1401">
        <v>15.119999999999997</v>
      </c>
      <c r="AQ1401">
        <v>17.905263157894737</v>
      </c>
    </row>
    <row r="1402" spans="1:43">
      <c r="A1402" t="s">
        <v>156</v>
      </c>
      <c r="B1402" t="s">
        <v>185</v>
      </c>
      <c r="C1402" t="s">
        <v>856</v>
      </c>
      <c r="D1402">
        <v>0</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row>
    <row r="1403" spans="1:43">
      <c r="A1403" t="s">
        <v>156</v>
      </c>
      <c r="B1403" t="s">
        <v>185</v>
      </c>
      <c r="C1403" t="s">
        <v>857</v>
      </c>
      <c r="D1403">
        <v>41.389860775665959</v>
      </c>
      <c r="E1403">
        <v>19.033293641364637</v>
      </c>
      <c r="F1403">
        <v>187.32803396117617</v>
      </c>
      <c r="G1403">
        <v>86.143548463898526</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row>
    <row r="1404" spans="1:43">
      <c r="A1404" t="s">
        <v>156</v>
      </c>
      <c r="B1404" t="s">
        <v>185</v>
      </c>
      <c r="C1404" t="s">
        <v>858</v>
      </c>
      <c r="D1404">
        <v>403.52969910193343</v>
      </c>
      <c r="E1404">
        <v>185.56475214176498</v>
      </c>
      <c r="F1404">
        <v>640.22995685463422</v>
      </c>
      <c r="G1404">
        <v>294.4123159258537</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row>
    <row r="1405" spans="1:43">
      <c r="A1405" t="s">
        <v>156</v>
      </c>
      <c r="B1405" t="s">
        <v>185</v>
      </c>
      <c r="C1405" t="s">
        <v>859</v>
      </c>
      <c r="D1405">
        <v>394.45404997912635</v>
      </c>
      <c r="E1405">
        <v>181.39127845755445</v>
      </c>
      <c r="F1405">
        <v>857.35288341463445</v>
      </c>
      <c r="G1405">
        <v>394.25716536585378</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row>
    <row r="1406" spans="1:43">
      <c r="A1406" t="s">
        <v>156</v>
      </c>
      <c r="B1406" t="s">
        <v>185</v>
      </c>
      <c r="C1406" t="s">
        <v>860</v>
      </c>
      <c r="D1406">
        <v>320.23185057685077</v>
      </c>
      <c r="E1406">
        <v>147.25990209008464</v>
      </c>
      <c r="F1406">
        <v>857.79208590527912</v>
      </c>
      <c r="G1406">
        <v>394.4591343943984</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row>
    <row r="1407" spans="1:43">
      <c r="A1407" t="s">
        <v>156</v>
      </c>
      <c r="B1407" t="s">
        <v>185</v>
      </c>
      <c r="C1407" t="s">
        <v>861</v>
      </c>
      <c r="D1407">
        <v>0</v>
      </c>
      <c r="E1407">
        <v>0</v>
      </c>
      <c r="F1407">
        <v>0</v>
      </c>
      <c r="G1407">
        <v>0</v>
      </c>
      <c r="H1407">
        <v>220.00434354809795</v>
      </c>
      <c r="I1407">
        <v>292.40272275938435</v>
      </c>
      <c r="J1407">
        <v>0</v>
      </c>
      <c r="K1407">
        <v>82.345019597796863</v>
      </c>
      <c r="L1407">
        <v>263.04000000000002</v>
      </c>
      <c r="M1407">
        <v>0</v>
      </c>
      <c r="N1407">
        <v>0</v>
      </c>
      <c r="O1407">
        <v>0</v>
      </c>
      <c r="P1407">
        <v>0</v>
      </c>
      <c r="Q1407">
        <v>17.746960103780332</v>
      </c>
      <c r="R1407">
        <v>24.402070142697962</v>
      </c>
      <c r="S1407">
        <v>0</v>
      </c>
      <c r="T1407">
        <v>11.729122807017545</v>
      </c>
      <c r="U1407">
        <v>0</v>
      </c>
      <c r="V1407">
        <v>0</v>
      </c>
      <c r="W1407">
        <v>0</v>
      </c>
      <c r="X1407">
        <v>121.9450663359938</v>
      </c>
      <c r="Y1407">
        <v>144.4086311873611</v>
      </c>
      <c r="Z1407">
        <v>101.16988060970925</v>
      </c>
      <c r="AA1407">
        <v>134.46256594044678</v>
      </c>
      <c r="AB1407">
        <v>0</v>
      </c>
      <c r="AC1407">
        <v>37.866687844242335</v>
      </c>
      <c r="AD1407">
        <v>120.95999999999998</v>
      </c>
      <c r="AE1407">
        <v>0</v>
      </c>
      <c r="AF1407">
        <v>0</v>
      </c>
      <c r="AG1407">
        <v>0</v>
      </c>
      <c r="AH1407">
        <v>0</v>
      </c>
      <c r="AI1407">
        <v>8.1610108506435104</v>
      </c>
      <c r="AJ1407">
        <v>11.221389919634827</v>
      </c>
      <c r="AK1407">
        <v>0</v>
      </c>
      <c r="AL1407">
        <v>5.393684210526315</v>
      </c>
      <c r="AM1407">
        <v>0</v>
      </c>
      <c r="AN1407">
        <v>0</v>
      </c>
      <c r="AO1407">
        <v>0</v>
      </c>
      <c r="AP1407">
        <v>56.076928315092033</v>
      </c>
      <c r="AQ1407">
        <v>66.40688879418795</v>
      </c>
    </row>
    <row r="1408" spans="1:43">
      <c r="A1408" t="s">
        <v>156</v>
      </c>
      <c r="B1408" t="s">
        <v>185</v>
      </c>
      <c r="C1408" t="s">
        <v>862</v>
      </c>
      <c r="D1408">
        <v>0</v>
      </c>
      <c r="E1408">
        <v>0</v>
      </c>
      <c r="F1408">
        <v>0</v>
      </c>
      <c r="G1408">
        <v>0</v>
      </c>
      <c r="H1408">
        <v>220.00434354809795</v>
      </c>
      <c r="I1408">
        <v>292.40272275938435</v>
      </c>
      <c r="J1408">
        <v>0</v>
      </c>
      <c r="K1408">
        <v>82.345019597796863</v>
      </c>
      <c r="L1408">
        <v>263.04000000000002</v>
      </c>
      <c r="M1408">
        <v>0</v>
      </c>
      <c r="N1408">
        <v>0</v>
      </c>
      <c r="O1408">
        <v>0</v>
      </c>
      <c r="P1408">
        <v>0</v>
      </c>
      <c r="Q1408">
        <v>17.746960103780332</v>
      </c>
      <c r="R1408">
        <v>24.402070142697962</v>
      </c>
      <c r="S1408">
        <v>0</v>
      </c>
      <c r="T1408">
        <v>11.729122807017545</v>
      </c>
      <c r="U1408">
        <v>0</v>
      </c>
      <c r="V1408">
        <v>0</v>
      </c>
      <c r="W1408">
        <v>0</v>
      </c>
      <c r="X1408">
        <v>121.9450663359938</v>
      </c>
      <c r="Y1408">
        <v>144.4086311873611</v>
      </c>
      <c r="Z1408">
        <v>101.16988060970925</v>
      </c>
      <c r="AA1408">
        <v>134.46256594044678</v>
      </c>
      <c r="AB1408">
        <v>0</v>
      </c>
      <c r="AC1408">
        <v>37.866687844242335</v>
      </c>
      <c r="AD1408">
        <v>120.95999999999998</v>
      </c>
      <c r="AE1408">
        <v>0</v>
      </c>
      <c r="AF1408">
        <v>0</v>
      </c>
      <c r="AG1408">
        <v>0</v>
      </c>
      <c r="AH1408">
        <v>0</v>
      </c>
      <c r="AI1408">
        <v>8.1610108506435104</v>
      </c>
      <c r="AJ1408">
        <v>11.221389919634827</v>
      </c>
      <c r="AK1408">
        <v>0</v>
      </c>
      <c r="AL1408">
        <v>5.393684210526315</v>
      </c>
      <c r="AM1408">
        <v>0</v>
      </c>
      <c r="AN1408">
        <v>0</v>
      </c>
      <c r="AO1408">
        <v>0</v>
      </c>
      <c r="AP1408">
        <v>56.076928315092033</v>
      </c>
      <c r="AQ1408">
        <v>66.40688879418795</v>
      </c>
    </row>
    <row r="1409" spans="1:43">
      <c r="A1409" t="s">
        <v>156</v>
      </c>
      <c r="B1409" t="s">
        <v>185</v>
      </c>
      <c r="C1409" t="s">
        <v>863</v>
      </c>
      <c r="D1409">
        <v>0</v>
      </c>
      <c r="E1409">
        <v>0</v>
      </c>
      <c r="F1409">
        <v>0</v>
      </c>
      <c r="G1409">
        <v>0</v>
      </c>
      <c r="H1409">
        <v>220.00434354809795</v>
      </c>
      <c r="I1409">
        <v>292.40272275938435</v>
      </c>
      <c r="J1409">
        <v>0</v>
      </c>
      <c r="K1409">
        <v>82.345019597796863</v>
      </c>
      <c r="L1409">
        <v>263.04000000000002</v>
      </c>
      <c r="M1409">
        <v>0</v>
      </c>
      <c r="N1409">
        <v>0</v>
      </c>
      <c r="O1409">
        <v>0</v>
      </c>
      <c r="P1409">
        <v>0</v>
      </c>
      <c r="Q1409">
        <v>17.746960103780332</v>
      </c>
      <c r="R1409">
        <v>24.402070142697962</v>
      </c>
      <c r="S1409">
        <v>0</v>
      </c>
      <c r="T1409">
        <v>11.729122807017545</v>
      </c>
      <c r="U1409">
        <v>0</v>
      </c>
      <c r="V1409">
        <v>0</v>
      </c>
      <c r="W1409">
        <v>0</v>
      </c>
      <c r="X1409">
        <v>121.9450663359938</v>
      </c>
      <c r="Y1409">
        <v>144.4086311873611</v>
      </c>
      <c r="Z1409">
        <v>101.16988060970925</v>
      </c>
      <c r="AA1409">
        <v>134.46256594044678</v>
      </c>
      <c r="AB1409">
        <v>0</v>
      </c>
      <c r="AC1409">
        <v>37.866687844242335</v>
      </c>
      <c r="AD1409">
        <v>120.95999999999998</v>
      </c>
      <c r="AE1409">
        <v>0</v>
      </c>
      <c r="AF1409">
        <v>0</v>
      </c>
      <c r="AG1409">
        <v>0</v>
      </c>
      <c r="AH1409">
        <v>0</v>
      </c>
      <c r="AI1409">
        <v>8.1610108506435104</v>
      </c>
      <c r="AJ1409">
        <v>11.221389919634827</v>
      </c>
      <c r="AK1409">
        <v>0</v>
      </c>
      <c r="AL1409">
        <v>5.393684210526315</v>
      </c>
      <c r="AM1409">
        <v>0</v>
      </c>
      <c r="AN1409">
        <v>0</v>
      </c>
      <c r="AO1409">
        <v>0</v>
      </c>
      <c r="AP1409">
        <v>56.076928315092033</v>
      </c>
      <c r="AQ1409">
        <v>66.40688879418795</v>
      </c>
    </row>
    <row r="1410" spans="1:43">
      <c r="A1410" t="s">
        <v>158</v>
      </c>
      <c r="B1410" t="s">
        <v>171</v>
      </c>
      <c r="C1410" t="s">
        <v>856</v>
      </c>
      <c r="D1410">
        <v>0</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row>
    <row r="1411" spans="1:43">
      <c r="A1411" t="s">
        <v>158</v>
      </c>
      <c r="B1411" t="s">
        <v>171</v>
      </c>
      <c r="C1411" t="s">
        <v>857</v>
      </c>
      <c r="D1411">
        <v>196.3666666666667</v>
      </c>
      <c r="E1411">
        <v>90.300000000000011</v>
      </c>
      <c r="F1411">
        <v>306.06619939190273</v>
      </c>
      <c r="G1411">
        <v>140.74577052328371</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row>
    <row r="1412" spans="1:43">
      <c r="A1412" t="s">
        <v>158</v>
      </c>
      <c r="B1412" t="s">
        <v>171</v>
      </c>
      <c r="C1412" t="s">
        <v>858</v>
      </c>
      <c r="D1412">
        <v>196.3666666666667</v>
      </c>
      <c r="E1412">
        <v>90.300000000000011</v>
      </c>
      <c r="F1412">
        <v>531.05352983559317</v>
      </c>
      <c r="G1412">
        <v>244.2070976616231</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row>
    <row r="1413" spans="1:43">
      <c r="A1413" t="s">
        <v>158</v>
      </c>
      <c r="B1413" t="s">
        <v>171</v>
      </c>
      <c r="C1413" t="s">
        <v>859</v>
      </c>
      <c r="D1413">
        <v>196.3666666666667</v>
      </c>
      <c r="E1413">
        <v>90.300000000000011</v>
      </c>
      <c r="F1413">
        <v>521.65504382163158</v>
      </c>
      <c r="G1413">
        <v>239.88516613695464</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row>
    <row r="1414" spans="1:43">
      <c r="A1414" t="s">
        <v>158</v>
      </c>
      <c r="B1414" t="s">
        <v>171</v>
      </c>
      <c r="C1414" t="s">
        <v>860</v>
      </c>
      <c r="D1414">
        <v>196.3666666666667</v>
      </c>
      <c r="E1414">
        <v>90.300000000000011</v>
      </c>
      <c r="F1414">
        <v>492.76775033999007</v>
      </c>
      <c r="G1414">
        <v>226.60122825853557</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row>
    <row r="1415" spans="1:43">
      <c r="A1415" t="s">
        <v>158</v>
      </c>
      <c r="B1415" t="s">
        <v>171</v>
      </c>
      <c r="C1415" t="s">
        <v>861</v>
      </c>
      <c r="D1415">
        <v>0</v>
      </c>
      <c r="E1415">
        <v>0</v>
      </c>
      <c r="F1415">
        <v>0</v>
      </c>
      <c r="G1415">
        <v>0</v>
      </c>
      <c r="H1415">
        <v>0</v>
      </c>
      <c r="I1415">
        <v>0</v>
      </c>
      <c r="J1415">
        <v>0</v>
      </c>
      <c r="K1415">
        <v>41.853691217522019</v>
      </c>
      <c r="L1415">
        <v>173.26072578913465</v>
      </c>
      <c r="M1415">
        <v>146.13333333333338</v>
      </c>
      <c r="N1415">
        <v>131.52000000000001</v>
      </c>
      <c r="O1415">
        <v>0</v>
      </c>
      <c r="P1415">
        <v>0</v>
      </c>
      <c r="Q1415">
        <v>0</v>
      </c>
      <c r="R1415">
        <v>0</v>
      </c>
      <c r="S1415">
        <v>0</v>
      </c>
      <c r="T1415">
        <v>0</v>
      </c>
      <c r="U1415">
        <v>0</v>
      </c>
      <c r="V1415">
        <v>0</v>
      </c>
      <c r="W1415">
        <v>0</v>
      </c>
      <c r="X1415">
        <v>82.200000000000017</v>
      </c>
      <c r="Y1415">
        <v>114.16666666666669</v>
      </c>
      <c r="Z1415">
        <v>0</v>
      </c>
      <c r="AA1415">
        <v>0</v>
      </c>
      <c r="AB1415">
        <v>0</v>
      </c>
      <c r="AC1415">
        <v>19.246587932145161</v>
      </c>
      <c r="AD1415">
        <v>79.674640326390374</v>
      </c>
      <c r="AE1415">
        <v>67.199999999999989</v>
      </c>
      <c r="AF1415">
        <v>60.47999999999999</v>
      </c>
      <c r="AG1415">
        <v>0</v>
      </c>
      <c r="AH1415">
        <v>0</v>
      </c>
      <c r="AI1415">
        <v>0</v>
      </c>
      <c r="AJ1415">
        <v>0</v>
      </c>
      <c r="AK1415">
        <v>0</v>
      </c>
      <c r="AL1415">
        <v>0</v>
      </c>
      <c r="AM1415">
        <v>0</v>
      </c>
      <c r="AN1415">
        <v>0</v>
      </c>
      <c r="AO1415">
        <v>0</v>
      </c>
      <c r="AP1415">
        <v>37.799999999999997</v>
      </c>
      <c r="AQ1415">
        <v>52.5</v>
      </c>
    </row>
    <row r="1416" spans="1:43">
      <c r="A1416" t="s">
        <v>158</v>
      </c>
      <c r="B1416" t="s">
        <v>171</v>
      </c>
      <c r="C1416" t="s">
        <v>862</v>
      </c>
      <c r="D1416">
        <v>0</v>
      </c>
      <c r="E1416">
        <v>0</v>
      </c>
      <c r="F1416">
        <v>0</v>
      </c>
      <c r="G1416">
        <v>0</v>
      </c>
      <c r="H1416">
        <v>0</v>
      </c>
      <c r="I1416">
        <v>0</v>
      </c>
      <c r="J1416">
        <v>0</v>
      </c>
      <c r="K1416">
        <v>41.853691217522019</v>
      </c>
      <c r="L1416">
        <v>173.26072578913465</v>
      </c>
      <c r="M1416">
        <v>146.13333333333338</v>
      </c>
      <c r="N1416">
        <v>131.52000000000001</v>
      </c>
      <c r="O1416">
        <v>0</v>
      </c>
      <c r="P1416">
        <v>0</v>
      </c>
      <c r="Q1416">
        <v>0</v>
      </c>
      <c r="R1416">
        <v>0</v>
      </c>
      <c r="S1416">
        <v>0</v>
      </c>
      <c r="T1416">
        <v>0</v>
      </c>
      <c r="U1416">
        <v>0</v>
      </c>
      <c r="V1416">
        <v>0</v>
      </c>
      <c r="W1416">
        <v>0</v>
      </c>
      <c r="X1416">
        <v>82.200000000000017</v>
      </c>
      <c r="Y1416">
        <v>114.16666666666669</v>
      </c>
      <c r="Z1416">
        <v>0</v>
      </c>
      <c r="AA1416">
        <v>0</v>
      </c>
      <c r="AB1416">
        <v>0</v>
      </c>
      <c r="AC1416">
        <v>19.246587932145161</v>
      </c>
      <c r="AD1416">
        <v>79.674640326390374</v>
      </c>
      <c r="AE1416">
        <v>67.199999999999989</v>
      </c>
      <c r="AF1416">
        <v>60.47999999999999</v>
      </c>
      <c r="AG1416">
        <v>0</v>
      </c>
      <c r="AH1416">
        <v>0</v>
      </c>
      <c r="AI1416">
        <v>0</v>
      </c>
      <c r="AJ1416">
        <v>0</v>
      </c>
      <c r="AK1416">
        <v>0</v>
      </c>
      <c r="AL1416">
        <v>0</v>
      </c>
      <c r="AM1416">
        <v>0</v>
      </c>
      <c r="AN1416">
        <v>0</v>
      </c>
      <c r="AO1416">
        <v>0</v>
      </c>
      <c r="AP1416">
        <v>37.799999999999997</v>
      </c>
      <c r="AQ1416">
        <v>52.5</v>
      </c>
    </row>
    <row r="1417" spans="1:43">
      <c r="A1417" t="s">
        <v>158</v>
      </c>
      <c r="B1417" t="s">
        <v>171</v>
      </c>
      <c r="C1417" t="s">
        <v>863</v>
      </c>
      <c r="D1417">
        <v>0</v>
      </c>
      <c r="E1417">
        <v>0</v>
      </c>
      <c r="F1417">
        <v>0</v>
      </c>
      <c r="G1417">
        <v>0</v>
      </c>
      <c r="H1417">
        <v>0</v>
      </c>
      <c r="I1417">
        <v>0</v>
      </c>
      <c r="J1417">
        <v>0</v>
      </c>
      <c r="K1417">
        <v>41.853691217522019</v>
      </c>
      <c r="L1417">
        <v>173.26072578913465</v>
      </c>
      <c r="M1417">
        <v>146.13333333333338</v>
      </c>
      <c r="N1417">
        <v>131.52000000000001</v>
      </c>
      <c r="O1417">
        <v>0</v>
      </c>
      <c r="P1417">
        <v>0</v>
      </c>
      <c r="Q1417">
        <v>0</v>
      </c>
      <c r="R1417">
        <v>0</v>
      </c>
      <c r="S1417">
        <v>0</v>
      </c>
      <c r="T1417">
        <v>0</v>
      </c>
      <c r="U1417">
        <v>0</v>
      </c>
      <c r="V1417">
        <v>0</v>
      </c>
      <c r="W1417">
        <v>0</v>
      </c>
      <c r="X1417">
        <v>82.200000000000017</v>
      </c>
      <c r="Y1417">
        <v>114.16666666666669</v>
      </c>
      <c r="Z1417">
        <v>0</v>
      </c>
      <c r="AA1417">
        <v>0</v>
      </c>
      <c r="AB1417">
        <v>0</v>
      </c>
      <c r="AC1417">
        <v>19.246587932145161</v>
      </c>
      <c r="AD1417">
        <v>79.674640326390374</v>
      </c>
      <c r="AE1417">
        <v>67.199999999999989</v>
      </c>
      <c r="AF1417">
        <v>60.47999999999999</v>
      </c>
      <c r="AG1417">
        <v>0</v>
      </c>
      <c r="AH1417">
        <v>0</v>
      </c>
      <c r="AI1417">
        <v>0</v>
      </c>
      <c r="AJ1417">
        <v>0</v>
      </c>
      <c r="AK1417">
        <v>0</v>
      </c>
      <c r="AL1417">
        <v>0</v>
      </c>
      <c r="AM1417">
        <v>0</v>
      </c>
      <c r="AN1417">
        <v>0</v>
      </c>
      <c r="AO1417">
        <v>0</v>
      </c>
      <c r="AP1417">
        <v>37.799999999999997</v>
      </c>
      <c r="AQ1417">
        <v>52.5</v>
      </c>
    </row>
    <row r="1418" spans="1:43">
      <c r="A1418" t="s">
        <v>158</v>
      </c>
      <c r="B1418" t="s">
        <v>173</v>
      </c>
      <c r="C1418" t="s">
        <v>856</v>
      </c>
      <c r="D1418">
        <v>0</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row>
    <row r="1419" spans="1:43">
      <c r="A1419" t="s">
        <v>158</v>
      </c>
      <c r="B1419" t="s">
        <v>173</v>
      </c>
      <c r="C1419" t="s">
        <v>857</v>
      </c>
      <c r="D1419">
        <v>134.63927430949101</v>
      </c>
      <c r="E1419">
        <v>61.914410813853529</v>
      </c>
      <c r="F1419">
        <v>791.40762499623202</v>
      </c>
      <c r="G1419">
        <v>363.93197353841322</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row>
    <row r="1420" spans="1:43">
      <c r="A1420" t="s">
        <v>158</v>
      </c>
      <c r="B1420" t="s">
        <v>173</v>
      </c>
      <c r="C1420" t="s">
        <v>858</v>
      </c>
      <c r="D1420">
        <v>101.30398824580382</v>
      </c>
      <c r="E1420">
        <v>46.585045689676207</v>
      </c>
      <c r="F1420">
        <v>722.6640904250271</v>
      </c>
      <c r="G1420">
        <v>332.31998318815113</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row>
    <row r="1421" spans="1:43">
      <c r="A1421" t="s">
        <v>158</v>
      </c>
      <c r="B1421" t="s">
        <v>173</v>
      </c>
      <c r="C1421" t="s">
        <v>859</v>
      </c>
      <c r="D1421">
        <v>119.69581886495263</v>
      </c>
      <c r="E1421">
        <v>55.042602835708138</v>
      </c>
      <c r="F1421">
        <v>513.70173701530894</v>
      </c>
      <c r="G1421">
        <v>236.22780607273327</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row>
    <row r="1422" spans="1:43">
      <c r="A1422" t="s">
        <v>158</v>
      </c>
      <c r="B1422" t="s">
        <v>173</v>
      </c>
      <c r="C1422" t="s">
        <v>860</v>
      </c>
      <c r="D1422">
        <v>130.48334283428213</v>
      </c>
      <c r="E1422">
        <v>60.003289040582288</v>
      </c>
      <c r="F1422">
        <v>688.52638020860718</v>
      </c>
      <c r="G1422">
        <v>316.62162009592879</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row>
    <row r="1423" spans="1:43">
      <c r="A1423" t="s">
        <v>158</v>
      </c>
      <c r="B1423" t="s">
        <v>173</v>
      </c>
      <c r="C1423" t="s">
        <v>861</v>
      </c>
      <c r="D1423">
        <v>0</v>
      </c>
      <c r="E1423">
        <v>0</v>
      </c>
      <c r="F1423">
        <v>0</v>
      </c>
      <c r="G1423">
        <v>0</v>
      </c>
      <c r="H1423">
        <v>67.724860914637887</v>
      </c>
      <c r="I1423">
        <v>93.121683757627096</v>
      </c>
      <c r="J1423">
        <v>35.555551980184894</v>
      </c>
      <c r="K1423">
        <v>5.8237956276099228</v>
      </c>
      <c r="L1423">
        <v>258.29773782898855</v>
      </c>
      <c r="M1423">
        <v>145.87853679355663</v>
      </c>
      <c r="N1423">
        <v>82.124213306002261</v>
      </c>
      <c r="O1423">
        <v>0</v>
      </c>
      <c r="P1423">
        <v>0</v>
      </c>
      <c r="Q1423">
        <v>0</v>
      </c>
      <c r="R1423">
        <v>0</v>
      </c>
      <c r="S1423">
        <v>0</v>
      </c>
      <c r="T1423">
        <v>2.9676862004896201</v>
      </c>
      <c r="U1423">
        <v>0</v>
      </c>
      <c r="V1423">
        <v>0</v>
      </c>
      <c r="W1423">
        <v>0</v>
      </c>
      <c r="X1423">
        <v>56.492021523384921</v>
      </c>
      <c r="Y1423">
        <v>71.023635110407596</v>
      </c>
      <c r="Z1423">
        <v>31.143549179723991</v>
      </c>
      <c r="AA1423">
        <v>42.822380122120478</v>
      </c>
      <c r="AB1423">
        <v>16.35036331935509</v>
      </c>
      <c r="AC1423">
        <v>2.6780957995578474</v>
      </c>
      <c r="AD1423">
        <v>118.77925170238154</v>
      </c>
      <c r="AE1423">
        <v>67.082830788277846</v>
      </c>
      <c r="AF1423">
        <v>37.765149184511969</v>
      </c>
      <c r="AG1423">
        <v>0</v>
      </c>
      <c r="AH1423">
        <v>0</v>
      </c>
      <c r="AI1423">
        <v>0</v>
      </c>
      <c r="AJ1423">
        <v>0</v>
      </c>
      <c r="AK1423">
        <v>0</v>
      </c>
      <c r="AL1423">
        <v>1.3647024133638395</v>
      </c>
      <c r="AM1423">
        <v>0</v>
      </c>
      <c r="AN1423">
        <v>0</v>
      </c>
      <c r="AO1423">
        <v>0</v>
      </c>
      <c r="AP1423">
        <v>25.97808289031569</v>
      </c>
      <c r="AQ1423">
        <v>32.660503736902754</v>
      </c>
    </row>
    <row r="1424" spans="1:43">
      <c r="A1424" t="s">
        <v>158</v>
      </c>
      <c r="B1424" t="s">
        <v>173</v>
      </c>
      <c r="C1424" t="s">
        <v>862</v>
      </c>
      <c r="D1424">
        <v>0</v>
      </c>
      <c r="E1424">
        <v>0</v>
      </c>
      <c r="F1424">
        <v>0</v>
      </c>
      <c r="G1424">
        <v>0</v>
      </c>
      <c r="H1424">
        <v>67.724860914637887</v>
      </c>
      <c r="I1424">
        <v>93.121683757627096</v>
      </c>
      <c r="J1424">
        <v>35.555551980184894</v>
      </c>
      <c r="K1424">
        <v>5.8237956276099228</v>
      </c>
      <c r="L1424">
        <v>258.29773782898855</v>
      </c>
      <c r="M1424">
        <v>145.87853679355663</v>
      </c>
      <c r="N1424">
        <v>82.124213306002261</v>
      </c>
      <c r="O1424">
        <v>0</v>
      </c>
      <c r="P1424">
        <v>0</v>
      </c>
      <c r="Q1424">
        <v>0</v>
      </c>
      <c r="R1424">
        <v>0</v>
      </c>
      <c r="S1424">
        <v>0</v>
      </c>
      <c r="T1424">
        <v>2.9676862004896201</v>
      </c>
      <c r="U1424">
        <v>0</v>
      </c>
      <c r="V1424">
        <v>0</v>
      </c>
      <c r="W1424">
        <v>0</v>
      </c>
      <c r="X1424">
        <v>56.492021523384921</v>
      </c>
      <c r="Y1424">
        <v>71.023635110407596</v>
      </c>
      <c r="Z1424">
        <v>31.143549179723991</v>
      </c>
      <c r="AA1424">
        <v>42.822380122120478</v>
      </c>
      <c r="AB1424">
        <v>16.35036331935509</v>
      </c>
      <c r="AC1424">
        <v>2.6780957995578474</v>
      </c>
      <c r="AD1424">
        <v>118.77925170238154</v>
      </c>
      <c r="AE1424">
        <v>67.082830788277846</v>
      </c>
      <c r="AF1424">
        <v>37.765149184511969</v>
      </c>
      <c r="AG1424">
        <v>0</v>
      </c>
      <c r="AH1424">
        <v>0</v>
      </c>
      <c r="AI1424">
        <v>0</v>
      </c>
      <c r="AJ1424">
        <v>0</v>
      </c>
      <c r="AK1424">
        <v>0</v>
      </c>
      <c r="AL1424">
        <v>1.3647024133638395</v>
      </c>
      <c r="AM1424">
        <v>0</v>
      </c>
      <c r="AN1424">
        <v>0</v>
      </c>
      <c r="AO1424">
        <v>0</v>
      </c>
      <c r="AP1424">
        <v>25.97808289031569</v>
      </c>
      <c r="AQ1424">
        <v>32.660503736902754</v>
      </c>
    </row>
    <row r="1425" spans="1:43">
      <c r="A1425" t="s">
        <v>158</v>
      </c>
      <c r="B1425" t="s">
        <v>173</v>
      </c>
      <c r="C1425" t="s">
        <v>863</v>
      </c>
      <c r="D1425">
        <v>0</v>
      </c>
      <c r="E1425">
        <v>0</v>
      </c>
      <c r="F1425">
        <v>0</v>
      </c>
      <c r="G1425">
        <v>0</v>
      </c>
      <c r="H1425">
        <v>67.724860914637887</v>
      </c>
      <c r="I1425">
        <v>93.121683757627096</v>
      </c>
      <c r="J1425">
        <v>35.555551980184894</v>
      </c>
      <c r="K1425">
        <v>5.8237956276099228</v>
      </c>
      <c r="L1425">
        <v>258.29773782898855</v>
      </c>
      <c r="M1425">
        <v>145.87853679355663</v>
      </c>
      <c r="N1425">
        <v>82.124213306002261</v>
      </c>
      <c r="O1425">
        <v>0</v>
      </c>
      <c r="P1425">
        <v>0</v>
      </c>
      <c r="Q1425">
        <v>0</v>
      </c>
      <c r="R1425">
        <v>0</v>
      </c>
      <c r="S1425">
        <v>0</v>
      </c>
      <c r="T1425">
        <v>2.9676862004896201</v>
      </c>
      <c r="U1425">
        <v>0</v>
      </c>
      <c r="V1425">
        <v>0</v>
      </c>
      <c r="W1425">
        <v>0</v>
      </c>
      <c r="X1425">
        <v>56.492021523384921</v>
      </c>
      <c r="Y1425">
        <v>71.023635110407596</v>
      </c>
      <c r="Z1425">
        <v>31.143549179723991</v>
      </c>
      <c r="AA1425">
        <v>42.822380122120478</v>
      </c>
      <c r="AB1425">
        <v>16.35036331935509</v>
      </c>
      <c r="AC1425">
        <v>2.6780957995578474</v>
      </c>
      <c r="AD1425">
        <v>118.77925170238154</v>
      </c>
      <c r="AE1425">
        <v>67.082830788277846</v>
      </c>
      <c r="AF1425">
        <v>37.765149184511969</v>
      </c>
      <c r="AG1425">
        <v>0</v>
      </c>
      <c r="AH1425">
        <v>0</v>
      </c>
      <c r="AI1425">
        <v>0</v>
      </c>
      <c r="AJ1425">
        <v>0</v>
      </c>
      <c r="AK1425">
        <v>0</v>
      </c>
      <c r="AL1425">
        <v>1.3647024133638395</v>
      </c>
      <c r="AM1425">
        <v>0</v>
      </c>
      <c r="AN1425">
        <v>0</v>
      </c>
      <c r="AO1425">
        <v>0</v>
      </c>
      <c r="AP1425">
        <v>25.97808289031569</v>
      </c>
      <c r="AQ1425">
        <v>32.660503736902754</v>
      </c>
    </row>
    <row r="1426" spans="1:43">
      <c r="A1426" t="s">
        <v>158</v>
      </c>
      <c r="B1426" t="s">
        <v>175</v>
      </c>
      <c r="C1426" t="s">
        <v>856</v>
      </c>
      <c r="D1426">
        <v>0</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row>
    <row r="1427" spans="1:43">
      <c r="A1427" t="s">
        <v>158</v>
      </c>
      <c r="B1427" t="s">
        <v>175</v>
      </c>
      <c r="C1427" t="s">
        <v>857</v>
      </c>
      <c r="D1427">
        <v>0</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row>
    <row r="1428" spans="1:43">
      <c r="A1428" t="s">
        <v>158</v>
      </c>
      <c r="B1428" t="s">
        <v>175</v>
      </c>
      <c r="C1428" t="s">
        <v>858</v>
      </c>
      <c r="D1428">
        <v>1330.737804878049</v>
      </c>
      <c r="E1428">
        <v>611.94512195121956</v>
      </c>
      <c r="F1428">
        <v>799.30478048780503</v>
      </c>
      <c r="G1428">
        <v>367.56351219512197</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row>
    <row r="1429" spans="1:43">
      <c r="A1429" t="s">
        <v>158</v>
      </c>
      <c r="B1429" t="s">
        <v>175</v>
      </c>
      <c r="C1429" t="s">
        <v>859</v>
      </c>
      <c r="D1429">
        <v>1330.737804878049</v>
      </c>
      <c r="E1429">
        <v>611.94512195121956</v>
      </c>
      <c r="F1429">
        <v>799.30478048780503</v>
      </c>
      <c r="G1429">
        <v>367.56351219512197</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row>
    <row r="1430" spans="1:43">
      <c r="A1430" t="s">
        <v>158</v>
      </c>
      <c r="B1430" t="s">
        <v>175</v>
      </c>
      <c r="C1430" t="s">
        <v>860</v>
      </c>
      <c r="D1430">
        <v>951.77060619276085</v>
      </c>
      <c r="E1430">
        <v>437.67553423462721</v>
      </c>
      <c r="F1430">
        <v>801.93999543167411</v>
      </c>
      <c r="G1430">
        <v>368.77532636639023</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row>
    <row r="1431" spans="1:43">
      <c r="A1431" t="s">
        <v>158</v>
      </c>
      <c r="B1431" t="s">
        <v>175</v>
      </c>
      <c r="C1431" t="s">
        <v>861</v>
      </c>
      <c r="D1431">
        <v>0</v>
      </c>
      <c r="E1431">
        <v>0</v>
      </c>
      <c r="F1431">
        <v>0</v>
      </c>
      <c r="G1431">
        <v>0</v>
      </c>
      <c r="H1431">
        <v>155.15342128858717</v>
      </c>
      <c r="I1431">
        <v>152.71645655630576</v>
      </c>
      <c r="J1431">
        <v>0</v>
      </c>
      <c r="K1431">
        <v>231.03011758678113</v>
      </c>
      <c r="L1431">
        <v>263.04000000000008</v>
      </c>
      <c r="M1431">
        <v>0</v>
      </c>
      <c r="N1431">
        <v>0</v>
      </c>
      <c r="O1431">
        <v>0</v>
      </c>
      <c r="P1431">
        <v>0</v>
      </c>
      <c r="Q1431">
        <v>0</v>
      </c>
      <c r="R1431">
        <v>0</v>
      </c>
      <c r="S1431">
        <v>0</v>
      </c>
      <c r="T1431">
        <v>0</v>
      </c>
      <c r="U1431">
        <v>0</v>
      </c>
      <c r="V1431">
        <v>0</v>
      </c>
      <c r="W1431">
        <v>0</v>
      </c>
      <c r="X1431">
        <v>435.75039801596273</v>
      </c>
      <c r="Y1431">
        <v>516.02020817679795</v>
      </c>
      <c r="Z1431">
        <v>71.347923658255411</v>
      </c>
      <c r="AA1431">
        <v>70.227275642680723</v>
      </c>
      <c r="AB1431">
        <v>0</v>
      </c>
      <c r="AC1431">
        <v>106.24012706545406</v>
      </c>
      <c r="AD1431">
        <v>120.95999999999998</v>
      </c>
      <c r="AE1431">
        <v>0</v>
      </c>
      <c r="AF1431">
        <v>0</v>
      </c>
      <c r="AG1431">
        <v>0</v>
      </c>
      <c r="AH1431">
        <v>0</v>
      </c>
      <c r="AI1431">
        <v>0</v>
      </c>
      <c r="AJ1431">
        <v>0</v>
      </c>
      <c r="AK1431">
        <v>0</v>
      </c>
      <c r="AL1431">
        <v>0</v>
      </c>
      <c r="AM1431">
        <v>0</v>
      </c>
      <c r="AN1431">
        <v>0</v>
      </c>
      <c r="AO1431">
        <v>0</v>
      </c>
      <c r="AP1431">
        <v>200.38156989055216</v>
      </c>
      <c r="AQ1431">
        <v>237.29396434407499</v>
      </c>
    </row>
    <row r="1432" spans="1:43">
      <c r="A1432" t="s">
        <v>158</v>
      </c>
      <c r="B1432" t="s">
        <v>175</v>
      </c>
      <c r="C1432" t="s">
        <v>862</v>
      </c>
      <c r="D1432">
        <v>0</v>
      </c>
      <c r="E1432">
        <v>0</v>
      </c>
      <c r="F1432">
        <v>0</v>
      </c>
      <c r="G1432">
        <v>0</v>
      </c>
      <c r="H1432">
        <v>155.15342128858717</v>
      </c>
      <c r="I1432">
        <v>152.71645655630576</v>
      </c>
      <c r="J1432">
        <v>0</v>
      </c>
      <c r="K1432">
        <v>231.03011758678113</v>
      </c>
      <c r="L1432">
        <v>263.04000000000008</v>
      </c>
      <c r="M1432">
        <v>0</v>
      </c>
      <c r="N1432">
        <v>0</v>
      </c>
      <c r="O1432">
        <v>0</v>
      </c>
      <c r="P1432">
        <v>0</v>
      </c>
      <c r="Q1432">
        <v>0</v>
      </c>
      <c r="R1432">
        <v>0</v>
      </c>
      <c r="S1432">
        <v>0</v>
      </c>
      <c r="T1432">
        <v>0</v>
      </c>
      <c r="U1432">
        <v>0</v>
      </c>
      <c r="V1432">
        <v>0</v>
      </c>
      <c r="W1432">
        <v>0</v>
      </c>
      <c r="X1432">
        <v>435.75039801596273</v>
      </c>
      <c r="Y1432">
        <v>516.02020817679795</v>
      </c>
      <c r="Z1432">
        <v>71.347923658255411</v>
      </c>
      <c r="AA1432">
        <v>70.227275642680723</v>
      </c>
      <c r="AB1432">
        <v>0</v>
      </c>
      <c r="AC1432">
        <v>106.24012706545406</v>
      </c>
      <c r="AD1432">
        <v>120.95999999999998</v>
      </c>
      <c r="AE1432">
        <v>0</v>
      </c>
      <c r="AF1432">
        <v>0</v>
      </c>
      <c r="AG1432">
        <v>0</v>
      </c>
      <c r="AH1432">
        <v>0</v>
      </c>
      <c r="AI1432">
        <v>0</v>
      </c>
      <c r="AJ1432">
        <v>0</v>
      </c>
      <c r="AK1432">
        <v>0</v>
      </c>
      <c r="AL1432">
        <v>0</v>
      </c>
      <c r="AM1432">
        <v>0</v>
      </c>
      <c r="AN1432">
        <v>0</v>
      </c>
      <c r="AO1432">
        <v>0</v>
      </c>
      <c r="AP1432">
        <v>200.38156989055216</v>
      </c>
      <c r="AQ1432">
        <v>237.29396434407499</v>
      </c>
    </row>
    <row r="1433" spans="1:43">
      <c r="A1433" t="s">
        <v>158</v>
      </c>
      <c r="B1433" t="s">
        <v>175</v>
      </c>
      <c r="C1433" t="s">
        <v>863</v>
      </c>
      <c r="D1433">
        <v>0</v>
      </c>
      <c r="E1433">
        <v>0</v>
      </c>
      <c r="F1433">
        <v>0</v>
      </c>
      <c r="G1433">
        <v>0</v>
      </c>
      <c r="H1433">
        <v>155.15342128858717</v>
      </c>
      <c r="I1433">
        <v>152.71645655630576</v>
      </c>
      <c r="J1433">
        <v>0</v>
      </c>
      <c r="K1433">
        <v>231.03011758678113</v>
      </c>
      <c r="L1433">
        <v>263.04000000000008</v>
      </c>
      <c r="M1433">
        <v>0</v>
      </c>
      <c r="N1433">
        <v>0</v>
      </c>
      <c r="O1433">
        <v>0</v>
      </c>
      <c r="P1433">
        <v>0</v>
      </c>
      <c r="Q1433">
        <v>0</v>
      </c>
      <c r="R1433">
        <v>0</v>
      </c>
      <c r="S1433">
        <v>0</v>
      </c>
      <c r="T1433">
        <v>0</v>
      </c>
      <c r="U1433">
        <v>0</v>
      </c>
      <c r="V1433">
        <v>0</v>
      </c>
      <c r="W1433">
        <v>0</v>
      </c>
      <c r="X1433">
        <v>435.75039801596273</v>
      </c>
      <c r="Y1433">
        <v>516.02020817679795</v>
      </c>
      <c r="Z1433">
        <v>71.347923658255411</v>
      </c>
      <c r="AA1433">
        <v>70.227275642680723</v>
      </c>
      <c r="AB1433">
        <v>0</v>
      </c>
      <c r="AC1433">
        <v>106.24012706545406</v>
      </c>
      <c r="AD1433">
        <v>120.95999999999998</v>
      </c>
      <c r="AE1433">
        <v>0</v>
      </c>
      <c r="AF1433">
        <v>0</v>
      </c>
      <c r="AG1433">
        <v>0</v>
      </c>
      <c r="AH1433">
        <v>0</v>
      </c>
      <c r="AI1433">
        <v>0</v>
      </c>
      <c r="AJ1433">
        <v>0</v>
      </c>
      <c r="AK1433">
        <v>0</v>
      </c>
      <c r="AL1433">
        <v>0</v>
      </c>
      <c r="AM1433">
        <v>0</v>
      </c>
      <c r="AN1433">
        <v>0</v>
      </c>
      <c r="AO1433">
        <v>0</v>
      </c>
      <c r="AP1433">
        <v>200.38156989055216</v>
      </c>
      <c r="AQ1433">
        <v>237.29396434407499</v>
      </c>
    </row>
    <row r="1434" spans="1:43">
      <c r="A1434" t="s">
        <v>158</v>
      </c>
      <c r="B1434" t="s">
        <v>177</v>
      </c>
      <c r="C1434" t="s">
        <v>856</v>
      </c>
      <c r="D1434">
        <v>0</v>
      </c>
      <c r="E1434">
        <v>0</v>
      </c>
      <c r="F1434">
        <v>0</v>
      </c>
      <c r="G1434">
        <v>0</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row>
    <row r="1435" spans="1:43">
      <c r="A1435" t="s">
        <v>158</v>
      </c>
      <c r="B1435" t="s">
        <v>177</v>
      </c>
      <c r="C1435" t="s">
        <v>857</v>
      </c>
      <c r="D1435">
        <v>38.93684210526316</v>
      </c>
      <c r="E1435">
        <v>17.905263157894737</v>
      </c>
      <c r="F1435">
        <v>263.04000000000002</v>
      </c>
      <c r="G1435">
        <v>120.96000000000001</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row>
    <row r="1436" spans="1:43">
      <c r="A1436" t="s">
        <v>158</v>
      </c>
      <c r="B1436" t="s">
        <v>177</v>
      </c>
      <c r="C1436" t="s">
        <v>858</v>
      </c>
      <c r="D1436">
        <v>103.02400000000003</v>
      </c>
      <c r="E1436">
        <v>47.376000000000012</v>
      </c>
      <c r="F1436">
        <v>628.99874016000012</v>
      </c>
      <c r="G1436">
        <v>289.24759584000003</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row>
    <row r="1437" spans="1:43">
      <c r="A1437" t="s">
        <v>158</v>
      </c>
      <c r="B1437" t="s">
        <v>177</v>
      </c>
      <c r="C1437" t="s">
        <v>859</v>
      </c>
      <c r="D1437">
        <v>89.410526315789497</v>
      </c>
      <c r="E1437">
        <v>41.115789473684217</v>
      </c>
      <c r="F1437">
        <v>954.68313000000035</v>
      </c>
      <c r="G1437">
        <v>439.01487000000009</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row>
    <row r="1438" spans="1:43">
      <c r="A1438" t="s">
        <v>158</v>
      </c>
      <c r="B1438" t="s">
        <v>177</v>
      </c>
      <c r="C1438" t="s">
        <v>860</v>
      </c>
      <c r="D1438">
        <v>89.410526315789497</v>
      </c>
      <c r="E1438">
        <v>41.115789473684217</v>
      </c>
      <c r="F1438">
        <v>954.68313000000035</v>
      </c>
      <c r="G1438">
        <v>439.01487000000009</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row>
    <row r="1439" spans="1:43">
      <c r="A1439" t="s">
        <v>158</v>
      </c>
      <c r="B1439" t="s">
        <v>177</v>
      </c>
      <c r="C1439" t="s">
        <v>861</v>
      </c>
      <c r="D1439">
        <v>0</v>
      </c>
      <c r="E1439">
        <v>0</v>
      </c>
      <c r="F1439">
        <v>0</v>
      </c>
      <c r="G1439">
        <v>0</v>
      </c>
      <c r="H1439">
        <v>291.21816000000013</v>
      </c>
      <c r="I1439">
        <v>400.42497000000014</v>
      </c>
      <c r="J1439">
        <v>0</v>
      </c>
      <c r="K1439">
        <v>0</v>
      </c>
      <c r="L1439">
        <v>263.04000000000002</v>
      </c>
      <c r="M1439">
        <v>0</v>
      </c>
      <c r="N1439">
        <v>0</v>
      </c>
      <c r="O1439">
        <v>0</v>
      </c>
      <c r="P1439">
        <v>0</v>
      </c>
      <c r="Q1439">
        <v>0</v>
      </c>
      <c r="R1439">
        <v>0</v>
      </c>
      <c r="S1439">
        <v>0</v>
      </c>
      <c r="T1439">
        <v>17.593684210526316</v>
      </c>
      <c r="U1439">
        <v>0</v>
      </c>
      <c r="V1439">
        <v>0</v>
      </c>
      <c r="W1439">
        <v>0</v>
      </c>
      <c r="X1439">
        <v>32.88000000000001</v>
      </c>
      <c r="Y1439">
        <v>38.936842105263167</v>
      </c>
      <c r="Z1439">
        <v>133.91784000000001</v>
      </c>
      <c r="AA1439">
        <v>184.13702999999998</v>
      </c>
      <c r="AB1439">
        <v>0</v>
      </c>
      <c r="AC1439">
        <v>0</v>
      </c>
      <c r="AD1439">
        <v>120.95999999999998</v>
      </c>
      <c r="AE1439">
        <v>0</v>
      </c>
      <c r="AF1439">
        <v>0</v>
      </c>
      <c r="AG1439">
        <v>0</v>
      </c>
      <c r="AH1439">
        <v>0</v>
      </c>
      <c r="AI1439">
        <v>0</v>
      </c>
      <c r="AJ1439">
        <v>0</v>
      </c>
      <c r="AK1439">
        <v>0</v>
      </c>
      <c r="AL1439">
        <v>8.0905263157894716</v>
      </c>
      <c r="AM1439">
        <v>0</v>
      </c>
      <c r="AN1439">
        <v>0</v>
      </c>
      <c r="AO1439">
        <v>0</v>
      </c>
      <c r="AP1439">
        <v>15.119999999999997</v>
      </c>
      <c r="AQ1439">
        <v>17.905263157894737</v>
      </c>
    </row>
    <row r="1440" spans="1:43">
      <c r="A1440" t="s">
        <v>158</v>
      </c>
      <c r="B1440" t="s">
        <v>177</v>
      </c>
      <c r="C1440" t="s">
        <v>862</v>
      </c>
      <c r="D1440">
        <v>0</v>
      </c>
      <c r="E1440">
        <v>0</v>
      </c>
      <c r="F1440">
        <v>0</v>
      </c>
      <c r="G1440">
        <v>0</v>
      </c>
      <c r="H1440">
        <v>291.21816000000013</v>
      </c>
      <c r="I1440">
        <v>400.42497000000014</v>
      </c>
      <c r="J1440">
        <v>0</v>
      </c>
      <c r="K1440">
        <v>0</v>
      </c>
      <c r="L1440">
        <v>263.04000000000002</v>
      </c>
      <c r="M1440">
        <v>0</v>
      </c>
      <c r="N1440">
        <v>0</v>
      </c>
      <c r="O1440">
        <v>0</v>
      </c>
      <c r="P1440">
        <v>0</v>
      </c>
      <c r="Q1440">
        <v>0</v>
      </c>
      <c r="R1440">
        <v>0</v>
      </c>
      <c r="S1440">
        <v>0</v>
      </c>
      <c r="T1440">
        <v>17.593684210526316</v>
      </c>
      <c r="U1440">
        <v>0</v>
      </c>
      <c r="V1440">
        <v>0</v>
      </c>
      <c r="W1440">
        <v>0</v>
      </c>
      <c r="X1440">
        <v>32.88000000000001</v>
      </c>
      <c r="Y1440">
        <v>38.936842105263167</v>
      </c>
      <c r="Z1440">
        <v>133.91784000000001</v>
      </c>
      <c r="AA1440">
        <v>184.13702999999998</v>
      </c>
      <c r="AB1440">
        <v>0</v>
      </c>
      <c r="AC1440">
        <v>0</v>
      </c>
      <c r="AD1440">
        <v>120.95999999999998</v>
      </c>
      <c r="AE1440">
        <v>0</v>
      </c>
      <c r="AF1440">
        <v>0</v>
      </c>
      <c r="AG1440">
        <v>0</v>
      </c>
      <c r="AH1440">
        <v>0</v>
      </c>
      <c r="AI1440">
        <v>0</v>
      </c>
      <c r="AJ1440">
        <v>0</v>
      </c>
      <c r="AK1440">
        <v>0</v>
      </c>
      <c r="AL1440">
        <v>8.0905263157894716</v>
      </c>
      <c r="AM1440">
        <v>0</v>
      </c>
      <c r="AN1440">
        <v>0</v>
      </c>
      <c r="AO1440">
        <v>0</v>
      </c>
      <c r="AP1440">
        <v>15.119999999999997</v>
      </c>
      <c r="AQ1440">
        <v>17.905263157894737</v>
      </c>
    </row>
    <row r="1441" spans="1:43">
      <c r="A1441" t="s">
        <v>158</v>
      </c>
      <c r="B1441" t="s">
        <v>177</v>
      </c>
      <c r="C1441" t="s">
        <v>863</v>
      </c>
      <c r="D1441">
        <v>0</v>
      </c>
      <c r="E1441">
        <v>0</v>
      </c>
      <c r="F1441">
        <v>0</v>
      </c>
      <c r="G1441">
        <v>0</v>
      </c>
      <c r="H1441">
        <v>291.21816000000013</v>
      </c>
      <c r="I1441">
        <v>400.42497000000014</v>
      </c>
      <c r="J1441">
        <v>0</v>
      </c>
      <c r="K1441">
        <v>0</v>
      </c>
      <c r="L1441">
        <v>263.04000000000002</v>
      </c>
      <c r="M1441">
        <v>0</v>
      </c>
      <c r="N1441">
        <v>0</v>
      </c>
      <c r="O1441">
        <v>0</v>
      </c>
      <c r="P1441">
        <v>0</v>
      </c>
      <c r="Q1441">
        <v>0</v>
      </c>
      <c r="R1441">
        <v>0</v>
      </c>
      <c r="S1441">
        <v>0</v>
      </c>
      <c r="T1441">
        <v>17.593684210526316</v>
      </c>
      <c r="U1441">
        <v>0</v>
      </c>
      <c r="V1441">
        <v>0</v>
      </c>
      <c r="W1441">
        <v>0</v>
      </c>
      <c r="X1441">
        <v>32.88000000000001</v>
      </c>
      <c r="Y1441">
        <v>38.936842105263167</v>
      </c>
      <c r="Z1441">
        <v>133.91784000000001</v>
      </c>
      <c r="AA1441">
        <v>184.13702999999998</v>
      </c>
      <c r="AB1441">
        <v>0</v>
      </c>
      <c r="AC1441">
        <v>0</v>
      </c>
      <c r="AD1441">
        <v>120.95999999999998</v>
      </c>
      <c r="AE1441">
        <v>0</v>
      </c>
      <c r="AF1441">
        <v>0</v>
      </c>
      <c r="AG1441">
        <v>0</v>
      </c>
      <c r="AH1441">
        <v>0</v>
      </c>
      <c r="AI1441">
        <v>0</v>
      </c>
      <c r="AJ1441">
        <v>0</v>
      </c>
      <c r="AK1441">
        <v>0</v>
      </c>
      <c r="AL1441">
        <v>8.0905263157894716</v>
      </c>
      <c r="AM1441">
        <v>0</v>
      </c>
      <c r="AN1441">
        <v>0</v>
      </c>
      <c r="AO1441">
        <v>0</v>
      </c>
      <c r="AP1441">
        <v>15.119999999999997</v>
      </c>
      <c r="AQ1441">
        <v>17.905263157894737</v>
      </c>
    </row>
    <row r="1442" spans="1:43">
      <c r="A1442" t="s">
        <v>158</v>
      </c>
      <c r="B1442" t="s">
        <v>179</v>
      </c>
      <c r="C1442" t="s">
        <v>856</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row>
    <row r="1443" spans="1:43">
      <c r="A1443" t="s">
        <v>158</v>
      </c>
      <c r="B1443" t="s">
        <v>179</v>
      </c>
      <c r="C1443" t="s">
        <v>857</v>
      </c>
      <c r="D1443">
        <v>38.93684210526316</v>
      </c>
      <c r="E1443">
        <v>17.905263157894737</v>
      </c>
      <c r="F1443">
        <v>263.04000000000002</v>
      </c>
      <c r="G1443">
        <v>120.96000000000001</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row>
    <row r="1444" spans="1:43">
      <c r="A1444" t="s">
        <v>158</v>
      </c>
      <c r="B1444" t="s">
        <v>179</v>
      </c>
      <c r="C1444" t="s">
        <v>858</v>
      </c>
      <c r="D1444">
        <v>103.02400000000003</v>
      </c>
      <c r="E1444">
        <v>47.376000000000012</v>
      </c>
      <c r="F1444">
        <v>628.99874016000012</v>
      </c>
      <c r="G1444">
        <v>289.24759584000003</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row>
    <row r="1445" spans="1:43">
      <c r="A1445" t="s">
        <v>158</v>
      </c>
      <c r="B1445" t="s">
        <v>179</v>
      </c>
      <c r="C1445" t="s">
        <v>859</v>
      </c>
      <c r="D1445">
        <v>89.410526315789497</v>
      </c>
      <c r="E1445">
        <v>41.115789473684217</v>
      </c>
      <c r="F1445">
        <v>954.68313000000035</v>
      </c>
      <c r="G1445">
        <v>439.01487000000009</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row>
    <row r="1446" spans="1:43">
      <c r="A1446" t="s">
        <v>158</v>
      </c>
      <c r="B1446" t="s">
        <v>179</v>
      </c>
      <c r="C1446" t="s">
        <v>860</v>
      </c>
      <c r="D1446">
        <v>89.410526315789497</v>
      </c>
      <c r="E1446">
        <v>41.115789473684217</v>
      </c>
      <c r="F1446">
        <v>954.68313000000035</v>
      </c>
      <c r="G1446">
        <v>439.01487000000009</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row>
    <row r="1447" spans="1:43">
      <c r="A1447" t="s">
        <v>158</v>
      </c>
      <c r="B1447" t="s">
        <v>179</v>
      </c>
      <c r="C1447" t="s">
        <v>861</v>
      </c>
      <c r="D1447">
        <v>0</v>
      </c>
      <c r="E1447">
        <v>0</v>
      </c>
      <c r="F1447">
        <v>0</v>
      </c>
      <c r="G1447">
        <v>0</v>
      </c>
      <c r="H1447">
        <v>291.21816000000013</v>
      </c>
      <c r="I1447">
        <v>400.42497000000014</v>
      </c>
      <c r="J1447">
        <v>0</v>
      </c>
      <c r="K1447">
        <v>0</v>
      </c>
      <c r="L1447">
        <v>263.04000000000002</v>
      </c>
      <c r="M1447">
        <v>0</v>
      </c>
      <c r="N1447">
        <v>0</v>
      </c>
      <c r="O1447">
        <v>0</v>
      </c>
      <c r="P1447">
        <v>0</v>
      </c>
      <c r="Q1447">
        <v>0</v>
      </c>
      <c r="R1447">
        <v>0</v>
      </c>
      <c r="S1447">
        <v>0</v>
      </c>
      <c r="T1447">
        <v>17.593684210526316</v>
      </c>
      <c r="U1447">
        <v>0</v>
      </c>
      <c r="V1447">
        <v>0</v>
      </c>
      <c r="W1447">
        <v>0</v>
      </c>
      <c r="X1447">
        <v>32.88000000000001</v>
      </c>
      <c r="Y1447">
        <v>38.936842105263167</v>
      </c>
      <c r="Z1447">
        <v>133.91784000000001</v>
      </c>
      <c r="AA1447">
        <v>184.13702999999998</v>
      </c>
      <c r="AB1447">
        <v>0</v>
      </c>
      <c r="AC1447">
        <v>0</v>
      </c>
      <c r="AD1447">
        <v>120.95999999999998</v>
      </c>
      <c r="AE1447">
        <v>0</v>
      </c>
      <c r="AF1447">
        <v>0</v>
      </c>
      <c r="AG1447">
        <v>0</v>
      </c>
      <c r="AH1447">
        <v>0</v>
      </c>
      <c r="AI1447">
        <v>0</v>
      </c>
      <c r="AJ1447">
        <v>0</v>
      </c>
      <c r="AK1447">
        <v>0</v>
      </c>
      <c r="AL1447">
        <v>8.0905263157894716</v>
      </c>
      <c r="AM1447">
        <v>0</v>
      </c>
      <c r="AN1447">
        <v>0</v>
      </c>
      <c r="AO1447">
        <v>0</v>
      </c>
      <c r="AP1447">
        <v>15.119999999999997</v>
      </c>
      <c r="AQ1447">
        <v>17.905263157894737</v>
      </c>
    </row>
    <row r="1448" spans="1:43">
      <c r="A1448" t="s">
        <v>158</v>
      </c>
      <c r="B1448" t="s">
        <v>179</v>
      </c>
      <c r="C1448" t="s">
        <v>862</v>
      </c>
      <c r="D1448">
        <v>0</v>
      </c>
      <c r="E1448">
        <v>0</v>
      </c>
      <c r="F1448">
        <v>0</v>
      </c>
      <c r="G1448">
        <v>0</v>
      </c>
      <c r="H1448">
        <v>291.21816000000013</v>
      </c>
      <c r="I1448">
        <v>400.42497000000014</v>
      </c>
      <c r="J1448">
        <v>0</v>
      </c>
      <c r="K1448">
        <v>0</v>
      </c>
      <c r="L1448">
        <v>263.04000000000002</v>
      </c>
      <c r="M1448">
        <v>0</v>
      </c>
      <c r="N1448">
        <v>0</v>
      </c>
      <c r="O1448">
        <v>0</v>
      </c>
      <c r="P1448">
        <v>0</v>
      </c>
      <c r="Q1448">
        <v>0</v>
      </c>
      <c r="R1448">
        <v>0</v>
      </c>
      <c r="S1448">
        <v>0</v>
      </c>
      <c r="T1448">
        <v>17.593684210526316</v>
      </c>
      <c r="U1448">
        <v>0</v>
      </c>
      <c r="V1448">
        <v>0</v>
      </c>
      <c r="W1448">
        <v>0</v>
      </c>
      <c r="X1448">
        <v>32.88000000000001</v>
      </c>
      <c r="Y1448">
        <v>38.936842105263167</v>
      </c>
      <c r="Z1448">
        <v>133.91784000000001</v>
      </c>
      <c r="AA1448">
        <v>184.13702999999998</v>
      </c>
      <c r="AB1448">
        <v>0</v>
      </c>
      <c r="AC1448">
        <v>0</v>
      </c>
      <c r="AD1448">
        <v>120.95999999999998</v>
      </c>
      <c r="AE1448">
        <v>0</v>
      </c>
      <c r="AF1448">
        <v>0</v>
      </c>
      <c r="AG1448">
        <v>0</v>
      </c>
      <c r="AH1448">
        <v>0</v>
      </c>
      <c r="AI1448">
        <v>0</v>
      </c>
      <c r="AJ1448">
        <v>0</v>
      </c>
      <c r="AK1448">
        <v>0</v>
      </c>
      <c r="AL1448">
        <v>8.0905263157894716</v>
      </c>
      <c r="AM1448">
        <v>0</v>
      </c>
      <c r="AN1448">
        <v>0</v>
      </c>
      <c r="AO1448">
        <v>0</v>
      </c>
      <c r="AP1448">
        <v>15.119999999999997</v>
      </c>
      <c r="AQ1448">
        <v>17.905263157894737</v>
      </c>
    </row>
    <row r="1449" spans="1:43">
      <c r="A1449" t="s">
        <v>158</v>
      </c>
      <c r="B1449" t="s">
        <v>179</v>
      </c>
      <c r="C1449" t="s">
        <v>863</v>
      </c>
      <c r="D1449">
        <v>0</v>
      </c>
      <c r="E1449">
        <v>0</v>
      </c>
      <c r="F1449">
        <v>0</v>
      </c>
      <c r="G1449">
        <v>0</v>
      </c>
      <c r="H1449">
        <v>291.21816000000013</v>
      </c>
      <c r="I1449">
        <v>400.42497000000014</v>
      </c>
      <c r="J1449">
        <v>0</v>
      </c>
      <c r="K1449">
        <v>0</v>
      </c>
      <c r="L1449">
        <v>263.04000000000002</v>
      </c>
      <c r="M1449">
        <v>0</v>
      </c>
      <c r="N1449">
        <v>0</v>
      </c>
      <c r="O1449">
        <v>0</v>
      </c>
      <c r="P1449">
        <v>0</v>
      </c>
      <c r="Q1449">
        <v>0</v>
      </c>
      <c r="R1449">
        <v>0</v>
      </c>
      <c r="S1449">
        <v>0</v>
      </c>
      <c r="T1449">
        <v>17.593684210526316</v>
      </c>
      <c r="U1449">
        <v>0</v>
      </c>
      <c r="V1449">
        <v>0</v>
      </c>
      <c r="W1449">
        <v>0</v>
      </c>
      <c r="X1449">
        <v>32.88000000000001</v>
      </c>
      <c r="Y1449">
        <v>38.936842105263167</v>
      </c>
      <c r="Z1449">
        <v>133.91784000000001</v>
      </c>
      <c r="AA1449">
        <v>184.13702999999998</v>
      </c>
      <c r="AB1449">
        <v>0</v>
      </c>
      <c r="AC1449">
        <v>0</v>
      </c>
      <c r="AD1449">
        <v>120.95999999999998</v>
      </c>
      <c r="AE1449">
        <v>0</v>
      </c>
      <c r="AF1449">
        <v>0</v>
      </c>
      <c r="AG1449">
        <v>0</v>
      </c>
      <c r="AH1449">
        <v>0</v>
      </c>
      <c r="AI1449">
        <v>0</v>
      </c>
      <c r="AJ1449">
        <v>0</v>
      </c>
      <c r="AK1449">
        <v>0</v>
      </c>
      <c r="AL1449">
        <v>8.0905263157894716</v>
      </c>
      <c r="AM1449">
        <v>0</v>
      </c>
      <c r="AN1449">
        <v>0</v>
      </c>
      <c r="AO1449">
        <v>0</v>
      </c>
      <c r="AP1449">
        <v>15.119999999999997</v>
      </c>
      <c r="AQ1449">
        <v>17.905263157894737</v>
      </c>
    </row>
    <row r="1450" spans="1:43">
      <c r="A1450" t="s">
        <v>158</v>
      </c>
      <c r="B1450" t="s">
        <v>181</v>
      </c>
      <c r="C1450" t="s">
        <v>856</v>
      </c>
      <c r="D1450">
        <v>0</v>
      </c>
      <c r="E1450">
        <v>0</v>
      </c>
      <c r="F1450">
        <v>0</v>
      </c>
      <c r="G1450">
        <v>0</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row>
    <row r="1451" spans="1:43">
      <c r="A1451" t="s">
        <v>158</v>
      </c>
      <c r="B1451" t="s">
        <v>181</v>
      </c>
      <c r="C1451" t="s">
        <v>857</v>
      </c>
      <c r="D1451">
        <v>38.93684210526316</v>
      </c>
      <c r="E1451">
        <v>17.905263157894737</v>
      </c>
      <c r="F1451">
        <v>263.04000000000002</v>
      </c>
      <c r="G1451">
        <v>120.96000000000001</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0</v>
      </c>
    </row>
    <row r="1452" spans="1:43">
      <c r="A1452" t="s">
        <v>158</v>
      </c>
      <c r="B1452" t="s">
        <v>181</v>
      </c>
      <c r="C1452" t="s">
        <v>858</v>
      </c>
      <c r="D1452">
        <v>103.02400000000003</v>
      </c>
      <c r="E1452">
        <v>47.376000000000012</v>
      </c>
      <c r="F1452">
        <v>628.99874016000012</v>
      </c>
      <c r="G1452">
        <v>289.24759584000003</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row>
    <row r="1453" spans="1:43">
      <c r="A1453" t="s">
        <v>158</v>
      </c>
      <c r="B1453" t="s">
        <v>181</v>
      </c>
      <c r="C1453" t="s">
        <v>859</v>
      </c>
      <c r="D1453">
        <v>89.410526315789497</v>
      </c>
      <c r="E1453">
        <v>41.115789473684217</v>
      </c>
      <c r="F1453">
        <v>954.68313000000035</v>
      </c>
      <c r="G1453">
        <v>439.01487000000009</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row>
    <row r="1454" spans="1:43">
      <c r="A1454" t="s">
        <v>158</v>
      </c>
      <c r="B1454" t="s">
        <v>181</v>
      </c>
      <c r="C1454" t="s">
        <v>860</v>
      </c>
      <c r="D1454">
        <v>89.410526315789497</v>
      </c>
      <c r="E1454">
        <v>41.115789473684217</v>
      </c>
      <c r="F1454">
        <v>954.68313000000035</v>
      </c>
      <c r="G1454">
        <v>439.01487000000009</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row>
    <row r="1455" spans="1:43">
      <c r="A1455" t="s">
        <v>158</v>
      </c>
      <c r="B1455" t="s">
        <v>181</v>
      </c>
      <c r="C1455" t="s">
        <v>861</v>
      </c>
      <c r="D1455">
        <v>0</v>
      </c>
      <c r="E1455">
        <v>0</v>
      </c>
      <c r="F1455">
        <v>0</v>
      </c>
      <c r="G1455">
        <v>0</v>
      </c>
      <c r="H1455">
        <v>291.21816000000013</v>
      </c>
      <c r="I1455">
        <v>400.42497000000014</v>
      </c>
      <c r="J1455">
        <v>0</v>
      </c>
      <c r="K1455">
        <v>0</v>
      </c>
      <c r="L1455">
        <v>263.04000000000002</v>
      </c>
      <c r="M1455">
        <v>0</v>
      </c>
      <c r="N1455">
        <v>0</v>
      </c>
      <c r="O1455">
        <v>0</v>
      </c>
      <c r="P1455">
        <v>0</v>
      </c>
      <c r="Q1455">
        <v>0</v>
      </c>
      <c r="R1455">
        <v>0</v>
      </c>
      <c r="S1455">
        <v>0</v>
      </c>
      <c r="T1455">
        <v>17.593684210526316</v>
      </c>
      <c r="U1455">
        <v>0</v>
      </c>
      <c r="V1455">
        <v>0</v>
      </c>
      <c r="W1455">
        <v>0</v>
      </c>
      <c r="X1455">
        <v>32.88000000000001</v>
      </c>
      <c r="Y1455">
        <v>38.936842105263167</v>
      </c>
      <c r="Z1455">
        <v>133.91784000000001</v>
      </c>
      <c r="AA1455">
        <v>184.13702999999998</v>
      </c>
      <c r="AB1455">
        <v>0</v>
      </c>
      <c r="AC1455">
        <v>0</v>
      </c>
      <c r="AD1455">
        <v>120.95999999999998</v>
      </c>
      <c r="AE1455">
        <v>0</v>
      </c>
      <c r="AF1455">
        <v>0</v>
      </c>
      <c r="AG1455">
        <v>0</v>
      </c>
      <c r="AH1455">
        <v>0</v>
      </c>
      <c r="AI1455">
        <v>0</v>
      </c>
      <c r="AJ1455">
        <v>0</v>
      </c>
      <c r="AK1455">
        <v>0</v>
      </c>
      <c r="AL1455">
        <v>8.0905263157894716</v>
      </c>
      <c r="AM1455">
        <v>0</v>
      </c>
      <c r="AN1455">
        <v>0</v>
      </c>
      <c r="AO1455">
        <v>0</v>
      </c>
      <c r="AP1455">
        <v>15.119999999999997</v>
      </c>
      <c r="AQ1455">
        <v>17.905263157894737</v>
      </c>
    </row>
    <row r="1456" spans="1:43">
      <c r="A1456" t="s">
        <v>158</v>
      </c>
      <c r="B1456" t="s">
        <v>181</v>
      </c>
      <c r="C1456" t="s">
        <v>862</v>
      </c>
      <c r="D1456">
        <v>0</v>
      </c>
      <c r="E1456">
        <v>0</v>
      </c>
      <c r="F1456">
        <v>0</v>
      </c>
      <c r="G1456">
        <v>0</v>
      </c>
      <c r="H1456">
        <v>291.21816000000013</v>
      </c>
      <c r="I1456">
        <v>400.42497000000014</v>
      </c>
      <c r="J1456">
        <v>0</v>
      </c>
      <c r="K1456">
        <v>0</v>
      </c>
      <c r="L1456">
        <v>263.04000000000002</v>
      </c>
      <c r="M1456">
        <v>0</v>
      </c>
      <c r="N1456">
        <v>0</v>
      </c>
      <c r="O1456">
        <v>0</v>
      </c>
      <c r="P1456">
        <v>0</v>
      </c>
      <c r="Q1456">
        <v>0</v>
      </c>
      <c r="R1456">
        <v>0</v>
      </c>
      <c r="S1456">
        <v>0</v>
      </c>
      <c r="T1456">
        <v>17.593684210526316</v>
      </c>
      <c r="U1456">
        <v>0</v>
      </c>
      <c r="V1456">
        <v>0</v>
      </c>
      <c r="W1456">
        <v>0</v>
      </c>
      <c r="X1456">
        <v>32.88000000000001</v>
      </c>
      <c r="Y1456">
        <v>38.936842105263167</v>
      </c>
      <c r="Z1456">
        <v>133.91784000000001</v>
      </c>
      <c r="AA1456">
        <v>184.13702999999998</v>
      </c>
      <c r="AB1456">
        <v>0</v>
      </c>
      <c r="AC1456">
        <v>0</v>
      </c>
      <c r="AD1456">
        <v>120.95999999999998</v>
      </c>
      <c r="AE1456">
        <v>0</v>
      </c>
      <c r="AF1456">
        <v>0</v>
      </c>
      <c r="AG1456">
        <v>0</v>
      </c>
      <c r="AH1456">
        <v>0</v>
      </c>
      <c r="AI1456">
        <v>0</v>
      </c>
      <c r="AJ1456">
        <v>0</v>
      </c>
      <c r="AK1456">
        <v>0</v>
      </c>
      <c r="AL1456">
        <v>8.0905263157894716</v>
      </c>
      <c r="AM1456">
        <v>0</v>
      </c>
      <c r="AN1456">
        <v>0</v>
      </c>
      <c r="AO1456">
        <v>0</v>
      </c>
      <c r="AP1456">
        <v>15.119999999999997</v>
      </c>
      <c r="AQ1456">
        <v>17.905263157894737</v>
      </c>
    </row>
    <row r="1457" spans="1:43">
      <c r="A1457" t="s">
        <v>158</v>
      </c>
      <c r="B1457" t="s">
        <v>181</v>
      </c>
      <c r="C1457" t="s">
        <v>863</v>
      </c>
      <c r="D1457">
        <v>0</v>
      </c>
      <c r="E1457">
        <v>0</v>
      </c>
      <c r="F1457">
        <v>0</v>
      </c>
      <c r="G1457">
        <v>0</v>
      </c>
      <c r="H1457">
        <v>291.21816000000013</v>
      </c>
      <c r="I1457">
        <v>400.42497000000014</v>
      </c>
      <c r="J1457">
        <v>0</v>
      </c>
      <c r="K1457">
        <v>0</v>
      </c>
      <c r="L1457">
        <v>263.04000000000002</v>
      </c>
      <c r="M1457">
        <v>0</v>
      </c>
      <c r="N1457">
        <v>0</v>
      </c>
      <c r="O1457">
        <v>0</v>
      </c>
      <c r="P1457">
        <v>0</v>
      </c>
      <c r="Q1457">
        <v>0</v>
      </c>
      <c r="R1457">
        <v>0</v>
      </c>
      <c r="S1457">
        <v>0</v>
      </c>
      <c r="T1457">
        <v>17.593684210526316</v>
      </c>
      <c r="U1457">
        <v>0</v>
      </c>
      <c r="V1457">
        <v>0</v>
      </c>
      <c r="W1457">
        <v>0</v>
      </c>
      <c r="X1457">
        <v>32.88000000000001</v>
      </c>
      <c r="Y1457">
        <v>38.936842105263167</v>
      </c>
      <c r="Z1457">
        <v>133.91784000000001</v>
      </c>
      <c r="AA1457">
        <v>184.13702999999998</v>
      </c>
      <c r="AB1457">
        <v>0</v>
      </c>
      <c r="AC1457">
        <v>0</v>
      </c>
      <c r="AD1457">
        <v>120.95999999999998</v>
      </c>
      <c r="AE1457">
        <v>0</v>
      </c>
      <c r="AF1457">
        <v>0</v>
      </c>
      <c r="AG1457">
        <v>0</v>
      </c>
      <c r="AH1457">
        <v>0</v>
      </c>
      <c r="AI1457">
        <v>0</v>
      </c>
      <c r="AJ1457">
        <v>0</v>
      </c>
      <c r="AK1457">
        <v>0</v>
      </c>
      <c r="AL1457">
        <v>8.0905263157894716</v>
      </c>
      <c r="AM1457">
        <v>0</v>
      </c>
      <c r="AN1457">
        <v>0</v>
      </c>
      <c r="AO1457">
        <v>0</v>
      </c>
      <c r="AP1457">
        <v>15.119999999999997</v>
      </c>
      <c r="AQ1457">
        <v>17.905263157894737</v>
      </c>
    </row>
    <row r="1458" spans="1:43">
      <c r="A1458" t="s">
        <v>158</v>
      </c>
      <c r="B1458" t="s">
        <v>183</v>
      </c>
      <c r="C1458" t="s">
        <v>856</v>
      </c>
      <c r="D1458">
        <v>0</v>
      </c>
      <c r="E1458">
        <v>0</v>
      </c>
      <c r="F1458">
        <v>0</v>
      </c>
      <c r="G1458">
        <v>0</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row>
    <row r="1459" spans="1:43">
      <c r="A1459" t="s">
        <v>158</v>
      </c>
      <c r="B1459" t="s">
        <v>183</v>
      </c>
      <c r="C1459" t="s">
        <v>857</v>
      </c>
      <c r="D1459">
        <v>38.93684210526316</v>
      </c>
      <c r="E1459">
        <v>17.905263157894737</v>
      </c>
      <c r="F1459">
        <v>263.04000000000002</v>
      </c>
      <c r="G1459">
        <v>120.96000000000001</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row>
    <row r="1460" spans="1:43">
      <c r="A1460" t="s">
        <v>158</v>
      </c>
      <c r="B1460" t="s">
        <v>183</v>
      </c>
      <c r="C1460" t="s">
        <v>858</v>
      </c>
      <c r="D1460">
        <v>103.02400000000003</v>
      </c>
      <c r="E1460">
        <v>47.376000000000012</v>
      </c>
      <c r="F1460">
        <v>628.99874016000012</v>
      </c>
      <c r="G1460">
        <v>289.24759584000003</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row>
    <row r="1461" spans="1:43">
      <c r="A1461" t="s">
        <v>158</v>
      </c>
      <c r="B1461" t="s">
        <v>183</v>
      </c>
      <c r="C1461" t="s">
        <v>859</v>
      </c>
      <c r="D1461">
        <v>89.410526315789497</v>
      </c>
      <c r="E1461">
        <v>41.115789473684217</v>
      </c>
      <c r="F1461">
        <v>954.68313000000035</v>
      </c>
      <c r="G1461">
        <v>439.01487000000009</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row>
    <row r="1462" spans="1:43">
      <c r="A1462" t="s">
        <v>158</v>
      </c>
      <c r="B1462" t="s">
        <v>183</v>
      </c>
      <c r="C1462" t="s">
        <v>860</v>
      </c>
      <c r="D1462">
        <v>89.410526315789497</v>
      </c>
      <c r="E1462">
        <v>41.115789473684217</v>
      </c>
      <c r="F1462">
        <v>954.68313000000035</v>
      </c>
      <c r="G1462">
        <v>439.01487000000009</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row>
    <row r="1463" spans="1:43">
      <c r="A1463" t="s">
        <v>158</v>
      </c>
      <c r="B1463" t="s">
        <v>183</v>
      </c>
      <c r="C1463" t="s">
        <v>861</v>
      </c>
      <c r="D1463">
        <v>0</v>
      </c>
      <c r="E1463">
        <v>0</v>
      </c>
      <c r="F1463">
        <v>0</v>
      </c>
      <c r="G1463">
        <v>0</v>
      </c>
      <c r="H1463">
        <v>291.21816000000013</v>
      </c>
      <c r="I1463">
        <v>400.42497000000014</v>
      </c>
      <c r="J1463">
        <v>0</v>
      </c>
      <c r="K1463">
        <v>0</v>
      </c>
      <c r="L1463">
        <v>263.04000000000002</v>
      </c>
      <c r="M1463">
        <v>0</v>
      </c>
      <c r="N1463">
        <v>0</v>
      </c>
      <c r="O1463">
        <v>0</v>
      </c>
      <c r="P1463">
        <v>0</v>
      </c>
      <c r="Q1463">
        <v>0</v>
      </c>
      <c r="R1463">
        <v>0</v>
      </c>
      <c r="S1463">
        <v>0</v>
      </c>
      <c r="T1463">
        <v>17.593684210526316</v>
      </c>
      <c r="U1463">
        <v>0</v>
      </c>
      <c r="V1463">
        <v>0</v>
      </c>
      <c r="W1463">
        <v>0</v>
      </c>
      <c r="X1463">
        <v>32.88000000000001</v>
      </c>
      <c r="Y1463">
        <v>38.936842105263167</v>
      </c>
      <c r="Z1463">
        <v>133.91784000000001</v>
      </c>
      <c r="AA1463">
        <v>184.13702999999998</v>
      </c>
      <c r="AB1463">
        <v>0</v>
      </c>
      <c r="AC1463">
        <v>0</v>
      </c>
      <c r="AD1463">
        <v>120.95999999999998</v>
      </c>
      <c r="AE1463">
        <v>0</v>
      </c>
      <c r="AF1463">
        <v>0</v>
      </c>
      <c r="AG1463">
        <v>0</v>
      </c>
      <c r="AH1463">
        <v>0</v>
      </c>
      <c r="AI1463">
        <v>0</v>
      </c>
      <c r="AJ1463">
        <v>0</v>
      </c>
      <c r="AK1463">
        <v>0</v>
      </c>
      <c r="AL1463">
        <v>8.0905263157894716</v>
      </c>
      <c r="AM1463">
        <v>0</v>
      </c>
      <c r="AN1463">
        <v>0</v>
      </c>
      <c r="AO1463">
        <v>0</v>
      </c>
      <c r="AP1463">
        <v>15.119999999999997</v>
      </c>
      <c r="AQ1463">
        <v>17.905263157894737</v>
      </c>
    </row>
    <row r="1464" spans="1:43">
      <c r="A1464" t="s">
        <v>158</v>
      </c>
      <c r="B1464" t="s">
        <v>183</v>
      </c>
      <c r="C1464" t="s">
        <v>862</v>
      </c>
      <c r="D1464">
        <v>0</v>
      </c>
      <c r="E1464">
        <v>0</v>
      </c>
      <c r="F1464">
        <v>0</v>
      </c>
      <c r="G1464">
        <v>0</v>
      </c>
      <c r="H1464">
        <v>291.21816000000013</v>
      </c>
      <c r="I1464">
        <v>400.42497000000014</v>
      </c>
      <c r="J1464">
        <v>0</v>
      </c>
      <c r="K1464">
        <v>0</v>
      </c>
      <c r="L1464">
        <v>263.04000000000002</v>
      </c>
      <c r="M1464">
        <v>0</v>
      </c>
      <c r="N1464">
        <v>0</v>
      </c>
      <c r="O1464">
        <v>0</v>
      </c>
      <c r="P1464">
        <v>0</v>
      </c>
      <c r="Q1464">
        <v>0</v>
      </c>
      <c r="R1464">
        <v>0</v>
      </c>
      <c r="S1464">
        <v>0</v>
      </c>
      <c r="T1464">
        <v>17.593684210526316</v>
      </c>
      <c r="U1464">
        <v>0</v>
      </c>
      <c r="V1464">
        <v>0</v>
      </c>
      <c r="W1464">
        <v>0</v>
      </c>
      <c r="X1464">
        <v>32.88000000000001</v>
      </c>
      <c r="Y1464">
        <v>38.936842105263167</v>
      </c>
      <c r="Z1464">
        <v>133.91784000000001</v>
      </c>
      <c r="AA1464">
        <v>184.13702999999998</v>
      </c>
      <c r="AB1464">
        <v>0</v>
      </c>
      <c r="AC1464">
        <v>0</v>
      </c>
      <c r="AD1464">
        <v>120.95999999999998</v>
      </c>
      <c r="AE1464">
        <v>0</v>
      </c>
      <c r="AF1464">
        <v>0</v>
      </c>
      <c r="AG1464">
        <v>0</v>
      </c>
      <c r="AH1464">
        <v>0</v>
      </c>
      <c r="AI1464">
        <v>0</v>
      </c>
      <c r="AJ1464">
        <v>0</v>
      </c>
      <c r="AK1464">
        <v>0</v>
      </c>
      <c r="AL1464">
        <v>8.0905263157894716</v>
      </c>
      <c r="AM1464">
        <v>0</v>
      </c>
      <c r="AN1464">
        <v>0</v>
      </c>
      <c r="AO1464">
        <v>0</v>
      </c>
      <c r="AP1464">
        <v>15.119999999999997</v>
      </c>
      <c r="AQ1464">
        <v>17.905263157894737</v>
      </c>
    </row>
    <row r="1465" spans="1:43">
      <c r="A1465" t="s">
        <v>158</v>
      </c>
      <c r="B1465" t="s">
        <v>183</v>
      </c>
      <c r="C1465" t="s">
        <v>863</v>
      </c>
      <c r="D1465">
        <v>0</v>
      </c>
      <c r="E1465">
        <v>0</v>
      </c>
      <c r="F1465">
        <v>0</v>
      </c>
      <c r="G1465">
        <v>0</v>
      </c>
      <c r="H1465">
        <v>291.21816000000013</v>
      </c>
      <c r="I1465">
        <v>400.42497000000014</v>
      </c>
      <c r="J1465">
        <v>0</v>
      </c>
      <c r="K1465">
        <v>0</v>
      </c>
      <c r="L1465">
        <v>263.04000000000002</v>
      </c>
      <c r="M1465">
        <v>0</v>
      </c>
      <c r="N1465">
        <v>0</v>
      </c>
      <c r="O1465">
        <v>0</v>
      </c>
      <c r="P1465">
        <v>0</v>
      </c>
      <c r="Q1465">
        <v>0</v>
      </c>
      <c r="R1465">
        <v>0</v>
      </c>
      <c r="S1465">
        <v>0</v>
      </c>
      <c r="T1465">
        <v>17.593684210526316</v>
      </c>
      <c r="U1465">
        <v>0</v>
      </c>
      <c r="V1465">
        <v>0</v>
      </c>
      <c r="W1465">
        <v>0</v>
      </c>
      <c r="X1465">
        <v>32.88000000000001</v>
      </c>
      <c r="Y1465">
        <v>38.936842105263167</v>
      </c>
      <c r="Z1465">
        <v>133.91784000000001</v>
      </c>
      <c r="AA1465">
        <v>184.13702999999998</v>
      </c>
      <c r="AB1465">
        <v>0</v>
      </c>
      <c r="AC1465">
        <v>0</v>
      </c>
      <c r="AD1465">
        <v>120.95999999999998</v>
      </c>
      <c r="AE1465">
        <v>0</v>
      </c>
      <c r="AF1465">
        <v>0</v>
      </c>
      <c r="AG1465">
        <v>0</v>
      </c>
      <c r="AH1465">
        <v>0</v>
      </c>
      <c r="AI1465">
        <v>0</v>
      </c>
      <c r="AJ1465">
        <v>0</v>
      </c>
      <c r="AK1465">
        <v>0</v>
      </c>
      <c r="AL1465">
        <v>8.0905263157894716</v>
      </c>
      <c r="AM1465">
        <v>0</v>
      </c>
      <c r="AN1465">
        <v>0</v>
      </c>
      <c r="AO1465">
        <v>0</v>
      </c>
      <c r="AP1465">
        <v>15.119999999999997</v>
      </c>
      <c r="AQ1465">
        <v>17.905263157894737</v>
      </c>
    </row>
    <row r="1466" spans="1:43">
      <c r="A1466" t="s">
        <v>158</v>
      </c>
      <c r="B1466" t="s">
        <v>185</v>
      </c>
      <c r="C1466" t="s">
        <v>856</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row>
    <row r="1467" spans="1:43">
      <c r="A1467" t="s">
        <v>158</v>
      </c>
      <c r="B1467" t="s">
        <v>185</v>
      </c>
      <c r="C1467" t="s">
        <v>857</v>
      </c>
      <c r="D1467">
        <v>41.389860775665959</v>
      </c>
      <c r="E1467">
        <v>19.033293641364637</v>
      </c>
      <c r="F1467">
        <v>187.32803396117617</v>
      </c>
      <c r="G1467">
        <v>86.143548463898526</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row>
    <row r="1468" spans="1:43">
      <c r="A1468" t="s">
        <v>158</v>
      </c>
      <c r="B1468" t="s">
        <v>185</v>
      </c>
      <c r="C1468" t="s">
        <v>858</v>
      </c>
      <c r="D1468">
        <v>403.52969910193343</v>
      </c>
      <c r="E1468">
        <v>185.56475214176498</v>
      </c>
      <c r="F1468">
        <v>640.22995685463422</v>
      </c>
      <c r="G1468">
        <v>294.4123159258537</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row>
    <row r="1469" spans="1:43">
      <c r="A1469" t="s">
        <v>158</v>
      </c>
      <c r="B1469" t="s">
        <v>185</v>
      </c>
      <c r="C1469" t="s">
        <v>859</v>
      </c>
      <c r="D1469">
        <v>394.45404997912635</v>
      </c>
      <c r="E1469">
        <v>181.39127845755445</v>
      </c>
      <c r="F1469">
        <v>857.35288341463445</v>
      </c>
      <c r="G1469">
        <v>394.25716536585378</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row>
    <row r="1470" spans="1:43">
      <c r="A1470" t="s">
        <v>158</v>
      </c>
      <c r="B1470" t="s">
        <v>185</v>
      </c>
      <c r="C1470" t="s">
        <v>860</v>
      </c>
      <c r="D1470">
        <v>320.23185057685077</v>
      </c>
      <c r="E1470">
        <v>147.25990209008464</v>
      </c>
      <c r="F1470">
        <v>857.79208590527912</v>
      </c>
      <c r="G1470">
        <v>394.4591343943984</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row>
    <row r="1471" spans="1:43">
      <c r="A1471" t="s">
        <v>158</v>
      </c>
      <c r="B1471" t="s">
        <v>185</v>
      </c>
      <c r="C1471" t="s">
        <v>861</v>
      </c>
      <c r="D1471">
        <v>0</v>
      </c>
      <c r="E1471">
        <v>0</v>
      </c>
      <c r="F1471">
        <v>0</v>
      </c>
      <c r="G1471">
        <v>0</v>
      </c>
      <c r="H1471">
        <v>220.00434354809795</v>
      </c>
      <c r="I1471">
        <v>292.40272275938435</v>
      </c>
      <c r="J1471">
        <v>0</v>
      </c>
      <c r="K1471">
        <v>82.345019597796863</v>
      </c>
      <c r="L1471">
        <v>263.04000000000002</v>
      </c>
      <c r="M1471">
        <v>0</v>
      </c>
      <c r="N1471">
        <v>0</v>
      </c>
      <c r="O1471">
        <v>0</v>
      </c>
      <c r="P1471">
        <v>0</v>
      </c>
      <c r="Q1471">
        <v>17.746960103780332</v>
      </c>
      <c r="R1471">
        <v>24.402070142697962</v>
      </c>
      <c r="S1471">
        <v>0</v>
      </c>
      <c r="T1471">
        <v>11.729122807017545</v>
      </c>
      <c r="U1471">
        <v>0</v>
      </c>
      <c r="V1471">
        <v>0</v>
      </c>
      <c r="W1471">
        <v>0</v>
      </c>
      <c r="X1471">
        <v>121.9450663359938</v>
      </c>
      <c r="Y1471">
        <v>144.4086311873611</v>
      </c>
      <c r="Z1471">
        <v>101.16988060970925</v>
      </c>
      <c r="AA1471">
        <v>134.46256594044678</v>
      </c>
      <c r="AB1471">
        <v>0</v>
      </c>
      <c r="AC1471">
        <v>37.866687844242335</v>
      </c>
      <c r="AD1471">
        <v>120.95999999999998</v>
      </c>
      <c r="AE1471">
        <v>0</v>
      </c>
      <c r="AF1471">
        <v>0</v>
      </c>
      <c r="AG1471">
        <v>0</v>
      </c>
      <c r="AH1471">
        <v>0</v>
      </c>
      <c r="AI1471">
        <v>8.1610108506435104</v>
      </c>
      <c r="AJ1471">
        <v>11.221389919634827</v>
      </c>
      <c r="AK1471">
        <v>0</v>
      </c>
      <c r="AL1471">
        <v>5.393684210526315</v>
      </c>
      <c r="AM1471">
        <v>0</v>
      </c>
      <c r="AN1471">
        <v>0</v>
      </c>
      <c r="AO1471">
        <v>0</v>
      </c>
      <c r="AP1471">
        <v>56.076928315092033</v>
      </c>
      <c r="AQ1471">
        <v>66.40688879418795</v>
      </c>
    </row>
    <row r="1472" spans="1:43">
      <c r="A1472" t="s">
        <v>158</v>
      </c>
      <c r="B1472" t="s">
        <v>185</v>
      </c>
      <c r="C1472" t="s">
        <v>862</v>
      </c>
      <c r="D1472">
        <v>0</v>
      </c>
      <c r="E1472">
        <v>0</v>
      </c>
      <c r="F1472">
        <v>0</v>
      </c>
      <c r="G1472">
        <v>0</v>
      </c>
      <c r="H1472">
        <v>220.00434354809795</v>
      </c>
      <c r="I1472">
        <v>292.40272275938435</v>
      </c>
      <c r="J1472">
        <v>0</v>
      </c>
      <c r="K1472">
        <v>82.345019597796863</v>
      </c>
      <c r="L1472">
        <v>263.04000000000002</v>
      </c>
      <c r="M1472">
        <v>0</v>
      </c>
      <c r="N1472">
        <v>0</v>
      </c>
      <c r="O1472">
        <v>0</v>
      </c>
      <c r="P1472">
        <v>0</v>
      </c>
      <c r="Q1472">
        <v>17.746960103780332</v>
      </c>
      <c r="R1472">
        <v>24.402070142697962</v>
      </c>
      <c r="S1472">
        <v>0</v>
      </c>
      <c r="T1472">
        <v>11.729122807017545</v>
      </c>
      <c r="U1472">
        <v>0</v>
      </c>
      <c r="V1472">
        <v>0</v>
      </c>
      <c r="W1472">
        <v>0</v>
      </c>
      <c r="X1472">
        <v>121.9450663359938</v>
      </c>
      <c r="Y1472">
        <v>144.4086311873611</v>
      </c>
      <c r="Z1472">
        <v>101.16988060970925</v>
      </c>
      <c r="AA1472">
        <v>134.46256594044678</v>
      </c>
      <c r="AB1472">
        <v>0</v>
      </c>
      <c r="AC1472">
        <v>37.866687844242335</v>
      </c>
      <c r="AD1472">
        <v>120.95999999999998</v>
      </c>
      <c r="AE1472">
        <v>0</v>
      </c>
      <c r="AF1472">
        <v>0</v>
      </c>
      <c r="AG1472">
        <v>0</v>
      </c>
      <c r="AH1472">
        <v>0</v>
      </c>
      <c r="AI1472">
        <v>8.1610108506435104</v>
      </c>
      <c r="AJ1472">
        <v>11.221389919634827</v>
      </c>
      <c r="AK1472">
        <v>0</v>
      </c>
      <c r="AL1472">
        <v>5.393684210526315</v>
      </c>
      <c r="AM1472">
        <v>0</v>
      </c>
      <c r="AN1472">
        <v>0</v>
      </c>
      <c r="AO1472">
        <v>0</v>
      </c>
      <c r="AP1472">
        <v>56.076928315092033</v>
      </c>
      <c r="AQ1472">
        <v>66.40688879418795</v>
      </c>
    </row>
    <row r="1473" spans="1:43">
      <c r="A1473" t="s">
        <v>158</v>
      </c>
      <c r="B1473" t="s">
        <v>185</v>
      </c>
      <c r="C1473" t="s">
        <v>863</v>
      </c>
      <c r="D1473">
        <v>0</v>
      </c>
      <c r="E1473">
        <v>0</v>
      </c>
      <c r="F1473">
        <v>0</v>
      </c>
      <c r="G1473">
        <v>0</v>
      </c>
      <c r="H1473">
        <v>220.00434354809795</v>
      </c>
      <c r="I1473">
        <v>292.40272275938435</v>
      </c>
      <c r="J1473">
        <v>0</v>
      </c>
      <c r="K1473">
        <v>82.345019597796863</v>
      </c>
      <c r="L1473">
        <v>263.04000000000002</v>
      </c>
      <c r="M1473">
        <v>0</v>
      </c>
      <c r="N1473">
        <v>0</v>
      </c>
      <c r="O1473">
        <v>0</v>
      </c>
      <c r="P1473">
        <v>0</v>
      </c>
      <c r="Q1473">
        <v>17.746960103780332</v>
      </c>
      <c r="R1473">
        <v>24.402070142697962</v>
      </c>
      <c r="S1473">
        <v>0</v>
      </c>
      <c r="T1473">
        <v>11.729122807017545</v>
      </c>
      <c r="U1473">
        <v>0</v>
      </c>
      <c r="V1473">
        <v>0</v>
      </c>
      <c r="W1473">
        <v>0</v>
      </c>
      <c r="X1473">
        <v>121.9450663359938</v>
      </c>
      <c r="Y1473">
        <v>144.4086311873611</v>
      </c>
      <c r="Z1473">
        <v>101.16988060970925</v>
      </c>
      <c r="AA1473">
        <v>134.46256594044678</v>
      </c>
      <c r="AB1473">
        <v>0</v>
      </c>
      <c r="AC1473">
        <v>37.866687844242335</v>
      </c>
      <c r="AD1473">
        <v>120.95999999999998</v>
      </c>
      <c r="AE1473">
        <v>0</v>
      </c>
      <c r="AF1473">
        <v>0</v>
      </c>
      <c r="AG1473">
        <v>0</v>
      </c>
      <c r="AH1473">
        <v>0</v>
      </c>
      <c r="AI1473">
        <v>8.1610108506435104</v>
      </c>
      <c r="AJ1473">
        <v>11.221389919634827</v>
      </c>
      <c r="AK1473">
        <v>0</v>
      </c>
      <c r="AL1473">
        <v>5.393684210526315</v>
      </c>
      <c r="AM1473">
        <v>0</v>
      </c>
      <c r="AN1473">
        <v>0</v>
      </c>
      <c r="AO1473">
        <v>0</v>
      </c>
      <c r="AP1473">
        <v>56.076928315092033</v>
      </c>
      <c r="AQ1473">
        <v>66.40688879418795</v>
      </c>
    </row>
    <row r="1474" spans="1:43">
      <c r="A1474" t="s">
        <v>160</v>
      </c>
      <c r="B1474" t="s">
        <v>171</v>
      </c>
      <c r="C1474" t="s">
        <v>856</v>
      </c>
      <c r="D1474">
        <v>0</v>
      </c>
      <c r="E1474">
        <v>0</v>
      </c>
      <c r="F1474">
        <v>0</v>
      </c>
      <c r="G1474">
        <v>0</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row>
    <row r="1475" spans="1:43">
      <c r="A1475" t="s">
        <v>160</v>
      </c>
      <c r="B1475" t="s">
        <v>171</v>
      </c>
      <c r="C1475" t="s">
        <v>857</v>
      </c>
      <c r="D1475">
        <v>196.3666666666667</v>
      </c>
      <c r="E1475">
        <v>90.300000000000011</v>
      </c>
      <c r="F1475">
        <v>463.48449631791033</v>
      </c>
      <c r="G1475">
        <v>213.13520633597335</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Q1475">
        <v>0</v>
      </c>
    </row>
    <row r="1476" spans="1:43">
      <c r="A1476" t="s">
        <v>160</v>
      </c>
      <c r="B1476" t="s">
        <v>171</v>
      </c>
      <c r="C1476" t="s">
        <v>858</v>
      </c>
      <c r="D1476">
        <v>196.3666666666667</v>
      </c>
      <c r="E1476">
        <v>90.300000000000011</v>
      </c>
      <c r="F1476">
        <v>508.62197026538843</v>
      </c>
      <c r="G1476">
        <v>233.89185493955816</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row>
    <row r="1477" spans="1:43">
      <c r="A1477" t="s">
        <v>160</v>
      </c>
      <c r="B1477" t="s">
        <v>171</v>
      </c>
      <c r="C1477" t="s">
        <v>859</v>
      </c>
      <c r="D1477">
        <v>196.3666666666667</v>
      </c>
      <c r="E1477">
        <v>90.300000000000011</v>
      </c>
      <c r="F1477">
        <v>580.29019999660159</v>
      </c>
      <c r="G1477">
        <v>266.84877810062699</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row>
    <row r="1478" spans="1:43">
      <c r="A1478" t="s">
        <v>160</v>
      </c>
      <c r="B1478" t="s">
        <v>171</v>
      </c>
      <c r="C1478" t="s">
        <v>860</v>
      </c>
      <c r="D1478">
        <v>196.3666666666667</v>
      </c>
      <c r="E1478">
        <v>90.300000000000011</v>
      </c>
      <c r="F1478">
        <v>598.86227159187763</v>
      </c>
      <c r="G1478">
        <v>275.38921978312618</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row>
    <row r="1479" spans="1:43">
      <c r="A1479" t="s">
        <v>160</v>
      </c>
      <c r="B1479" t="s">
        <v>171</v>
      </c>
      <c r="C1479" t="s">
        <v>861</v>
      </c>
      <c r="D1479">
        <v>0</v>
      </c>
      <c r="E1479">
        <v>0</v>
      </c>
      <c r="F1479">
        <v>0</v>
      </c>
      <c r="G1479">
        <v>0</v>
      </c>
      <c r="H1479">
        <v>0</v>
      </c>
      <c r="I1479">
        <v>0</v>
      </c>
      <c r="J1479">
        <v>0</v>
      </c>
      <c r="K1479">
        <v>58.168938258544195</v>
      </c>
      <c r="L1479">
        <v>263.04000000000008</v>
      </c>
      <c r="M1479">
        <v>146.13333333333338</v>
      </c>
      <c r="N1479">
        <v>131.52000000000004</v>
      </c>
      <c r="O1479">
        <v>0</v>
      </c>
      <c r="P1479">
        <v>0</v>
      </c>
      <c r="Q1479">
        <v>0</v>
      </c>
      <c r="R1479">
        <v>0</v>
      </c>
      <c r="S1479">
        <v>0</v>
      </c>
      <c r="T1479">
        <v>0</v>
      </c>
      <c r="U1479">
        <v>0</v>
      </c>
      <c r="V1479">
        <v>0</v>
      </c>
      <c r="W1479">
        <v>0</v>
      </c>
      <c r="X1479">
        <v>82.200000000000017</v>
      </c>
      <c r="Y1479">
        <v>114.16666666666669</v>
      </c>
      <c r="Z1479">
        <v>0</v>
      </c>
      <c r="AA1479">
        <v>0</v>
      </c>
      <c r="AB1479">
        <v>0</v>
      </c>
      <c r="AC1479">
        <v>26.749219783126158</v>
      </c>
      <c r="AD1479">
        <v>120.95999999999998</v>
      </c>
      <c r="AE1479">
        <v>67.199999999999989</v>
      </c>
      <c r="AF1479">
        <v>60.47999999999999</v>
      </c>
      <c r="AG1479">
        <v>0</v>
      </c>
      <c r="AH1479">
        <v>0</v>
      </c>
      <c r="AI1479">
        <v>0</v>
      </c>
      <c r="AJ1479">
        <v>0</v>
      </c>
      <c r="AK1479">
        <v>0</v>
      </c>
      <c r="AL1479">
        <v>0</v>
      </c>
      <c r="AM1479">
        <v>0</v>
      </c>
      <c r="AN1479">
        <v>0</v>
      </c>
      <c r="AO1479">
        <v>0</v>
      </c>
      <c r="AP1479">
        <v>37.799999999999997</v>
      </c>
      <c r="AQ1479">
        <v>52.5</v>
      </c>
    </row>
    <row r="1480" spans="1:43">
      <c r="A1480" t="s">
        <v>160</v>
      </c>
      <c r="B1480" t="s">
        <v>171</v>
      </c>
      <c r="C1480" t="s">
        <v>862</v>
      </c>
      <c r="D1480">
        <v>0</v>
      </c>
      <c r="E1480">
        <v>0</v>
      </c>
      <c r="F1480">
        <v>0</v>
      </c>
      <c r="G1480">
        <v>0</v>
      </c>
      <c r="H1480">
        <v>0</v>
      </c>
      <c r="I1480">
        <v>0</v>
      </c>
      <c r="J1480">
        <v>0</v>
      </c>
      <c r="K1480">
        <v>58.168938258544195</v>
      </c>
      <c r="L1480">
        <v>263.04000000000008</v>
      </c>
      <c r="M1480">
        <v>146.13333333333338</v>
      </c>
      <c r="N1480">
        <v>131.52000000000004</v>
      </c>
      <c r="O1480">
        <v>0</v>
      </c>
      <c r="P1480">
        <v>0</v>
      </c>
      <c r="Q1480">
        <v>0</v>
      </c>
      <c r="R1480">
        <v>0</v>
      </c>
      <c r="S1480">
        <v>0</v>
      </c>
      <c r="T1480">
        <v>0</v>
      </c>
      <c r="U1480">
        <v>0</v>
      </c>
      <c r="V1480">
        <v>0</v>
      </c>
      <c r="W1480">
        <v>0</v>
      </c>
      <c r="X1480">
        <v>82.200000000000017</v>
      </c>
      <c r="Y1480">
        <v>114.16666666666669</v>
      </c>
      <c r="Z1480">
        <v>0</v>
      </c>
      <c r="AA1480">
        <v>0</v>
      </c>
      <c r="AB1480">
        <v>0</v>
      </c>
      <c r="AC1480">
        <v>26.749219783126158</v>
      </c>
      <c r="AD1480">
        <v>120.95999999999998</v>
      </c>
      <c r="AE1480">
        <v>67.199999999999989</v>
      </c>
      <c r="AF1480">
        <v>60.47999999999999</v>
      </c>
      <c r="AG1480">
        <v>0</v>
      </c>
      <c r="AH1480">
        <v>0</v>
      </c>
      <c r="AI1480">
        <v>0</v>
      </c>
      <c r="AJ1480">
        <v>0</v>
      </c>
      <c r="AK1480">
        <v>0</v>
      </c>
      <c r="AL1480">
        <v>0</v>
      </c>
      <c r="AM1480">
        <v>0</v>
      </c>
      <c r="AN1480">
        <v>0</v>
      </c>
      <c r="AO1480">
        <v>0</v>
      </c>
      <c r="AP1480">
        <v>37.799999999999997</v>
      </c>
      <c r="AQ1480">
        <v>52.5</v>
      </c>
    </row>
    <row r="1481" spans="1:43">
      <c r="A1481" t="s">
        <v>160</v>
      </c>
      <c r="B1481" t="s">
        <v>171</v>
      </c>
      <c r="C1481" t="s">
        <v>863</v>
      </c>
      <c r="D1481">
        <v>0</v>
      </c>
      <c r="E1481">
        <v>0</v>
      </c>
      <c r="F1481">
        <v>0</v>
      </c>
      <c r="G1481">
        <v>0</v>
      </c>
      <c r="H1481">
        <v>0</v>
      </c>
      <c r="I1481">
        <v>0</v>
      </c>
      <c r="J1481">
        <v>0</v>
      </c>
      <c r="K1481">
        <v>58.168938258544195</v>
      </c>
      <c r="L1481">
        <v>263.04000000000008</v>
      </c>
      <c r="M1481">
        <v>146.13333333333338</v>
      </c>
      <c r="N1481">
        <v>131.52000000000004</v>
      </c>
      <c r="O1481">
        <v>0</v>
      </c>
      <c r="P1481">
        <v>0</v>
      </c>
      <c r="Q1481">
        <v>0</v>
      </c>
      <c r="R1481">
        <v>0</v>
      </c>
      <c r="S1481">
        <v>0</v>
      </c>
      <c r="T1481">
        <v>0</v>
      </c>
      <c r="U1481">
        <v>0</v>
      </c>
      <c r="V1481">
        <v>0</v>
      </c>
      <c r="W1481">
        <v>0</v>
      </c>
      <c r="X1481">
        <v>82.200000000000017</v>
      </c>
      <c r="Y1481">
        <v>114.16666666666669</v>
      </c>
      <c r="Z1481">
        <v>0</v>
      </c>
      <c r="AA1481">
        <v>0</v>
      </c>
      <c r="AB1481">
        <v>0</v>
      </c>
      <c r="AC1481">
        <v>26.749219783126158</v>
      </c>
      <c r="AD1481">
        <v>120.95999999999998</v>
      </c>
      <c r="AE1481">
        <v>67.199999999999989</v>
      </c>
      <c r="AF1481">
        <v>60.47999999999999</v>
      </c>
      <c r="AG1481">
        <v>0</v>
      </c>
      <c r="AH1481">
        <v>0</v>
      </c>
      <c r="AI1481">
        <v>0</v>
      </c>
      <c r="AJ1481">
        <v>0</v>
      </c>
      <c r="AK1481">
        <v>0</v>
      </c>
      <c r="AL1481">
        <v>0</v>
      </c>
      <c r="AM1481">
        <v>0</v>
      </c>
      <c r="AN1481">
        <v>0</v>
      </c>
      <c r="AO1481">
        <v>0</v>
      </c>
      <c r="AP1481">
        <v>37.799999999999997</v>
      </c>
      <c r="AQ1481">
        <v>52.5</v>
      </c>
    </row>
    <row r="1482" spans="1:43">
      <c r="A1482" t="s">
        <v>160</v>
      </c>
      <c r="B1482" t="s">
        <v>173</v>
      </c>
      <c r="C1482" t="s">
        <v>856</v>
      </c>
      <c r="D1482">
        <v>0</v>
      </c>
      <c r="E1482">
        <v>0</v>
      </c>
      <c r="F1482">
        <v>0</v>
      </c>
      <c r="G1482">
        <v>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row>
    <row r="1483" spans="1:43">
      <c r="A1483" t="s">
        <v>160</v>
      </c>
      <c r="B1483" t="s">
        <v>173</v>
      </c>
      <c r="C1483" t="s">
        <v>857</v>
      </c>
      <c r="D1483">
        <v>264.23975676936942</v>
      </c>
      <c r="E1483">
        <v>121.5117129669363</v>
      </c>
      <c r="F1483">
        <v>392.05799439998293</v>
      </c>
      <c r="G1483">
        <v>180.28944268028411</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row>
    <row r="1484" spans="1:43">
      <c r="A1484" t="s">
        <v>160</v>
      </c>
      <c r="B1484" t="s">
        <v>173</v>
      </c>
      <c r="C1484" t="s">
        <v>858</v>
      </c>
      <c r="D1484">
        <v>228.75991220341555</v>
      </c>
      <c r="E1484">
        <v>105.19616400595021</v>
      </c>
      <c r="F1484">
        <v>507.82171633386122</v>
      </c>
      <c r="G1484">
        <v>233.52385495644711</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row>
    <row r="1485" spans="1:43">
      <c r="A1485" t="s">
        <v>160</v>
      </c>
      <c r="B1485" t="s">
        <v>173</v>
      </c>
      <c r="C1485" t="s">
        <v>859</v>
      </c>
      <c r="D1485">
        <v>312.38528601042128</v>
      </c>
      <c r="E1485">
        <v>143.6516278734054</v>
      </c>
      <c r="F1485">
        <v>462.66061935851201</v>
      </c>
      <c r="G1485">
        <v>212.75634320865879</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row>
    <row r="1486" spans="1:43">
      <c r="A1486" t="s">
        <v>160</v>
      </c>
      <c r="B1486" t="s">
        <v>173</v>
      </c>
      <c r="C1486" t="s">
        <v>860</v>
      </c>
      <c r="D1486">
        <v>265.5161940014338</v>
      </c>
      <c r="E1486">
        <v>122.09868775248415</v>
      </c>
      <c r="F1486">
        <v>390.80091344646326</v>
      </c>
      <c r="G1486">
        <v>179.71136895713272</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row>
    <row r="1487" spans="1:43">
      <c r="A1487" t="s">
        <v>160</v>
      </c>
      <c r="B1487" t="s">
        <v>173</v>
      </c>
      <c r="C1487" t="s">
        <v>861</v>
      </c>
      <c r="D1487">
        <v>0</v>
      </c>
      <c r="E1487">
        <v>0</v>
      </c>
      <c r="F1487">
        <v>0</v>
      </c>
      <c r="G1487">
        <v>0</v>
      </c>
      <c r="H1487">
        <v>0</v>
      </c>
      <c r="I1487">
        <v>0</v>
      </c>
      <c r="J1487">
        <v>0</v>
      </c>
      <c r="K1487">
        <v>26.229959013239075</v>
      </c>
      <c r="L1487">
        <v>233.28623092237515</v>
      </c>
      <c r="M1487">
        <v>83.997334947699628</v>
      </c>
      <c r="N1487">
        <v>47.287388563149406</v>
      </c>
      <c r="O1487">
        <v>0</v>
      </c>
      <c r="P1487">
        <v>0</v>
      </c>
      <c r="Q1487">
        <v>31.749177475632337</v>
      </c>
      <c r="R1487">
        <v>163.28668171468891</v>
      </c>
      <c r="S1487">
        <v>0</v>
      </c>
      <c r="T1487">
        <v>0</v>
      </c>
      <c r="U1487">
        <v>0</v>
      </c>
      <c r="V1487">
        <v>0</v>
      </c>
      <c r="W1487">
        <v>0</v>
      </c>
      <c r="X1487">
        <v>28.611115376270028</v>
      </c>
      <c r="Y1487">
        <v>45.70000580573906</v>
      </c>
      <c r="Z1487">
        <v>0</v>
      </c>
      <c r="AA1487">
        <v>0</v>
      </c>
      <c r="AB1487">
        <v>0</v>
      </c>
      <c r="AC1487">
        <v>12.061951954993148</v>
      </c>
      <c r="AD1487">
        <v>107.27760984021629</v>
      </c>
      <c r="AE1487">
        <v>38.626511691277912</v>
      </c>
      <c r="AF1487">
        <v>21.745295470645345</v>
      </c>
      <c r="AG1487">
        <v>0</v>
      </c>
      <c r="AH1487">
        <v>0</v>
      </c>
      <c r="AI1487">
        <v>14.599986722371071</v>
      </c>
      <c r="AJ1487">
        <v>75.088036116973711</v>
      </c>
      <c r="AK1487">
        <v>0</v>
      </c>
      <c r="AL1487">
        <v>0</v>
      </c>
      <c r="AM1487">
        <v>0</v>
      </c>
      <c r="AN1487">
        <v>0</v>
      </c>
      <c r="AO1487">
        <v>0</v>
      </c>
      <c r="AP1487">
        <v>13.156936267919789</v>
      </c>
      <c r="AQ1487">
        <v>21.015331136945697</v>
      </c>
    </row>
    <row r="1488" spans="1:43">
      <c r="A1488" t="s">
        <v>160</v>
      </c>
      <c r="B1488" t="s">
        <v>173</v>
      </c>
      <c r="C1488" t="s">
        <v>862</v>
      </c>
      <c r="D1488">
        <v>0</v>
      </c>
      <c r="E1488">
        <v>0</v>
      </c>
      <c r="F1488">
        <v>0</v>
      </c>
      <c r="G1488">
        <v>0</v>
      </c>
      <c r="H1488">
        <v>0</v>
      </c>
      <c r="I1488">
        <v>0</v>
      </c>
      <c r="J1488">
        <v>0</v>
      </c>
      <c r="K1488">
        <v>26.229959013239075</v>
      </c>
      <c r="L1488">
        <v>233.28623092237515</v>
      </c>
      <c r="M1488">
        <v>83.997334947699628</v>
      </c>
      <c r="N1488">
        <v>47.287388563149406</v>
      </c>
      <c r="O1488">
        <v>0</v>
      </c>
      <c r="P1488">
        <v>0</v>
      </c>
      <c r="Q1488">
        <v>31.749177475632337</v>
      </c>
      <c r="R1488">
        <v>163.28668171468891</v>
      </c>
      <c r="S1488">
        <v>0</v>
      </c>
      <c r="T1488">
        <v>0</v>
      </c>
      <c r="U1488">
        <v>0</v>
      </c>
      <c r="V1488">
        <v>0</v>
      </c>
      <c r="W1488">
        <v>0</v>
      </c>
      <c r="X1488">
        <v>28.611115376270028</v>
      </c>
      <c r="Y1488">
        <v>45.70000580573906</v>
      </c>
      <c r="Z1488">
        <v>0</v>
      </c>
      <c r="AA1488">
        <v>0</v>
      </c>
      <c r="AB1488">
        <v>0</v>
      </c>
      <c r="AC1488">
        <v>12.061951954993148</v>
      </c>
      <c r="AD1488">
        <v>107.27760984021629</v>
      </c>
      <c r="AE1488">
        <v>38.626511691277912</v>
      </c>
      <c r="AF1488">
        <v>21.745295470645345</v>
      </c>
      <c r="AG1488">
        <v>0</v>
      </c>
      <c r="AH1488">
        <v>0</v>
      </c>
      <c r="AI1488">
        <v>14.599986722371071</v>
      </c>
      <c r="AJ1488">
        <v>75.088036116973711</v>
      </c>
      <c r="AK1488">
        <v>0</v>
      </c>
      <c r="AL1488">
        <v>0</v>
      </c>
      <c r="AM1488">
        <v>0</v>
      </c>
      <c r="AN1488">
        <v>0</v>
      </c>
      <c r="AO1488">
        <v>0</v>
      </c>
      <c r="AP1488">
        <v>13.156936267919789</v>
      </c>
      <c r="AQ1488">
        <v>21.015331136945697</v>
      </c>
    </row>
    <row r="1489" spans="1:43">
      <c r="A1489" t="s">
        <v>160</v>
      </c>
      <c r="B1489" t="s">
        <v>173</v>
      </c>
      <c r="C1489" t="s">
        <v>863</v>
      </c>
      <c r="D1489">
        <v>0</v>
      </c>
      <c r="E1489">
        <v>0</v>
      </c>
      <c r="F1489">
        <v>0</v>
      </c>
      <c r="G1489">
        <v>0</v>
      </c>
      <c r="H1489">
        <v>0</v>
      </c>
      <c r="I1489">
        <v>0</v>
      </c>
      <c r="J1489">
        <v>0</v>
      </c>
      <c r="K1489">
        <v>26.229959013239075</v>
      </c>
      <c r="L1489">
        <v>233.28623092237515</v>
      </c>
      <c r="M1489">
        <v>83.997334947699628</v>
      </c>
      <c r="N1489">
        <v>47.287388563149406</v>
      </c>
      <c r="O1489">
        <v>0</v>
      </c>
      <c r="P1489">
        <v>0</v>
      </c>
      <c r="Q1489">
        <v>31.749177475632337</v>
      </c>
      <c r="R1489">
        <v>163.28668171468891</v>
      </c>
      <c r="S1489">
        <v>0</v>
      </c>
      <c r="T1489">
        <v>0</v>
      </c>
      <c r="U1489">
        <v>0</v>
      </c>
      <c r="V1489">
        <v>0</v>
      </c>
      <c r="W1489">
        <v>0</v>
      </c>
      <c r="X1489">
        <v>28.611115376270028</v>
      </c>
      <c r="Y1489">
        <v>45.70000580573906</v>
      </c>
      <c r="Z1489">
        <v>0</v>
      </c>
      <c r="AA1489">
        <v>0</v>
      </c>
      <c r="AB1489">
        <v>0</v>
      </c>
      <c r="AC1489">
        <v>12.061951954993148</v>
      </c>
      <c r="AD1489">
        <v>107.27760984021629</v>
      </c>
      <c r="AE1489">
        <v>38.626511691277912</v>
      </c>
      <c r="AF1489">
        <v>21.745295470645345</v>
      </c>
      <c r="AG1489">
        <v>0</v>
      </c>
      <c r="AH1489">
        <v>0</v>
      </c>
      <c r="AI1489">
        <v>14.599986722371071</v>
      </c>
      <c r="AJ1489">
        <v>75.088036116973711</v>
      </c>
      <c r="AK1489">
        <v>0</v>
      </c>
      <c r="AL1489">
        <v>0</v>
      </c>
      <c r="AM1489">
        <v>0</v>
      </c>
      <c r="AN1489">
        <v>0</v>
      </c>
      <c r="AO1489">
        <v>0</v>
      </c>
      <c r="AP1489">
        <v>13.156936267919789</v>
      </c>
      <c r="AQ1489">
        <v>21.015331136945697</v>
      </c>
    </row>
    <row r="1490" spans="1:43">
      <c r="A1490" t="s">
        <v>160</v>
      </c>
      <c r="B1490" t="s">
        <v>175</v>
      </c>
      <c r="C1490" t="s">
        <v>856</v>
      </c>
      <c r="D1490">
        <v>0</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row>
    <row r="1491" spans="1:43">
      <c r="A1491" t="s">
        <v>160</v>
      </c>
      <c r="B1491" t="s">
        <v>175</v>
      </c>
      <c r="C1491" t="s">
        <v>857</v>
      </c>
      <c r="D1491">
        <v>678.34438973355134</v>
      </c>
      <c r="E1491">
        <v>311.93939089937027</v>
      </c>
      <c r="F1491">
        <v>526.07999999999993</v>
      </c>
      <c r="G1491">
        <v>241.91999999999996</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row>
    <row r="1492" spans="1:43">
      <c r="A1492" t="s">
        <v>160</v>
      </c>
      <c r="B1492" t="s">
        <v>175</v>
      </c>
      <c r="C1492" t="s">
        <v>858</v>
      </c>
      <c r="D1492">
        <v>678.34438973355134</v>
      </c>
      <c r="E1492">
        <v>311.93939089937027</v>
      </c>
      <c r="F1492">
        <v>526.08000000000004</v>
      </c>
      <c r="G1492">
        <v>241.92000000000002</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row>
    <row r="1493" spans="1:43">
      <c r="A1493" t="s">
        <v>160</v>
      </c>
      <c r="B1493" t="s">
        <v>175</v>
      </c>
      <c r="C1493" t="s">
        <v>859</v>
      </c>
      <c r="D1493">
        <v>678.34438973355122</v>
      </c>
      <c r="E1493">
        <v>311.93939089937027</v>
      </c>
      <c r="F1493">
        <v>526.08000000000004</v>
      </c>
      <c r="G1493">
        <v>241.92000000000002</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row>
    <row r="1494" spans="1:43">
      <c r="A1494" t="s">
        <v>160</v>
      </c>
      <c r="B1494" t="s">
        <v>175</v>
      </c>
      <c r="C1494" t="s">
        <v>860</v>
      </c>
      <c r="D1494">
        <v>678.34438973355122</v>
      </c>
      <c r="E1494">
        <v>311.93939089937027</v>
      </c>
      <c r="F1494">
        <v>526.08000000000004</v>
      </c>
      <c r="G1494">
        <v>241.92000000000002</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row>
    <row r="1495" spans="1:43">
      <c r="A1495" t="s">
        <v>160</v>
      </c>
      <c r="B1495" t="s">
        <v>175</v>
      </c>
      <c r="C1495" t="s">
        <v>861</v>
      </c>
      <c r="D1495">
        <v>0</v>
      </c>
      <c r="E1495">
        <v>0</v>
      </c>
      <c r="F1495">
        <v>0</v>
      </c>
      <c r="G1495">
        <v>0</v>
      </c>
      <c r="H1495">
        <v>0</v>
      </c>
      <c r="I1495">
        <v>0</v>
      </c>
      <c r="J1495">
        <v>0</v>
      </c>
      <c r="K1495">
        <v>263.04000000000002</v>
      </c>
      <c r="L1495">
        <v>263.04000000000002</v>
      </c>
      <c r="M1495">
        <v>0</v>
      </c>
      <c r="N1495">
        <v>0</v>
      </c>
      <c r="O1495">
        <v>0</v>
      </c>
      <c r="P1495">
        <v>0</v>
      </c>
      <c r="Q1495">
        <v>134.42533861357279</v>
      </c>
      <c r="R1495">
        <v>184.83484059366265</v>
      </c>
      <c r="S1495">
        <v>0</v>
      </c>
      <c r="T1495">
        <v>0</v>
      </c>
      <c r="U1495">
        <v>0</v>
      </c>
      <c r="V1495">
        <v>0</v>
      </c>
      <c r="W1495">
        <v>0</v>
      </c>
      <c r="X1495">
        <v>164.40000000000006</v>
      </c>
      <c r="Y1495">
        <v>194.68421052631572</v>
      </c>
      <c r="Z1495">
        <v>0</v>
      </c>
      <c r="AA1495">
        <v>0</v>
      </c>
      <c r="AB1495">
        <v>0</v>
      </c>
      <c r="AC1495">
        <v>120.95999999999998</v>
      </c>
      <c r="AD1495">
        <v>120.95999999999998</v>
      </c>
      <c r="AE1495">
        <v>0</v>
      </c>
      <c r="AF1495">
        <v>0</v>
      </c>
      <c r="AG1495">
        <v>0</v>
      </c>
      <c r="AH1495">
        <v>0</v>
      </c>
      <c r="AI1495">
        <v>61.816031625219608</v>
      </c>
      <c r="AJ1495">
        <v>84.997043484676965</v>
      </c>
      <c r="AK1495">
        <v>0</v>
      </c>
      <c r="AL1495">
        <v>0</v>
      </c>
      <c r="AM1495">
        <v>0</v>
      </c>
      <c r="AN1495">
        <v>0</v>
      </c>
      <c r="AO1495">
        <v>0</v>
      </c>
      <c r="AP1495">
        <v>75.599999999999994</v>
      </c>
      <c r="AQ1495">
        <v>89.526315789473642</v>
      </c>
    </row>
    <row r="1496" spans="1:43">
      <c r="A1496" t="s">
        <v>160</v>
      </c>
      <c r="B1496" t="s">
        <v>175</v>
      </c>
      <c r="C1496" t="s">
        <v>862</v>
      </c>
      <c r="D1496">
        <v>0</v>
      </c>
      <c r="E1496">
        <v>0</v>
      </c>
      <c r="F1496">
        <v>0</v>
      </c>
      <c r="G1496">
        <v>0</v>
      </c>
      <c r="H1496">
        <v>0</v>
      </c>
      <c r="I1496">
        <v>0</v>
      </c>
      <c r="J1496">
        <v>0</v>
      </c>
      <c r="K1496">
        <v>263.04000000000002</v>
      </c>
      <c r="L1496">
        <v>263.04000000000002</v>
      </c>
      <c r="M1496">
        <v>0</v>
      </c>
      <c r="N1496">
        <v>0</v>
      </c>
      <c r="O1496">
        <v>0</v>
      </c>
      <c r="P1496">
        <v>0</v>
      </c>
      <c r="Q1496">
        <v>134.42533861357279</v>
      </c>
      <c r="R1496">
        <v>184.83484059366265</v>
      </c>
      <c r="S1496">
        <v>0</v>
      </c>
      <c r="T1496">
        <v>0</v>
      </c>
      <c r="U1496">
        <v>0</v>
      </c>
      <c r="V1496">
        <v>0</v>
      </c>
      <c r="W1496">
        <v>0</v>
      </c>
      <c r="X1496">
        <v>164.40000000000006</v>
      </c>
      <c r="Y1496">
        <v>194.68421052631572</v>
      </c>
      <c r="Z1496">
        <v>0</v>
      </c>
      <c r="AA1496">
        <v>0</v>
      </c>
      <c r="AB1496">
        <v>0</v>
      </c>
      <c r="AC1496">
        <v>120.95999999999998</v>
      </c>
      <c r="AD1496">
        <v>120.95999999999998</v>
      </c>
      <c r="AE1496">
        <v>0</v>
      </c>
      <c r="AF1496">
        <v>0</v>
      </c>
      <c r="AG1496">
        <v>0</v>
      </c>
      <c r="AH1496">
        <v>0</v>
      </c>
      <c r="AI1496">
        <v>61.816031625219608</v>
      </c>
      <c r="AJ1496">
        <v>84.997043484676965</v>
      </c>
      <c r="AK1496">
        <v>0</v>
      </c>
      <c r="AL1496">
        <v>0</v>
      </c>
      <c r="AM1496">
        <v>0</v>
      </c>
      <c r="AN1496">
        <v>0</v>
      </c>
      <c r="AO1496">
        <v>0</v>
      </c>
      <c r="AP1496">
        <v>75.599999999999994</v>
      </c>
      <c r="AQ1496">
        <v>89.526315789473642</v>
      </c>
    </row>
    <row r="1497" spans="1:43">
      <c r="A1497" t="s">
        <v>160</v>
      </c>
      <c r="B1497" t="s">
        <v>175</v>
      </c>
      <c r="C1497" t="s">
        <v>863</v>
      </c>
      <c r="D1497">
        <v>0</v>
      </c>
      <c r="E1497">
        <v>0</v>
      </c>
      <c r="F1497">
        <v>0</v>
      </c>
      <c r="G1497">
        <v>0</v>
      </c>
      <c r="H1497">
        <v>0</v>
      </c>
      <c r="I1497">
        <v>0</v>
      </c>
      <c r="J1497">
        <v>0</v>
      </c>
      <c r="K1497">
        <v>263.04000000000002</v>
      </c>
      <c r="L1497">
        <v>263.04000000000002</v>
      </c>
      <c r="M1497">
        <v>0</v>
      </c>
      <c r="N1497">
        <v>0</v>
      </c>
      <c r="O1497">
        <v>0</v>
      </c>
      <c r="P1497">
        <v>0</v>
      </c>
      <c r="Q1497">
        <v>134.42533861357279</v>
      </c>
      <c r="R1497">
        <v>184.83484059366265</v>
      </c>
      <c r="S1497">
        <v>0</v>
      </c>
      <c r="T1497">
        <v>0</v>
      </c>
      <c r="U1497">
        <v>0</v>
      </c>
      <c r="V1497">
        <v>0</v>
      </c>
      <c r="W1497">
        <v>0</v>
      </c>
      <c r="X1497">
        <v>164.40000000000006</v>
      </c>
      <c r="Y1497">
        <v>194.68421052631572</v>
      </c>
      <c r="Z1497">
        <v>0</v>
      </c>
      <c r="AA1497">
        <v>0</v>
      </c>
      <c r="AB1497">
        <v>0</v>
      </c>
      <c r="AC1497">
        <v>120.95999999999998</v>
      </c>
      <c r="AD1497">
        <v>120.95999999999998</v>
      </c>
      <c r="AE1497">
        <v>0</v>
      </c>
      <c r="AF1497">
        <v>0</v>
      </c>
      <c r="AG1497">
        <v>0</v>
      </c>
      <c r="AH1497">
        <v>0</v>
      </c>
      <c r="AI1497">
        <v>61.816031625219608</v>
      </c>
      <c r="AJ1497">
        <v>84.997043484676965</v>
      </c>
      <c r="AK1497">
        <v>0</v>
      </c>
      <c r="AL1497">
        <v>0</v>
      </c>
      <c r="AM1497">
        <v>0</v>
      </c>
      <c r="AN1497">
        <v>0</v>
      </c>
      <c r="AO1497">
        <v>0</v>
      </c>
      <c r="AP1497">
        <v>75.599999999999994</v>
      </c>
      <c r="AQ1497">
        <v>89.526315789473642</v>
      </c>
    </row>
    <row r="1498" spans="1:43">
      <c r="A1498" t="s">
        <v>160</v>
      </c>
      <c r="B1498" t="s">
        <v>177</v>
      </c>
      <c r="C1498" t="s">
        <v>856</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row>
    <row r="1499" spans="1:43">
      <c r="A1499" t="s">
        <v>160</v>
      </c>
      <c r="B1499" t="s">
        <v>177</v>
      </c>
      <c r="C1499" t="s">
        <v>857</v>
      </c>
      <c r="D1499">
        <v>654.25316210526341</v>
      </c>
      <c r="E1499">
        <v>300.86094315789484</v>
      </c>
      <c r="F1499">
        <v>315.64799999999997</v>
      </c>
      <c r="G1499">
        <v>145.15199999999999</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row>
    <row r="1500" spans="1:43">
      <c r="A1500" t="s">
        <v>160</v>
      </c>
      <c r="B1500" t="s">
        <v>177</v>
      </c>
      <c r="C1500" t="s">
        <v>858</v>
      </c>
      <c r="D1500">
        <v>113.98400000000004</v>
      </c>
      <c r="E1500">
        <v>52.416000000000011</v>
      </c>
      <c r="F1500">
        <v>1171.8293904000006</v>
      </c>
      <c r="G1500">
        <v>538.87044960000026</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row>
    <row r="1501" spans="1:43">
      <c r="A1501" t="s">
        <v>160</v>
      </c>
      <c r="B1501" t="s">
        <v>177</v>
      </c>
      <c r="C1501" t="s">
        <v>859</v>
      </c>
      <c r="D1501">
        <v>360.00567733333344</v>
      </c>
      <c r="E1501">
        <v>165.55005600000004</v>
      </c>
      <c r="F1501">
        <v>315.64799999999997</v>
      </c>
      <c r="G1501">
        <v>145.15199999999999</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row>
    <row r="1502" spans="1:43">
      <c r="A1502" t="s">
        <v>160</v>
      </c>
      <c r="B1502" t="s">
        <v>177</v>
      </c>
      <c r="C1502" t="s">
        <v>860</v>
      </c>
      <c r="D1502">
        <v>360.00567733333344</v>
      </c>
      <c r="E1502">
        <v>165.55005600000004</v>
      </c>
      <c r="F1502">
        <v>315.64799999999997</v>
      </c>
      <c r="G1502">
        <v>145.15199999999999</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row>
    <row r="1503" spans="1:43">
      <c r="A1503" t="s">
        <v>160</v>
      </c>
      <c r="B1503" t="s">
        <v>177</v>
      </c>
      <c r="C1503" t="s">
        <v>861</v>
      </c>
      <c r="D1503">
        <v>0</v>
      </c>
      <c r="E1503">
        <v>0</v>
      </c>
      <c r="F1503">
        <v>0</v>
      </c>
      <c r="G1503">
        <v>0</v>
      </c>
      <c r="H1503">
        <v>0</v>
      </c>
      <c r="I1503">
        <v>0</v>
      </c>
      <c r="J1503">
        <v>0</v>
      </c>
      <c r="K1503">
        <v>52.608000000000004</v>
      </c>
      <c r="L1503">
        <v>263.03999999999996</v>
      </c>
      <c r="M1503">
        <v>0</v>
      </c>
      <c r="N1503">
        <v>0</v>
      </c>
      <c r="O1503">
        <v>0</v>
      </c>
      <c r="P1503">
        <v>0</v>
      </c>
      <c r="Q1503">
        <v>0</v>
      </c>
      <c r="R1503">
        <v>262.0963440000001</v>
      </c>
      <c r="S1503">
        <v>0</v>
      </c>
      <c r="T1503">
        <v>0</v>
      </c>
      <c r="U1503">
        <v>0</v>
      </c>
      <c r="V1503">
        <v>0</v>
      </c>
      <c r="W1503">
        <v>0</v>
      </c>
      <c r="X1503">
        <v>0</v>
      </c>
      <c r="Y1503">
        <v>70.144000000000005</v>
      </c>
      <c r="Z1503">
        <v>0</v>
      </c>
      <c r="AA1503">
        <v>0</v>
      </c>
      <c r="AB1503">
        <v>0</v>
      </c>
      <c r="AC1503">
        <v>24.191999999999993</v>
      </c>
      <c r="AD1503">
        <v>120.95999999999998</v>
      </c>
      <c r="AE1503">
        <v>0</v>
      </c>
      <c r="AF1503">
        <v>0</v>
      </c>
      <c r="AG1503">
        <v>0</v>
      </c>
      <c r="AH1503">
        <v>0</v>
      </c>
      <c r="AI1503">
        <v>0</v>
      </c>
      <c r="AJ1503">
        <v>120.52605600000004</v>
      </c>
      <c r="AK1503">
        <v>0</v>
      </c>
      <c r="AL1503">
        <v>0</v>
      </c>
      <c r="AM1503">
        <v>0</v>
      </c>
      <c r="AN1503">
        <v>0</v>
      </c>
      <c r="AO1503">
        <v>0</v>
      </c>
      <c r="AP1503">
        <v>0</v>
      </c>
      <c r="AQ1503">
        <v>32.256</v>
      </c>
    </row>
    <row r="1504" spans="1:43">
      <c r="A1504" t="s">
        <v>160</v>
      </c>
      <c r="B1504" t="s">
        <v>177</v>
      </c>
      <c r="C1504" t="s">
        <v>862</v>
      </c>
      <c r="D1504">
        <v>0</v>
      </c>
      <c r="E1504">
        <v>0</v>
      </c>
      <c r="F1504">
        <v>0</v>
      </c>
      <c r="G1504">
        <v>0</v>
      </c>
      <c r="H1504">
        <v>0</v>
      </c>
      <c r="I1504">
        <v>0</v>
      </c>
      <c r="J1504">
        <v>0</v>
      </c>
      <c r="K1504">
        <v>52.608000000000004</v>
      </c>
      <c r="L1504">
        <v>263.03999999999996</v>
      </c>
      <c r="M1504">
        <v>0</v>
      </c>
      <c r="N1504">
        <v>0</v>
      </c>
      <c r="O1504">
        <v>0</v>
      </c>
      <c r="P1504">
        <v>0</v>
      </c>
      <c r="Q1504">
        <v>0</v>
      </c>
      <c r="R1504">
        <v>262.0963440000001</v>
      </c>
      <c r="S1504">
        <v>0</v>
      </c>
      <c r="T1504">
        <v>0</v>
      </c>
      <c r="U1504">
        <v>0</v>
      </c>
      <c r="V1504">
        <v>0</v>
      </c>
      <c r="W1504">
        <v>0</v>
      </c>
      <c r="X1504">
        <v>0</v>
      </c>
      <c r="Y1504">
        <v>70.144000000000005</v>
      </c>
      <c r="Z1504">
        <v>0</v>
      </c>
      <c r="AA1504">
        <v>0</v>
      </c>
      <c r="AB1504">
        <v>0</v>
      </c>
      <c r="AC1504">
        <v>24.191999999999993</v>
      </c>
      <c r="AD1504">
        <v>120.95999999999998</v>
      </c>
      <c r="AE1504">
        <v>0</v>
      </c>
      <c r="AF1504">
        <v>0</v>
      </c>
      <c r="AG1504">
        <v>0</v>
      </c>
      <c r="AH1504">
        <v>0</v>
      </c>
      <c r="AI1504">
        <v>0</v>
      </c>
      <c r="AJ1504">
        <v>120.52605600000004</v>
      </c>
      <c r="AK1504">
        <v>0</v>
      </c>
      <c r="AL1504">
        <v>0</v>
      </c>
      <c r="AM1504">
        <v>0</v>
      </c>
      <c r="AN1504">
        <v>0</v>
      </c>
      <c r="AO1504">
        <v>0</v>
      </c>
      <c r="AP1504">
        <v>0</v>
      </c>
      <c r="AQ1504">
        <v>32.256</v>
      </c>
    </row>
    <row r="1505" spans="1:43">
      <c r="A1505" t="s">
        <v>160</v>
      </c>
      <c r="B1505" t="s">
        <v>177</v>
      </c>
      <c r="C1505" t="s">
        <v>863</v>
      </c>
      <c r="D1505">
        <v>0</v>
      </c>
      <c r="E1505">
        <v>0</v>
      </c>
      <c r="F1505">
        <v>0</v>
      </c>
      <c r="G1505">
        <v>0</v>
      </c>
      <c r="H1505">
        <v>0</v>
      </c>
      <c r="I1505">
        <v>0</v>
      </c>
      <c r="J1505">
        <v>0</v>
      </c>
      <c r="K1505">
        <v>52.608000000000004</v>
      </c>
      <c r="L1505">
        <v>263.03999999999996</v>
      </c>
      <c r="M1505">
        <v>0</v>
      </c>
      <c r="N1505">
        <v>0</v>
      </c>
      <c r="O1505">
        <v>0</v>
      </c>
      <c r="P1505">
        <v>0</v>
      </c>
      <c r="Q1505">
        <v>0</v>
      </c>
      <c r="R1505">
        <v>262.0963440000001</v>
      </c>
      <c r="S1505">
        <v>0</v>
      </c>
      <c r="T1505">
        <v>0</v>
      </c>
      <c r="U1505">
        <v>0</v>
      </c>
      <c r="V1505">
        <v>0</v>
      </c>
      <c r="W1505">
        <v>0</v>
      </c>
      <c r="X1505">
        <v>0</v>
      </c>
      <c r="Y1505">
        <v>70.144000000000005</v>
      </c>
      <c r="Z1505">
        <v>0</v>
      </c>
      <c r="AA1505">
        <v>0</v>
      </c>
      <c r="AB1505">
        <v>0</v>
      </c>
      <c r="AC1505">
        <v>24.191999999999993</v>
      </c>
      <c r="AD1505">
        <v>120.95999999999998</v>
      </c>
      <c r="AE1505">
        <v>0</v>
      </c>
      <c r="AF1505">
        <v>0</v>
      </c>
      <c r="AG1505">
        <v>0</v>
      </c>
      <c r="AH1505">
        <v>0</v>
      </c>
      <c r="AI1505">
        <v>0</v>
      </c>
      <c r="AJ1505">
        <v>120.52605600000004</v>
      </c>
      <c r="AK1505">
        <v>0</v>
      </c>
      <c r="AL1505">
        <v>0</v>
      </c>
      <c r="AM1505">
        <v>0</v>
      </c>
      <c r="AN1505">
        <v>0</v>
      </c>
      <c r="AO1505">
        <v>0</v>
      </c>
      <c r="AP1505">
        <v>0</v>
      </c>
      <c r="AQ1505">
        <v>32.256</v>
      </c>
    </row>
    <row r="1506" spans="1:43">
      <c r="A1506" t="s">
        <v>160</v>
      </c>
      <c r="B1506" t="s">
        <v>179</v>
      </c>
      <c r="C1506" t="s">
        <v>856</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row>
    <row r="1507" spans="1:43">
      <c r="A1507" t="s">
        <v>160</v>
      </c>
      <c r="B1507" t="s">
        <v>179</v>
      </c>
      <c r="C1507" t="s">
        <v>857</v>
      </c>
      <c r="D1507">
        <v>654.25316210526341</v>
      </c>
      <c r="E1507">
        <v>300.86094315789484</v>
      </c>
      <c r="F1507">
        <v>315.64799999999997</v>
      </c>
      <c r="G1507">
        <v>145.15199999999999</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row>
    <row r="1508" spans="1:43">
      <c r="A1508" t="s">
        <v>160</v>
      </c>
      <c r="B1508" t="s">
        <v>179</v>
      </c>
      <c r="C1508" t="s">
        <v>858</v>
      </c>
      <c r="D1508">
        <v>113.98400000000004</v>
      </c>
      <c r="E1508">
        <v>52.416000000000011</v>
      </c>
      <c r="F1508">
        <v>1171.8293904000006</v>
      </c>
      <c r="G1508">
        <v>538.87044960000026</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row>
    <row r="1509" spans="1:43">
      <c r="A1509" t="s">
        <v>160</v>
      </c>
      <c r="B1509" t="s">
        <v>179</v>
      </c>
      <c r="C1509" t="s">
        <v>859</v>
      </c>
      <c r="D1509">
        <v>360.00567733333344</v>
      </c>
      <c r="E1509">
        <v>165.55005600000004</v>
      </c>
      <c r="F1509">
        <v>315.64799999999997</v>
      </c>
      <c r="G1509">
        <v>145.15199999999999</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row>
    <row r="1510" spans="1:43">
      <c r="A1510" t="s">
        <v>160</v>
      </c>
      <c r="B1510" t="s">
        <v>179</v>
      </c>
      <c r="C1510" t="s">
        <v>860</v>
      </c>
      <c r="D1510">
        <v>360.00567733333344</v>
      </c>
      <c r="E1510">
        <v>165.55005600000004</v>
      </c>
      <c r="F1510">
        <v>315.64799999999997</v>
      </c>
      <c r="G1510">
        <v>145.15199999999999</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row>
    <row r="1511" spans="1:43">
      <c r="A1511" t="s">
        <v>160</v>
      </c>
      <c r="B1511" t="s">
        <v>179</v>
      </c>
      <c r="C1511" t="s">
        <v>861</v>
      </c>
      <c r="D1511">
        <v>0</v>
      </c>
      <c r="E1511">
        <v>0</v>
      </c>
      <c r="F1511">
        <v>0</v>
      </c>
      <c r="G1511">
        <v>0</v>
      </c>
      <c r="H1511">
        <v>0</v>
      </c>
      <c r="I1511">
        <v>0</v>
      </c>
      <c r="J1511">
        <v>0</v>
      </c>
      <c r="K1511">
        <v>52.608000000000004</v>
      </c>
      <c r="L1511">
        <v>263.03999999999996</v>
      </c>
      <c r="M1511">
        <v>0</v>
      </c>
      <c r="N1511">
        <v>0</v>
      </c>
      <c r="O1511">
        <v>0</v>
      </c>
      <c r="P1511">
        <v>0</v>
      </c>
      <c r="Q1511">
        <v>0</v>
      </c>
      <c r="R1511">
        <v>262.0963440000001</v>
      </c>
      <c r="S1511">
        <v>0</v>
      </c>
      <c r="T1511">
        <v>0</v>
      </c>
      <c r="U1511">
        <v>0</v>
      </c>
      <c r="V1511">
        <v>0</v>
      </c>
      <c r="W1511">
        <v>0</v>
      </c>
      <c r="X1511">
        <v>0</v>
      </c>
      <c r="Y1511">
        <v>70.144000000000005</v>
      </c>
      <c r="Z1511">
        <v>0</v>
      </c>
      <c r="AA1511">
        <v>0</v>
      </c>
      <c r="AB1511">
        <v>0</v>
      </c>
      <c r="AC1511">
        <v>24.191999999999993</v>
      </c>
      <c r="AD1511">
        <v>120.95999999999998</v>
      </c>
      <c r="AE1511">
        <v>0</v>
      </c>
      <c r="AF1511">
        <v>0</v>
      </c>
      <c r="AG1511">
        <v>0</v>
      </c>
      <c r="AH1511">
        <v>0</v>
      </c>
      <c r="AI1511">
        <v>0</v>
      </c>
      <c r="AJ1511">
        <v>120.52605600000004</v>
      </c>
      <c r="AK1511">
        <v>0</v>
      </c>
      <c r="AL1511">
        <v>0</v>
      </c>
      <c r="AM1511">
        <v>0</v>
      </c>
      <c r="AN1511">
        <v>0</v>
      </c>
      <c r="AO1511">
        <v>0</v>
      </c>
      <c r="AP1511">
        <v>0</v>
      </c>
      <c r="AQ1511">
        <v>32.256</v>
      </c>
    </row>
    <row r="1512" spans="1:43">
      <c r="A1512" t="s">
        <v>160</v>
      </c>
      <c r="B1512" t="s">
        <v>179</v>
      </c>
      <c r="C1512" t="s">
        <v>862</v>
      </c>
      <c r="D1512">
        <v>0</v>
      </c>
      <c r="E1512">
        <v>0</v>
      </c>
      <c r="F1512">
        <v>0</v>
      </c>
      <c r="G1512">
        <v>0</v>
      </c>
      <c r="H1512">
        <v>0</v>
      </c>
      <c r="I1512">
        <v>0</v>
      </c>
      <c r="J1512">
        <v>0</v>
      </c>
      <c r="K1512">
        <v>52.608000000000004</v>
      </c>
      <c r="L1512">
        <v>263.03999999999996</v>
      </c>
      <c r="M1512">
        <v>0</v>
      </c>
      <c r="N1512">
        <v>0</v>
      </c>
      <c r="O1512">
        <v>0</v>
      </c>
      <c r="P1512">
        <v>0</v>
      </c>
      <c r="Q1512">
        <v>0</v>
      </c>
      <c r="R1512">
        <v>262.0963440000001</v>
      </c>
      <c r="S1512">
        <v>0</v>
      </c>
      <c r="T1512">
        <v>0</v>
      </c>
      <c r="U1512">
        <v>0</v>
      </c>
      <c r="V1512">
        <v>0</v>
      </c>
      <c r="W1512">
        <v>0</v>
      </c>
      <c r="X1512">
        <v>0</v>
      </c>
      <c r="Y1512">
        <v>70.144000000000005</v>
      </c>
      <c r="Z1512">
        <v>0</v>
      </c>
      <c r="AA1512">
        <v>0</v>
      </c>
      <c r="AB1512">
        <v>0</v>
      </c>
      <c r="AC1512">
        <v>24.191999999999993</v>
      </c>
      <c r="AD1512">
        <v>120.95999999999998</v>
      </c>
      <c r="AE1512">
        <v>0</v>
      </c>
      <c r="AF1512">
        <v>0</v>
      </c>
      <c r="AG1512">
        <v>0</v>
      </c>
      <c r="AH1512">
        <v>0</v>
      </c>
      <c r="AI1512">
        <v>0</v>
      </c>
      <c r="AJ1512">
        <v>120.52605600000004</v>
      </c>
      <c r="AK1512">
        <v>0</v>
      </c>
      <c r="AL1512">
        <v>0</v>
      </c>
      <c r="AM1512">
        <v>0</v>
      </c>
      <c r="AN1512">
        <v>0</v>
      </c>
      <c r="AO1512">
        <v>0</v>
      </c>
      <c r="AP1512">
        <v>0</v>
      </c>
      <c r="AQ1512">
        <v>32.256</v>
      </c>
    </row>
    <row r="1513" spans="1:43">
      <c r="A1513" t="s">
        <v>160</v>
      </c>
      <c r="B1513" t="s">
        <v>179</v>
      </c>
      <c r="C1513" t="s">
        <v>863</v>
      </c>
      <c r="D1513">
        <v>0</v>
      </c>
      <c r="E1513">
        <v>0</v>
      </c>
      <c r="F1513">
        <v>0</v>
      </c>
      <c r="G1513">
        <v>0</v>
      </c>
      <c r="H1513">
        <v>0</v>
      </c>
      <c r="I1513">
        <v>0</v>
      </c>
      <c r="J1513">
        <v>0</v>
      </c>
      <c r="K1513">
        <v>52.608000000000004</v>
      </c>
      <c r="L1513">
        <v>263.03999999999996</v>
      </c>
      <c r="M1513">
        <v>0</v>
      </c>
      <c r="N1513">
        <v>0</v>
      </c>
      <c r="O1513">
        <v>0</v>
      </c>
      <c r="P1513">
        <v>0</v>
      </c>
      <c r="Q1513">
        <v>0</v>
      </c>
      <c r="R1513">
        <v>262.0963440000001</v>
      </c>
      <c r="S1513">
        <v>0</v>
      </c>
      <c r="T1513">
        <v>0</v>
      </c>
      <c r="U1513">
        <v>0</v>
      </c>
      <c r="V1513">
        <v>0</v>
      </c>
      <c r="W1513">
        <v>0</v>
      </c>
      <c r="X1513">
        <v>0</v>
      </c>
      <c r="Y1513">
        <v>70.144000000000005</v>
      </c>
      <c r="Z1513">
        <v>0</v>
      </c>
      <c r="AA1513">
        <v>0</v>
      </c>
      <c r="AB1513">
        <v>0</v>
      </c>
      <c r="AC1513">
        <v>24.191999999999993</v>
      </c>
      <c r="AD1513">
        <v>120.95999999999998</v>
      </c>
      <c r="AE1513">
        <v>0</v>
      </c>
      <c r="AF1513">
        <v>0</v>
      </c>
      <c r="AG1513">
        <v>0</v>
      </c>
      <c r="AH1513">
        <v>0</v>
      </c>
      <c r="AI1513">
        <v>0</v>
      </c>
      <c r="AJ1513">
        <v>120.52605600000004</v>
      </c>
      <c r="AK1513">
        <v>0</v>
      </c>
      <c r="AL1513">
        <v>0</v>
      </c>
      <c r="AM1513">
        <v>0</v>
      </c>
      <c r="AN1513">
        <v>0</v>
      </c>
      <c r="AO1513">
        <v>0</v>
      </c>
      <c r="AP1513">
        <v>0</v>
      </c>
      <c r="AQ1513">
        <v>32.256</v>
      </c>
    </row>
    <row r="1514" spans="1:43">
      <c r="A1514" t="s">
        <v>160</v>
      </c>
      <c r="B1514" t="s">
        <v>181</v>
      </c>
      <c r="C1514" t="s">
        <v>856</v>
      </c>
      <c r="D1514">
        <v>0</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row>
    <row r="1515" spans="1:43">
      <c r="A1515" t="s">
        <v>160</v>
      </c>
      <c r="B1515" t="s">
        <v>181</v>
      </c>
      <c r="C1515" t="s">
        <v>857</v>
      </c>
      <c r="D1515">
        <v>654.25316210526341</v>
      </c>
      <c r="E1515">
        <v>300.86094315789484</v>
      </c>
      <c r="F1515">
        <v>315.64799999999997</v>
      </c>
      <c r="G1515">
        <v>145.15199999999999</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row>
    <row r="1516" spans="1:43">
      <c r="A1516" t="s">
        <v>160</v>
      </c>
      <c r="B1516" t="s">
        <v>181</v>
      </c>
      <c r="C1516" t="s">
        <v>858</v>
      </c>
      <c r="D1516">
        <v>113.98400000000004</v>
      </c>
      <c r="E1516">
        <v>52.416000000000011</v>
      </c>
      <c r="F1516">
        <v>1171.8293904000006</v>
      </c>
      <c r="G1516">
        <v>538.87044960000026</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Q1516">
        <v>0</v>
      </c>
    </row>
    <row r="1517" spans="1:43">
      <c r="A1517" t="s">
        <v>160</v>
      </c>
      <c r="B1517" t="s">
        <v>181</v>
      </c>
      <c r="C1517" t="s">
        <v>859</v>
      </c>
      <c r="D1517">
        <v>360.00567733333344</v>
      </c>
      <c r="E1517">
        <v>165.55005600000004</v>
      </c>
      <c r="F1517">
        <v>315.64799999999997</v>
      </c>
      <c r="G1517">
        <v>145.15199999999999</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0</v>
      </c>
    </row>
    <row r="1518" spans="1:43">
      <c r="A1518" t="s">
        <v>160</v>
      </c>
      <c r="B1518" t="s">
        <v>181</v>
      </c>
      <c r="C1518" t="s">
        <v>860</v>
      </c>
      <c r="D1518">
        <v>360.00567733333344</v>
      </c>
      <c r="E1518">
        <v>165.55005600000004</v>
      </c>
      <c r="F1518">
        <v>315.64799999999997</v>
      </c>
      <c r="G1518">
        <v>145.15199999999999</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row>
    <row r="1519" spans="1:43">
      <c r="A1519" t="s">
        <v>160</v>
      </c>
      <c r="B1519" t="s">
        <v>181</v>
      </c>
      <c r="C1519" t="s">
        <v>861</v>
      </c>
      <c r="D1519">
        <v>0</v>
      </c>
      <c r="E1519">
        <v>0</v>
      </c>
      <c r="F1519">
        <v>0</v>
      </c>
      <c r="G1519">
        <v>0</v>
      </c>
      <c r="H1519">
        <v>0</v>
      </c>
      <c r="I1519">
        <v>0</v>
      </c>
      <c r="J1519">
        <v>0</v>
      </c>
      <c r="K1519">
        <v>52.608000000000004</v>
      </c>
      <c r="L1519">
        <v>263.03999999999996</v>
      </c>
      <c r="M1519">
        <v>0</v>
      </c>
      <c r="N1519">
        <v>0</v>
      </c>
      <c r="O1519">
        <v>0</v>
      </c>
      <c r="P1519">
        <v>0</v>
      </c>
      <c r="Q1519">
        <v>0</v>
      </c>
      <c r="R1519">
        <v>262.0963440000001</v>
      </c>
      <c r="S1519">
        <v>0</v>
      </c>
      <c r="T1519">
        <v>0</v>
      </c>
      <c r="U1519">
        <v>0</v>
      </c>
      <c r="V1519">
        <v>0</v>
      </c>
      <c r="W1519">
        <v>0</v>
      </c>
      <c r="X1519">
        <v>0</v>
      </c>
      <c r="Y1519">
        <v>70.144000000000005</v>
      </c>
      <c r="Z1519">
        <v>0</v>
      </c>
      <c r="AA1519">
        <v>0</v>
      </c>
      <c r="AB1519">
        <v>0</v>
      </c>
      <c r="AC1519">
        <v>24.191999999999993</v>
      </c>
      <c r="AD1519">
        <v>120.95999999999998</v>
      </c>
      <c r="AE1519">
        <v>0</v>
      </c>
      <c r="AF1519">
        <v>0</v>
      </c>
      <c r="AG1519">
        <v>0</v>
      </c>
      <c r="AH1519">
        <v>0</v>
      </c>
      <c r="AI1519">
        <v>0</v>
      </c>
      <c r="AJ1519">
        <v>120.52605600000004</v>
      </c>
      <c r="AK1519">
        <v>0</v>
      </c>
      <c r="AL1519">
        <v>0</v>
      </c>
      <c r="AM1519">
        <v>0</v>
      </c>
      <c r="AN1519">
        <v>0</v>
      </c>
      <c r="AO1519">
        <v>0</v>
      </c>
      <c r="AP1519">
        <v>0</v>
      </c>
      <c r="AQ1519">
        <v>32.256</v>
      </c>
    </row>
    <row r="1520" spans="1:43">
      <c r="A1520" t="s">
        <v>160</v>
      </c>
      <c r="B1520" t="s">
        <v>181</v>
      </c>
      <c r="C1520" t="s">
        <v>862</v>
      </c>
      <c r="D1520">
        <v>0</v>
      </c>
      <c r="E1520">
        <v>0</v>
      </c>
      <c r="F1520">
        <v>0</v>
      </c>
      <c r="G1520">
        <v>0</v>
      </c>
      <c r="H1520">
        <v>0</v>
      </c>
      <c r="I1520">
        <v>0</v>
      </c>
      <c r="J1520">
        <v>0</v>
      </c>
      <c r="K1520">
        <v>52.608000000000004</v>
      </c>
      <c r="L1520">
        <v>263.03999999999996</v>
      </c>
      <c r="M1520">
        <v>0</v>
      </c>
      <c r="N1520">
        <v>0</v>
      </c>
      <c r="O1520">
        <v>0</v>
      </c>
      <c r="P1520">
        <v>0</v>
      </c>
      <c r="Q1520">
        <v>0</v>
      </c>
      <c r="R1520">
        <v>262.0963440000001</v>
      </c>
      <c r="S1520">
        <v>0</v>
      </c>
      <c r="T1520">
        <v>0</v>
      </c>
      <c r="U1520">
        <v>0</v>
      </c>
      <c r="V1520">
        <v>0</v>
      </c>
      <c r="W1520">
        <v>0</v>
      </c>
      <c r="X1520">
        <v>0</v>
      </c>
      <c r="Y1520">
        <v>70.144000000000005</v>
      </c>
      <c r="Z1520">
        <v>0</v>
      </c>
      <c r="AA1520">
        <v>0</v>
      </c>
      <c r="AB1520">
        <v>0</v>
      </c>
      <c r="AC1520">
        <v>24.191999999999993</v>
      </c>
      <c r="AD1520">
        <v>120.95999999999998</v>
      </c>
      <c r="AE1520">
        <v>0</v>
      </c>
      <c r="AF1520">
        <v>0</v>
      </c>
      <c r="AG1520">
        <v>0</v>
      </c>
      <c r="AH1520">
        <v>0</v>
      </c>
      <c r="AI1520">
        <v>0</v>
      </c>
      <c r="AJ1520">
        <v>120.52605600000004</v>
      </c>
      <c r="AK1520">
        <v>0</v>
      </c>
      <c r="AL1520">
        <v>0</v>
      </c>
      <c r="AM1520">
        <v>0</v>
      </c>
      <c r="AN1520">
        <v>0</v>
      </c>
      <c r="AO1520">
        <v>0</v>
      </c>
      <c r="AP1520">
        <v>0</v>
      </c>
      <c r="AQ1520">
        <v>32.256</v>
      </c>
    </row>
    <row r="1521" spans="1:43">
      <c r="A1521" t="s">
        <v>160</v>
      </c>
      <c r="B1521" t="s">
        <v>181</v>
      </c>
      <c r="C1521" t="s">
        <v>863</v>
      </c>
      <c r="D1521">
        <v>0</v>
      </c>
      <c r="E1521">
        <v>0</v>
      </c>
      <c r="F1521">
        <v>0</v>
      </c>
      <c r="G1521">
        <v>0</v>
      </c>
      <c r="H1521">
        <v>0</v>
      </c>
      <c r="I1521">
        <v>0</v>
      </c>
      <c r="J1521">
        <v>0</v>
      </c>
      <c r="K1521">
        <v>52.608000000000004</v>
      </c>
      <c r="L1521">
        <v>263.03999999999996</v>
      </c>
      <c r="M1521">
        <v>0</v>
      </c>
      <c r="N1521">
        <v>0</v>
      </c>
      <c r="O1521">
        <v>0</v>
      </c>
      <c r="P1521">
        <v>0</v>
      </c>
      <c r="Q1521">
        <v>0</v>
      </c>
      <c r="R1521">
        <v>262.0963440000001</v>
      </c>
      <c r="S1521">
        <v>0</v>
      </c>
      <c r="T1521">
        <v>0</v>
      </c>
      <c r="U1521">
        <v>0</v>
      </c>
      <c r="V1521">
        <v>0</v>
      </c>
      <c r="W1521">
        <v>0</v>
      </c>
      <c r="X1521">
        <v>0</v>
      </c>
      <c r="Y1521">
        <v>70.144000000000005</v>
      </c>
      <c r="Z1521">
        <v>0</v>
      </c>
      <c r="AA1521">
        <v>0</v>
      </c>
      <c r="AB1521">
        <v>0</v>
      </c>
      <c r="AC1521">
        <v>24.191999999999993</v>
      </c>
      <c r="AD1521">
        <v>120.95999999999998</v>
      </c>
      <c r="AE1521">
        <v>0</v>
      </c>
      <c r="AF1521">
        <v>0</v>
      </c>
      <c r="AG1521">
        <v>0</v>
      </c>
      <c r="AH1521">
        <v>0</v>
      </c>
      <c r="AI1521">
        <v>0</v>
      </c>
      <c r="AJ1521">
        <v>120.52605600000004</v>
      </c>
      <c r="AK1521">
        <v>0</v>
      </c>
      <c r="AL1521">
        <v>0</v>
      </c>
      <c r="AM1521">
        <v>0</v>
      </c>
      <c r="AN1521">
        <v>0</v>
      </c>
      <c r="AO1521">
        <v>0</v>
      </c>
      <c r="AP1521">
        <v>0</v>
      </c>
      <c r="AQ1521">
        <v>32.256</v>
      </c>
    </row>
    <row r="1522" spans="1:43">
      <c r="A1522" t="s">
        <v>160</v>
      </c>
      <c r="B1522" t="s">
        <v>183</v>
      </c>
      <c r="C1522" t="s">
        <v>856</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row>
    <row r="1523" spans="1:43">
      <c r="A1523" t="s">
        <v>160</v>
      </c>
      <c r="B1523" t="s">
        <v>183</v>
      </c>
      <c r="C1523" t="s">
        <v>857</v>
      </c>
      <c r="D1523">
        <v>654.25316210526341</v>
      </c>
      <c r="E1523">
        <v>300.86094315789484</v>
      </c>
      <c r="F1523">
        <v>315.64799999999997</v>
      </c>
      <c r="G1523">
        <v>145.15199999999999</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row>
    <row r="1524" spans="1:43">
      <c r="A1524" t="s">
        <v>160</v>
      </c>
      <c r="B1524" t="s">
        <v>183</v>
      </c>
      <c r="C1524" t="s">
        <v>858</v>
      </c>
      <c r="D1524">
        <v>113.98400000000004</v>
      </c>
      <c r="E1524">
        <v>52.416000000000011</v>
      </c>
      <c r="F1524">
        <v>1171.8293904000006</v>
      </c>
      <c r="G1524">
        <v>538.87044960000026</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row>
    <row r="1525" spans="1:43">
      <c r="A1525" t="s">
        <v>160</v>
      </c>
      <c r="B1525" t="s">
        <v>183</v>
      </c>
      <c r="C1525" t="s">
        <v>859</v>
      </c>
      <c r="D1525">
        <v>360.00567733333344</v>
      </c>
      <c r="E1525">
        <v>165.55005600000004</v>
      </c>
      <c r="F1525">
        <v>315.64799999999997</v>
      </c>
      <c r="G1525">
        <v>145.15199999999999</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row>
    <row r="1526" spans="1:43">
      <c r="A1526" t="s">
        <v>160</v>
      </c>
      <c r="B1526" t="s">
        <v>183</v>
      </c>
      <c r="C1526" t="s">
        <v>860</v>
      </c>
      <c r="D1526">
        <v>360.00567733333344</v>
      </c>
      <c r="E1526">
        <v>165.55005600000004</v>
      </c>
      <c r="F1526">
        <v>315.64799999999997</v>
      </c>
      <c r="G1526">
        <v>145.15199999999999</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row>
    <row r="1527" spans="1:43">
      <c r="A1527" t="s">
        <v>160</v>
      </c>
      <c r="B1527" t="s">
        <v>183</v>
      </c>
      <c r="C1527" t="s">
        <v>861</v>
      </c>
      <c r="D1527">
        <v>0</v>
      </c>
      <c r="E1527">
        <v>0</v>
      </c>
      <c r="F1527">
        <v>0</v>
      </c>
      <c r="G1527">
        <v>0</v>
      </c>
      <c r="H1527">
        <v>0</v>
      </c>
      <c r="I1527">
        <v>0</v>
      </c>
      <c r="J1527">
        <v>0</v>
      </c>
      <c r="K1527">
        <v>52.608000000000004</v>
      </c>
      <c r="L1527">
        <v>263.03999999999996</v>
      </c>
      <c r="M1527">
        <v>0</v>
      </c>
      <c r="N1527">
        <v>0</v>
      </c>
      <c r="O1527">
        <v>0</v>
      </c>
      <c r="P1527">
        <v>0</v>
      </c>
      <c r="Q1527">
        <v>0</v>
      </c>
      <c r="R1527">
        <v>262.0963440000001</v>
      </c>
      <c r="S1527">
        <v>0</v>
      </c>
      <c r="T1527">
        <v>0</v>
      </c>
      <c r="U1527">
        <v>0</v>
      </c>
      <c r="V1527">
        <v>0</v>
      </c>
      <c r="W1527">
        <v>0</v>
      </c>
      <c r="X1527">
        <v>0</v>
      </c>
      <c r="Y1527">
        <v>70.144000000000005</v>
      </c>
      <c r="Z1527">
        <v>0</v>
      </c>
      <c r="AA1527">
        <v>0</v>
      </c>
      <c r="AB1527">
        <v>0</v>
      </c>
      <c r="AC1527">
        <v>24.191999999999993</v>
      </c>
      <c r="AD1527">
        <v>120.95999999999998</v>
      </c>
      <c r="AE1527">
        <v>0</v>
      </c>
      <c r="AF1527">
        <v>0</v>
      </c>
      <c r="AG1527">
        <v>0</v>
      </c>
      <c r="AH1527">
        <v>0</v>
      </c>
      <c r="AI1527">
        <v>0</v>
      </c>
      <c r="AJ1527">
        <v>120.52605600000004</v>
      </c>
      <c r="AK1527">
        <v>0</v>
      </c>
      <c r="AL1527">
        <v>0</v>
      </c>
      <c r="AM1527">
        <v>0</v>
      </c>
      <c r="AN1527">
        <v>0</v>
      </c>
      <c r="AO1527">
        <v>0</v>
      </c>
      <c r="AP1527">
        <v>0</v>
      </c>
      <c r="AQ1527">
        <v>32.256</v>
      </c>
    </row>
    <row r="1528" spans="1:43">
      <c r="A1528" t="s">
        <v>160</v>
      </c>
      <c r="B1528" t="s">
        <v>183</v>
      </c>
      <c r="C1528" t="s">
        <v>862</v>
      </c>
      <c r="D1528">
        <v>0</v>
      </c>
      <c r="E1528">
        <v>0</v>
      </c>
      <c r="F1528">
        <v>0</v>
      </c>
      <c r="G1528">
        <v>0</v>
      </c>
      <c r="H1528">
        <v>0</v>
      </c>
      <c r="I1528">
        <v>0</v>
      </c>
      <c r="J1528">
        <v>0</v>
      </c>
      <c r="K1528">
        <v>52.608000000000004</v>
      </c>
      <c r="L1528">
        <v>263.03999999999996</v>
      </c>
      <c r="M1528">
        <v>0</v>
      </c>
      <c r="N1528">
        <v>0</v>
      </c>
      <c r="O1528">
        <v>0</v>
      </c>
      <c r="P1528">
        <v>0</v>
      </c>
      <c r="Q1528">
        <v>0</v>
      </c>
      <c r="R1528">
        <v>262.0963440000001</v>
      </c>
      <c r="S1528">
        <v>0</v>
      </c>
      <c r="T1528">
        <v>0</v>
      </c>
      <c r="U1528">
        <v>0</v>
      </c>
      <c r="V1528">
        <v>0</v>
      </c>
      <c r="W1528">
        <v>0</v>
      </c>
      <c r="X1528">
        <v>0</v>
      </c>
      <c r="Y1528">
        <v>70.144000000000005</v>
      </c>
      <c r="Z1528">
        <v>0</v>
      </c>
      <c r="AA1528">
        <v>0</v>
      </c>
      <c r="AB1528">
        <v>0</v>
      </c>
      <c r="AC1528">
        <v>24.191999999999993</v>
      </c>
      <c r="AD1528">
        <v>120.95999999999998</v>
      </c>
      <c r="AE1528">
        <v>0</v>
      </c>
      <c r="AF1528">
        <v>0</v>
      </c>
      <c r="AG1528">
        <v>0</v>
      </c>
      <c r="AH1528">
        <v>0</v>
      </c>
      <c r="AI1528">
        <v>0</v>
      </c>
      <c r="AJ1528">
        <v>120.52605600000004</v>
      </c>
      <c r="AK1528">
        <v>0</v>
      </c>
      <c r="AL1528">
        <v>0</v>
      </c>
      <c r="AM1528">
        <v>0</v>
      </c>
      <c r="AN1528">
        <v>0</v>
      </c>
      <c r="AO1528">
        <v>0</v>
      </c>
      <c r="AP1528">
        <v>0</v>
      </c>
      <c r="AQ1528">
        <v>32.256</v>
      </c>
    </row>
    <row r="1529" spans="1:43">
      <c r="A1529" t="s">
        <v>160</v>
      </c>
      <c r="B1529" t="s">
        <v>183</v>
      </c>
      <c r="C1529" t="s">
        <v>863</v>
      </c>
      <c r="D1529">
        <v>0</v>
      </c>
      <c r="E1529">
        <v>0</v>
      </c>
      <c r="F1529">
        <v>0</v>
      </c>
      <c r="G1529">
        <v>0</v>
      </c>
      <c r="H1529">
        <v>0</v>
      </c>
      <c r="I1529">
        <v>0</v>
      </c>
      <c r="J1529">
        <v>0</v>
      </c>
      <c r="K1529">
        <v>52.608000000000004</v>
      </c>
      <c r="L1529">
        <v>263.03999999999996</v>
      </c>
      <c r="M1529">
        <v>0</v>
      </c>
      <c r="N1529">
        <v>0</v>
      </c>
      <c r="O1529">
        <v>0</v>
      </c>
      <c r="P1529">
        <v>0</v>
      </c>
      <c r="Q1529">
        <v>0</v>
      </c>
      <c r="R1529">
        <v>262.0963440000001</v>
      </c>
      <c r="S1529">
        <v>0</v>
      </c>
      <c r="T1529">
        <v>0</v>
      </c>
      <c r="U1529">
        <v>0</v>
      </c>
      <c r="V1529">
        <v>0</v>
      </c>
      <c r="W1529">
        <v>0</v>
      </c>
      <c r="X1529">
        <v>0</v>
      </c>
      <c r="Y1529">
        <v>70.144000000000005</v>
      </c>
      <c r="Z1529">
        <v>0</v>
      </c>
      <c r="AA1529">
        <v>0</v>
      </c>
      <c r="AB1529">
        <v>0</v>
      </c>
      <c r="AC1529">
        <v>24.191999999999993</v>
      </c>
      <c r="AD1529">
        <v>120.95999999999998</v>
      </c>
      <c r="AE1529">
        <v>0</v>
      </c>
      <c r="AF1529">
        <v>0</v>
      </c>
      <c r="AG1529">
        <v>0</v>
      </c>
      <c r="AH1529">
        <v>0</v>
      </c>
      <c r="AI1529">
        <v>0</v>
      </c>
      <c r="AJ1529">
        <v>120.52605600000004</v>
      </c>
      <c r="AK1529">
        <v>0</v>
      </c>
      <c r="AL1529">
        <v>0</v>
      </c>
      <c r="AM1529">
        <v>0</v>
      </c>
      <c r="AN1529">
        <v>0</v>
      </c>
      <c r="AO1529">
        <v>0</v>
      </c>
      <c r="AP1529">
        <v>0</v>
      </c>
      <c r="AQ1529">
        <v>32.256</v>
      </c>
    </row>
    <row r="1530" spans="1:43">
      <c r="A1530" t="s">
        <v>160</v>
      </c>
      <c r="B1530" t="s">
        <v>185</v>
      </c>
      <c r="C1530" t="s">
        <v>856</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row>
    <row r="1531" spans="1:43">
      <c r="A1531" t="s">
        <v>160</v>
      </c>
      <c r="B1531" t="s">
        <v>185</v>
      </c>
      <c r="C1531" t="s">
        <v>857</v>
      </c>
      <c r="D1531">
        <v>662.28357131469272</v>
      </c>
      <c r="E1531">
        <v>304.55375907171998</v>
      </c>
      <c r="F1531">
        <v>385.79199999999997</v>
      </c>
      <c r="G1531">
        <v>177.40799999999999</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row>
    <row r="1532" spans="1:43">
      <c r="A1532" t="s">
        <v>160</v>
      </c>
      <c r="B1532" t="s">
        <v>185</v>
      </c>
      <c r="C1532" t="s">
        <v>858</v>
      </c>
      <c r="D1532">
        <v>302.1041299111838</v>
      </c>
      <c r="E1532">
        <v>138.92379696645676</v>
      </c>
      <c r="F1532">
        <v>956.57959360000041</v>
      </c>
      <c r="G1532">
        <v>439.88696640000018</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row>
    <row r="1533" spans="1:43">
      <c r="A1533" t="s">
        <v>160</v>
      </c>
      <c r="B1533" t="s">
        <v>185</v>
      </c>
      <c r="C1533" t="s">
        <v>859</v>
      </c>
      <c r="D1533">
        <v>466.11858146673944</v>
      </c>
      <c r="E1533">
        <v>214.34650096645683</v>
      </c>
      <c r="F1533">
        <v>385.79199999999997</v>
      </c>
      <c r="G1533">
        <v>177.40799999999999</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row>
    <row r="1534" spans="1:43">
      <c r="A1534" t="s">
        <v>160</v>
      </c>
      <c r="B1534" t="s">
        <v>185</v>
      </c>
      <c r="C1534" t="s">
        <v>860</v>
      </c>
      <c r="D1534">
        <v>466.11858146673944</v>
      </c>
      <c r="E1534">
        <v>214.34650096645683</v>
      </c>
      <c r="F1534">
        <v>385.79199999999997</v>
      </c>
      <c r="G1534">
        <v>177.40799999999999</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row>
    <row r="1535" spans="1:43">
      <c r="A1535" t="s">
        <v>160</v>
      </c>
      <c r="B1535" t="s">
        <v>185</v>
      </c>
      <c r="C1535" t="s">
        <v>861</v>
      </c>
      <c r="D1535">
        <v>0</v>
      </c>
      <c r="E1535">
        <v>0</v>
      </c>
      <c r="F1535">
        <v>0</v>
      </c>
      <c r="G1535">
        <v>0</v>
      </c>
      <c r="H1535">
        <v>0</v>
      </c>
      <c r="I1535">
        <v>0</v>
      </c>
      <c r="J1535">
        <v>0</v>
      </c>
      <c r="K1535">
        <v>122.75199999999998</v>
      </c>
      <c r="L1535">
        <v>263.04000000000002</v>
      </c>
      <c r="M1535">
        <v>0</v>
      </c>
      <c r="N1535">
        <v>0</v>
      </c>
      <c r="O1535">
        <v>0</v>
      </c>
      <c r="P1535">
        <v>0</v>
      </c>
      <c r="Q1535">
        <v>44.808446204524266</v>
      </c>
      <c r="R1535">
        <v>236.34250953122094</v>
      </c>
      <c r="S1535">
        <v>0</v>
      </c>
      <c r="T1535">
        <v>0</v>
      </c>
      <c r="U1535">
        <v>0</v>
      </c>
      <c r="V1535">
        <v>0</v>
      </c>
      <c r="W1535">
        <v>0</v>
      </c>
      <c r="X1535">
        <v>54.800000000000004</v>
      </c>
      <c r="Y1535">
        <v>111.65740350877191</v>
      </c>
      <c r="Z1535">
        <v>0</v>
      </c>
      <c r="AA1535">
        <v>0</v>
      </c>
      <c r="AB1535">
        <v>0</v>
      </c>
      <c r="AC1535">
        <v>56.447999999999979</v>
      </c>
      <c r="AD1535">
        <v>120.95999999999998</v>
      </c>
      <c r="AE1535">
        <v>0</v>
      </c>
      <c r="AF1535">
        <v>0</v>
      </c>
      <c r="AG1535">
        <v>0</v>
      </c>
      <c r="AH1535">
        <v>0</v>
      </c>
      <c r="AI1535">
        <v>20.605343875073196</v>
      </c>
      <c r="AJ1535">
        <v>108.68305182822567</v>
      </c>
      <c r="AK1535">
        <v>0</v>
      </c>
      <c r="AL1535">
        <v>0</v>
      </c>
      <c r="AM1535">
        <v>0</v>
      </c>
      <c r="AN1535">
        <v>0</v>
      </c>
      <c r="AO1535">
        <v>0</v>
      </c>
      <c r="AP1535">
        <v>25.199999999999996</v>
      </c>
      <c r="AQ1535">
        <v>51.346105263157867</v>
      </c>
    </row>
    <row r="1536" spans="1:43">
      <c r="A1536" t="s">
        <v>160</v>
      </c>
      <c r="B1536" t="s">
        <v>185</v>
      </c>
      <c r="C1536" t="s">
        <v>862</v>
      </c>
      <c r="D1536">
        <v>0</v>
      </c>
      <c r="E1536">
        <v>0</v>
      </c>
      <c r="F1536">
        <v>0</v>
      </c>
      <c r="G1536">
        <v>0</v>
      </c>
      <c r="H1536">
        <v>0</v>
      </c>
      <c r="I1536">
        <v>0</v>
      </c>
      <c r="J1536">
        <v>0</v>
      </c>
      <c r="K1536">
        <v>122.75199999999998</v>
      </c>
      <c r="L1536">
        <v>263.04000000000002</v>
      </c>
      <c r="M1536">
        <v>0</v>
      </c>
      <c r="N1536">
        <v>0</v>
      </c>
      <c r="O1536">
        <v>0</v>
      </c>
      <c r="P1536">
        <v>0</v>
      </c>
      <c r="Q1536">
        <v>44.808446204524266</v>
      </c>
      <c r="R1536">
        <v>236.34250953122094</v>
      </c>
      <c r="S1536">
        <v>0</v>
      </c>
      <c r="T1536">
        <v>0</v>
      </c>
      <c r="U1536">
        <v>0</v>
      </c>
      <c r="V1536">
        <v>0</v>
      </c>
      <c r="W1536">
        <v>0</v>
      </c>
      <c r="X1536">
        <v>54.800000000000004</v>
      </c>
      <c r="Y1536">
        <v>111.65740350877191</v>
      </c>
      <c r="Z1536">
        <v>0</v>
      </c>
      <c r="AA1536">
        <v>0</v>
      </c>
      <c r="AB1536">
        <v>0</v>
      </c>
      <c r="AC1536">
        <v>56.447999999999979</v>
      </c>
      <c r="AD1536">
        <v>120.95999999999998</v>
      </c>
      <c r="AE1536">
        <v>0</v>
      </c>
      <c r="AF1536">
        <v>0</v>
      </c>
      <c r="AG1536">
        <v>0</v>
      </c>
      <c r="AH1536">
        <v>0</v>
      </c>
      <c r="AI1536">
        <v>20.605343875073196</v>
      </c>
      <c r="AJ1536">
        <v>108.68305182822567</v>
      </c>
      <c r="AK1536">
        <v>0</v>
      </c>
      <c r="AL1536">
        <v>0</v>
      </c>
      <c r="AM1536">
        <v>0</v>
      </c>
      <c r="AN1536">
        <v>0</v>
      </c>
      <c r="AO1536">
        <v>0</v>
      </c>
      <c r="AP1536">
        <v>25.199999999999996</v>
      </c>
      <c r="AQ1536">
        <v>51.346105263157867</v>
      </c>
    </row>
    <row r="1537" spans="1:43">
      <c r="A1537" t="s">
        <v>160</v>
      </c>
      <c r="B1537" t="s">
        <v>185</v>
      </c>
      <c r="C1537" t="s">
        <v>863</v>
      </c>
      <c r="D1537">
        <v>0</v>
      </c>
      <c r="E1537">
        <v>0</v>
      </c>
      <c r="F1537">
        <v>0</v>
      </c>
      <c r="G1537">
        <v>0</v>
      </c>
      <c r="H1537">
        <v>0</v>
      </c>
      <c r="I1537">
        <v>0</v>
      </c>
      <c r="J1537">
        <v>0</v>
      </c>
      <c r="K1537">
        <v>122.75199999999998</v>
      </c>
      <c r="L1537">
        <v>263.04000000000002</v>
      </c>
      <c r="M1537">
        <v>0</v>
      </c>
      <c r="N1537">
        <v>0</v>
      </c>
      <c r="O1537">
        <v>0</v>
      </c>
      <c r="P1537">
        <v>0</v>
      </c>
      <c r="Q1537">
        <v>44.808446204524266</v>
      </c>
      <c r="R1537">
        <v>236.34250953122094</v>
      </c>
      <c r="S1537">
        <v>0</v>
      </c>
      <c r="T1537">
        <v>0</v>
      </c>
      <c r="U1537">
        <v>0</v>
      </c>
      <c r="V1537">
        <v>0</v>
      </c>
      <c r="W1537">
        <v>0</v>
      </c>
      <c r="X1537">
        <v>54.800000000000004</v>
      </c>
      <c r="Y1537">
        <v>111.65740350877191</v>
      </c>
      <c r="Z1537">
        <v>0</v>
      </c>
      <c r="AA1537">
        <v>0</v>
      </c>
      <c r="AB1537">
        <v>0</v>
      </c>
      <c r="AC1537">
        <v>56.447999999999979</v>
      </c>
      <c r="AD1537">
        <v>120.95999999999998</v>
      </c>
      <c r="AE1537">
        <v>0</v>
      </c>
      <c r="AF1537">
        <v>0</v>
      </c>
      <c r="AG1537">
        <v>0</v>
      </c>
      <c r="AH1537">
        <v>0</v>
      </c>
      <c r="AI1537">
        <v>20.605343875073196</v>
      </c>
      <c r="AJ1537">
        <v>108.68305182822567</v>
      </c>
      <c r="AK1537">
        <v>0</v>
      </c>
      <c r="AL1537">
        <v>0</v>
      </c>
      <c r="AM1537">
        <v>0</v>
      </c>
      <c r="AN1537">
        <v>0</v>
      </c>
      <c r="AO1537">
        <v>0</v>
      </c>
      <c r="AP1537">
        <v>25.199999999999996</v>
      </c>
      <c r="AQ1537">
        <v>51.346105263157867</v>
      </c>
    </row>
    <row r="1538" spans="1:43">
      <c r="A1538" t="s">
        <v>162</v>
      </c>
      <c r="B1538" t="s">
        <v>171</v>
      </c>
      <c r="C1538" t="s">
        <v>856</v>
      </c>
      <c r="D1538">
        <v>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row>
    <row r="1539" spans="1:43">
      <c r="A1539" t="s">
        <v>162</v>
      </c>
      <c r="B1539" t="s">
        <v>171</v>
      </c>
      <c r="C1539" t="s">
        <v>857</v>
      </c>
      <c r="D1539">
        <v>196.3666666666667</v>
      </c>
      <c r="E1539">
        <v>90.300000000000011</v>
      </c>
      <c r="F1539">
        <v>306.06619939190273</v>
      </c>
      <c r="G1539">
        <v>140.74577052328371</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row>
    <row r="1540" spans="1:43">
      <c r="A1540" t="s">
        <v>162</v>
      </c>
      <c r="B1540" t="s">
        <v>171</v>
      </c>
      <c r="C1540" t="s">
        <v>858</v>
      </c>
      <c r="D1540">
        <v>196.3666666666667</v>
      </c>
      <c r="E1540">
        <v>90.300000000000011</v>
      </c>
      <c r="F1540">
        <v>531.05352983559317</v>
      </c>
      <c r="G1540">
        <v>244.2070976616231</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row>
    <row r="1541" spans="1:43">
      <c r="A1541" t="s">
        <v>162</v>
      </c>
      <c r="B1541" t="s">
        <v>171</v>
      </c>
      <c r="C1541" t="s">
        <v>859</v>
      </c>
      <c r="D1541">
        <v>196.3666666666667</v>
      </c>
      <c r="E1541">
        <v>90.300000000000011</v>
      </c>
      <c r="F1541">
        <v>521.65504382163158</v>
      </c>
      <c r="G1541">
        <v>239.88516613695464</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row>
    <row r="1542" spans="1:43">
      <c r="A1542" t="s">
        <v>162</v>
      </c>
      <c r="B1542" t="s">
        <v>171</v>
      </c>
      <c r="C1542" t="s">
        <v>860</v>
      </c>
      <c r="D1542">
        <v>196.3666666666667</v>
      </c>
      <c r="E1542">
        <v>90.300000000000011</v>
      </c>
      <c r="F1542">
        <v>492.76775033999007</v>
      </c>
      <c r="G1542">
        <v>226.60122825853557</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row>
    <row r="1543" spans="1:43">
      <c r="A1543" t="s">
        <v>162</v>
      </c>
      <c r="B1543" t="s">
        <v>171</v>
      </c>
      <c r="C1543" t="s">
        <v>861</v>
      </c>
      <c r="D1543">
        <v>0</v>
      </c>
      <c r="E1543">
        <v>0</v>
      </c>
      <c r="F1543">
        <v>0</v>
      </c>
      <c r="G1543">
        <v>0</v>
      </c>
      <c r="H1543">
        <v>0</v>
      </c>
      <c r="I1543">
        <v>0</v>
      </c>
      <c r="J1543">
        <v>0</v>
      </c>
      <c r="K1543">
        <v>41.853691217522019</v>
      </c>
      <c r="L1543">
        <v>173.26072578913465</v>
      </c>
      <c r="M1543">
        <v>146.13333333333338</v>
      </c>
      <c r="N1543">
        <v>131.52000000000001</v>
      </c>
      <c r="O1543">
        <v>0</v>
      </c>
      <c r="P1543">
        <v>0</v>
      </c>
      <c r="Q1543">
        <v>0</v>
      </c>
      <c r="R1543">
        <v>0</v>
      </c>
      <c r="S1543">
        <v>0</v>
      </c>
      <c r="T1543">
        <v>0</v>
      </c>
      <c r="U1543">
        <v>0</v>
      </c>
      <c r="V1543">
        <v>0</v>
      </c>
      <c r="W1543">
        <v>0</v>
      </c>
      <c r="X1543">
        <v>82.200000000000017</v>
      </c>
      <c r="Y1543">
        <v>114.16666666666669</v>
      </c>
      <c r="Z1543">
        <v>0</v>
      </c>
      <c r="AA1543">
        <v>0</v>
      </c>
      <c r="AB1543">
        <v>0</v>
      </c>
      <c r="AC1543">
        <v>19.246587932145161</v>
      </c>
      <c r="AD1543">
        <v>79.674640326390374</v>
      </c>
      <c r="AE1543">
        <v>67.199999999999989</v>
      </c>
      <c r="AF1543">
        <v>60.47999999999999</v>
      </c>
      <c r="AG1543">
        <v>0</v>
      </c>
      <c r="AH1543">
        <v>0</v>
      </c>
      <c r="AI1543">
        <v>0</v>
      </c>
      <c r="AJ1543">
        <v>0</v>
      </c>
      <c r="AK1543">
        <v>0</v>
      </c>
      <c r="AL1543">
        <v>0</v>
      </c>
      <c r="AM1543">
        <v>0</v>
      </c>
      <c r="AN1543">
        <v>0</v>
      </c>
      <c r="AO1543">
        <v>0</v>
      </c>
      <c r="AP1543">
        <v>37.799999999999997</v>
      </c>
      <c r="AQ1543">
        <v>52.5</v>
      </c>
    </row>
    <row r="1544" spans="1:43">
      <c r="A1544" t="s">
        <v>162</v>
      </c>
      <c r="B1544" t="s">
        <v>171</v>
      </c>
      <c r="C1544" t="s">
        <v>862</v>
      </c>
      <c r="D1544">
        <v>0</v>
      </c>
      <c r="E1544">
        <v>0</v>
      </c>
      <c r="F1544">
        <v>0</v>
      </c>
      <c r="G1544">
        <v>0</v>
      </c>
      <c r="H1544">
        <v>0</v>
      </c>
      <c r="I1544">
        <v>0</v>
      </c>
      <c r="J1544">
        <v>0</v>
      </c>
      <c r="K1544">
        <v>41.853691217522019</v>
      </c>
      <c r="L1544">
        <v>173.26072578913465</v>
      </c>
      <c r="M1544">
        <v>146.13333333333338</v>
      </c>
      <c r="N1544">
        <v>131.52000000000001</v>
      </c>
      <c r="O1544">
        <v>0</v>
      </c>
      <c r="P1544">
        <v>0</v>
      </c>
      <c r="Q1544">
        <v>0</v>
      </c>
      <c r="R1544">
        <v>0</v>
      </c>
      <c r="S1544">
        <v>0</v>
      </c>
      <c r="T1544">
        <v>0</v>
      </c>
      <c r="U1544">
        <v>0</v>
      </c>
      <c r="V1544">
        <v>0</v>
      </c>
      <c r="W1544">
        <v>0</v>
      </c>
      <c r="X1544">
        <v>82.200000000000017</v>
      </c>
      <c r="Y1544">
        <v>114.16666666666669</v>
      </c>
      <c r="Z1544">
        <v>0</v>
      </c>
      <c r="AA1544">
        <v>0</v>
      </c>
      <c r="AB1544">
        <v>0</v>
      </c>
      <c r="AC1544">
        <v>19.246587932145161</v>
      </c>
      <c r="AD1544">
        <v>79.674640326390374</v>
      </c>
      <c r="AE1544">
        <v>67.199999999999989</v>
      </c>
      <c r="AF1544">
        <v>60.47999999999999</v>
      </c>
      <c r="AG1544">
        <v>0</v>
      </c>
      <c r="AH1544">
        <v>0</v>
      </c>
      <c r="AI1544">
        <v>0</v>
      </c>
      <c r="AJ1544">
        <v>0</v>
      </c>
      <c r="AK1544">
        <v>0</v>
      </c>
      <c r="AL1544">
        <v>0</v>
      </c>
      <c r="AM1544">
        <v>0</v>
      </c>
      <c r="AN1544">
        <v>0</v>
      </c>
      <c r="AO1544">
        <v>0</v>
      </c>
      <c r="AP1544">
        <v>37.799999999999997</v>
      </c>
      <c r="AQ1544">
        <v>52.5</v>
      </c>
    </row>
    <row r="1545" spans="1:43">
      <c r="A1545" t="s">
        <v>162</v>
      </c>
      <c r="B1545" t="s">
        <v>171</v>
      </c>
      <c r="C1545" t="s">
        <v>863</v>
      </c>
      <c r="D1545">
        <v>0</v>
      </c>
      <c r="E1545">
        <v>0</v>
      </c>
      <c r="F1545">
        <v>0</v>
      </c>
      <c r="G1545">
        <v>0</v>
      </c>
      <c r="H1545">
        <v>0</v>
      </c>
      <c r="I1545">
        <v>0</v>
      </c>
      <c r="J1545">
        <v>0</v>
      </c>
      <c r="K1545">
        <v>41.853691217522019</v>
      </c>
      <c r="L1545">
        <v>173.26072578913465</v>
      </c>
      <c r="M1545">
        <v>146.13333333333338</v>
      </c>
      <c r="N1545">
        <v>131.52000000000001</v>
      </c>
      <c r="O1545">
        <v>0</v>
      </c>
      <c r="P1545">
        <v>0</v>
      </c>
      <c r="Q1545">
        <v>0</v>
      </c>
      <c r="R1545">
        <v>0</v>
      </c>
      <c r="S1545">
        <v>0</v>
      </c>
      <c r="T1545">
        <v>0</v>
      </c>
      <c r="U1545">
        <v>0</v>
      </c>
      <c r="V1545">
        <v>0</v>
      </c>
      <c r="W1545">
        <v>0</v>
      </c>
      <c r="X1545">
        <v>82.200000000000017</v>
      </c>
      <c r="Y1545">
        <v>114.16666666666669</v>
      </c>
      <c r="Z1545">
        <v>0</v>
      </c>
      <c r="AA1545">
        <v>0</v>
      </c>
      <c r="AB1545">
        <v>0</v>
      </c>
      <c r="AC1545">
        <v>19.246587932145161</v>
      </c>
      <c r="AD1545">
        <v>79.674640326390374</v>
      </c>
      <c r="AE1545">
        <v>67.199999999999989</v>
      </c>
      <c r="AF1545">
        <v>60.47999999999999</v>
      </c>
      <c r="AG1545">
        <v>0</v>
      </c>
      <c r="AH1545">
        <v>0</v>
      </c>
      <c r="AI1545">
        <v>0</v>
      </c>
      <c r="AJ1545">
        <v>0</v>
      </c>
      <c r="AK1545">
        <v>0</v>
      </c>
      <c r="AL1545">
        <v>0</v>
      </c>
      <c r="AM1545">
        <v>0</v>
      </c>
      <c r="AN1545">
        <v>0</v>
      </c>
      <c r="AO1545">
        <v>0</v>
      </c>
      <c r="AP1545">
        <v>37.799999999999997</v>
      </c>
      <c r="AQ1545">
        <v>52.5</v>
      </c>
    </row>
    <row r="1546" spans="1:43">
      <c r="A1546" t="s">
        <v>162</v>
      </c>
      <c r="B1546" t="s">
        <v>173</v>
      </c>
      <c r="C1546" t="s">
        <v>856</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row>
    <row r="1547" spans="1:43">
      <c r="A1547" t="s">
        <v>162</v>
      </c>
      <c r="B1547" t="s">
        <v>173</v>
      </c>
      <c r="C1547" t="s">
        <v>857</v>
      </c>
      <c r="D1547">
        <v>134.63927430949101</v>
      </c>
      <c r="E1547">
        <v>61.914410813853529</v>
      </c>
      <c r="F1547">
        <v>791.40762499623202</v>
      </c>
      <c r="G1547">
        <v>363.93197353841322</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row>
    <row r="1548" spans="1:43">
      <c r="A1548" t="s">
        <v>162</v>
      </c>
      <c r="B1548" t="s">
        <v>173</v>
      </c>
      <c r="C1548" t="s">
        <v>858</v>
      </c>
      <c r="D1548">
        <v>101.30398824580382</v>
      </c>
      <c r="E1548">
        <v>46.585045689676207</v>
      </c>
      <c r="F1548">
        <v>722.6640904250271</v>
      </c>
      <c r="G1548">
        <v>332.31998318815113</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row>
    <row r="1549" spans="1:43">
      <c r="A1549" t="s">
        <v>162</v>
      </c>
      <c r="B1549" t="s">
        <v>173</v>
      </c>
      <c r="C1549" t="s">
        <v>859</v>
      </c>
      <c r="D1549">
        <v>119.69581886495263</v>
      </c>
      <c r="E1549">
        <v>55.042602835708138</v>
      </c>
      <c r="F1549">
        <v>513.70173701530894</v>
      </c>
      <c r="G1549">
        <v>236.22780607273327</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row>
    <row r="1550" spans="1:43">
      <c r="A1550" t="s">
        <v>162</v>
      </c>
      <c r="B1550" t="s">
        <v>173</v>
      </c>
      <c r="C1550" t="s">
        <v>860</v>
      </c>
      <c r="D1550">
        <v>130.48334283428213</v>
      </c>
      <c r="E1550">
        <v>60.003289040582288</v>
      </c>
      <c r="F1550">
        <v>688.52638020860718</v>
      </c>
      <c r="G1550">
        <v>316.62162009592879</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row>
    <row r="1551" spans="1:43">
      <c r="A1551" t="s">
        <v>162</v>
      </c>
      <c r="B1551" t="s">
        <v>173</v>
      </c>
      <c r="C1551" t="s">
        <v>861</v>
      </c>
      <c r="D1551">
        <v>0</v>
      </c>
      <c r="E1551">
        <v>0</v>
      </c>
      <c r="F1551">
        <v>0</v>
      </c>
      <c r="G1551">
        <v>0</v>
      </c>
      <c r="H1551">
        <v>67.724860914637887</v>
      </c>
      <c r="I1551">
        <v>93.121683757627096</v>
      </c>
      <c r="J1551">
        <v>35.555551980184894</v>
      </c>
      <c r="K1551">
        <v>5.8237956276099228</v>
      </c>
      <c r="L1551">
        <v>258.29773782898855</v>
      </c>
      <c r="M1551">
        <v>145.87853679355663</v>
      </c>
      <c r="N1551">
        <v>82.124213306002261</v>
      </c>
      <c r="O1551">
        <v>0</v>
      </c>
      <c r="P1551">
        <v>0</v>
      </c>
      <c r="Q1551">
        <v>0</v>
      </c>
      <c r="R1551">
        <v>0</v>
      </c>
      <c r="S1551">
        <v>0</v>
      </c>
      <c r="T1551">
        <v>2.9676862004896201</v>
      </c>
      <c r="U1551">
        <v>0</v>
      </c>
      <c r="V1551">
        <v>0</v>
      </c>
      <c r="W1551">
        <v>0</v>
      </c>
      <c r="X1551">
        <v>56.492021523384921</v>
      </c>
      <c r="Y1551">
        <v>71.023635110407596</v>
      </c>
      <c r="Z1551">
        <v>31.143549179723991</v>
      </c>
      <c r="AA1551">
        <v>42.822380122120478</v>
      </c>
      <c r="AB1551">
        <v>16.35036331935509</v>
      </c>
      <c r="AC1551">
        <v>2.6780957995578474</v>
      </c>
      <c r="AD1551">
        <v>118.77925170238154</v>
      </c>
      <c r="AE1551">
        <v>67.082830788277846</v>
      </c>
      <c r="AF1551">
        <v>37.765149184511969</v>
      </c>
      <c r="AG1551">
        <v>0</v>
      </c>
      <c r="AH1551">
        <v>0</v>
      </c>
      <c r="AI1551">
        <v>0</v>
      </c>
      <c r="AJ1551">
        <v>0</v>
      </c>
      <c r="AK1551">
        <v>0</v>
      </c>
      <c r="AL1551">
        <v>1.3647024133638395</v>
      </c>
      <c r="AM1551">
        <v>0</v>
      </c>
      <c r="AN1551">
        <v>0</v>
      </c>
      <c r="AO1551">
        <v>0</v>
      </c>
      <c r="AP1551">
        <v>25.97808289031569</v>
      </c>
      <c r="AQ1551">
        <v>32.660503736902754</v>
      </c>
    </row>
    <row r="1552" spans="1:43">
      <c r="A1552" t="s">
        <v>162</v>
      </c>
      <c r="B1552" t="s">
        <v>173</v>
      </c>
      <c r="C1552" t="s">
        <v>862</v>
      </c>
      <c r="D1552">
        <v>0</v>
      </c>
      <c r="E1552">
        <v>0</v>
      </c>
      <c r="F1552">
        <v>0</v>
      </c>
      <c r="G1552">
        <v>0</v>
      </c>
      <c r="H1552">
        <v>67.724860914637887</v>
      </c>
      <c r="I1552">
        <v>93.121683757627096</v>
      </c>
      <c r="J1552">
        <v>35.555551980184894</v>
      </c>
      <c r="K1552">
        <v>5.8237956276099228</v>
      </c>
      <c r="L1552">
        <v>258.29773782898855</v>
      </c>
      <c r="M1552">
        <v>145.87853679355663</v>
      </c>
      <c r="N1552">
        <v>82.124213306002261</v>
      </c>
      <c r="O1552">
        <v>0</v>
      </c>
      <c r="P1552">
        <v>0</v>
      </c>
      <c r="Q1552">
        <v>0</v>
      </c>
      <c r="R1552">
        <v>0</v>
      </c>
      <c r="S1552">
        <v>0</v>
      </c>
      <c r="T1552">
        <v>2.9676862004896201</v>
      </c>
      <c r="U1552">
        <v>0</v>
      </c>
      <c r="V1552">
        <v>0</v>
      </c>
      <c r="W1552">
        <v>0</v>
      </c>
      <c r="X1552">
        <v>56.492021523384921</v>
      </c>
      <c r="Y1552">
        <v>71.023635110407596</v>
      </c>
      <c r="Z1552">
        <v>31.143549179723991</v>
      </c>
      <c r="AA1552">
        <v>42.822380122120478</v>
      </c>
      <c r="AB1552">
        <v>16.35036331935509</v>
      </c>
      <c r="AC1552">
        <v>2.6780957995578474</v>
      </c>
      <c r="AD1552">
        <v>118.77925170238154</v>
      </c>
      <c r="AE1552">
        <v>67.082830788277846</v>
      </c>
      <c r="AF1552">
        <v>37.765149184511969</v>
      </c>
      <c r="AG1552">
        <v>0</v>
      </c>
      <c r="AH1552">
        <v>0</v>
      </c>
      <c r="AI1552">
        <v>0</v>
      </c>
      <c r="AJ1552">
        <v>0</v>
      </c>
      <c r="AK1552">
        <v>0</v>
      </c>
      <c r="AL1552">
        <v>1.3647024133638395</v>
      </c>
      <c r="AM1552">
        <v>0</v>
      </c>
      <c r="AN1552">
        <v>0</v>
      </c>
      <c r="AO1552">
        <v>0</v>
      </c>
      <c r="AP1552">
        <v>25.97808289031569</v>
      </c>
      <c r="AQ1552">
        <v>32.660503736902754</v>
      </c>
    </row>
    <row r="1553" spans="1:43">
      <c r="A1553" t="s">
        <v>162</v>
      </c>
      <c r="B1553" t="s">
        <v>173</v>
      </c>
      <c r="C1553" t="s">
        <v>863</v>
      </c>
      <c r="D1553">
        <v>0</v>
      </c>
      <c r="E1553">
        <v>0</v>
      </c>
      <c r="F1553">
        <v>0</v>
      </c>
      <c r="G1553">
        <v>0</v>
      </c>
      <c r="H1553">
        <v>67.724860914637887</v>
      </c>
      <c r="I1553">
        <v>93.121683757627096</v>
      </c>
      <c r="J1553">
        <v>35.555551980184894</v>
      </c>
      <c r="K1553">
        <v>5.8237956276099228</v>
      </c>
      <c r="L1553">
        <v>258.29773782898855</v>
      </c>
      <c r="M1553">
        <v>145.87853679355663</v>
      </c>
      <c r="N1553">
        <v>82.124213306002261</v>
      </c>
      <c r="O1553">
        <v>0</v>
      </c>
      <c r="P1553">
        <v>0</v>
      </c>
      <c r="Q1553">
        <v>0</v>
      </c>
      <c r="R1553">
        <v>0</v>
      </c>
      <c r="S1553">
        <v>0</v>
      </c>
      <c r="T1553">
        <v>2.9676862004896201</v>
      </c>
      <c r="U1553">
        <v>0</v>
      </c>
      <c r="V1553">
        <v>0</v>
      </c>
      <c r="W1553">
        <v>0</v>
      </c>
      <c r="X1553">
        <v>56.492021523384921</v>
      </c>
      <c r="Y1553">
        <v>71.023635110407596</v>
      </c>
      <c r="Z1553">
        <v>31.143549179723991</v>
      </c>
      <c r="AA1553">
        <v>42.822380122120478</v>
      </c>
      <c r="AB1553">
        <v>16.35036331935509</v>
      </c>
      <c r="AC1553">
        <v>2.6780957995578474</v>
      </c>
      <c r="AD1553">
        <v>118.77925170238154</v>
      </c>
      <c r="AE1553">
        <v>67.082830788277846</v>
      </c>
      <c r="AF1553">
        <v>37.765149184511969</v>
      </c>
      <c r="AG1553">
        <v>0</v>
      </c>
      <c r="AH1553">
        <v>0</v>
      </c>
      <c r="AI1553">
        <v>0</v>
      </c>
      <c r="AJ1553">
        <v>0</v>
      </c>
      <c r="AK1553">
        <v>0</v>
      </c>
      <c r="AL1553">
        <v>1.3647024133638395</v>
      </c>
      <c r="AM1553">
        <v>0</v>
      </c>
      <c r="AN1553">
        <v>0</v>
      </c>
      <c r="AO1553">
        <v>0</v>
      </c>
      <c r="AP1553">
        <v>25.97808289031569</v>
      </c>
      <c r="AQ1553">
        <v>32.660503736902754</v>
      </c>
    </row>
    <row r="1554" spans="1:43">
      <c r="A1554" t="s">
        <v>162</v>
      </c>
      <c r="B1554" t="s">
        <v>175</v>
      </c>
      <c r="C1554" t="s">
        <v>856</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row>
    <row r="1555" spans="1:43">
      <c r="A1555" t="s">
        <v>162</v>
      </c>
      <c r="B1555" t="s">
        <v>175</v>
      </c>
      <c r="C1555" t="s">
        <v>857</v>
      </c>
      <c r="D1555">
        <v>0</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row>
    <row r="1556" spans="1:43">
      <c r="A1556" t="s">
        <v>162</v>
      </c>
      <c r="B1556" t="s">
        <v>175</v>
      </c>
      <c r="C1556" t="s">
        <v>858</v>
      </c>
      <c r="D1556">
        <v>1330.737804878049</v>
      </c>
      <c r="E1556">
        <v>611.94512195121956</v>
      </c>
      <c r="F1556">
        <v>799.30478048780503</v>
      </c>
      <c r="G1556">
        <v>367.56351219512197</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row>
    <row r="1557" spans="1:43">
      <c r="A1557" t="s">
        <v>162</v>
      </c>
      <c r="B1557" t="s">
        <v>175</v>
      </c>
      <c r="C1557" t="s">
        <v>859</v>
      </c>
      <c r="D1557">
        <v>1330.737804878049</v>
      </c>
      <c r="E1557">
        <v>611.94512195121956</v>
      </c>
      <c r="F1557">
        <v>799.30478048780503</v>
      </c>
      <c r="G1557">
        <v>367.56351219512197</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row>
    <row r="1558" spans="1:43">
      <c r="A1558" t="s">
        <v>162</v>
      </c>
      <c r="B1558" t="s">
        <v>175</v>
      </c>
      <c r="C1558" t="s">
        <v>860</v>
      </c>
      <c r="D1558">
        <v>951.77060619276085</v>
      </c>
      <c r="E1558">
        <v>437.67553423462721</v>
      </c>
      <c r="F1558">
        <v>801.93999543167411</v>
      </c>
      <c r="G1558">
        <v>368.77532636639023</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row>
    <row r="1559" spans="1:43">
      <c r="A1559" t="s">
        <v>162</v>
      </c>
      <c r="B1559" t="s">
        <v>175</v>
      </c>
      <c r="C1559" t="s">
        <v>861</v>
      </c>
      <c r="D1559">
        <v>0</v>
      </c>
      <c r="E1559">
        <v>0</v>
      </c>
      <c r="F1559">
        <v>0</v>
      </c>
      <c r="G1559">
        <v>0</v>
      </c>
      <c r="H1559">
        <v>155.15342128858717</v>
      </c>
      <c r="I1559">
        <v>152.71645655630576</v>
      </c>
      <c r="J1559">
        <v>0</v>
      </c>
      <c r="K1559">
        <v>231.03011758678113</v>
      </c>
      <c r="L1559">
        <v>263.04000000000008</v>
      </c>
      <c r="M1559">
        <v>0</v>
      </c>
      <c r="N1559">
        <v>0</v>
      </c>
      <c r="O1559">
        <v>0</v>
      </c>
      <c r="P1559">
        <v>0</v>
      </c>
      <c r="Q1559">
        <v>0</v>
      </c>
      <c r="R1559">
        <v>0</v>
      </c>
      <c r="S1559">
        <v>0</v>
      </c>
      <c r="T1559">
        <v>0</v>
      </c>
      <c r="U1559">
        <v>0</v>
      </c>
      <c r="V1559">
        <v>0</v>
      </c>
      <c r="W1559">
        <v>0</v>
      </c>
      <c r="X1559">
        <v>435.75039801596273</v>
      </c>
      <c r="Y1559">
        <v>516.02020817679795</v>
      </c>
      <c r="Z1559">
        <v>71.347923658255411</v>
      </c>
      <c r="AA1559">
        <v>70.227275642680723</v>
      </c>
      <c r="AB1559">
        <v>0</v>
      </c>
      <c r="AC1559">
        <v>106.24012706545406</v>
      </c>
      <c r="AD1559">
        <v>120.95999999999998</v>
      </c>
      <c r="AE1559">
        <v>0</v>
      </c>
      <c r="AF1559">
        <v>0</v>
      </c>
      <c r="AG1559">
        <v>0</v>
      </c>
      <c r="AH1559">
        <v>0</v>
      </c>
      <c r="AI1559">
        <v>0</v>
      </c>
      <c r="AJ1559">
        <v>0</v>
      </c>
      <c r="AK1559">
        <v>0</v>
      </c>
      <c r="AL1559">
        <v>0</v>
      </c>
      <c r="AM1559">
        <v>0</v>
      </c>
      <c r="AN1559">
        <v>0</v>
      </c>
      <c r="AO1559">
        <v>0</v>
      </c>
      <c r="AP1559">
        <v>200.38156989055216</v>
      </c>
      <c r="AQ1559">
        <v>237.29396434407499</v>
      </c>
    </row>
    <row r="1560" spans="1:43">
      <c r="A1560" t="s">
        <v>162</v>
      </c>
      <c r="B1560" t="s">
        <v>175</v>
      </c>
      <c r="C1560" t="s">
        <v>862</v>
      </c>
      <c r="D1560">
        <v>0</v>
      </c>
      <c r="E1560">
        <v>0</v>
      </c>
      <c r="F1560">
        <v>0</v>
      </c>
      <c r="G1560">
        <v>0</v>
      </c>
      <c r="H1560">
        <v>155.15342128858717</v>
      </c>
      <c r="I1560">
        <v>152.71645655630576</v>
      </c>
      <c r="J1560">
        <v>0</v>
      </c>
      <c r="K1560">
        <v>231.03011758678113</v>
      </c>
      <c r="L1560">
        <v>263.04000000000008</v>
      </c>
      <c r="M1560">
        <v>0</v>
      </c>
      <c r="N1560">
        <v>0</v>
      </c>
      <c r="O1560">
        <v>0</v>
      </c>
      <c r="P1560">
        <v>0</v>
      </c>
      <c r="Q1560">
        <v>0</v>
      </c>
      <c r="R1560">
        <v>0</v>
      </c>
      <c r="S1560">
        <v>0</v>
      </c>
      <c r="T1560">
        <v>0</v>
      </c>
      <c r="U1560">
        <v>0</v>
      </c>
      <c r="V1560">
        <v>0</v>
      </c>
      <c r="W1560">
        <v>0</v>
      </c>
      <c r="X1560">
        <v>435.75039801596273</v>
      </c>
      <c r="Y1560">
        <v>516.02020817679795</v>
      </c>
      <c r="Z1560">
        <v>71.347923658255411</v>
      </c>
      <c r="AA1560">
        <v>70.227275642680723</v>
      </c>
      <c r="AB1560">
        <v>0</v>
      </c>
      <c r="AC1560">
        <v>106.24012706545406</v>
      </c>
      <c r="AD1560">
        <v>120.95999999999998</v>
      </c>
      <c r="AE1560">
        <v>0</v>
      </c>
      <c r="AF1560">
        <v>0</v>
      </c>
      <c r="AG1560">
        <v>0</v>
      </c>
      <c r="AH1560">
        <v>0</v>
      </c>
      <c r="AI1560">
        <v>0</v>
      </c>
      <c r="AJ1560">
        <v>0</v>
      </c>
      <c r="AK1560">
        <v>0</v>
      </c>
      <c r="AL1560">
        <v>0</v>
      </c>
      <c r="AM1560">
        <v>0</v>
      </c>
      <c r="AN1560">
        <v>0</v>
      </c>
      <c r="AO1560">
        <v>0</v>
      </c>
      <c r="AP1560">
        <v>200.38156989055216</v>
      </c>
      <c r="AQ1560">
        <v>237.29396434407499</v>
      </c>
    </row>
    <row r="1561" spans="1:43">
      <c r="A1561" t="s">
        <v>162</v>
      </c>
      <c r="B1561" t="s">
        <v>175</v>
      </c>
      <c r="C1561" t="s">
        <v>863</v>
      </c>
      <c r="D1561">
        <v>0</v>
      </c>
      <c r="E1561">
        <v>0</v>
      </c>
      <c r="F1561">
        <v>0</v>
      </c>
      <c r="G1561">
        <v>0</v>
      </c>
      <c r="H1561">
        <v>155.15342128858717</v>
      </c>
      <c r="I1561">
        <v>152.71645655630576</v>
      </c>
      <c r="J1561">
        <v>0</v>
      </c>
      <c r="K1561">
        <v>231.03011758678113</v>
      </c>
      <c r="L1561">
        <v>263.04000000000008</v>
      </c>
      <c r="M1561">
        <v>0</v>
      </c>
      <c r="N1561">
        <v>0</v>
      </c>
      <c r="O1561">
        <v>0</v>
      </c>
      <c r="P1561">
        <v>0</v>
      </c>
      <c r="Q1561">
        <v>0</v>
      </c>
      <c r="R1561">
        <v>0</v>
      </c>
      <c r="S1561">
        <v>0</v>
      </c>
      <c r="T1561">
        <v>0</v>
      </c>
      <c r="U1561">
        <v>0</v>
      </c>
      <c r="V1561">
        <v>0</v>
      </c>
      <c r="W1561">
        <v>0</v>
      </c>
      <c r="X1561">
        <v>435.75039801596273</v>
      </c>
      <c r="Y1561">
        <v>516.02020817679795</v>
      </c>
      <c r="Z1561">
        <v>71.347923658255411</v>
      </c>
      <c r="AA1561">
        <v>70.227275642680723</v>
      </c>
      <c r="AB1561">
        <v>0</v>
      </c>
      <c r="AC1561">
        <v>106.24012706545406</v>
      </c>
      <c r="AD1561">
        <v>120.95999999999998</v>
      </c>
      <c r="AE1561">
        <v>0</v>
      </c>
      <c r="AF1561">
        <v>0</v>
      </c>
      <c r="AG1561">
        <v>0</v>
      </c>
      <c r="AH1561">
        <v>0</v>
      </c>
      <c r="AI1561">
        <v>0</v>
      </c>
      <c r="AJ1561">
        <v>0</v>
      </c>
      <c r="AK1561">
        <v>0</v>
      </c>
      <c r="AL1561">
        <v>0</v>
      </c>
      <c r="AM1561">
        <v>0</v>
      </c>
      <c r="AN1561">
        <v>0</v>
      </c>
      <c r="AO1561">
        <v>0</v>
      </c>
      <c r="AP1561">
        <v>200.38156989055216</v>
      </c>
      <c r="AQ1561">
        <v>237.29396434407499</v>
      </c>
    </row>
    <row r="1562" spans="1:43">
      <c r="A1562" t="s">
        <v>162</v>
      </c>
      <c r="B1562" t="s">
        <v>177</v>
      </c>
      <c r="C1562" t="s">
        <v>856</v>
      </c>
      <c r="D1562">
        <v>0</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row>
    <row r="1563" spans="1:43">
      <c r="A1563" t="s">
        <v>162</v>
      </c>
      <c r="B1563" t="s">
        <v>177</v>
      </c>
      <c r="C1563" t="s">
        <v>857</v>
      </c>
      <c r="D1563">
        <v>38.93684210526316</v>
      </c>
      <c r="E1563">
        <v>17.905263157894737</v>
      </c>
      <c r="F1563">
        <v>263.04000000000002</v>
      </c>
      <c r="G1563">
        <v>120.96000000000001</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row>
    <row r="1564" spans="1:43">
      <c r="A1564" t="s">
        <v>162</v>
      </c>
      <c r="B1564" t="s">
        <v>177</v>
      </c>
      <c r="C1564" t="s">
        <v>858</v>
      </c>
      <c r="D1564">
        <v>103.02400000000003</v>
      </c>
      <c r="E1564">
        <v>47.376000000000012</v>
      </c>
      <c r="F1564">
        <v>628.99874016000012</v>
      </c>
      <c r="G1564">
        <v>289.24759584000003</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row>
    <row r="1565" spans="1:43">
      <c r="A1565" t="s">
        <v>162</v>
      </c>
      <c r="B1565" t="s">
        <v>177</v>
      </c>
      <c r="C1565" t="s">
        <v>859</v>
      </c>
      <c r="D1565">
        <v>89.410526315789497</v>
      </c>
      <c r="E1565">
        <v>41.115789473684217</v>
      </c>
      <c r="F1565">
        <v>954.68313000000035</v>
      </c>
      <c r="G1565">
        <v>439.01487000000009</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row>
    <row r="1566" spans="1:43">
      <c r="A1566" t="s">
        <v>162</v>
      </c>
      <c r="B1566" t="s">
        <v>177</v>
      </c>
      <c r="C1566" t="s">
        <v>860</v>
      </c>
      <c r="D1566">
        <v>89.410526315789497</v>
      </c>
      <c r="E1566">
        <v>41.115789473684217</v>
      </c>
      <c r="F1566">
        <v>954.68313000000035</v>
      </c>
      <c r="G1566">
        <v>439.01487000000009</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row>
    <row r="1567" spans="1:43">
      <c r="A1567" t="s">
        <v>162</v>
      </c>
      <c r="B1567" t="s">
        <v>177</v>
      </c>
      <c r="C1567" t="s">
        <v>861</v>
      </c>
      <c r="D1567">
        <v>0</v>
      </c>
      <c r="E1567">
        <v>0</v>
      </c>
      <c r="F1567">
        <v>0</v>
      </c>
      <c r="G1567">
        <v>0</v>
      </c>
      <c r="H1567">
        <v>291.21816000000013</v>
      </c>
      <c r="I1567">
        <v>400.42497000000014</v>
      </c>
      <c r="J1567">
        <v>0</v>
      </c>
      <c r="K1567">
        <v>0</v>
      </c>
      <c r="L1567">
        <v>263.04000000000002</v>
      </c>
      <c r="M1567">
        <v>0</v>
      </c>
      <c r="N1567">
        <v>0</v>
      </c>
      <c r="O1567">
        <v>0</v>
      </c>
      <c r="P1567">
        <v>0</v>
      </c>
      <c r="Q1567">
        <v>0</v>
      </c>
      <c r="R1567">
        <v>0</v>
      </c>
      <c r="S1567">
        <v>0</v>
      </c>
      <c r="T1567">
        <v>17.593684210526316</v>
      </c>
      <c r="U1567">
        <v>0</v>
      </c>
      <c r="V1567">
        <v>0</v>
      </c>
      <c r="W1567">
        <v>0</v>
      </c>
      <c r="X1567">
        <v>32.88000000000001</v>
      </c>
      <c r="Y1567">
        <v>38.936842105263167</v>
      </c>
      <c r="Z1567">
        <v>133.91784000000001</v>
      </c>
      <c r="AA1567">
        <v>184.13702999999998</v>
      </c>
      <c r="AB1567">
        <v>0</v>
      </c>
      <c r="AC1567">
        <v>0</v>
      </c>
      <c r="AD1567">
        <v>120.95999999999998</v>
      </c>
      <c r="AE1567">
        <v>0</v>
      </c>
      <c r="AF1567">
        <v>0</v>
      </c>
      <c r="AG1567">
        <v>0</v>
      </c>
      <c r="AH1567">
        <v>0</v>
      </c>
      <c r="AI1567">
        <v>0</v>
      </c>
      <c r="AJ1567">
        <v>0</v>
      </c>
      <c r="AK1567">
        <v>0</v>
      </c>
      <c r="AL1567">
        <v>8.0905263157894716</v>
      </c>
      <c r="AM1567">
        <v>0</v>
      </c>
      <c r="AN1567">
        <v>0</v>
      </c>
      <c r="AO1567">
        <v>0</v>
      </c>
      <c r="AP1567">
        <v>15.119999999999997</v>
      </c>
      <c r="AQ1567">
        <v>17.905263157894737</v>
      </c>
    </row>
    <row r="1568" spans="1:43">
      <c r="A1568" t="s">
        <v>162</v>
      </c>
      <c r="B1568" t="s">
        <v>177</v>
      </c>
      <c r="C1568" t="s">
        <v>862</v>
      </c>
      <c r="D1568">
        <v>0</v>
      </c>
      <c r="E1568">
        <v>0</v>
      </c>
      <c r="F1568">
        <v>0</v>
      </c>
      <c r="G1568">
        <v>0</v>
      </c>
      <c r="H1568">
        <v>291.21816000000013</v>
      </c>
      <c r="I1568">
        <v>400.42497000000014</v>
      </c>
      <c r="J1568">
        <v>0</v>
      </c>
      <c r="K1568">
        <v>0</v>
      </c>
      <c r="L1568">
        <v>263.04000000000002</v>
      </c>
      <c r="M1568">
        <v>0</v>
      </c>
      <c r="N1568">
        <v>0</v>
      </c>
      <c r="O1568">
        <v>0</v>
      </c>
      <c r="P1568">
        <v>0</v>
      </c>
      <c r="Q1568">
        <v>0</v>
      </c>
      <c r="R1568">
        <v>0</v>
      </c>
      <c r="S1568">
        <v>0</v>
      </c>
      <c r="T1568">
        <v>17.593684210526316</v>
      </c>
      <c r="U1568">
        <v>0</v>
      </c>
      <c r="V1568">
        <v>0</v>
      </c>
      <c r="W1568">
        <v>0</v>
      </c>
      <c r="X1568">
        <v>32.88000000000001</v>
      </c>
      <c r="Y1568">
        <v>38.936842105263167</v>
      </c>
      <c r="Z1568">
        <v>133.91784000000001</v>
      </c>
      <c r="AA1568">
        <v>184.13702999999998</v>
      </c>
      <c r="AB1568">
        <v>0</v>
      </c>
      <c r="AC1568">
        <v>0</v>
      </c>
      <c r="AD1568">
        <v>120.95999999999998</v>
      </c>
      <c r="AE1568">
        <v>0</v>
      </c>
      <c r="AF1568">
        <v>0</v>
      </c>
      <c r="AG1568">
        <v>0</v>
      </c>
      <c r="AH1568">
        <v>0</v>
      </c>
      <c r="AI1568">
        <v>0</v>
      </c>
      <c r="AJ1568">
        <v>0</v>
      </c>
      <c r="AK1568">
        <v>0</v>
      </c>
      <c r="AL1568">
        <v>8.0905263157894716</v>
      </c>
      <c r="AM1568">
        <v>0</v>
      </c>
      <c r="AN1568">
        <v>0</v>
      </c>
      <c r="AO1568">
        <v>0</v>
      </c>
      <c r="AP1568">
        <v>15.119999999999997</v>
      </c>
      <c r="AQ1568">
        <v>17.905263157894737</v>
      </c>
    </row>
    <row r="1569" spans="1:43">
      <c r="A1569" t="s">
        <v>162</v>
      </c>
      <c r="B1569" t="s">
        <v>177</v>
      </c>
      <c r="C1569" t="s">
        <v>863</v>
      </c>
      <c r="D1569">
        <v>0</v>
      </c>
      <c r="E1569">
        <v>0</v>
      </c>
      <c r="F1569">
        <v>0</v>
      </c>
      <c r="G1569">
        <v>0</v>
      </c>
      <c r="H1569">
        <v>291.21816000000013</v>
      </c>
      <c r="I1569">
        <v>400.42497000000014</v>
      </c>
      <c r="J1569">
        <v>0</v>
      </c>
      <c r="K1569">
        <v>0</v>
      </c>
      <c r="L1569">
        <v>263.04000000000002</v>
      </c>
      <c r="M1569">
        <v>0</v>
      </c>
      <c r="N1569">
        <v>0</v>
      </c>
      <c r="O1569">
        <v>0</v>
      </c>
      <c r="P1569">
        <v>0</v>
      </c>
      <c r="Q1569">
        <v>0</v>
      </c>
      <c r="R1569">
        <v>0</v>
      </c>
      <c r="S1569">
        <v>0</v>
      </c>
      <c r="T1569">
        <v>17.593684210526316</v>
      </c>
      <c r="U1569">
        <v>0</v>
      </c>
      <c r="V1569">
        <v>0</v>
      </c>
      <c r="W1569">
        <v>0</v>
      </c>
      <c r="X1569">
        <v>32.88000000000001</v>
      </c>
      <c r="Y1569">
        <v>38.936842105263167</v>
      </c>
      <c r="Z1569">
        <v>133.91784000000001</v>
      </c>
      <c r="AA1569">
        <v>184.13702999999998</v>
      </c>
      <c r="AB1569">
        <v>0</v>
      </c>
      <c r="AC1569">
        <v>0</v>
      </c>
      <c r="AD1569">
        <v>120.95999999999998</v>
      </c>
      <c r="AE1569">
        <v>0</v>
      </c>
      <c r="AF1569">
        <v>0</v>
      </c>
      <c r="AG1569">
        <v>0</v>
      </c>
      <c r="AH1569">
        <v>0</v>
      </c>
      <c r="AI1569">
        <v>0</v>
      </c>
      <c r="AJ1569">
        <v>0</v>
      </c>
      <c r="AK1569">
        <v>0</v>
      </c>
      <c r="AL1569">
        <v>8.0905263157894716</v>
      </c>
      <c r="AM1569">
        <v>0</v>
      </c>
      <c r="AN1569">
        <v>0</v>
      </c>
      <c r="AO1569">
        <v>0</v>
      </c>
      <c r="AP1569">
        <v>15.119999999999997</v>
      </c>
      <c r="AQ1569">
        <v>17.905263157894737</v>
      </c>
    </row>
    <row r="1570" spans="1:43">
      <c r="A1570" t="s">
        <v>162</v>
      </c>
      <c r="B1570" t="s">
        <v>179</v>
      </c>
      <c r="C1570" t="s">
        <v>856</v>
      </c>
      <c r="D1570">
        <v>0</v>
      </c>
      <c r="E1570">
        <v>0</v>
      </c>
      <c r="F1570">
        <v>0</v>
      </c>
      <c r="G1570">
        <v>0</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row>
    <row r="1571" spans="1:43">
      <c r="A1571" t="s">
        <v>162</v>
      </c>
      <c r="B1571" t="s">
        <v>179</v>
      </c>
      <c r="C1571" t="s">
        <v>857</v>
      </c>
      <c r="D1571">
        <v>38.93684210526316</v>
      </c>
      <c r="E1571">
        <v>17.905263157894737</v>
      </c>
      <c r="F1571">
        <v>263.04000000000002</v>
      </c>
      <c r="G1571">
        <v>120.96000000000001</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row>
    <row r="1572" spans="1:43">
      <c r="A1572" t="s">
        <v>162</v>
      </c>
      <c r="B1572" t="s">
        <v>179</v>
      </c>
      <c r="C1572" t="s">
        <v>858</v>
      </c>
      <c r="D1572">
        <v>103.02400000000003</v>
      </c>
      <c r="E1572">
        <v>47.376000000000012</v>
      </c>
      <c r="F1572">
        <v>628.99874016000012</v>
      </c>
      <c r="G1572">
        <v>289.24759584000003</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row>
    <row r="1573" spans="1:43">
      <c r="A1573" t="s">
        <v>162</v>
      </c>
      <c r="B1573" t="s">
        <v>179</v>
      </c>
      <c r="C1573" t="s">
        <v>859</v>
      </c>
      <c r="D1573">
        <v>89.410526315789497</v>
      </c>
      <c r="E1573">
        <v>41.115789473684217</v>
      </c>
      <c r="F1573">
        <v>954.68313000000035</v>
      </c>
      <c r="G1573">
        <v>439.01487000000009</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row>
    <row r="1574" spans="1:43">
      <c r="A1574" t="s">
        <v>162</v>
      </c>
      <c r="B1574" t="s">
        <v>179</v>
      </c>
      <c r="C1574" t="s">
        <v>860</v>
      </c>
      <c r="D1574">
        <v>89.410526315789497</v>
      </c>
      <c r="E1574">
        <v>41.115789473684217</v>
      </c>
      <c r="F1574">
        <v>954.68313000000035</v>
      </c>
      <c r="G1574">
        <v>439.01487000000009</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row>
    <row r="1575" spans="1:43">
      <c r="A1575" t="s">
        <v>162</v>
      </c>
      <c r="B1575" t="s">
        <v>179</v>
      </c>
      <c r="C1575" t="s">
        <v>861</v>
      </c>
      <c r="D1575">
        <v>0</v>
      </c>
      <c r="E1575">
        <v>0</v>
      </c>
      <c r="F1575">
        <v>0</v>
      </c>
      <c r="G1575">
        <v>0</v>
      </c>
      <c r="H1575">
        <v>291.21816000000013</v>
      </c>
      <c r="I1575">
        <v>400.42497000000014</v>
      </c>
      <c r="J1575">
        <v>0</v>
      </c>
      <c r="K1575">
        <v>0</v>
      </c>
      <c r="L1575">
        <v>263.04000000000002</v>
      </c>
      <c r="M1575">
        <v>0</v>
      </c>
      <c r="N1575">
        <v>0</v>
      </c>
      <c r="O1575">
        <v>0</v>
      </c>
      <c r="P1575">
        <v>0</v>
      </c>
      <c r="Q1575">
        <v>0</v>
      </c>
      <c r="R1575">
        <v>0</v>
      </c>
      <c r="S1575">
        <v>0</v>
      </c>
      <c r="T1575">
        <v>17.593684210526316</v>
      </c>
      <c r="U1575">
        <v>0</v>
      </c>
      <c r="V1575">
        <v>0</v>
      </c>
      <c r="W1575">
        <v>0</v>
      </c>
      <c r="X1575">
        <v>32.88000000000001</v>
      </c>
      <c r="Y1575">
        <v>38.936842105263167</v>
      </c>
      <c r="Z1575">
        <v>133.91784000000001</v>
      </c>
      <c r="AA1575">
        <v>184.13702999999998</v>
      </c>
      <c r="AB1575">
        <v>0</v>
      </c>
      <c r="AC1575">
        <v>0</v>
      </c>
      <c r="AD1575">
        <v>120.95999999999998</v>
      </c>
      <c r="AE1575">
        <v>0</v>
      </c>
      <c r="AF1575">
        <v>0</v>
      </c>
      <c r="AG1575">
        <v>0</v>
      </c>
      <c r="AH1575">
        <v>0</v>
      </c>
      <c r="AI1575">
        <v>0</v>
      </c>
      <c r="AJ1575">
        <v>0</v>
      </c>
      <c r="AK1575">
        <v>0</v>
      </c>
      <c r="AL1575">
        <v>8.0905263157894716</v>
      </c>
      <c r="AM1575">
        <v>0</v>
      </c>
      <c r="AN1575">
        <v>0</v>
      </c>
      <c r="AO1575">
        <v>0</v>
      </c>
      <c r="AP1575">
        <v>15.119999999999997</v>
      </c>
      <c r="AQ1575">
        <v>17.905263157894737</v>
      </c>
    </row>
    <row r="1576" spans="1:43">
      <c r="A1576" t="s">
        <v>162</v>
      </c>
      <c r="B1576" t="s">
        <v>179</v>
      </c>
      <c r="C1576" t="s">
        <v>862</v>
      </c>
      <c r="D1576">
        <v>0</v>
      </c>
      <c r="E1576">
        <v>0</v>
      </c>
      <c r="F1576">
        <v>0</v>
      </c>
      <c r="G1576">
        <v>0</v>
      </c>
      <c r="H1576">
        <v>291.21816000000013</v>
      </c>
      <c r="I1576">
        <v>400.42497000000014</v>
      </c>
      <c r="J1576">
        <v>0</v>
      </c>
      <c r="K1576">
        <v>0</v>
      </c>
      <c r="L1576">
        <v>263.04000000000002</v>
      </c>
      <c r="M1576">
        <v>0</v>
      </c>
      <c r="N1576">
        <v>0</v>
      </c>
      <c r="O1576">
        <v>0</v>
      </c>
      <c r="P1576">
        <v>0</v>
      </c>
      <c r="Q1576">
        <v>0</v>
      </c>
      <c r="R1576">
        <v>0</v>
      </c>
      <c r="S1576">
        <v>0</v>
      </c>
      <c r="T1576">
        <v>17.593684210526316</v>
      </c>
      <c r="U1576">
        <v>0</v>
      </c>
      <c r="V1576">
        <v>0</v>
      </c>
      <c r="W1576">
        <v>0</v>
      </c>
      <c r="X1576">
        <v>32.88000000000001</v>
      </c>
      <c r="Y1576">
        <v>38.936842105263167</v>
      </c>
      <c r="Z1576">
        <v>133.91784000000001</v>
      </c>
      <c r="AA1576">
        <v>184.13702999999998</v>
      </c>
      <c r="AB1576">
        <v>0</v>
      </c>
      <c r="AC1576">
        <v>0</v>
      </c>
      <c r="AD1576">
        <v>120.95999999999998</v>
      </c>
      <c r="AE1576">
        <v>0</v>
      </c>
      <c r="AF1576">
        <v>0</v>
      </c>
      <c r="AG1576">
        <v>0</v>
      </c>
      <c r="AH1576">
        <v>0</v>
      </c>
      <c r="AI1576">
        <v>0</v>
      </c>
      <c r="AJ1576">
        <v>0</v>
      </c>
      <c r="AK1576">
        <v>0</v>
      </c>
      <c r="AL1576">
        <v>8.0905263157894716</v>
      </c>
      <c r="AM1576">
        <v>0</v>
      </c>
      <c r="AN1576">
        <v>0</v>
      </c>
      <c r="AO1576">
        <v>0</v>
      </c>
      <c r="AP1576">
        <v>15.119999999999997</v>
      </c>
      <c r="AQ1576">
        <v>17.905263157894737</v>
      </c>
    </row>
    <row r="1577" spans="1:43">
      <c r="A1577" t="s">
        <v>162</v>
      </c>
      <c r="B1577" t="s">
        <v>179</v>
      </c>
      <c r="C1577" t="s">
        <v>863</v>
      </c>
      <c r="D1577">
        <v>0</v>
      </c>
      <c r="E1577">
        <v>0</v>
      </c>
      <c r="F1577">
        <v>0</v>
      </c>
      <c r="G1577">
        <v>0</v>
      </c>
      <c r="H1577">
        <v>291.21816000000013</v>
      </c>
      <c r="I1577">
        <v>400.42497000000014</v>
      </c>
      <c r="J1577">
        <v>0</v>
      </c>
      <c r="K1577">
        <v>0</v>
      </c>
      <c r="L1577">
        <v>263.04000000000002</v>
      </c>
      <c r="M1577">
        <v>0</v>
      </c>
      <c r="N1577">
        <v>0</v>
      </c>
      <c r="O1577">
        <v>0</v>
      </c>
      <c r="P1577">
        <v>0</v>
      </c>
      <c r="Q1577">
        <v>0</v>
      </c>
      <c r="R1577">
        <v>0</v>
      </c>
      <c r="S1577">
        <v>0</v>
      </c>
      <c r="T1577">
        <v>17.593684210526316</v>
      </c>
      <c r="U1577">
        <v>0</v>
      </c>
      <c r="V1577">
        <v>0</v>
      </c>
      <c r="W1577">
        <v>0</v>
      </c>
      <c r="X1577">
        <v>32.88000000000001</v>
      </c>
      <c r="Y1577">
        <v>38.936842105263167</v>
      </c>
      <c r="Z1577">
        <v>133.91784000000001</v>
      </c>
      <c r="AA1577">
        <v>184.13702999999998</v>
      </c>
      <c r="AB1577">
        <v>0</v>
      </c>
      <c r="AC1577">
        <v>0</v>
      </c>
      <c r="AD1577">
        <v>120.95999999999998</v>
      </c>
      <c r="AE1577">
        <v>0</v>
      </c>
      <c r="AF1577">
        <v>0</v>
      </c>
      <c r="AG1577">
        <v>0</v>
      </c>
      <c r="AH1577">
        <v>0</v>
      </c>
      <c r="AI1577">
        <v>0</v>
      </c>
      <c r="AJ1577">
        <v>0</v>
      </c>
      <c r="AK1577">
        <v>0</v>
      </c>
      <c r="AL1577">
        <v>8.0905263157894716</v>
      </c>
      <c r="AM1577">
        <v>0</v>
      </c>
      <c r="AN1577">
        <v>0</v>
      </c>
      <c r="AO1577">
        <v>0</v>
      </c>
      <c r="AP1577">
        <v>15.119999999999997</v>
      </c>
      <c r="AQ1577">
        <v>17.905263157894737</v>
      </c>
    </row>
    <row r="1578" spans="1:43">
      <c r="A1578" t="s">
        <v>162</v>
      </c>
      <c r="B1578" t="s">
        <v>181</v>
      </c>
      <c r="C1578" t="s">
        <v>856</v>
      </c>
      <c r="D1578">
        <v>0</v>
      </c>
      <c r="E1578">
        <v>0</v>
      </c>
      <c r="F1578">
        <v>0</v>
      </c>
      <c r="G1578">
        <v>0</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row>
    <row r="1579" spans="1:43">
      <c r="A1579" t="s">
        <v>162</v>
      </c>
      <c r="B1579" t="s">
        <v>181</v>
      </c>
      <c r="C1579" t="s">
        <v>857</v>
      </c>
      <c r="D1579">
        <v>38.93684210526316</v>
      </c>
      <c r="E1579">
        <v>17.905263157894737</v>
      </c>
      <c r="F1579">
        <v>263.04000000000002</v>
      </c>
      <c r="G1579">
        <v>120.96000000000001</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row>
    <row r="1580" spans="1:43">
      <c r="A1580" t="s">
        <v>162</v>
      </c>
      <c r="B1580" t="s">
        <v>181</v>
      </c>
      <c r="C1580" t="s">
        <v>858</v>
      </c>
      <c r="D1580">
        <v>103.02400000000003</v>
      </c>
      <c r="E1580">
        <v>47.376000000000012</v>
      </c>
      <c r="F1580">
        <v>628.99874016000012</v>
      </c>
      <c r="G1580">
        <v>289.24759584000003</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row>
    <row r="1581" spans="1:43">
      <c r="A1581" t="s">
        <v>162</v>
      </c>
      <c r="B1581" t="s">
        <v>181</v>
      </c>
      <c r="C1581" t="s">
        <v>859</v>
      </c>
      <c r="D1581">
        <v>89.410526315789497</v>
      </c>
      <c r="E1581">
        <v>41.115789473684217</v>
      </c>
      <c r="F1581">
        <v>954.68313000000035</v>
      </c>
      <c r="G1581">
        <v>439.01487000000009</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row>
    <row r="1582" spans="1:43">
      <c r="A1582" t="s">
        <v>162</v>
      </c>
      <c r="B1582" t="s">
        <v>181</v>
      </c>
      <c r="C1582" t="s">
        <v>860</v>
      </c>
      <c r="D1582">
        <v>89.410526315789497</v>
      </c>
      <c r="E1582">
        <v>41.115789473684217</v>
      </c>
      <c r="F1582">
        <v>954.68313000000035</v>
      </c>
      <c r="G1582">
        <v>439.01487000000009</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row>
    <row r="1583" spans="1:43">
      <c r="A1583" t="s">
        <v>162</v>
      </c>
      <c r="B1583" t="s">
        <v>181</v>
      </c>
      <c r="C1583" t="s">
        <v>861</v>
      </c>
      <c r="D1583">
        <v>0</v>
      </c>
      <c r="E1583">
        <v>0</v>
      </c>
      <c r="F1583">
        <v>0</v>
      </c>
      <c r="G1583">
        <v>0</v>
      </c>
      <c r="H1583">
        <v>291.21816000000013</v>
      </c>
      <c r="I1583">
        <v>400.42497000000014</v>
      </c>
      <c r="J1583">
        <v>0</v>
      </c>
      <c r="K1583">
        <v>0</v>
      </c>
      <c r="L1583">
        <v>263.04000000000002</v>
      </c>
      <c r="M1583">
        <v>0</v>
      </c>
      <c r="N1583">
        <v>0</v>
      </c>
      <c r="O1583">
        <v>0</v>
      </c>
      <c r="P1583">
        <v>0</v>
      </c>
      <c r="Q1583">
        <v>0</v>
      </c>
      <c r="R1583">
        <v>0</v>
      </c>
      <c r="S1583">
        <v>0</v>
      </c>
      <c r="T1583">
        <v>17.593684210526316</v>
      </c>
      <c r="U1583">
        <v>0</v>
      </c>
      <c r="V1583">
        <v>0</v>
      </c>
      <c r="W1583">
        <v>0</v>
      </c>
      <c r="X1583">
        <v>32.88000000000001</v>
      </c>
      <c r="Y1583">
        <v>38.936842105263167</v>
      </c>
      <c r="Z1583">
        <v>133.91784000000001</v>
      </c>
      <c r="AA1583">
        <v>184.13702999999998</v>
      </c>
      <c r="AB1583">
        <v>0</v>
      </c>
      <c r="AC1583">
        <v>0</v>
      </c>
      <c r="AD1583">
        <v>120.95999999999998</v>
      </c>
      <c r="AE1583">
        <v>0</v>
      </c>
      <c r="AF1583">
        <v>0</v>
      </c>
      <c r="AG1583">
        <v>0</v>
      </c>
      <c r="AH1583">
        <v>0</v>
      </c>
      <c r="AI1583">
        <v>0</v>
      </c>
      <c r="AJ1583">
        <v>0</v>
      </c>
      <c r="AK1583">
        <v>0</v>
      </c>
      <c r="AL1583">
        <v>8.0905263157894716</v>
      </c>
      <c r="AM1583">
        <v>0</v>
      </c>
      <c r="AN1583">
        <v>0</v>
      </c>
      <c r="AO1583">
        <v>0</v>
      </c>
      <c r="AP1583">
        <v>15.119999999999997</v>
      </c>
      <c r="AQ1583">
        <v>17.905263157894737</v>
      </c>
    </row>
    <row r="1584" spans="1:43">
      <c r="A1584" t="s">
        <v>162</v>
      </c>
      <c r="B1584" t="s">
        <v>181</v>
      </c>
      <c r="C1584" t="s">
        <v>862</v>
      </c>
      <c r="D1584">
        <v>0</v>
      </c>
      <c r="E1584">
        <v>0</v>
      </c>
      <c r="F1584">
        <v>0</v>
      </c>
      <c r="G1584">
        <v>0</v>
      </c>
      <c r="H1584">
        <v>291.21816000000013</v>
      </c>
      <c r="I1584">
        <v>400.42497000000014</v>
      </c>
      <c r="J1584">
        <v>0</v>
      </c>
      <c r="K1584">
        <v>0</v>
      </c>
      <c r="L1584">
        <v>263.04000000000002</v>
      </c>
      <c r="M1584">
        <v>0</v>
      </c>
      <c r="N1584">
        <v>0</v>
      </c>
      <c r="O1584">
        <v>0</v>
      </c>
      <c r="P1584">
        <v>0</v>
      </c>
      <c r="Q1584">
        <v>0</v>
      </c>
      <c r="R1584">
        <v>0</v>
      </c>
      <c r="S1584">
        <v>0</v>
      </c>
      <c r="T1584">
        <v>17.593684210526316</v>
      </c>
      <c r="U1584">
        <v>0</v>
      </c>
      <c r="V1584">
        <v>0</v>
      </c>
      <c r="W1584">
        <v>0</v>
      </c>
      <c r="X1584">
        <v>32.88000000000001</v>
      </c>
      <c r="Y1584">
        <v>38.936842105263167</v>
      </c>
      <c r="Z1584">
        <v>133.91784000000001</v>
      </c>
      <c r="AA1584">
        <v>184.13702999999998</v>
      </c>
      <c r="AB1584">
        <v>0</v>
      </c>
      <c r="AC1584">
        <v>0</v>
      </c>
      <c r="AD1584">
        <v>120.95999999999998</v>
      </c>
      <c r="AE1584">
        <v>0</v>
      </c>
      <c r="AF1584">
        <v>0</v>
      </c>
      <c r="AG1584">
        <v>0</v>
      </c>
      <c r="AH1584">
        <v>0</v>
      </c>
      <c r="AI1584">
        <v>0</v>
      </c>
      <c r="AJ1584">
        <v>0</v>
      </c>
      <c r="AK1584">
        <v>0</v>
      </c>
      <c r="AL1584">
        <v>8.0905263157894716</v>
      </c>
      <c r="AM1584">
        <v>0</v>
      </c>
      <c r="AN1584">
        <v>0</v>
      </c>
      <c r="AO1584">
        <v>0</v>
      </c>
      <c r="AP1584">
        <v>15.119999999999997</v>
      </c>
      <c r="AQ1584">
        <v>17.905263157894737</v>
      </c>
    </row>
    <row r="1585" spans="1:43">
      <c r="A1585" t="s">
        <v>162</v>
      </c>
      <c r="B1585" t="s">
        <v>181</v>
      </c>
      <c r="C1585" t="s">
        <v>863</v>
      </c>
      <c r="D1585">
        <v>0</v>
      </c>
      <c r="E1585">
        <v>0</v>
      </c>
      <c r="F1585">
        <v>0</v>
      </c>
      <c r="G1585">
        <v>0</v>
      </c>
      <c r="H1585">
        <v>291.21816000000013</v>
      </c>
      <c r="I1585">
        <v>400.42497000000014</v>
      </c>
      <c r="J1585">
        <v>0</v>
      </c>
      <c r="K1585">
        <v>0</v>
      </c>
      <c r="L1585">
        <v>263.04000000000002</v>
      </c>
      <c r="M1585">
        <v>0</v>
      </c>
      <c r="N1585">
        <v>0</v>
      </c>
      <c r="O1585">
        <v>0</v>
      </c>
      <c r="P1585">
        <v>0</v>
      </c>
      <c r="Q1585">
        <v>0</v>
      </c>
      <c r="R1585">
        <v>0</v>
      </c>
      <c r="S1585">
        <v>0</v>
      </c>
      <c r="T1585">
        <v>17.593684210526316</v>
      </c>
      <c r="U1585">
        <v>0</v>
      </c>
      <c r="V1585">
        <v>0</v>
      </c>
      <c r="W1585">
        <v>0</v>
      </c>
      <c r="X1585">
        <v>32.88000000000001</v>
      </c>
      <c r="Y1585">
        <v>38.936842105263167</v>
      </c>
      <c r="Z1585">
        <v>133.91784000000001</v>
      </c>
      <c r="AA1585">
        <v>184.13702999999998</v>
      </c>
      <c r="AB1585">
        <v>0</v>
      </c>
      <c r="AC1585">
        <v>0</v>
      </c>
      <c r="AD1585">
        <v>120.95999999999998</v>
      </c>
      <c r="AE1585">
        <v>0</v>
      </c>
      <c r="AF1585">
        <v>0</v>
      </c>
      <c r="AG1585">
        <v>0</v>
      </c>
      <c r="AH1585">
        <v>0</v>
      </c>
      <c r="AI1585">
        <v>0</v>
      </c>
      <c r="AJ1585">
        <v>0</v>
      </c>
      <c r="AK1585">
        <v>0</v>
      </c>
      <c r="AL1585">
        <v>8.0905263157894716</v>
      </c>
      <c r="AM1585">
        <v>0</v>
      </c>
      <c r="AN1585">
        <v>0</v>
      </c>
      <c r="AO1585">
        <v>0</v>
      </c>
      <c r="AP1585">
        <v>15.119999999999997</v>
      </c>
      <c r="AQ1585">
        <v>17.905263157894737</v>
      </c>
    </row>
    <row r="1586" spans="1:43">
      <c r="A1586" t="s">
        <v>162</v>
      </c>
      <c r="B1586" t="s">
        <v>183</v>
      </c>
      <c r="C1586" t="s">
        <v>856</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row>
    <row r="1587" spans="1:43">
      <c r="A1587" t="s">
        <v>162</v>
      </c>
      <c r="B1587" t="s">
        <v>183</v>
      </c>
      <c r="C1587" t="s">
        <v>857</v>
      </c>
      <c r="D1587">
        <v>38.93684210526316</v>
      </c>
      <c r="E1587">
        <v>17.905263157894737</v>
      </c>
      <c r="F1587">
        <v>263.04000000000002</v>
      </c>
      <c r="G1587">
        <v>120.96000000000001</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row>
    <row r="1588" spans="1:43">
      <c r="A1588" t="s">
        <v>162</v>
      </c>
      <c r="B1588" t="s">
        <v>183</v>
      </c>
      <c r="C1588" t="s">
        <v>858</v>
      </c>
      <c r="D1588">
        <v>103.02400000000003</v>
      </c>
      <c r="E1588">
        <v>47.376000000000012</v>
      </c>
      <c r="F1588">
        <v>628.99874016000012</v>
      </c>
      <c r="G1588">
        <v>289.24759584000003</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row>
    <row r="1589" spans="1:43">
      <c r="A1589" t="s">
        <v>162</v>
      </c>
      <c r="B1589" t="s">
        <v>183</v>
      </c>
      <c r="C1589" t="s">
        <v>859</v>
      </c>
      <c r="D1589">
        <v>89.410526315789497</v>
      </c>
      <c r="E1589">
        <v>41.115789473684217</v>
      </c>
      <c r="F1589">
        <v>954.68313000000035</v>
      </c>
      <c r="G1589">
        <v>439.01487000000009</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row>
    <row r="1590" spans="1:43">
      <c r="A1590" t="s">
        <v>162</v>
      </c>
      <c r="B1590" t="s">
        <v>183</v>
      </c>
      <c r="C1590" t="s">
        <v>860</v>
      </c>
      <c r="D1590">
        <v>89.410526315789497</v>
      </c>
      <c r="E1590">
        <v>41.115789473684217</v>
      </c>
      <c r="F1590">
        <v>954.68313000000035</v>
      </c>
      <c r="G1590">
        <v>439.01487000000009</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row>
    <row r="1591" spans="1:43">
      <c r="A1591" t="s">
        <v>162</v>
      </c>
      <c r="B1591" t="s">
        <v>183</v>
      </c>
      <c r="C1591" t="s">
        <v>861</v>
      </c>
      <c r="D1591">
        <v>0</v>
      </c>
      <c r="E1591">
        <v>0</v>
      </c>
      <c r="F1591">
        <v>0</v>
      </c>
      <c r="G1591">
        <v>0</v>
      </c>
      <c r="H1591">
        <v>291.21816000000013</v>
      </c>
      <c r="I1591">
        <v>400.42497000000014</v>
      </c>
      <c r="J1591">
        <v>0</v>
      </c>
      <c r="K1591">
        <v>0</v>
      </c>
      <c r="L1591">
        <v>263.04000000000002</v>
      </c>
      <c r="M1591">
        <v>0</v>
      </c>
      <c r="N1591">
        <v>0</v>
      </c>
      <c r="O1591">
        <v>0</v>
      </c>
      <c r="P1591">
        <v>0</v>
      </c>
      <c r="Q1591">
        <v>0</v>
      </c>
      <c r="R1591">
        <v>0</v>
      </c>
      <c r="S1591">
        <v>0</v>
      </c>
      <c r="T1591">
        <v>17.593684210526316</v>
      </c>
      <c r="U1591">
        <v>0</v>
      </c>
      <c r="V1591">
        <v>0</v>
      </c>
      <c r="W1591">
        <v>0</v>
      </c>
      <c r="X1591">
        <v>32.88000000000001</v>
      </c>
      <c r="Y1591">
        <v>38.936842105263167</v>
      </c>
      <c r="Z1591">
        <v>133.91784000000001</v>
      </c>
      <c r="AA1591">
        <v>184.13702999999998</v>
      </c>
      <c r="AB1591">
        <v>0</v>
      </c>
      <c r="AC1591">
        <v>0</v>
      </c>
      <c r="AD1591">
        <v>120.95999999999998</v>
      </c>
      <c r="AE1591">
        <v>0</v>
      </c>
      <c r="AF1591">
        <v>0</v>
      </c>
      <c r="AG1591">
        <v>0</v>
      </c>
      <c r="AH1591">
        <v>0</v>
      </c>
      <c r="AI1591">
        <v>0</v>
      </c>
      <c r="AJ1591">
        <v>0</v>
      </c>
      <c r="AK1591">
        <v>0</v>
      </c>
      <c r="AL1591">
        <v>8.0905263157894716</v>
      </c>
      <c r="AM1591">
        <v>0</v>
      </c>
      <c r="AN1591">
        <v>0</v>
      </c>
      <c r="AO1591">
        <v>0</v>
      </c>
      <c r="AP1591">
        <v>15.119999999999997</v>
      </c>
      <c r="AQ1591">
        <v>17.905263157894737</v>
      </c>
    </row>
    <row r="1592" spans="1:43">
      <c r="A1592" t="s">
        <v>162</v>
      </c>
      <c r="B1592" t="s">
        <v>183</v>
      </c>
      <c r="C1592" t="s">
        <v>862</v>
      </c>
      <c r="D1592">
        <v>0</v>
      </c>
      <c r="E1592">
        <v>0</v>
      </c>
      <c r="F1592">
        <v>0</v>
      </c>
      <c r="G1592">
        <v>0</v>
      </c>
      <c r="H1592">
        <v>291.21816000000013</v>
      </c>
      <c r="I1592">
        <v>400.42497000000014</v>
      </c>
      <c r="J1592">
        <v>0</v>
      </c>
      <c r="K1592">
        <v>0</v>
      </c>
      <c r="L1592">
        <v>263.04000000000002</v>
      </c>
      <c r="M1592">
        <v>0</v>
      </c>
      <c r="N1592">
        <v>0</v>
      </c>
      <c r="O1592">
        <v>0</v>
      </c>
      <c r="P1592">
        <v>0</v>
      </c>
      <c r="Q1592">
        <v>0</v>
      </c>
      <c r="R1592">
        <v>0</v>
      </c>
      <c r="S1592">
        <v>0</v>
      </c>
      <c r="T1592">
        <v>17.593684210526316</v>
      </c>
      <c r="U1592">
        <v>0</v>
      </c>
      <c r="V1592">
        <v>0</v>
      </c>
      <c r="W1592">
        <v>0</v>
      </c>
      <c r="X1592">
        <v>32.88000000000001</v>
      </c>
      <c r="Y1592">
        <v>38.936842105263167</v>
      </c>
      <c r="Z1592">
        <v>133.91784000000001</v>
      </c>
      <c r="AA1592">
        <v>184.13702999999998</v>
      </c>
      <c r="AB1592">
        <v>0</v>
      </c>
      <c r="AC1592">
        <v>0</v>
      </c>
      <c r="AD1592">
        <v>120.95999999999998</v>
      </c>
      <c r="AE1592">
        <v>0</v>
      </c>
      <c r="AF1592">
        <v>0</v>
      </c>
      <c r="AG1592">
        <v>0</v>
      </c>
      <c r="AH1592">
        <v>0</v>
      </c>
      <c r="AI1592">
        <v>0</v>
      </c>
      <c r="AJ1592">
        <v>0</v>
      </c>
      <c r="AK1592">
        <v>0</v>
      </c>
      <c r="AL1592">
        <v>8.0905263157894716</v>
      </c>
      <c r="AM1592">
        <v>0</v>
      </c>
      <c r="AN1592">
        <v>0</v>
      </c>
      <c r="AO1592">
        <v>0</v>
      </c>
      <c r="AP1592">
        <v>15.119999999999997</v>
      </c>
      <c r="AQ1592">
        <v>17.905263157894737</v>
      </c>
    </row>
    <row r="1593" spans="1:43">
      <c r="A1593" t="s">
        <v>162</v>
      </c>
      <c r="B1593" t="s">
        <v>183</v>
      </c>
      <c r="C1593" t="s">
        <v>863</v>
      </c>
      <c r="D1593">
        <v>0</v>
      </c>
      <c r="E1593">
        <v>0</v>
      </c>
      <c r="F1593">
        <v>0</v>
      </c>
      <c r="G1593">
        <v>0</v>
      </c>
      <c r="H1593">
        <v>291.21816000000013</v>
      </c>
      <c r="I1593">
        <v>400.42497000000014</v>
      </c>
      <c r="J1593">
        <v>0</v>
      </c>
      <c r="K1593">
        <v>0</v>
      </c>
      <c r="L1593">
        <v>263.04000000000002</v>
      </c>
      <c r="M1593">
        <v>0</v>
      </c>
      <c r="N1593">
        <v>0</v>
      </c>
      <c r="O1593">
        <v>0</v>
      </c>
      <c r="P1593">
        <v>0</v>
      </c>
      <c r="Q1593">
        <v>0</v>
      </c>
      <c r="R1593">
        <v>0</v>
      </c>
      <c r="S1593">
        <v>0</v>
      </c>
      <c r="T1593">
        <v>17.593684210526316</v>
      </c>
      <c r="U1593">
        <v>0</v>
      </c>
      <c r="V1593">
        <v>0</v>
      </c>
      <c r="W1593">
        <v>0</v>
      </c>
      <c r="X1593">
        <v>32.88000000000001</v>
      </c>
      <c r="Y1593">
        <v>38.936842105263167</v>
      </c>
      <c r="Z1593">
        <v>133.91784000000001</v>
      </c>
      <c r="AA1593">
        <v>184.13702999999998</v>
      </c>
      <c r="AB1593">
        <v>0</v>
      </c>
      <c r="AC1593">
        <v>0</v>
      </c>
      <c r="AD1593">
        <v>120.95999999999998</v>
      </c>
      <c r="AE1593">
        <v>0</v>
      </c>
      <c r="AF1593">
        <v>0</v>
      </c>
      <c r="AG1593">
        <v>0</v>
      </c>
      <c r="AH1593">
        <v>0</v>
      </c>
      <c r="AI1593">
        <v>0</v>
      </c>
      <c r="AJ1593">
        <v>0</v>
      </c>
      <c r="AK1593">
        <v>0</v>
      </c>
      <c r="AL1593">
        <v>8.0905263157894716</v>
      </c>
      <c r="AM1593">
        <v>0</v>
      </c>
      <c r="AN1593">
        <v>0</v>
      </c>
      <c r="AO1593">
        <v>0</v>
      </c>
      <c r="AP1593">
        <v>15.119999999999997</v>
      </c>
      <c r="AQ1593">
        <v>17.905263157894737</v>
      </c>
    </row>
    <row r="1594" spans="1:43">
      <c r="A1594" t="s">
        <v>162</v>
      </c>
      <c r="B1594" t="s">
        <v>185</v>
      </c>
      <c r="C1594" t="s">
        <v>856</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row>
    <row r="1595" spans="1:43">
      <c r="A1595" t="s">
        <v>162</v>
      </c>
      <c r="B1595" t="s">
        <v>185</v>
      </c>
      <c r="C1595" t="s">
        <v>857</v>
      </c>
      <c r="D1595">
        <v>41.389860775665959</v>
      </c>
      <c r="E1595">
        <v>19.033293641364637</v>
      </c>
      <c r="F1595">
        <v>187.32803396117617</v>
      </c>
      <c r="G1595">
        <v>86.143548463898526</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row>
    <row r="1596" spans="1:43">
      <c r="A1596" t="s">
        <v>162</v>
      </c>
      <c r="B1596" t="s">
        <v>185</v>
      </c>
      <c r="C1596" t="s">
        <v>858</v>
      </c>
      <c r="D1596">
        <v>403.52969910193343</v>
      </c>
      <c r="E1596">
        <v>185.56475214176498</v>
      </c>
      <c r="F1596">
        <v>640.22995685463422</v>
      </c>
      <c r="G1596">
        <v>294.4123159258537</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row>
    <row r="1597" spans="1:43">
      <c r="A1597" t="s">
        <v>162</v>
      </c>
      <c r="B1597" t="s">
        <v>185</v>
      </c>
      <c r="C1597" t="s">
        <v>859</v>
      </c>
      <c r="D1597">
        <v>394.45404997912635</v>
      </c>
      <c r="E1597">
        <v>181.39127845755445</v>
      </c>
      <c r="F1597">
        <v>857.35288341463445</v>
      </c>
      <c r="G1597">
        <v>394.25716536585378</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row>
    <row r="1598" spans="1:43">
      <c r="A1598" t="s">
        <v>162</v>
      </c>
      <c r="B1598" t="s">
        <v>185</v>
      </c>
      <c r="C1598" t="s">
        <v>860</v>
      </c>
      <c r="D1598">
        <v>320.23185057685077</v>
      </c>
      <c r="E1598">
        <v>147.25990209008464</v>
      </c>
      <c r="F1598">
        <v>857.79208590527912</v>
      </c>
      <c r="G1598">
        <v>394.4591343943984</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row>
    <row r="1599" spans="1:43">
      <c r="A1599" t="s">
        <v>162</v>
      </c>
      <c r="B1599" t="s">
        <v>185</v>
      </c>
      <c r="C1599" t="s">
        <v>861</v>
      </c>
      <c r="D1599">
        <v>0</v>
      </c>
      <c r="E1599">
        <v>0</v>
      </c>
      <c r="F1599">
        <v>0</v>
      </c>
      <c r="G1599">
        <v>0</v>
      </c>
      <c r="H1599">
        <v>220.00434354809795</v>
      </c>
      <c r="I1599">
        <v>292.40272275938435</v>
      </c>
      <c r="J1599">
        <v>0</v>
      </c>
      <c r="K1599">
        <v>82.345019597796863</v>
      </c>
      <c r="L1599">
        <v>263.04000000000002</v>
      </c>
      <c r="M1599">
        <v>0</v>
      </c>
      <c r="N1599">
        <v>0</v>
      </c>
      <c r="O1599">
        <v>0</v>
      </c>
      <c r="P1599">
        <v>0</v>
      </c>
      <c r="Q1599">
        <v>17.746960103780332</v>
      </c>
      <c r="R1599">
        <v>24.402070142697962</v>
      </c>
      <c r="S1599">
        <v>0</v>
      </c>
      <c r="T1599">
        <v>11.729122807017545</v>
      </c>
      <c r="U1599">
        <v>0</v>
      </c>
      <c r="V1599">
        <v>0</v>
      </c>
      <c r="W1599">
        <v>0</v>
      </c>
      <c r="X1599">
        <v>121.9450663359938</v>
      </c>
      <c r="Y1599">
        <v>144.4086311873611</v>
      </c>
      <c r="Z1599">
        <v>101.16988060970925</v>
      </c>
      <c r="AA1599">
        <v>134.46256594044678</v>
      </c>
      <c r="AB1599">
        <v>0</v>
      </c>
      <c r="AC1599">
        <v>37.866687844242335</v>
      </c>
      <c r="AD1599">
        <v>120.95999999999998</v>
      </c>
      <c r="AE1599">
        <v>0</v>
      </c>
      <c r="AF1599">
        <v>0</v>
      </c>
      <c r="AG1599">
        <v>0</v>
      </c>
      <c r="AH1599">
        <v>0</v>
      </c>
      <c r="AI1599">
        <v>8.1610108506435104</v>
      </c>
      <c r="AJ1599">
        <v>11.221389919634827</v>
      </c>
      <c r="AK1599">
        <v>0</v>
      </c>
      <c r="AL1599">
        <v>5.393684210526315</v>
      </c>
      <c r="AM1599">
        <v>0</v>
      </c>
      <c r="AN1599">
        <v>0</v>
      </c>
      <c r="AO1599">
        <v>0</v>
      </c>
      <c r="AP1599">
        <v>56.076928315092033</v>
      </c>
      <c r="AQ1599">
        <v>66.40688879418795</v>
      </c>
    </row>
    <row r="1600" spans="1:43">
      <c r="A1600" t="s">
        <v>162</v>
      </c>
      <c r="B1600" t="s">
        <v>185</v>
      </c>
      <c r="C1600" t="s">
        <v>862</v>
      </c>
      <c r="D1600">
        <v>0</v>
      </c>
      <c r="E1600">
        <v>0</v>
      </c>
      <c r="F1600">
        <v>0</v>
      </c>
      <c r="G1600">
        <v>0</v>
      </c>
      <c r="H1600">
        <v>220.00434354809795</v>
      </c>
      <c r="I1600">
        <v>292.40272275938435</v>
      </c>
      <c r="J1600">
        <v>0</v>
      </c>
      <c r="K1600">
        <v>82.345019597796863</v>
      </c>
      <c r="L1600">
        <v>263.04000000000002</v>
      </c>
      <c r="M1600">
        <v>0</v>
      </c>
      <c r="N1600">
        <v>0</v>
      </c>
      <c r="O1600">
        <v>0</v>
      </c>
      <c r="P1600">
        <v>0</v>
      </c>
      <c r="Q1600">
        <v>17.746960103780332</v>
      </c>
      <c r="R1600">
        <v>24.402070142697962</v>
      </c>
      <c r="S1600">
        <v>0</v>
      </c>
      <c r="T1600">
        <v>11.729122807017545</v>
      </c>
      <c r="U1600">
        <v>0</v>
      </c>
      <c r="V1600">
        <v>0</v>
      </c>
      <c r="W1600">
        <v>0</v>
      </c>
      <c r="X1600">
        <v>121.9450663359938</v>
      </c>
      <c r="Y1600">
        <v>144.4086311873611</v>
      </c>
      <c r="Z1600">
        <v>101.16988060970925</v>
      </c>
      <c r="AA1600">
        <v>134.46256594044678</v>
      </c>
      <c r="AB1600">
        <v>0</v>
      </c>
      <c r="AC1600">
        <v>37.866687844242335</v>
      </c>
      <c r="AD1600">
        <v>120.95999999999998</v>
      </c>
      <c r="AE1600">
        <v>0</v>
      </c>
      <c r="AF1600">
        <v>0</v>
      </c>
      <c r="AG1600">
        <v>0</v>
      </c>
      <c r="AH1600">
        <v>0</v>
      </c>
      <c r="AI1600">
        <v>8.1610108506435104</v>
      </c>
      <c r="AJ1600">
        <v>11.221389919634827</v>
      </c>
      <c r="AK1600">
        <v>0</v>
      </c>
      <c r="AL1600">
        <v>5.393684210526315</v>
      </c>
      <c r="AM1600">
        <v>0</v>
      </c>
      <c r="AN1600">
        <v>0</v>
      </c>
      <c r="AO1600">
        <v>0</v>
      </c>
      <c r="AP1600">
        <v>56.076928315092033</v>
      </c>
      <c r="AQ1600">
        <v>66.40688879418795</v>
      </c>
    </row>
    <row r="1601" spans="1:43">
      <c r="A1601" t="s">
        <v>162</v>
      </c>
      <c r="B1601" t="s">
        <v>185</v>
      </c>
      <c r="C1601" t="s">
        <v>863</v>
      </c>
      <c r="D1601">
        <v>0</v>
      </c>
      <c r="E1601">
        <v>0</v>
      </c>
      <c r="F1601">
        <v>0</v>
      </c>
      <c r="G1601">
        <v>0</v>
      </c>
      <c r="H1601">
        <v>220.00434354809795</v>
      </c>
      <c r="I1601">
        <v>292.40272275938435</v>
      </c>
      <c r="J1601">
        <v>0</v>
      </c>
      <c r="K1601">
        <v>82.345019597796863</v>
      </c>
      <c r="L1601">
        <v>263.04000000000002</v>
      </c>
      <c r="M1601">
        <v>0</v>
      </c>
      <c r="N1601">
        <v>0</v>
      </c>
      <c r="O1601">
        <v>0</v>
      </c>
      <c r="P1601">
        <v>0</v>
      </c>
      <c r="Q1601">
        <v>17.746960103780332</v>
      </c>
      <c r="R1601">
        <v>24.402070142697962</v>
      </c>
      <c r="S1601">
        <v>0</v>
      </c>
      <c r="T1601">
        <v>11.729122807017545</v>
      </c>
      <c r="U1601">
        <v>0</v>
      </c>
      <c r="V1601">
        <v>0</v>
      </c>
      <c r="W1601">
        <v>0</v>
      </c>
      <c r="X1601">
        <v>121.9450663359938</v>
      </c>
      <c r="Y1601">
        <v>144.4086311873611</v>
      </c>
      <c r="Z1601">
        <v>101.16988060970925</v>
      </c>
      <c r="AA1601">
        <v>134.46256594044678</v>
      </c>
      <c r="AB1601">
        <v>0</v>
      </c>
      <c r="AC1601">
        <v>37.866687844242335</v>
      </c>
      <c r="AD1601">
        <v>120.95999999999998</v>
      </c>
      <c r="AE1601">
        <v>0</v>
      </c>
      <c r="AF1601">
        <v>0</v>
      </c>
      <c r="AG1601">
        <v>0</v>
      </c>
      <c r="AH1601">
        <v>0</v>
      </c>
      <c r="AI1601">
        <v>8.1610108506435104</v>
      </c>
      <c r="AJ1601">
        <v>11.221389919634827</v>
      </c>
      <c r="AK1601">
        <v>0</v>
      </c>
      <c r="AL1601">
        <v>5.393684210526315</v>
      </c>
      <c r="AM1601">
        <v>0</v>
      </c>
      <c r="AN1601">
        <v>0</v>
      </c>
      <c r="AO1601">
        <v>0</v>
      </c>
      <c r="AP1601">
        <v>56.076928315092033</v>
      </c>
      <c r="AQ1601">
        <v>66.40688879418795</v>
      </c>
    </row>
    <row r="1602" spans="1:43">
      <c r="A1602" t="s">
        <v>164</v>
      </c>
      <c r="B1602" t="s">
        <v>171</v>
      </c>
      <c r="C1602" t="s">
        <v>856</v>
      </c>
      <c r="D1602">
        <v>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row>
    <row r="1603" spans="1:43">
      <c r="A1603" t="s">
        <v>164</v>
      </c>
      <c r="B1603" t="s">
        <v>171</v>
      </c>
      <c r="C1603" t="s">
        <v>857</v>
      </c>
      <c r="D1603">
        <v>196.3666666666667</v>
      </c>
      <c r="E1603">
        <v>90.300000000000011</v>
      </c>
      <c r="F1603">
        <v>306.06619939190273</v>
      </c>
      <c r="G1603">
        <v>140.74577052328371</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row>
    <row r="1604" spans="1:43">
      <c r="A1604" t="s">
        <v>164</v>
      </c>
      <c r="B1604" t="s">
        <v>171</v>
      </c>
      <c r="C1604" t="s">
        <v>858</v>
      </c>
      <c r="D1604">
        <v>196.3666666666667</v>
      </c>
      <c r="E1604">
        <v>90.300000000000011</v>
      </c>
      <c r="F1604">
        <v>531.05352983559317</v>
      </c>
      <c r="G1604">
        <v>244.2070976616231</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row>
    <row r="1605" spans="1:43">
      <c r="A1605" t="s">
        <v>164</v>
      </c>
      <c r="B1605" t="s">
        <v>171</v>
      </c>
      <c r="C1605" t="s">
        <v>859</v>
      </c>
      <c r="D1605">
        <v>196.3666666666667</v>
      </c>
      <c r="E1605">
        <v>90.300000000000011</v>
      </c>
      <c r="F1605">
        <v>521.65504382163158</v>
      </c>
      <c r="G1605">
        <v>239.88516613695464</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row>
    <row r="1606" spans="1:43">
      <c r="A1606" t="s">
        <v>164</v>
      </c>
      <c r="B1606" t="s">
        <v>171</v>
      </c>
      <c r="C1606" t="s">
        <v>860</v>
      </c>
      <c r="D1606">
        <v>196.3666666666667</v>
      </c>
      <c r="E1606">
        <v>90.300000000000011</v>
      </c>
      <c r="F1606">
        <v>492.76775033999007</v>
      </c>
      <c r="G1606">
        <v>226.60122825853557</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row>
    <row r="1607" spans="1:43">
      <c r="A1607" t="s">
        <v>164</v>
      </c>
      <c r="B1607" t="s">
        <v>171</v>
      </c>
      <c r="C1607" t="s">
        <v>861</v>
      </c>
      <c r="D1607">
        <v>0</v>
      </c>
      <c r="E1607">
        <v>0</v>
      </c>
      <c r="F1607">
        <v>0</v>
      </c>
      <c r="G1607">
        <v>0</v>
      </c>
      <c r="H1607">
        <v>0</v>
      </c>
      <c r="I1607">
        <v>0</v>
      </c>
      <c r="J1607">
        <v>0</v>
      </c>
      <c r="K1607">
        <v>41.853691217522019</v>
      </c>
      <c r="L1607">
        <v>173.26072578913465</v>
      </c>
      <c r="M1607">
        <v>146.13333333333338</v>
      </c>
      <c r="N1607">
        <v>131.52000000000001</v>
      </c>
      <c r="O1607">
        <v>0</v>
      </c>
      <c r="P1607">
        <v>0</v>
      </c>
      <c r="Q1607">
        <v>0</v>
      </c>
      <c r="R1607">
        <v>0</v>
      </c>
      <c r="S1607">
        <v>0</v>
      </c>
      <c r="T1607">
        <v>0</v>
      </c>
      <c r="U1607">
        <v>0</v>
      </c>
      <c r="V1607">
        <v>0</v>
      </c>
      <c r="W1607">
        <v>0</v>
      </c>
      <c r="X1607">
        <v>82.200000000000017</v>
      </c>
      <c r="Y1607">
        <v>114.16666666666669</v>
      </c>
      <c r="Z1607">
        <v>0</v>
      </c>
      <c r="AA1607">
        <v>0</v>
      </c>
      <c r="AB1607">
        <v>0</v>
      </c>
      <c r="AC1607">
        <v>19.246587932145161</v>
      </c>
      <c r="AD1607">
        <v>79.674640326390374</v>
      </c>
      <c r="AE1607">
        <v>67.199999999999989</v>
      </c>
      <c r="AF1607">
        <v>60.47999999999999</v>
      </c>
      <c r="AG1607">
        <v>0</v>
      </c>
      <c r="AH1607">
        <v>0</v>
      </c>
      <c r="AI1607">
        <v>0</v>
      </c>
      <c r="AJ1607">
        <v>0</v>
      </c>
      <c r="AK1607">
        <v>0</v>
      </c>
      <c r="AL1607">
        <v>0</v>
      </c>
      <c r="AM1607">
        <v>0</v>
      </c>
      <c r="AN1607">
        <v>0</v>
      </c>
      <c r="AO1607">
        <v>0</v>
      </c>
      <c r="AP1607">
        <v>37.799999999999997</v>
      </c>
      <c r="AQ1607">
        <v>52.5</v>
      </c>
    </row>
    <row r="1608" spans="1:43">
      <c r="A1608" t="s">
        <v>164</v>
      </c>
      <c r="B1608" t="s">
        <v>171</v>
      </c>
      <c r="C1608" t="s">
        <v>862</v>
      </c>
      <c r="D1608">
        <v>0</v>
      </c>
      <c r="E1608">
        <v>0</v>
      </c>
      <c r="F1608">
        <v>0</v>
      </c>
      <c r="G1608">
        <v>0</v>
      </c>
      <c r="H1608">
        <v>0</v>
      </c>
      <c r="I1608">
        <v>0</v>
      </c>
      <c r="J1608">
        <v>0</v>
      </c>
      <c r="K1608">
        <v>41.853691217522019</v>
      </c>
      <c r="L1608">
        <v>173.26072578913465</v>
      </c>
      <c r="M1608">
        <v>146.13333333333338</v>
      </c>
      <c r="N1608">
        <v>131.52000000000001</v>
      </c>
      <c r="O1608">
        <v>0</v>
      </c>
      <c r="P1608">
        <v>0</v>
      </c>
      <c r="Q1608">
        <v>0</v>
      </c>
      <c r="R1608">
        <v>0</v>
      </c>
      <c r="S1608">
        <v>0</v>
      </c>
      <c r="T1608">
        <v>0</v>
      </c>
      <c r="U1608">
        <v>0</v>
      </c>
      <c r="V1608">
        <v>0</v>
      </c>
      <c r="W1608">
        <v>0</v>
      </c>
      <c r="X1608">
        <v>82.200000000000017</v>
      </c>
      <c r="Y1608">
        <v>114.16666666666669</v>
      </c>
      <c r="Z1608">
        <v>0</v>
      </c>
      <c r="AA1608">
        <v>0</v>
      </c>
      <c r="AB1608">
        <v>0</v>
      </c>
      <c r="AC1608">
        <v>19.246587932145161</v>
      </c>
      <c r="AD1608">
        <v>79.674640326390374</v>
      </c>
      <c r="AE1608">
        <v>67.199999999999989</v>
      </c>
      <c r="AF1608">
        <v>60.47999999999999</v>
      </c>
      <c r="AG1608">
        <v>0</v>
      </c>
      <c r="AH1608">
        <v>0</v>
      </c>
      <c r="AI1608">
        <v>0</v>
      </c>
      <c r="AJ1608">
        <v>0</v>
      </c>
      <c r="AK1608">
        <v>0</v>
      </c>
      <c r="AL1608">
        <v>0</v>
      </c>
      <c r="AM1608">
        <v>0</v>
      </c>
      <c r="AN1608">
        <v>0</v>
      </c>
      <c r="AO1608">
        <v>0</v>
      </c>
      <c r="AP1608">
        <v>37.799999999999997</v>
      </c>
      <c r="AQ1608">
        <v>52.5</v>
      </c>
    </row>
    <row r="1609" spans="1:43">
      <c r="A1609" t="s">
        <v>164</v>
      </c>
      <c r="B1609" t="s">
        <v>171</v>
      </c>
      <c r="C1609" t="s">
        <v>863</v>
      </c>
      <c r="D1609">
        <v>0</v>
      </c>
      <c r="E1609">
        <v>0</v>
      </c>
      <c r="F1609">
        <v>0</v>
      </c>
      <c r="G1609">
        <v>0</v>
      </c>
      <c r="H1609">
        <v>0</v>
      </c>
      <c r="I1609">
        <v>0</v>
      </c>
      <c r="J1609">
        <v>0</v>
      </c>
      <c r="K1609">
        <v>41.853691217522019</v>
      </c>
      <c r="L1609">
        <v>173.26072578913465</v>
      </c>
      <c r="M1609">
        <v>146.13333333333338</v>
      </c>
      <c r="N1609">
        <v>131.52000000000001</v>
      </c>
      <c r="O1609">
        <v>0</v>
      </c>
      <c r="P1609">
        <v>0</v>
      </c>
      <c r="Q1609">
        <v>0</v>
      </c>
      <c r="R1609">
        <v>0</v>
      </c>
      <c r="S1609">
        <v>0</v>
      </c>
      <c r="T1609">
        <v>0</v>
      </c>
      <c r="U1609">
        <v>0</v>
      </c>
      <c r="V1609">
        <v>0</v>
      </c>
      <c r="W1609">
        <v>0</v>
      </c>
      <c r="X1609">
        <v>82.200000000000017</v>
      </c>
      <c r="Y1609">
        <v>114.16666666666669</v>
      </c>
      <c r="Z1609">
        <v>0</v>
      </c>
      <c r="AA1609">
        <v>0</v>
      </c>
      <c r="AB1609">
        <v>0</v>
      </c>
      <c r="AC1609">
        <v>19.246587932145161</v>
      </c>
      <c r="AD1609">
        <v>79.674640326390374</v>
      </c>
      <c r="AE1609">
        <v>67.199999999999989</v>
      </c>
      <c r="AF1609">
        <v>60.47999999999999</v>
      </c>
      <c r="AG1609">
        <v>0</v>
      </c>
      <c r="AH1609">
        <v>0</v>
      </c>
      <c r="AI1609">
        <v>0</v>
      </c>
      <c r="AJ1609">
        <v>0</v>
      </c>
      <c r="AK1609">
        <v>0</v>
      </c>
      <c r="AL1609">
        <v>0</v>
      </c>
      <c r="AM1609">
        <v>0</v>
      </c>
      <c r="AN1609">
        <v>0</v>
      </c>
      <c r="AO1609">
        <v>0</v>
      </c>
      <c r="AP1609">
        <v>37.799999999999997</v>
      </c>
      <c r="AQ1609">
        <v>52.5</v>
      </c>
    </row>
    <row r="1610" spans="1:43">
      <c r="A1610" t="s">
        <v>164</v>
      </c>
      <c r="B1610" t="s">
        <v>173</v>
      </c>
      <c r="C1610" t="s">
        <v>856</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row>
    <row r="1611" spans="1:43">
      <c r="A1611" t="s">
        <v>164</v>
      </c>
      <c r="B1611" t="s">
        <v>173</v>
      </c>
      <c r="C1611" t="s">
        <v>857</v>
      </c>
      <c r="D1611">
        <v>134.63927430949101</v>
      </c>
      <c r="E1611">
        <v>61.914410813853529</v>
      </c>
      <c r="F1611">
        <v>791.40762499623202</v>
      </c>
      <c r="G1611">
        <v>363.93197353841322</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row>
    <row r="1612" spans="1:43">
      <c r="A1612" t="s">
        <v>164</v>
      </c>
      <c r="B1612" t="s">
        <v>173</v>
      </c>
      <c r="C1612" t="s">
        <v>858</v>
      </c>
      <c r="D1612">
        <v>101.30398824580382</v>
      </c>
      <c r="E1612">
        <v>46.585045689676207</v>
      </c>
      <c r="F1612">
        <v>722.6640904250271</v>
      </c>
      <c r="G1612">
        <v>332.31998318815113</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row>
    <row r="1613" spans="1:43">
      <c r="A1613" t="s">
        <v>164</v>
      </c>
      <c r="B1613" t="s">
        <v>173</v>
      </c>
      <c r="C1613" t="s">
        <v>859</v>
      </c>
      <c r="D1613">
        <v>119.69581886495263</v>
      </c>
      <c r="E1613">
        <v>55.042602835708138</v>
      </c>
      <c r="F1613">
        <v>513.70173701530894</v>
      </c>
      <c r="G1613">
        <v>236.22780607273327</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row>
    <row r="1614" spans="1:43">
      <c r="A1614" t="s">
        <v>164</v>
      </c>
      <c r="B1614" t="s">
        <v>173</v>
      </c>
      <c r="C1614" t="s">
        <v>860</v>
      </c>
      <c r="D1614">
        <v>130.48334283428213</v>
      </c>
      <c r="E1614">
        <v>60.003289040582288</v>
      </c>
      <c r="F1614">
        <v>688.52638020860718</v>
      </c>
      <c r="G1614">
        <v>316.62162009592879</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row>
    <row r="1615" spans="1:43">
      <c r="A1615" t="s">
        <v>164</v>
      </c>
      <c r="B1615" t="s">
        <v>173</v>
      </c>
      <c r="C1615" t="s">
        <v>861</v>
      </c>
      <c r="D1615">
        <v>0</v>
      </c>
      <c r="E1615">
        <v>0</v>
      </c>
      <c r="F1615">
        <v>0</v>
      </c>
      <c r="G1615">
        <v>0</v>
      </c>
      <c r="H1615">
        <v>67.724860914637887</v>
      </c>
      <c r="I1615">
        <v>93.121683757627096</v>
      </c>
      <c r="J1615">
        <v>35.555551980184894</v>
      </c>
      <c r="K1615">
        <v>5.8237956276099228</v>
      </c>
      <c r="L1615">
        <v>258.29773782898855</v>
      </c>
      <c r="M1615">
        <v>145.87853679355663</v>
      </c>
      <c r="N1615">
        <v>82.124213306002261</v>
      </c>
      <c r="O1615">
        <v>0</v>
      </c>
      <c r="P1615">
        <v>0</v>
      </c>
      <c r="Q1615">
        <v>0</v>
      </c>
      <c r="R1615">
        <v>0</v>
      </c>
      <c r="S1615">
        <v>0</v>
      </c>
      <c r="T1615">
        <v>2.9676862004896201</v>
      </c>
      <c r="U1615">
        <v>0</v>
      </c>
      <c r="V1615">
        <v>0</v>
      </c>
      <c r="W1615">
        <v>0</v>
      </c>
      <c r="X1615">
        <v>56.492021523384921</v>
      </c>
      <c r="Y1615">
        <v>71.023635110407596</v>
      </c>
      <c r="Z1615">
        <v>31.143549179723991</v>
      </c>
      <c r="AA1615">
        <v>42.822380122120478</v>
      </c>
      <c r="AB1615">
        <v>16.35036331935509</v>
      </c>
      <c r="AC1615">
        <v>2.6780957995578474</v>
      </c>
      <c r="AD1615">
        <v>118.77925170238154</v>
      </c>
      <c r="AE1615">
        <v>67.082830788277846</v>
      </c>
      <c r="AF1615">
        <v>37.765149184511969</v>
      </c>
      <c r="AG1615">
        <v>0</v>
      </c>
      <c r="AH1615">
        <v>0</v>
      </c>
      <c r="AI1615">
        <v>0</v>
      </c>
      <c r="AJ1615">
        <v>0</v>
      </c>
      <c r="AK1615">
        <v>0</v>
      </c>
      <c r="AL1615">
        <v>1.3647024133638395</v>
      </c>
      <c r="AM1615">
        <v>0</v>
      </c>
      <c r="AN1615">
        <v>0</v>
      </c>
      <c r="AO1615">
        <v>0</v>
      </c>
      <c r="AP1615">
        <v>25.97808289031569</v>
      </c>
      <c r="AQ1615">
        <v>32.660503736902754</v>
      </c>
    </row>
    <row r="1616" spans="1:43">
      <c r="A1616" t="s">
        <v>164</v>
      </c>
      <c r="B1616" t="s">
        <v>173</v>
      </c>
      <c r="C1616" t="s">
        <v>862</v>
      </c>
      <c r="D1616">
        <v>0</v>
      </c>
      <c r="E1616">
        <v>0</v>
      </c>
      <c r="F1616">
        <v>0</v>
      </c>
      <c r="G1616">
        <v>0</v>
      </c>
      <c r="H1616">
        <v>67.724860914637887</v>
      </c>
      <c r="I1616">
        <v>93.121683757627096</v>
      </c>
      <c r="J1616">
        <v>35.555551980184894</v>
      </c>
      <c r="K1616">
        <v>5.8237956276099228</v>
      </c>
      <c r="L1616">
        <v>258.29773782898855</v>
      </c>
      <c r="M1616">
        <v>145.87853679355663</v>
      </c>
      <c r="N1616">
        <v>82.124213306002261</v>
      </c>
      <c r="O1616">
        <v>0</v>
      </c>
      <c r="P1616">
        <v>0</v>
      </c>
      <c r="Q1616">
        <v>0</v>
      </c>
      <c r="R1616">
        <v>0</v>
      </c>
      <c r="S1616">
        <v>0</v>
      </c>
      <c r="T1616">
        <v>2.9676862004896201</v>
      </c>
      <c r="U1616">
        <v>0</v>
      </c>
      <c r="V1616">
        <v>0</v>
      </c>
      <c r="W1616">
        <v>0</v>
      </c>
      <c r="X1616">
        <v>56.492021523384921</v>
      </c>
      <c r="Y1616">
        <v>71.023635110407596</v>
      </c>
      <c r="Z1616">
        <v>31.143549179723991</v>
      </c>
      <c r="AA1616">
        <v>42.822380122120478</v>
      </c>
      <c r="AB1616">
        <v>16.35036331935509</v>
      </c>
      <c r="AC1616">
        <v>2.6780957995578474</v>
      </c>
      <c r="AD1616">
        <v>118.77925170238154</v>
      </c>
      <c r="AE1616">
        <v>67.082830788277846</v>
      </c>
      <c r="AF1616">
        <v>37.765149184511969</v>
      </c>
      <c r="AG1616">
        <v>0</v>
      </c>
      <c r="AH1616">
        <v>0</v>
      </c>
      <c r="AI1616">
        <v>0</v>
      </c>
      <c r="AJ1616">
        <v>0</v>
      </c>
      <c r="AK1616">
        <v>0</v>
      </c>
      <c r="AL1616">
        <v>1.3647024133638395</v>
      </c>
      <c r="AM1616">
        <v>0</v>
      </c>
      <c r="AN1616">
        <v>0</v>
      </c>
      <c r="AO1616">
        <v>0</v>
      </c>
      <c r="AP1616">
        <v>25.97808289031569</v>
      </c>
      <c r="AQ1616">
        <v>32.660503736902754</v>
      </c>
    </row>
    <row r="1617" spans="1:43">
      <c r="A1617" t="s">
        <v>164</v>
      </c>
      <c r="B1617" t="s">
        <v>173</v>
      </c>
      <c r="C1617" t="s">
        <v>863</v>
      </c>
      <c r="D1617">
        <v>0</v>
      </c>
      <c r="E1617">
        <v>0</v>
      </c>
      <c r="F1617">
        <v>0</v>
      </c>
      <c r="G1617">
        <v>0</v>
      </c>
      <c r="H1617">
        <v>67.724860914637887</v>
      </c>
      <c r="I1617">
        <v>93.121683757627096</v>
      </c>
      <c r="J1617">
        <v>35.555551980184894</v>
      </c>
      <c r="K1617">
        <v>5.8237956276099228</v>
      </c>
      <c r="L1617">
        <v>258.29773782898855</v>
      </c>
      <c r="M1617">
        <v>145.87853679355663</v>
      </c>
      <c r="N1617">
        <v>82.124213306002261</v>
      </c>
      <c r="O1617">
        <v>0</v>
      </c>
      <c r="P1617">
        <v>0</v>
      </c>
      <c r="Q1617">
        <v>0</v>
      </c>
      <c r="R1617">
        <v>0</v>
      </c>
      <c r="S1617">
        <v>0</v>
      </c>
      <c r="T1617">
        <v>2.9676862004896201</v>
      </c>
      <c r="U1617">
        <v>0</v>
      </c>
      <c r="V1617">
        <v>0</v>
      </c>
      <c r="W1617">
        <v>0</v>
      </c>
      <c r="X1617">
        <v>56.492021523384921</v>
      </c>
      <c r="Y1617">
        <v>71.023635110407596</v>
      </c>
      <c r="Z1617">
        <v>31.143549179723991</v>
      </c>
      <c r="AA1617">
        <v>42.822380122120478</v>
      </c>
      <c r="AB1617">
        <v>16.35036331935509</v>
      </c>
      <c r="AC1617">
        <v>2.6780957995578474</v>
      </c>
      <c r="AD1617">
        <v>118.77925170238154</v>
      </c>
      <c r="AE1617">
        <v>67.082830788277846</v>
      </c>
      <c r="AF1617">
        <v>37.765149184511969</v>
      </c>
      <c r="AG1617">
        <v>0</v>
      </c>
      <c r="AH1617">
        <v>0</v>
      </c>
      <c r="AI1617">
        <v>0</v>
      </c>
      <c r="AJ1617">
        <v>0</v>
      </c>
      <c r="AK1617">
        <v>0</v>
      </c>
      <c r="AL1617">
        <v>1.3647024133638395</v>
      </c>
      <c r="AM1617">
        <v>0</v>
      </c>
      <c r="AN1617">
        <v>0</v>
      </c>
      <c r="AO1617">
        <v>0</v>
      </c>
      <c r="AP1617">
        <v>25.97808289031569</v>
      </c>
      <c r="AQ1617">
        <v>32.660503736902754</v>
      </c>
    </row>
    <row r="1618" spans="1:43">
      <c r="A1618" t="s">
        <v>164</v>
      </c>
      <c r="B1618" t="s">
        <v>175</v>
      </c>
      <c r="C1618" t="s">
        <v>856</v>
      </c>
      <c r="D1618">
        <v>0</v>
      </c>
      <c r="E1618">
        <v>0</v>
      </c>
      <c r="F1618">
        <v>0</v>
      </c>
      <c r="G1618">
        <v>0</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row>
    <row r="1619" spans="1:43">
      <c r="A1619" t="s">
        <v>164</v>
      </c>
      <c r="B1619" t="s">
        <v>175</v>
      </c>
      <c r="C1619" t="s">
        <v>857</v>
      </c>
      <c r="D1619">
        <v>0</v>
      </c>
      <c r="E1619">
        <v>0</v>
      </c>
      <c r="F1619">
        <v>0</v>
      </c>
      <c r="G1619">
        <v>0</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row>
    <row r="1620" spans="1:43">
      <c r="A1620" t="s">
        <v>164</v>
      </c>
      <c r="B1620" t="s">
        <v>175</v>
      </c>
      <c r="C1620" t="s">
        <v>858</v>
      </c>
      <c r="D1620">
        <v>1330.737804878049</v>
      </c>
      <c r="E1620">
        <v>611.94512195121956</v>
      </c>
      <c r="F1620">
        <v>799.30478048780503</v>
      </c>
      <c r="G1620">
        <v>367.56351219512197</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row>
    <row r="1621" spans="1:43">
      <c r="A1621" t="s">
        <v>164</v>
      </c>
      <c r="B1621" t="s">
        <v>175</v>
      </c>
      <c r="C1621" t="s">
        <v>859</v>
      </c>
      <c r="D1621">
        <v>1330.737804878049</v>
      </c>
      <c r="E1621">
        <v>611.94512195121956</v>
      </c>
      <c r="F1621">
        <v>799.30478048780503</v>
      </c>
      <c r="G1621">
        <v>367.56351219512197</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row>
    <row r="1622" spans="1:43">
      <c r="A1622" t="s">
        <v>164</v>
      </c>
      <c r="B1622" t="s">
        <v>175</v>
      </c>
      <c r="C1622" t="s">
        <v>860</v>
      </c>
      <c r="D1622">
        <v>951.77060619276085</v>
      </c>
      <c r="E1622">
        <v>437.67553423462721</v>
      </c>
      <c r="F1622">
        <v>801.93999543167411</v>
      </c>
      <c r="G1622">
        <v>368.77532636639023</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row>
    <row r="1623" spans="1:43">
      <c r="A1623" t="s">
        <v>164</v>
      </c>
      <c r="B1623" t="s">
        <v>175</v>
      </c>
      <c r="C1623" t="s">
        <v>861</v>
      </c>
      <c r="D1623">
        <v>0</v>
      </c>
      <c r="E1623">
        <v>0</v>
      </c>
      <c r="F1623">
        <v>0</v>
      </c>
      <c r="G1623">
        <v>0</v>
      </c>
      <c r="H1623">
        <v>155.15342128858717</v>
      </c>
      <c r="I1623">
        <v>152.71645655630576</v>
      </c>
      <c r="J1623">
        <v>0</v>
      </c>
      <c r="K1623">
        <v>231.03011758678113</v>
      </c>
      <c r="L1623">
        <v>263.04000000000008</v>
      </c>
      <c r="M1623">
        <v>0</v>
      </c>
      <c r="N1623">
        <v>0</v>
      </c>
      <c r="O1623">
        <v>0</v>
      </c>
      <c r="P1623">
        <v>0</v>
      </c>
      <c r="Q1623">
        <v>0</v>
      </c>
      <c r="R1623">
        <v>0</v>
      </c>
      <c r="S1623">
        <v>0</v>
      </c>
      <c r="T1623">
        <v>0</v>
      </c>
      <c r="U1623">
        <v>0</v>
      </c>
      <c r="V1623">
        <v>0</v>
      </c>
      <c r="W1623">
        <v>0</v>
      </c>
      <c r="X1623">
        <v>435.75039801596273</v>
      </c>
      <c r="Y1623">
        <v>516.02020817679795</v>
      </c>
      <c r="Z1623">
        <v>71.347923658255411</v>
      </c>
      <c r="AA1623">
        <v>70.227275642680723</v>
      </c>
      <c r="AB1623">
        <v>0</v>
      </c>
      <c r="AC1623">
        <v>106.24012706545406</v>
      </c>
      <c r="AD1623">
        <v>120.95999999999998</v>
      </c>
      <c r="AE1623">
        <v>0</v>
      </c>
      <c r="AF1623">
        <v>0</v>
      </c>
      <c r="AG1623">
        <v>0</v>
      </c>
      <c r="AH1623">
        <v>0</v>
      </c>
      <c r="AI1623">
        <v>0</v>
      </c>
      <c r="AJ1623">
        <v>0</v>
      </c>
      <c r="AK1623">
        <v>0</v>
      </c>
      <c r="AL1623">
        <v>0</v>
      </c>
      <c r="AM1623">
        <v>0</v>
      </c>
      <c r="AN1623">
        <v>0</v>
      </c>
      <c r="AO1623">
        <v>0</v>
      </c>
      <c r="AP1623">
        <v>200.38156989055216</v>
      </c>
      <c r="AQ1623">
        <v>237.29396434407499</v>
      </c>
    </row>
    <row r="1624" spans="1:43">
      <c r="A1624" t="s">
        <v>164</v>
      </c>
      <c r="B1624" t="s">
        <v>175</v>
      </c>
      <c r="C1624" t="s">
        <v>862</v>
      </c>
      <c r="D1624">
        <v>0</v>
      </c>
      <c r="E1624">
        <v>0</v>
      </c>
      <c r="F1624">
        <v>0</v>
      </c>
      <c r="G1624">
        <v>0</v>
      </c>
      <c r="H1624">
        <v>155.15342128858717</v>
      </c>
      <c r="I1624">
        <v>152.71645655630576</v>
      </c>
      <c r="J1624">
        <v>0</v>
      </c>
      <c r="K1624">
        <v>231.03011758678113</v>
      </c>
      <c r="L1624">
        <v>263.04000000000008</v>
      </c>
      <c r="M1624">
        <v>0</v>
      </c>
      <c r="N1624">
        <v>0</v>
      </c>
      <c r="O1624">
        <v>0</v>
      </c>
      <c r="P1624">
        <v>0</v>
      </c>
      <c r="Q1624">
        <v>0</v>
      </c>
      <c r="R1624">
        <v>0</v>
      </c>
      <c r="S1624">
        <v>0</v>
      </c>
      <c r="T1624">
        <v>0</v>
      </c>
      <c r="U1624">
        <v>0</v>
      </c>
      <c r="V1624">
        <v>0</v>
      </c>
      <c r="W1624">
        <v>0</v>
      </c>
      <c r="X1624">
        <v>435.75039801596273</v>
      </c>
      <c r="Y1624">
        <v>516.02020817679795</v>
      </c>
      <c r="Z1624">
        <v>71.347923658255411</v>
      </c>
      <c r="AA1624">
        <v>70.227275642680723</v>
      </c>
      <c r="AB1624">
        <v>0</v>
      </c>
      <c r="AC1624">
        <v>106.24012706545406</v>
      </c>
      <c r="AD1624">
        <v>120.95999999999998</v>
      </c>
      <c r="AE1624">
        <v>0</v>
      </c>
      <c r="AF1624">
        <v>0</v>
      </c>
      <c r="AG1624">
        <v>0</v>
      </c>
      <c r="AH1624">
        <v>0</v>
      </c>
      <c r="AI1624">
        <v>0</v>
      </c>
      <c r="AJ1624">
        <v>0</v>
      </c>
      <c r="AK1624">
        <v>0</v>
      </c>
      <c r="AL1624">
        <v>0</v>
      </c>
      <c r="AM1624">
        <v>0</v>
      </c>
      <c r="AN1624">
        <v>0</v>
      </c>
      <c r="AO1624">
        <v>0</v>
      </c>
      <c r="AP1624">
        <v>200.38156989055216</v>
      </c>
      <c r="AQ1624">
        <v>237.29396434407499</v>
      </c>
    </row>
    <row r="1625" spans="1:43">
      <c r="A1625" t="s">
        <v>164</v>
      </c>
      <c r="B1625" t="s">
        <v>175</v>
      </c>
      <c r="C1625" t="s">
        <v>863</v>
      </c>
      <c r="D1625">
        <v>0</v>
      </c>
      <c r="E1625">
        <v>0</v>
      </c>
      <c r="F1625">
        <v>0</v>
      </c>
      <c r="G1625">
        <v>0</v>
      </c>
      <c r="H1625">
        <v>155.15342128858717</v>
      </c>
      <c r="I1625">
        <v>152.71645655630576</v>
      </c>
      <c r="J1625">
        <v>0</v>
      </c>
      <c r="K1625">
        <v>231.03011758678113</v>
      </c>
      <c r="L1625">
        <v>263.04000000000008</v>
      </c>
      <c r="M1625">
        <v>0</v>
      </c>
      <c r="N1625">
        <v>0</v>
      </c>
      <c r="O1625">
        <v>0</v>
      </c>
      <c r="P1625">
        <v>0</v>
      </c>
      <c r="Q1625">
        <v>0</v>
      </c>
      <c r="R1625">
        <v>0</v>
      </c>
      <c r="S1625">
        <v>0</v>
      </c>
      <c r="T1625">
        <v>0</v>
      </c>
      <c r="U1625">
        <v>0</v>
      </c>
      <c r="V1625">
        <v>0</v>
      </c>
      <c r="W1625">
        <v>0</v>
      </c>
      <c r="X1625">
        <v>435.75039801596273</v>
      </c>
      <c r="Y1625">
        <v>516.02020817679795</v>
      </c>
      <c r="Z1625">
        <v>71.347923658255411</v>
      </c>
      <c r="AA1625">
        <v>70.227275642680723</v>
      </c>
      <c r="AB1625">
        <v>0</v>
      </c>
      <c r="AC1625">
        <v>106.24012706545406</v>
      </c>
      <c r="AD1625">
        <v>120.95999999999998</v>
      </c>
      <c r="AE1625">
        <v>0</v>
      </c>
      <c r="AF1625">
        <v>0</v>
      </c>
      <c r="AG1625">
        <v>0</v>
      </c>
      <c r="AH1625">
        <v>0</v>
      </c>
      <c r="AI1625">
        <v>0</v>
      </c>
      <c r="AJ1625">
        <v>0</v>
      </c>
      <c r="AK1625">
        <v>0</v>
      </c>
      <c r="AL1625">
        <v>0</v>
      </c>
      <c r="AM1625">
        <v>0</v>
      </c>
      <c r="AN1625">
        <v>0</v>
      </c>
      <c r="AO1625">
        <v>0</v>
      </c>
      <c r="AP1625">
        <v>200.38156989055216</v>
      </c>
      <c r="AQ1625">
        <v>237.29396434407499</v>
      </c>
    </row>
    <row r="1626" spans="1:43">
      <c r="A1626" t="s">
        <v>164</v>
      </c>
      <c r="B1626" t="s">
        <v>177</v>
      </c>
      <c r="C1626" t="s">
        <v>856</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row>
    <row r="1627" spans="1:43">
      <c r="A1627" t="s">
        <v>164</v>
      </c>
      <c r="B1627" t="s">
        <v>177</v>
      </c>
      <c r="C1627" t="s">
        <v>857</v>
      </c>
      <c r="D1627">
        <v>38.93684210526316</v>
      </c>
      <c r="E1627">
        <v>17.905263157894737</v>
      </c>
      <c r="F1627">
        <v>263.04000000000002</v>
      </c>
      <c r="G1627">
        <v>120.96000000000001</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row>
    <row r="1628" spans="1:43">
      <c r="A1628" t="s">
        <v>164</v>
      </c>
      <c r="B1628" t="s">
        <v>177</v>
      </c>
      <c r="C1628" t="s">
        <v>858</v>
      </c>
      <c r="D1628">
        <v>103.02400000000003</v>
      </c>
      <c r="E1628">
        <v>47.376000000000012</v>
      </c>
      <c r="F1628">
        <v>628.99874016000012</v>
      </c>
      <c r="G1628">
        <v>289.24759584000003</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row>
    <row r="1629" spans="1:43">
      <c r="A1629" t="s">
        <v>164</v>
      </c>
      <c r="B1629" t="s">
        <v>177</v>
      </c>
      <c r="C1629" t="s">
        <v>859</v>
      </c>
      <c r="D1629">
        <v>89.410526315789497</v>
      </c>
      <c r="E1629">
        <v>41.115789473684217</v>
      </c>
      <c r="F1629">
        <v>954.68313000000035</v>
      </c>
      <c r="G1629">
        <v>439.01487000000009</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row>
    <row r="1630" spans="1:43">
      <c r="A1630" t="s">
        <v>164</v>
      </c>
      <c r="B1630" t="s">
        <v>177</v>
      </c>
      <c r="C1630" t="s">
        <v>860</v>
      </c>
      <c r="D1630">
        <v>89.410526315789497</v>
      </c>
      <c r="E1630">
        <v>41.115789473684217</v>
      </c>
      <c r="F1630">
        <v>954.68313000000035</v>
      </c>
      <c r="G1630">
        <v>439.01487000000009</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row>
    <row r="1631" spans="1:43">
      <c r="A1631" t="s">
        <v>164</v>
      </c>
      <c r="B1631" t="s">
        <v>177</v>
      </c>
      <c r="C1631" t="s">
        <v>861</v>
      </c>
      <c r="D1631">
        <v>0</v>
      </c>
      <c r="E1631">
        <v>0</v>
      </c>
      <c r="F1631">
        <v>0</v>
      </c>
      <c r="G1631">
        <v>0</v>
      </c>
      <c r="H1631">
        <v>291.21816000000013</v>
      </c>
      <c r="I1631">
        <v>400.42497000000014</v>
      </c>
      <c r="J1631">
        <v>0</v>
      </c>
      <c r="K1631">
        <v>0</v>
      </c>
      <c r="L1631">
        <v>263.04000000000002</v>
      </c>
      <c r="M1631">
        <v>0</v>
      </c>
      <c r="N1631">
        <v>0</v>
      </c>
      <c r="O1631">
        <v>0</v>
      </c>
      <c r="P1631">
        <v>0</v>
      </c>
      <c r="Q1631">
        <v>0</v>
      </c>
      <c r="R1631">
        <v>0</v>
      </c>
      <c r="S1631">
        <v>0</v>
      </c>
      <c r="T1631">
        <v>17.593684210526316</v>
      </c>
      <c r="U1631">
        <v>0</v>
      </c>
      <c r="V1631">
        <v>0</v>
      </c>
      <c r="W1631">
        <v>0</v>
      </c>
      <c r="X1631">
        <v>32.88000000000001</v>
      </c>
      <c r="Y1631">
        <v>38.936842105263167</v>
      </c>
      <c r="Z1631">
        <v>133.91784000000001</v>
      </c>
      <c r="AA1631">
        <v>184.13702999999998</v>
      </c>
      <c r="AB1631">
        <v>0</v>
      </c>
      <c r="AC1631">
        <v>0</v>
      </c>
      <c r="AD1631">
        <v>120.95999999999998</v>
      </c>
      <c r="AE1631">
        <v>0</v>
      </c>
      <c r="AF1631">
        <v>0</v>
      </c>
      <c r="AG1631">
        <v>0</v>
      </c>
      <c r="AH1631">
        <v>0</v>
      </c>
      <c r="AI1631">
        <v>0</v>
      </c>
      <c r="AJ1631">
        <v>0</v>
      </c>
      <c r="AK1631">
        <v>0</v>
      </c>
      <c r="AL1631">
        <v>8.0905263157894716</v>
      </c>
      <c r="AM1631">
        <v>0</v>
      </c>
      <c r="AN1631">
        <v>0</v>
      </c>
      <c r="AO1631">
        <v>0</v>
      </c>
      <c r="AP1631">
        <v>15.119999999999997</v>
      </c>
      <c r="AQ1631">
        <v>17.905263157894737</v>
      </c>
    </row>
    <row r="1632" spans="1:43">
      <c r="A1632" t="s">
        <v>164</v>
      </c>
      <c r="B1632" t="s">
        <v>177</v>
      </c>
      <c r="C1632" t="s">
        <v>862</v>
      </c>
      <c r="D1632">
        <v>0</v>
      </c>
      <c r="E1632">
        <v>0</v>
      </c>
      <c r="F1632">
        <v>0</v>
      </c>
      <c r="G1632">
        <v>0</v>
      </c>
      <c r="H1632">
        <v>291.21816000000013</v>
      </c>
      <c r="I1632">
        <v>400.42497000000014</v>
      </c>
      <c r="J1632">
        <v>0</v>
      </c>
      <c r="K1632">
        <v>0</v>
      </c>
      <c r="L1632">
        <v>263.04000000000002</v>
      </c>
      <c r="M1632">
        <v>0</v>
      </c>
      <c r="N1632">
        <v>0</v>
      </c>
      <c r="O1632">
        <v>0</v>
      </c>
      <c r="P1632">
        <v>0</v>
      </c>
      <c r="Q1632">
        <v>0</v>
      </c>
      <c r="R1632">
        <v>0</v>
      </c>
      <c r="S1632">
        <v>0</v>
      </c>
      <c r="T1632">
        <v>17.593684210526316</v>
      </c>
      <c r="U1632">
        <v>0</v>
      </c>
      <c r="V1632">
        <v>0</v>
      </c>
      <c r="W1632">
        <v>0</v>
      </c>
      <c r="X1632">
        <v>32.88000000000001</v>
      </c>
      <c r="Y1632">
        <v>38.936842105263167</v>
      </c>
      <c r="Z1632">
        <v>133.91784000000001</v>
      </c>
      <c r="AA1632">
        <v>184.13702999999998</v>
      </c>
      <c r="AB1632">
        <v>0</v>
      </c>
      <c r="AC1632">
        <v>0</v>
      </c>
      <c r="AD1632">
        <v>120.95999999999998</v>
      </c>
      <c r="AE1632">
        <v>0</v>
      </c>
      <c r="AF1632">
        <v>0</v>
      </c>
      <c r="AG1632">
        <v>0</v>
      </c>
      <c r="AH1632">
        <v>0</v>
      </c>
      <c r="AI1632">
        <v>0</v>
      </c>
      <c r="AJ1632">
        <v>0</v>
      </c>
      <c r="AK1632">
        <v>0</v>
      </c>
      <c r="AL1632">
        <v>8.0905263157894716</v>
      </c>
      <c r="AM1632">
        <v>0</v>
      </c>
      <c r="AN1632">
        <v>0</v>
      </c>
      <c r="AO1632">
        <v>0</v>
      </c>
      <c r="AP1632">
        <v>15.119999999999997</v>
      </c>
      <c r="AQ1632">
        <v>17.905263157894737</v>
      </c>
    </row>
    <row r="1633" spans="1:43">
      <c r="A1633" t="s">
        <v>164</v>
      </c>
      <c r="B1633" t="s">
        <v>177</v>
      </c>
      <c r="C1633" t="s">
        <v>863</v>
      </c>
      <c r="D1633">
        <v>0</v>
      </c>
      <c r="E1633">
        <v>0</v>
      </c>
      <c r="F1633">
        <v>0</v>
      </c>
      <c r="G1633">
        <v>0</v>
      </c>
      <c r="H1633">
        <v>291.21816000000013</v>
      </c>
      <c r="I1633">
        <v>400.42497000000014</v>
      </c>
      <c r="J1633">
        <v>0</v>
      </c>
      <c r="K1633">
        <v>0</v>
      </c>
      <c r="L1633">
        <v>263.04000000000002</v>
      </c>
      <c r="M1633">
        <v>0</v>
      </c>
      <c r="N1633">
        <v>0</v>
      </c>
      <c r="O1633">
        <v>0</v>
      </c>
      <c r="P1633">
        <v>0</v>
      </c>
      <c r="Q1633">
        <v>0</v>
      </c>
      <c r="R1633">
        <v>0</v>
      </c>
      <c r="S1633">
        <v>0</v>
      </c>
      <c r="T1633">
        <v>17.593684210526316</v>
      </c>
      <c r="U1633">
        <v>0</v>
      </c>
      <c r="V1633">
        <v>0</v>
      </c>
      <c r="W1633">
        <v>0</v>
      </c>
      <c r="X1633">
        <v>32.88000000000001</v>
      </c>
      <c r="Y1633">
        <v>38.936842105263167</v>
      </c>
      <c r="Z1633">
        <v>133.91784000000001</v>
      </c>
      <c r="AA1633">
        <v>184.13702999999998</v>
      </c>
      <c r="AB1633">
        <v>0</v>
      </c>
      <c r="AC1633">
        <v>0</v>
      </c>
      <c r="AD1633">
        <v>120.95999999999998</v>
      </c>
      <c r="AE1633">
        <v>0</v>
      </c>
      <c r="AF1633">
        <v>0</v>
      </c>
      <c r="AG1633">
        <v>0</v>
      </c>
      <c r="AH1633">
        <v>0</v>
      </c>
      <c r="AI1633">
        <v>0</v>
      </c>
      <c r="AJ1633">
        <v>0</v>
      </c>
      <c r="AK1633">
        <v>0</v>
      </c>
      <c r="AL1633">
        <v>8.0905263157894716</v>
      </c>
      <c r="AM1633">
        <v>0</v>
      </c>
      <c r="AN1633">
        <v>0</v>
      </c>
      <c r="AO1633">
        <v>0</v>
      </c>
      <c r="AP1633">
        <v>15.119999999999997</v>
      </c>
      <c r="AQ1633">
        <v>17.905263157894737</v>
      </c>
    </row>
    <row r="1634" spans="1:43">
      <c r="A1634" t="s">
        <v>164</v>
      </c>
      <c r="B1634" t="s">
        <v>179</v>
      </c>
      <c r="C1634" t="s">
        <v>856</v>
      </c>
      <c r="D1634">
        <v>0</v>
      </c>
      <c r="E1634">
        <v>0</v>
      </c>
      <c r="F1634">
        <v>0</v>
      </c>
      <c r="G1634">
        <v>0</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row>
    <row r="1635" spans="1:43">
      <c r="A1635" t="s">
        <v>164</v>
      </c>
      <c r="B1635" t="s">
        <v>179</v>
      </c>
      <c r="C1635" t="s">
        <v>857</v>
      </c>
      <c r="D1635">
        <v>38.93684210526316</v>
      </c>
      <c r="E1635">
        <v>17.905263157894737</v>
      </c>
      <c r="F1635">
        <v>263.04000000000002</v>
      </c>
      <c r="G1635">
        <v>120.96000000000001</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Q1635">
        <v>0</v>
      </c>
    </row>
    <row r="1636" spans="1:43">
      <c r="A1636" t="s">
        <v>164</v>
      </c>
      <c r="B1636" t="s">
        <v>179</v>
      </c>
      <c r="C1636" t="s">
        <v>858</v>
      </c>
      <c r="D1636">
        <v>103.02400000000003</v>
      </c>
      <c r="E1636">
        <v>47.376000000000012</v>
      </c>
      <c r="F1636">
        <v>628.99874016000012</v>
      </c>
      <c r="G1636">
        <v>289.24759584000003</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row>
    <row r="1637" spans="1:43">
      <c r="A1637" t="s">
        <v>164</v>
      </c>
      <c r="B1637" t="s">
        <v>179</v>
      </c>
      <c r="C1637" t="s">
        <v>859</v>
      </c>
      <c r="D1637">
        <v>89.410526315789497</v>
      </c>
      <c r="E1637">
        <v>41.115789473684217</v>
      </c>
      <c r="F1637">
        <v>954.68313000000035</v>
      </c>
      <c r="G1637">
        <v>439.01487000000009</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row>
    <row r="1638" spans="1:43">
      <c r="A1638" t="s">
        <v>164</v>
      </c>
      <c r="B1638" t="s">
        <v>179</v>
      </c>
      <c r="C1638" t="s">
        <v>860</v>
      </c>
      <c r="D1638">
        <v>89.410526315789497</v>
      </c>
      <c r="E1638">
        <v>41.115789473684217</v>
      </c>
      <c r="F1638">
        <v>954.68313000000035</v>
      </c>
      <c r="G1638">
        <v>439.01487000000009</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row>
    <row r="1639" spans="1:43">
      <c r="A1639" t="s">
        <v>164</v>
      </c>
      <c r="B1639" t="s">
        <v>179</v>
      </c>
      <c r="C1639" t="s">
        <v>861</v>
      </c>
      <c r="D1639">
        <v>0</v>
      </c>
      <c r="E1639">
        <v>0</v>
      </c>
      <c r="F1639">
        <v>0</v>
      </c>
      <c r="G1639">
        <v>0</v>
      </c>
      <c r="H1639">
        <v>291.21816000000013</v>
      </c>
      <c r="I1639">
        <v>400.42497000000014</v>
      </c>
      <c r="J1639">
        <v>0</v>
      </c>
      <c r="K1639">
        <v>0</v>
      </c>
      <c r="L1639">
        <v>263.04000000000002</v>
      </c>
      <c r="M1639">
        <v>0</v>
      </c>
      <c r="N1639">
        <v>0</v>
      </c>
      <c r="O1639">
        <v>0</v>
      </c>
      <c r="P1639">
        <v>0</v>
      </c>
      <c r="Q1639">
        <v>0</v>
      </c>
      <c r="R1639">
        <v>0</v>
      </c>
      <c r="S1639">
        <v>0</v>
      </c>
      <c r="T1639">
        <v>17.593684210526316</v>
      </c>
      <c r="U1639">
        <v>0</v>
      </c>
      <c r="V1639">
        <v>0</v>
      </c>
      <c r="W1639">
        <v>0</v>
      </c>
      <c r="X1639">
        <v>32.88000000000001</v>
      </c>
      <c r="Y1639">
        <v>38.936842105263167</v>
      </c>
      <c r="Z1639">
        <v>133.91784000000001</v>
      </c>
      <c r="AA1639">
        <v>184.13702999999998</v>
      </c>
      <c r="AB1639">
        <v>0</v>
      </c>
      <c r="AC1639">
        <v>0</v>
      </c>
      <c r="AD1639">
        <v>120.95999999999998</v>
      </c>
      <c r="AE1639">
        <v>0</v>
      </c>
      <c r="AF1639">
        <v>0</v>
      </c>
      <c r="AG1639">
        <v>0</v>
      </c>
      <c r="AH1639">
        <v>0</v>
      </c>
      <c r="AI1639">
        <v>0</v>
      </c>
      <c r="AJ1639">
        <v>0</v>
      </c>
      <c r="AK1639">
        <v>0</v>
      </c>
      <c r="AL1639">
        <v>8.0905263157894716</v>
      </c>
      <c r="AM1639">
        <v>0</v>
      </c>
      <c r="AN1639">
        <v>0</v>
      </c>
      <c r="AO1639">
        <v>0</v>
      </c>
      <c r="AP1639">
        <v>15.119999999999997</v>
      </c>
      <c r="AQ1639">
        <v>17.905263157894737</v>
      </c>
    </row>
    <row r="1640" spans="1:43">
      <c r="A1640" t="s">
        <v>164</v>
      </c>
      <c r="B1640" t="s">
        <v>179</v>
      </c>
      <c r="C1640" t="s">
        <v>862</v>
      </c>
      <c r="D1640">
        <v>0</v>
      </c>
      <c r="E1640">
        <v>0</v>
      </c>
      <c r="F1640">
        <v>0</v>
      </c>
      <c r="G1640">
        <v>0</v>
      </c>
      <c r="H1640">
        <v>291.21816000000013</v>
      </c>
      <c r="I1640">
        <v>400.42497000000014</v>
      </c>
      <c r="J1640">
        <v>0</v>
      </c>
      <c r="K1640">
        <v>0</v>
      </c>
      <c r="L1640">
        <v>263.04000000000002</v>
      </c>
      <c r="M1640">
        <v>0</v>
      </c>
      <c r="N1640">
        <v>0</v>
      </c>
      <c r="O1640">
        <v>0</v>
      </c>
      <c r="P1640">
        <v>0</v>
      </c>
      <c r="Q1640">
        <v>0</v>
      </c>
      <c r="R1640">
        <v>0</v>
      </c>
      <c r="S1640">
        <v>0</v>
      </c>
      <c r="T1640">
        <v>17.593684210526316</v>
      </c>
      <c r="U1640">
        <v>0</v>
      </c>
      <c r="V1640">
        <v>0</v>
      </c>
      <c r="W1640">
        <v>0</v>
      </c>
      <c r="X1640">
        <v>32.88000000000001</v>
      </c>
      <c r="Y1640">
        <v>38.936842105263167</v>
      </c>
      <c r="Z1640">
        <v>133.91784000000001</v>
      </c>
      <c r="AA1640">
        <v>184.13702999999998</v>
      </c>
      <c r="AB1640">
        <v>0</v>
      </c>
      <c r="AC1640">
        <v>0</v>
      </c>
      <c r="AD1640">
        <v>120.95999999999998</v>
      </c>
      <c r="AE1640">
        <v>0</v>
      </c>
      <c r="AF1640">
        <v>0</v>
      </c>
      <c r="AG1640">
        <v>0</v>
      </c>
      <c r="AH1640">
        <v>0</v>
      </c>
      <c r="AI1640">
        <v>0</v>
      </c>
      <c r="AJ1640">
        <v>0</v>
      </c>
      <c r="AK1640">
        <v>0</v>
      </c>
      <c r="AL1640">
        <v>8.0905263157894716</v>
      </c>
      <c r="AM1640">
        <v>0</v>
      </c>
      <c r="AN1640">
        <v>0</v>
      </c>
      <c r="AO1640">
        <v>0</v>
      </c>
      <c r="AP1640">
        <v>15.119999999999997</v>
      </c>
      <c r="AQ1640">
        <v>17.905263157894737</v>
      </c>
    </row>
    <row r="1641" spans="1:43">
      <c r="A1641" t="s">
        <v>164</v>
      </c>
      <c r="B1641" t="s">
        <v>179</v>
      </c>
      <c r="C1641" t="s">
        <v>863</v>
      </c>
      <c r="D1641">
        <v>0</v>
      </c>
      <c r="E1641">
        <v>0</v>
      </c>
      <c r="F1641">
        <v>0</v>
      </c>
      <c r="G1641">
        <v>0</v>
      </c>
      <c r="H1641">
        <v>291.21816000000013</v>
      </c>
      <c r="I1641">
        <v>400.42497000000014</v>
      </c>
      <c r="J1641">
        <v>0</v>
      </c>
      <c r="K1641">
        <v>0</v>
      </c>
      <c r="L1641">
        <v>263.04000000000002</v>
      </c>
      <c r="M1641">
        <v>0</v>
      </c>
      <c r="N1641">
        <v>0</v>
      </c>
      <c r="O1641">
        <v>0</v>
      </c>
      <c r="P1641">
        <v>0</v>
      </c>
      <c r="Q1641">
        <v>0</v>
      </c>
      <c r="R1641">
        <v>0</v>
      </c>
      <c r="S1641">
        <v>0</v>
      </c>
      <c r="T1641">
        <v>17.593684210526316</v>
      </c>
      <c r="U1641">
        <v>0</v>
      </c>
      <c r="V1641">
        <v>0</v>
      </c>
      <c r="W1641">
        <v>0</v>
      </c>
      <c r="X1641">
        <v>32.88000000000001</v>
      </c>
      <c r="Y1641">
        <v>38.936842105263167</v>
      </c>
      <c r="Z1641">
        <v>133.91784000000001</v>
      </c>
      <c r="AA1641">
        <v>184.13702999999998</v>
      </c>
      <c r="AB1641">
        <v>0</v>
      </c>
      <c r="AC1641">
        <v>0</v>
      </c>
      <c r="AD1641">
        <v>120.95999999999998</v>
      </c>
      <c r="AE1641">
        <v>0</v>
      </c>
      <c r="AF1641">
        <v>0</v>
      </c>
      <c r="AG1641">
        <v>0</v>
      </c>
      <c r="AH1641">
        <v>0</v>
      </c>
      <c r="AI1641">
        <v>0</v>
      </c>
      <c r="AJ1641">
        <v>0</v>
      </c>
      <c r="AK1641">
        <v>0</v>
      </c>
      <c r="AL1641">
        <v>8.0905263157894716</v>
      </c>
      <c r="AM1641">
        <v>0</v>
      </c>
      <c r="AN1641">
        <v>0</v>
      </c>
      <c r="AO1641">
        <v>0</v>
      </c>
      <c r="AP1641">
        <v>15.119999999999997</v>
      </c>
      <c r="AQ1641">
        <v>17.905263157894737</v>
      </c>
    </row>
    <row r="1642" spans="1:43">
      <c r="A1642" t="s">
        <v>164</v>
      </c>
      <c r="B1642" t="s">
        <v>181</v>
      </c>
      <c r="C1642" t="s">
        <v>856</v>
      </c>
      <c r="D1642">
        <v>0</v>
      </c>
      <c r="E1642">
        <v>0</v>
      </c>
      <c r="F1642">
        <v>0</v>
      </c>
      <c r="G1642">
        <v>0</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row>
    <row r="1643" spans="1:43">
      <c r="A1643" t="s">
        <v>164</v>
      </c>
      <c r="B1643" t="s">
        <v>181</v>
      </c>
      <c r="C1643" t="s">
        <v>857</v>
      </c>
      <c r="D1643">
        <v>38.93684210526316</v>
      </c>
      <c r="E1643">
        <v>17.905263157894737</v>
      </c>
      <c r="F1643">
        <v>263.04000000000002</v>
      </c>
      <c r="G1643">
        <v>120.96000000000001</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0</v>
      </c>
      <c r="AQ1643">
        <v>0</v>
      </c>
    </row>
    <row r="1644" spans="1:43">
      <c r="A1644" t="s">
        <v>164</v>
      </c>
      <c r="B1644" t="s">
        <v>181</v>
      </c>
      <c r="C1644" t="s">
        <v>858</v>
      </c>
      <c r="D1644">
        <v>103.02400000000003</v>
      </c>
      <c r="E1644">
        <v>47.376000000000012</v>
      </c>
      <c r="F1644">
        <v>628.99874016000012</v>
      </c>
      <c r="G1644">
        <v>289.24759584000003</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row>
    <row r="1645" spans="1:43">
      <c r="A1645" t="s">
        <v>164</v>
      </c>
      <c r="B1645" t="s">
        <v>181</v>
      </c>
      <c r="C1645" t="s">
        <v>859</v>
      </c>
      <c r="D1645">
        <v>89.410526315789497</v>
      </c>
      <c r="E1645">
        <v>41.115789473684217</v>
      </c>
      <c r="F1645">
        <v>954.68313000000035</v>
      </c>
      <c r="G1645">
        <v>439.01487000000009</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row>
    <row r="1646" spans="1:43">
      <c r="A1646" t="s">
        <v>164</v>
      </c>
      <c r="B1646" t="s">
        <v>181</v>
      </c>
      <c r="C1646" t="s">
        <v>860</v>
      </c>
      <c r="D1646">
        <v>89.410526315789497</v>
      </c>
      <c r="E1646">
        <v>41.115789473684217</v>
      </c>
      <c r="F1646">
        <v>954.68313000000035</v>
      </c>
      <c r="G1646">
        <v>439.01487000000009</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row>
    <row r="1647" spans="1:43">
      <c r="A1647" t="s">
        <v>164</v>
      </c>
      <c r="B1647" t="s">
        <v>181</v>
      </c>
      <c r="C1647" t="s">
        <v>861</v>
      </c>
      <c r="D1647">
        <v>0</v>
      </c>
      <c r="E1647">
        <v>0</v>
      </c>
      <c r="F1647">
        <v>0</v>
      </c>
      <c r="G1647">
        <v>0</v>
      </c>
      <c r="H1647">
        <v>291.21816000000013</v>
      </c>
      <c r="I1647">
        <v>400.42497000000014</v>
      </c>
      <c r="J1647">
        <v>0</v>
      </c>
      <c r="K1647">
        <v>0</v>
      </c>
      <c r="L1647">
        <v>263.04000000000002</v>
      </c>
      <c r="M1647">
        <v>0</v>
      </c>
      <c r="N1647">
        <v>0</v>
      </c>
      <c r="O1647">
        <v>0</v>
      </c>
      <c r="P1647">
        <v>0</v>
      </c>
      <c r="Q1647">
        <v>0</v>
      </c>
      <c r="R1647">
        <v>0</v>
      </c>
      <c r="S1647">
        <v>0</v>
      </c>
      <c r="T1647">
        <v>17.593684210526316</v>
      </c>
      <c r="U1647">
        <v>0</v>
      </c>
      <c r="V1647">
        <v>0</v>
      </c>
      <c r="W1647">
        <v>0</v>
      </c>
      <c r="X1647">
        <v>32.88000000000001</v>
      </c>
      <c r="Y1647">
        <v>38.936842105263167</v>
      </c>
      <c r="Z1647">
        <v>133.91784000000001</v>
      </c>
      <c r="AA1647">
        <v>184.13702999999998</v>
      </c>
      <c r="AB1647">
        <v>0</v>
      </c>
      <c r="AC1647">
        <v>0</v>
      </c>
      <c r="AD1647">
        <v>120.95999999999998</v>
      </c>
      <c r="AE1647">
        <v>0</v>
      </c>
      <c r="AF1647">
        <v>0</v>
      </c>
      <c r="AG1647">
        <v>0</v>
      </c>
      <c r="AH1647">
        <v>0</v>
      </c>
      <c r="AI1647">
        <v>0</v>
      </c>
      <c r="AJ1647">
        <v>0</v>
      </c>
      <c r="AK1647">
        <v>0</v>
      </c>
      <c r="AL1647">
        <v>8.0905263157894716</v>
      </c>
      <c r="AM1647">
        <v>0</v>
      </c>
      <c r="AN1647">
        <v>0</v>
      </c>
      <c r="AO1647">
        <v>0</v>
      </c>
      <c r="AP1647">
        <v>15.119999999999997</v>
      </c>
      <c r="AQ1647">
        <v>17.905263157894737</v>
      </c>
    </row>
    <row r="1648" spans="1:43">
      <c r="A1648" t="s">
        <v>164</v>
      </c>
      <c r="B1648" t="s">
        <v>181</v>
      </c>
      <c r="C1648" t="s">
        <v>862</v>
      </c>
      <c r="D1648">
        <v>0</v>
      </c>
      <c r="E1648">
        <v>0</v>
      </c>
      <c r="F1648">
        <v>0</v>
      </c>
      <c r="G1648">
        <v>0</v>
      </c>
      <c r="H1648">
        <v>291.21816000000013</v>
      </c>
      <c r="I1648">
        <v>400.42497000000014</v>
      </c>
      <c r="J1648">
        <v>0</v>
      </c>
      <c r="K1648">
        <v>0</v>
      </c>
      <c r="L1648">
        <v>263.04000000000002</v>
      </c>
      <c r="M1648">
        <v>0</v>
      </c>
      <c r="N1648">
        <v>0</v>
      </c>
      <c r="O1648">
        <v>0</v>
      </c>
      <c r="P1648">
        <v>0</v>
      </c>
      <c r="Q1648">
        <v>0</v>
      </c>
      <c r="R1648">
        <v>0</v>
      </c>
      <c r="S1648">
        <v>0</v>
      </c>
      <c r="T1648">
        <v>17.593684210526316</v>
      </c>
      <c r="U1648">
        <v>0</v>
      </c>
      <c r="V1648">
        <v>0</v>
      </c>
      <c r="W1648">
        <v>0</v>
      </c>
      <c r="X1648">
        <v>32.88000000000001</v>
      </c>
      <c r="Y1648">
        <v>38.936842105263167</v>
      </c>
      <c r="Z1648">
        <v>133.91784000000001</v>
      </c>
      <c r="AA1648">
        <v>184.13702999999998</v>
      </c>
      <c r="AB1648">
        <v>0</v>
      </c>
      <c r="AC1648">
        <v>0</v>
      </c>
      <c r="AD1648">
        <v>120.95999999999998</v>
      </c>
      <c r="AE1648">
        <v>0</v>
      </c>
      <c r="AF1648">
        <v>0</v>
      </c>
      <c r="AG1648">
        <v>0</v>
      </c>
      <c r="AH1648">
        <v>0</v>
      </c>
      <c r="AI1648">
        <v>0</v>
      </c>
      <c r="AJ1648">
        <v>0</v>
      </c>
      <c r="AK1648">
        <v>0</v>
      </c>
      <c r="AL1648">
        <v>8.0905263157894716</v>
      </c>
      <c r="AM1648">
        <v>0</v>
      </c>
      <c r="AN1648">
        <v>0</v>
      </c>
      <c r="AO1648">
        <v>0</v>
      </c>
      <c r="AP1648">
        <v>15.119999999999997</v>
      </c>
      <c r="AQ1648">
        <v>17.905263157894737</v>
      </c>
    </row>
    <row r="1649" spans="1:43">
      <c r="A1649" t="s">
        <v>164</v>
      </c>
      <c r="B1649" t="s">
        <v>181</v>
      </c>
      <c r="C1649" t="s">
        <v>863</v>
      </c>
      <c r="D1649">
        <v>0</v>
      </c>
      <c r="E1649">
        <v>0</v>
      </c>
      <c r="F1649">
        <v>0</v>
      </c>
      <c r="G1649">
        <v>0</v>
      </c>
      <c r="H1649">
        <v>291.21816000000013</v>
      </c>
      <c r="I1649">
        <v>400.42497000000014</v>
      </c>
      <c r="J1649">
        <v>0</v>
      </c>
      <c r="K1649">
        <v>0</v>
      </c>
      <c r="L1649">
        <v>263.04000000000002</v>
      </c>
      <c r="M1649">
        <v>0</v>
      </c>
      <c r="N1649">
        <v>0</v>
      </c>
      <c r="O1649">
        <v>0</v>
      </c>
      <c r="P1649">
        <v>0</v>
      </c>
      <c r="Q1649">
        <v>0</v>
      </c>
      <c r="R1649">
        <v>0</v>
      </c>
      <c r="S1649">
        <v>0</v>
      </c>
      <c r="T1649">
        <v>17.593684210526316</v>
      </c>
      <c r="U1649">
        <v>0</v>
      </c>
      <c r="V1649">
        <v>0</v>
      </c>
      <c r="W1649">
        <v>0</v>
      </c>
      <c r="X1649">
        <v>32.88000000000001</v>
      </c>
      <c r="Y1649">
        <v>38.936842105263167</v>
      </c>
      <c r="Z1649">
        <v>133.91784000000001</v>
      </c>
      <c r="AA1649">
        <v>184.13702999999998</v>
      </c>
      <c r="AB1649">
        <v>0</v>
      </c>
      <c r="AC1649">
        <v>0</v>
      </c>
      <c r="AD1649">
        <v>120.95999999999998</v>
      </c>
      <c r="AE1649">
        <v>0</v>
      </c>
      <c r="AF1649">
        <v>0</v>
      </c>
      <c r="AG1649">
        <v>0</v>
      </c>
      <c r="AH1649">
        <v>0</v>
      </c>
      <c r="AI1649">
        <v>0</v>
      </c>
      <c r="AJ1649">
        <v>0</v>
      </c>
      <c r="AK1649">
        <v>0</v>
      </c>
      <c r="AL1649">
        <v>8.0905263157894716</v>
      </c>
      <c r="AM1649">
        <v>0</v>
      </c>
      <c r="AN1649">
        <v>0</v>
      </c>
      <c r="AO1649">
        <v>0</v>
      </c>
      <c r="AP1649">
        <v>15.119999999999997</v>
      </c>
      <c r="AQ1649">
        <v>17.905263157894737</v>
      </c>
    </row>
    <row r="1650" spans="1:43">
      <c r="A1650" t="s">
        <v>164</v>
      </c>
      <c r="B1650" t="s">
        <v>183</v>
      </c>
      <c r="C1650" t="s">
        <v>856</v>
      </c>
      <c r="D1650">
        <v>0</v>
      </c>
      <c r="E1650">
        <v>0</v>
      </c>
      <c r="F1650">
        <v>0</v>
      </c>
      <c r="G1650">
        <v>0</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row>
    <row r="1651" spans="1:43">
      <c r="A1651" t="s">
        <v>164</v>
      </c>
      <c r="B1651" t="s">
        <v>183</v>
      </c>
      <c r="C1651" t="s">
        <v>857</v>
      </c>
      <c r="D1651">
        <v>38.93684210526316</v>
      </c>
      <c r="E1651">
        <v>17.905263157894737</v>
      </c>
      <c r="F1651">
        <v>263.04000000000002</v>
      </c>
      <c r="G1651">
        <v>120.96000000000001</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Q1651">
        <v>0</v>
      </c>
    </row>
    <row r="1652" spans="1:43">
      <c r="A1652" t="s">
        <v>164</v>
      </c>
      <c r="B1652" t="s">
        <v>183</v>
      </c>
      <c r="C1652" t="s">
        <v>858</v>
      </c>
      <c r="D1652">
        <v>103.02400000000003</v>
      </c>
      <c r="E1652">
        <v>47.376000000000012</v>
      </c>
      <c r="F1652">
        <v>628.99874016000012</v>
      </c>
      <c r="G1652">
        <v>289.24759584000003</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0</v>
      </c>
      <c r="AQ1652">
        <v>0</v>
      </c>
    </row>
    <row r="1653" spans="1:43">
      <c r="A1653" t="s">
        <v>164</v>
      </c>
      <c r="B1653" t="s">
        <v>183</v>
      </c>
      <c r="C1653" t="s">
        <v>859</v>
      </c>
      <c r="D1653">
        <v>89.410526315789497</v>
      </c>
      <c r="E1653">
        <v>41.115789473684217</v>
      </c>
      <c r="F1653">
        <v>954.68313000000035</v>
      </c>
      <c r="G1653">
        <v>439.01487000000009</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0</v>
      </c>
      <c r="AQ1653">
        <v>0</v>
      </c>
    </row>
    <row r="1654" spans="1:43">
      <c r="A1654" t="s">
        <v>164</v>
      </c>
      <c r="B1654" t="s">
        <v>183</v>
      </c>
      <c r="C1654" t="s">
        <v>860</v>
      </c>
      <c r="D1654">
        <v>89.410526315789497</v>
      </c>
      <c r="E1654">
        <v>41.115789473684217</v>
      </c>
      <c r="F1654">
        <v>954.68313000000035</v>
      </c>
      <c r="G1654">
        <v>439.01487000000009</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Q1654">
        <v>0</v>
      </c>
    </row>
    <row r="1655" spans="1:43">
      <c r="A1655" t="s">
        <v>164</v>
      </c>
      <c r="B1655" t="s">
        <v>183</v>
      </c>
      <c r="C1655" t="s">
        <v>861</v>
      </c>
      <c r="D1655">
        <v>0</v>
      </c>
      <c r="E1655">
        <v>0</v>
      </c>
      <c r="F1655">
        <v>0</v>
      </c>
      <c r="G1655">
        <v>0</v>
      </c>
      <c r="H1655">
        <v>291.21816000000013</v>
      </c>
      <c r="I1655">
        <v>400.42497000000014</v>
      </c>
      <c r="J1655">
        <v>0</v>
      </c>
      <c r="K1655">
        <v>0</v>
      </c>
      <c r="L1655">
        <v>263.04000000000002</v>
      </c>
      <c r="M1655">
        <v>0</v>
      </c>
      <c r="N1655">
        <v>0</v>
      </c>
      <c r="O1655">
        <v>0</v>
      </c>
      <c r="P1655">
        <v>0</v>
      </c>
      <c r="Q1655">
        <v>0</v>
      </c>
      <c r="R1655">
        <v>0</v>
      </c>
      <c r="S1655">
        <v>0</v>
      </c>
      <c r="T1655">
        <v>17.593684210526316</v>
      </c>
      <c r="U1655">
        <v>0</v>
      </c>
      <c r="V1655">
        <v>0</v>
      </c>
      <c r="W1655">
        <v>0</v>
      </c>
      <c r="X1655">
        <v>32.88000000000001</v>
      </c>
      <c r="Y1655">
        <v>38.936842105263167</v>
      </c>
      <c r="Z1655">
        <v>133.91784000000001</v>
      </c>
      <c r="AA1655">
        <v>184.13702999999998</v>
      </c>
      <c r="AB1655">
        <v>0</v>
      </c>
      <c r="AC1655">
        <v>0</v>
      </c>
      <c r="AD1655">
        <v>120.95999999999998</v>
      </c>
      <c r="AE1655">
        <v>0</v>
      </c>
      <c r="AF1655">
        <v>0</v>
      </c>
      <c r="AG1655">
        <v>0</v>
      </c>
      <c r="AH1655">
        <v>0</v>
      </c>
      <c r="AI1655">
        <v>0</v>
      </c>
      <c r="AJ1655">
        <v>0</v>
      </c>
      <c r="AK1655">
        <v>0</v>
      </c>
      <c r="AL1655">
        <v>8.0905263157894716</v>
      </c>
      <c r="AM1655">
        <v>0</v>
      </c>
      <c r="AN1655">
        <v>0</v>
      </c>
      <c r="AO1655">
        <v>0</v>
      </c>
      <c r="AP1655">
        <v>15.119999999999997</v>
      </c>
      <c r="AQ1655">
        <v>17.905263157894737</v>
      </c>
    </row>
    <row r="1656" spans="1:43">
      <c r="A1656" t="s">
        <v>164</v>
      </c>
      <c r="B1656" t="s">
        <v>183</v>
      </c>
      <c r="C1656" t="s">
        <v>862</v>
      </c>
      <c r="D1656">
        <v>0</v>
      </c>
      <c r="E1656">
        <v>0</v>
      </c>
      <c r="F1656">
        <v>0</v>
      </c>
      <c r="G1656">
        <v>0</v>
      </c>
      <c r="H1656">
        <v>291.21816000000013</v>
      </c>
      <c r="I1656">
        <v>400.42497000000014</v>
      </c>
      <c r="J1656">
        <v>0</v>
      </c>
      <c r="K1656">
        <v>0</v>
      </c>
      <c r="L1656">
        <v>263.04000000000002</v>
      </c>
      <c r="M1656">
        <v>0</v>
      </c>
      <c r="N1656">
        <v>0</v>
      </c>
      <c r="O1656">
        <v>0</v>
      </c>
      <c r="P1656">
        <v>0</v>
      </c>
      <c r="Q1656">
        <v>0</v>
      </c>
      <c r="R1656">
        <v>0</v>
      </c>
      <c r="S1656">
        <v>0</v>
      </c>
      <c r="T1656">
        <v>17.593684210526316</v>
      </c>
      <c r="U1656">
        <v>0</v>
      </c>
      <c r="V1656">
        <v>0</v>
      </c>
      <c r="W1656">
        <v>0</v>
      </c>
      <c r="X1656">
        <v>32.88000000000001</v>
      </c>
      <c r="Y1656">
        <v>38.936842105263167</v>
      </c>
      <c r="Z1656">
        <v>133.91784000000001</v>
      </c>
      <c r="AA1656">
        <v>184.13702999999998</v>
      </c>
      <c r="AB1656">
        <v>0</v>
      </c>
      <c r="AC1656">
        <v>0</v>
      </c>
      <c r="AD1656">
        <v>120.95999999999998</v>
      </c>
      <c r="AE1656">
        <v>0</v>
      </c>
      <c r="AF1656">
        <v>0</v>
      </c>
      <c r="AG1656">
        <v>0</v>
      </c>
      <c r="AH1656">
        <v>0</v>
      </c>
      <c r="AI1656">
        <v>0</v>
      </c>
      <c r="AJ1656">
        <v>0</v>
      </c>
      <c r="AK1656">
        <v>0</v>
      </c>
      <c r="AL1656">
        <v>8.0905263157894716</v>
      </c>
      <c r="AM1656">
        <v>0</v>
      </c>
      <c r="AN1656">
        <v>0</v>
      </c>
      <c r="AO1656">
        <v>0</v>
      </c>
      <c r="AP1656">
        <v>15.119999999999997</v>
      </c>
      <c r="AQ1656">
        <v>17.905263157894737</v>
      </c>
    </row>
    <row r="1657" spans="1:43">
      <c r="A1657" t="s">
        <v>164</v>
      </c>
      <c r="B1657" t="s">
        <v>183</v>
      </c>
      <c r="C1657" t="s">
        <v>863</v>
      </c>
      <c r="D1657">
        <v>0</v>
      </c>
      <c r="E1657">
        <v>0</v>
      </c>
      <c r="F1657">
        <v>0</v>
      </c>
      <c r="G1657">
        <v>0</v>
      </c>
      <c r="H1657">
        <v>291.21816000000013</v>
      </c>
      <c r="I1657">
        <v>400.42497000000014</v>
      </c>
      <c r="J1657">
        <v>0</v>
      </c>
      <c r="K1657">
        <v>0</v>
      </c>
      <c r="L1657">
        <v>263.04000000000002</v>
      </c>
      <c r="M1657">
        <v>0</v>
      </c>
      <c r="N1657">
        <v>0</v>
      </c>
      <c r="O1657">
        <v>0</v>
      </c>
      <c r="P1657">
        <v>0</v>
      </c>
      <c r="Q1657">
        <v>0</v>
      </c>
      <c r="R1657">
        <v>0</v>
      </c>
      <c r="S1657">
        <v>0</v>
      </c>
      <c r="T1657">
        <v>17.593684210526316</v>
      </c>
      <c r="U1657">
        <v>0</v>
      </c>
      <c r="V1657">
        <v>0</v>
      </c>
      <c r="W1657">
        <v>0</v>
      </c>
      <c r="X1657">
        <v>32.88000000000001</v>
      </c>
      <c r="Y1657">
        <v>38.936842105263167</v>
      </c>
      <c r="Z1657">
        <v>133.91784000000001</v>
      </c>
      <c r="AA1657">
        <v>184.13702999999998</v>
      </c>
      <c r="AB1657">
        <v>0</v>
      </c>
      <c r="AC1657">
        <v>0</v>
      </c>
      <c r="AD1657">
        <v>120.95999999999998</v>
      </c>
      <c r="AE1657">
        <v>0</v>
      </c>
      <c r="AF1657">
        <v>0</v>
      </c>
      <c r="AG1657">
        <v>0</v>
      </c>
      <c r="AH1657">
        <v>0</v>
      </c>
      <c r="AI1657">
        <v>0</v>
      </c>
      <c r="AJ1657">
        <v>0</v>
      </c>
      <c r="AK1657">
        <v>0</v>
      </c>
      <c r="AL1657">
        <v>8.0905263157894716</v>
      </c>
      <c r="AM1657">
        <v>0</v>
      </c>
      <c r="AN1657">
        <v>0</v>
      </c>
      <c r="AO1657">
        <v>0</v>
      </c>
      <c r="AP1657">
        <v>15.119999999999997</v>
      </c>
      <c r="AQ1657">
        <v>17.905263157894737</v>
      </c>
    </row>
    <row r="1658" spans="1:43">
      <c r="A1658" t="s">
        <v>164</v>
      </c>
      <c r="B1658" t="s">
        <v>185</v>
      </c>
      <c r="C1658" t="s">
        <v>856</v>
      </c>
      <c r="D1658">
        <v>0</v>
      </c>
      <c r="E1658">
        <v>0</v>
      </c>
      <c r="F1658">
        <v>0</v>
      </c>
      <c r="G1658">
        <v>0</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Q1658">
        <v>0</v>
      </c>
    </row>
    <row r="1659" spans="1:43">
      <c r="A1659" t="s">
        <v>164</v>
      </c>
      <c r="B1659" t="s">
        <v>185</v>
      </c>
      <c r="C1659" t="s">
        <v>857</v>
      </c>
      <c r="D1659">
        <v>41.389860775665959</v>
      </c>
      <c r="E1659">
        <v>19.033293641364637</v>
      </c>
      <c r="F1659">
        <v>187.32803396117617</v>
      </c>
      <c r="G1659">
        <v>86.143548463898526</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Q1659">
        <v>0</v>
      </c>
    </row>
    <row r="1660" spans="1:43">
      <c r="A1660" t="s">
        <v>164</v>
      </c>
      <c r="B1660" t="s">
        <v>185</v>
      </c>
      <c r="C1660" t="s">
        <v>858</v>
      </c>
      <c r="D1660">
        <v>403.52969910193343</v>
      </c>
      <c r="E1660">
        <v>185.56475214176498</v>
      </c>
      <c r="F1660">
        <v>640.22995685463422</v>
      </c>
      <c r="G1660">
        <v>294.4123159258537</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Q1660">
        <v>0</v>
      </c>
    </row>
    <row r="1661" spans="1:43">
      <c r="A1661" t="s">
        <v>164</v>
      </c>
      <c r="B1661" t="s">
        <v>185</v>
      </c>
      <c r="C1661" t="s">
        <v>859</v>
      </c>
      <c r="D1661">
        <v>394.45404997912635</v>
      </c>
      <c r="E1661">
        <v>181.39127845755445</v>
      </c>
      <c r="F1661">
        <v>857.35288341463445</v>
      </c>
      <c r="G1661">
        <v>394.25716536585378</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Q1661">
        <v>0</v>
      </c>
    </row>
    <row r="1662" spans="1:43">
      <c r="A1662" t="s">
        <v>164</v>
      </c>
      <c r="B1662" t="s">
        <v>185</v>
      </c>
      <c r="C1662" t="s">
        <v>860</v>
      </c>
      <c r="D1662">
        <v>320.23185057685077</v>
      </c>
      <c r="E1662">
        <v>147.25990209008464</v>
      </c>
      <c r="F1662">
        <v>857.79208590527912</v>
      </c>
      <c r="G1662">
        <v>394.4591343943984</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row>
    <row r="1663" spans="1:43">
      <c r="A1663" t="s">
        <v>164</v>
      </c>
      <c r="B1663" t="s">
        <v>185</v>
      </c>
      <c r="C1663" t="s">
        <v>861</v>
      </c>
      <c r="D1663">
        <v>0</v>
      </c>
      <c r="E1663">
        <v>0</v>
      </c>
      <c r="F1663">
        <v>0</v>
      </c>
      <c r="G1663">
        <v>0</v>
      </c>
      <c r="H1663">
        <v>220.00434354809795</v>
      </c>
      <c r="I1663">
        <v>292.40272275938435</v>
      </c>
      <c r="J1663">
        <v>0</v>
      </c>
      <c r="K1663">
        <v>82.345019597796863</v>
      </c>
      <c r="L1663">
        <v>263.04000000000002</v>
      </c>
      <c r="M1663">
        <v>0</v>
      </c>
      <c r="N1663">
        <v>0</v>
      </c>
      <c r="O1663">
        <v>0</v>
      </c>
      <c r="P1663">
        <v>0</v>
      </c>
      <c r="Q1663">
        <v>17.746960103780332</v>
      </c>
      <c r="R1663">
        <v>24.402070142697962</v>
      </c>
      <c r="S1663">
        <v>0</v>
      </c>
      <c r="T1663">
        <v>11.729122807017545</v>
      </c>
      <c r="U1663">
        <v>0</v>
      </c>
      <c r="V1663">
        <v>0</v>
      </c>
      <c r="W1663">
        <v>0</v>
      </c>
      <c r="X1663">
        <v>121.9450663359938</v>
      </c>
      <c r="Y1663">
        <v>144.4086311873611</v>
      </c>
      <c r="Z1663">
        <v>101.16988060970925</v>
      </c>
      <c r="AA1663">
        <v>134.46256594044678</v>
      </c>
      <c r="AB1663">
        <v>0</v>
      </c>
      <c r="AC1663">
        <v>37.866687844242335</v>
      </c>
      <c r="AD1663">
        <v>120.95999999999998</v>
      </c>
      <c r="AE1663">
        <v>0</v>
      </c>
      <c r="AF1663">
        <v>0</v>
      </c>
      <c r="AG1663">
        <v>0</v>
      </c>
      <c r="AH1663">
        <v>0</v>
      </c>
      <c r="AI1663">
        <v>8.1610108506435104</v>
      </c>
      <c r="AJ1663">
        <v>11.221389919634827</v>
      </c>
      <c r="AK1663">
        <v>0</v>
      </c>
      <c r="AL1663">
        <v>5.393684210526315</v>
      </c>
      <c r="AM1663">
        <v>0</v>
      </c>
      <c r="AN1663">
        <v>0</v>
      </c>
      <c r="AO1663">
        <v>0</v>
      </c>
      <c r="AP1663">
        <v>56.076928315092033</v>
      </c>
      <c r="AQ1663">
        <v>66.40688879418795</v>
      </c>
    </row>
    <row r="1664" spans="1:43">
      <c r="A1664" t="s">
        <v>164</v>
      </c>
      <c r="B1664" t="s">
        <v>185</v>
      </c>
      <c r="C1664" t="s">
        <v>862</v>
      </c>
      <c r="D1664">
        <v>0</v>
      </c>
      <c r="E1664">
        <v>0</v>
      </c>
      <c r="F1664">
        <v>0</v>
      </c>
      <c r="G1664">
        <v>0</v>
      </c>
      <c r="H1664">
        <v>220.00434354809795</v>
      </c>
      <c r="I1664">
        <v>292.40272275938435</v>
      </c>
      <c r="J1664">
        <v>0</v>
      </c>
      <c r="K1664">
        <v>82.345019597796863</v>
      </c>
      <c r="L1664">
        <v>263.04000000000002</v>
      </c>
      <c r="M1664">
        <v>0</v>
      </c>
      <c r="N1664">
        <v>0</v>
      </c>
      <c r="O1664">
        <v>0</v>
      </c>
      <c r="P1664">
        <v>0</v>
      </c>
      <c r="Q1664">
        <v>17.746960103780332</v>
      </c>
      <c r="R1664">
        <v>24.402070142697962</v>
      </c>
      <c r="S1664">
        <v>0</v>
      </c>
      <c r="T1664">
        <v>11.729122807017545</v>
      </c>
      <c r="U1664">
        <v>0</v>
      </c>
      <c r="V1664">
        <v>0</v>
      </c>
      <c r="W1664">
        <v>0</v>
      </c>
      <c r="X1664">
        <v>121.9450663359938</v>
      </c>
      <c r="Y1664">
        <v>144.4086311873611</v>
      </c>
      <c r="Z1664">
        <v>101.16988060970925</v>
      </c>
      <c r="AA1664">
        <v>134.46256594044678</v>
      </c>
      <c r="AB1664">
        <v>0</v>
      </c>
      <c r="AC1664">
        <v>37.866687844242335</v>
      </c>
      <c r="AD1664">
        <v>120.95999999999998</v>
      </c>
      <c r="AE1664">
        <v>0</v>
      </c>
      <c r="AF1664">
        <v>0</v>
      </c>
      <c r="AG1664">
        <v>0</v>
      </c>
      <c r="AH1664">
        <v>0</v>
      </c>
      <c r="AI1664">
        <v>8.1610108506435104</v>
      </c>
      <c r="AJ1664">
        <v>11.221389919634827</v>
      </c>
      <c r="AK1664">
        <v>0</v>
      </c>
      <c r="AL1664">
        <v>5.393684210526315</v>
      </c>
      <c r="AM1664">
        <v>0</v>
      </c>
      <c r="AN1664">
        <v>0</v>
      </c>
      <c r="AO1664">
        <v>0</v>
      </c>
      <c r="AP1664">
        <v>56.076928315092033</v>
      </c>
      <c r="AQ1664">
        <v>66.40688879418795</v>
      </c>
    </row>
    <row r="1665" spans="1:43">
      <c r="A1665" t="s">
        <v>164</v>
      </c>
      <c r="B1665" t="s">
        <v>185</v>
      </c>
      <c r="C1665" t="s">
        <v>863</v>
      </c>
      <c r="D1665">
        <v>0</v>
      </c>
      <c r="E1665">
        <v>0</v>
      </c>
      <c r="F1665">
        <v>0</v>
      </c>
      <c r="G1665">
        <v>0</v>
      </c>
      <c r="H1665">
        <v>220.00434354809795</v>
      </c>
      <c r="I1665">
        <v>292.40272275938435</v>
      </c>
      <c r="J1665">
        <v>0</v>
      </c>
      <c r="K1665">
        <v>82.345019597796863</v>
      </c>
      <c r="L1665">
        <v>263.04000000000002</v>
      </c>
      <c r="M1665">
        <v>0</v>
      </c>
      <c r="N1665">
        <v>0</v>
      </c>
      <c r="O1665">
        <v>0</v>
      </c>
      <c r="P1665">
        <v>0</v>
      </c>
      <c r="Q1665">
        <v>17.746960103780332</v>
      </c>
      <c r="R1665">
        <v>24.402070142697962</v>
      </c>
      <c r="S1665">
        <v>0</v>
      </c>
      <c r="T1665">
        <v>11.729122807017545</v>
      </c>
      <c r="U1665">
        <v>0</v>
      </c>
      <c r="V1665">
        <v>0</v>
      </c>
      <c r="W1665">
        <v>0</v>
      </c>
      <c r="X1665">
        <v>121.9450663359938</v>
      </c>
      <c r="Y1665">
        <v>144.4086311873611</v>
      </c>
      <c r="Z1665">
        <v>101.16988060970925</v>
      </c>
      <c r="AA1665">
        <v>134.46256594044678</v>
      </c>
      <c r="AB1665">
        <v>0</v>
      </c>
      <c r="AC1665">
        <v>37.866687844242335</v>
      </c>
      <c r="AD1665">
        <v>120.95999999999998</v>
      </c>
      <c r="AE1665">
        <v>0</v>
      </c>
      <c r="AF1665">
        <v>0</v>
      </c>
      <c r="AG1665">
        <v>0</v>
      </c>
      <c r="AH1665">
        <v>0</v>
      </c>
      <c r="AI1665">
        <v>8.1610108506435104</v>
      </c>
      <c r="AJ1665">
        <v>11.221389919634827</v>
      </c>
      <c r="AK1665">
        <v>0</v>
      </c>
      <c r="AL1665">
        <v>5.393684210526315</v>
      </c>
      <c r="AM1665">
        <v>0</v>
      </c>
      <c r="AN1665">
        <v>0</v>
      </c>
      <c r="AO1665">
        <v>0</v>
      </c>
      <c r="AP1665">
        <v>56.076928315092033</v>
      </c>
      <c r="AQ1665">
        <v>66.40688879418795</v>
      </c>
    </row>
    <row r="1666" spans="1:43">
      <c r="A1666" t="s">
        <v>166</v>
      </c>
      <c r="B1666" t="s">
        <v>171</v>
      </c>
      <c r="C1666" t="s">
        <v>856</v>
      </c>
      <c r="D1666">
        <v>0</v>
      </c>
      <c r="E1666">
        <v>0</v>
      </c>
      <c r="F1666">
        <v>0</v>
      </c>
      <c r="G1666">
        <v>0</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Q1666">
        <v>0</v>
      </c>
    </row>
    <row r="1667" spans="1:43">
      <c r="A1667" t="s">
        <v>166</v>
      </c>
      <c r="B1667" t="s">
        <v>171</v>
      </c>
      <c r="C1667" t="s">
        <v>857</v>
      </c>
      <c r="D1667">
        <v>196.3666666666667</v>
      </c>
      <c r="E1667">
        <v>90.300000000000011</v>
      </c>
      <c r="F1667">
        <v>306.06619939190273</v>
      </c>
      <c r="G1667">
        <v>140.74577052328371</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c r="AP1667">
        <v>0</v>
      </c>
      <c r="AQ1667">
        <v>0</v>
      </c>
    </row>
    <row r="1668" spans="1:43">
      <c r="A1668" t="s">
        <v>166</v>
      </c>
      <c r="B1668" t="s">
        <v>171</v>
      </c>
      <c r="C1668" t="s">
        <v>858</v>
      </c>
      <c r="D1668">
        <v>196.3666666666667</v>
      </c>
      <c r="E1668">
        <v>90.300000000000011</v>
      </c>
      <c r="F1668">
        <v>531.05352983559317</v>
      </c>
      <c r="G1668">
        <v>244.2070976616231</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Q1668">
        <v>0</v>
      </c>
    </row>
    <row r="1669" spans="1:43">
      <c r="A1669" t="s">
        <v>166</v>
      </c>
      <c r="B1669" t="s">
        <v>171</v>
      </c>
      <c r="C1669" t="s">
        <v>859</v>
      </c>
      <c r="D1669">
        <v>196.3666666666667</v>
      </c>
      <c r="E1669">
        <v>90.300000000000011</v>
      </c>
      <c r="F1669">
        <v>521.65504382163158</v>
      </c>
      <c r="G1669">
        <v>239.88516613695464</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row>
    <row r="1670" spans="1:43">
      <c r="A1670" t="s">
        <v>166</v>
      </c>
      <c r="B1670" t="s">
        <v>171</v>
      </c>
      <c r="C1670" t="s">
        <v>860</v>
      </c>
      <c r="D1670">
        <v>196.3666666666667</v>
      </c>
      <c r="E1670">
        <v>90.300000000000011</v>
      </c>
      <c r="F1670">
        <v>492.76775033999007</v>
      </c>
      <c r="G1670">
        <v>226.60122825853557</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row>
    <row r="1671" spans="1:43">
      <c r="A1671" t="s">
        <v>166</v>
      </c>
      <c r="B1671" t="s">
        <v>171</v>
      </c>
      <c r="C1671" t="s">
        <v>861</v>
      </c>
      <c r="D1671">
        <v>0</v>
      </c>
      <c r="E1671">
        <v>0</v>
      </c>
      <c r="F1671">
        <v>0</v>
      </c>
      <c r="G1671">
        <v>0</v>
      </c>
      <c r="H1671">
        <v>0</v>
      </c>
      <c r="I1671">
        <v>0</v>
      </c>
      <c r="J1671">
        <v>0</v>
      </c>
      <c r="K1671">
        <v>41.853691217522019</v>
      </c>
      <c r="L1671">
        <v>173.26072578913465</v>
      </c>
      <c r="M1671">
        <v>146.13333333333338</v>
      </c>
      <c r="N1671">
        <v>131.52000000000001</v>
      </c>
      <c r="O1671">
        <v>0</v>
      </c>
      <c r="P1671">
        <v>0</v>
      </c>
      <c r="Q1671">
        <v>0</v>
      </c>
      <c r="R1671">
        <v>0</v>
      </c>
      <c r="S1671">
        <v>0</v>
      </c>
      <c r="T1671">
        <v>0</v>
      </c>
      <c r="U1671">
        <v>0</v>
      </c>
      <c r="V1671">
        <v>0</v>
      </c>
      <c r="W1671">
        <v>0</v>
      </c>
      <c r="X1671">
        <v>82.200000000000017</v>
      </c>
      <c r="Y1671">
        <v>114.16666666666669</v>
      </c>
      <c r="Z1671">
        <v>0</v>
      </c>
      <c r="AA1671">
        <v>0</v>
      </c>
      <c r="AB1671">
        <v>0</v>
      </c>
      <c r="AC1671">
        <v>19.246587932145161</v>
      </c>
      <c r="AD1671">
        <v>79.674640326390374</v>
      </c>
      <c r="AE1671">
        <v>67.199999999999989</v>
      </c>
      <c r="AF1671">
        <v>60.47999999999999</v>
      </c>
      <c r="AG1671">
        <v>0</v>
      </c>
      <c r="AH1671">
        <v>0</v>
      </c>
      <c r="AI1671">
        <v>0</v>
      </c>
      <c r="AJ1671">
        <v>0</v>
      </c>
      <c r="AK1671">
        <v>0</v>
      </c>
      <c r="AL1671">
        <v>0</v>
      </c>
      <c r="AM1671">
        <v>0</v>
      </c>
      <c r="AN1671">
        <v>0</v>
      </c>
      <c r="AO1671">
        <v>0</v>
      </c>
      <c r="AP1671">
        <v>37.799999999999997</v>
      </c>
      <c r="AQ1671">
        <v>52.5</v>
      </c>
    </row>
    <row r="1672" spans="1:43">
      <c r="A1672" t="s">
        <v>166</v>
      </c>
      <c r="B1672" t="s">
        <v>171</v>
      </c>
      <c r="C1672" t="s">
        <v>862</v>
      </c>
      <c r="D1672">
        <v>0</v>
      </c>
      <c r="E1672">
        <v>0</v>
      </c>
      <c r="F1672">
        <v>0</v>
      </c>
      <c r="G1672">
        <v>0</v>
      </c>
      <c r="H1672">
        <v>0</v>
      </c>
      <c r="I1672">
        <v>0</v>
      </c>
      <c r="J1672">
        <v>0</v>
      </c>
      <c r="K1672">
        <v>41.853691217522019</v>
      </c>
      <c r="L1672">
        <v>173.26072578913465</v>
      </c>
      <c r="M1672">
        <v>146.13333333333338</v>
      </c>
      <c r="N1672">
        <v>131.52000000000001</v>
      </c>
      <c r="O1672">
        <v>0</v>
      </c>
      <c r="P1672">
        <v>0</v>
      </c>
      <c r="Q1672">
        <v>0</v>
      </c>
      <c r="R1672">
        <v>0</v>
      </c>
      <c r="S1672">
        <v>0</v>
      </c>
      <c r="T1672">
        <v>0</v>
      </c>
      <c r="U1672">
        <v>0</v>
      </c>
      <c r="V1672">
        <v>0</v>
      </c>
      <c r="W1672">
        <v>0</v>
      </c>
      <c r="X1672">
        <v>82.200000000000017</v>
      </c>
      <c r="Y1672">
        <v>114.16666666666669</v>
      </c>
      <c r="Z1672">
        <v>0</v>
      </c>
      <c r="AA1672">
        <v>0</v>
      </c>
      <c r="AB1672">
        <v>0</v>
      </c>
      <c r="AC1672">
        <v>19.246587932145161</v>
      </c>
      <c r="AD1672">
        <v>79.674640326390374</v>
      </c>
      <c r="AE1672">
        <v>67.199999999999989</v>
      </c>
      <c r="AF1672">
        <v>60.47999999999999</v>
      </c>
      <c r="AG1672">
        <v>0</v>
      </c>
      <c r="AH1672">
        <v>0</v>
      </c>
      <c r="AI1672">
        <v>0</v>
      </c>
      <c r="AJ1672">
        <v>0</v>
      </c>
      <c r="AK1672">
        <v>0</v>
      </c>
      <c r="AL1672">
        <v>0</v>
      </c>
      <c r="AM1672">
        <v>0</v>
      </c>
      <c r="AN1672">
        <v>0</v>
      </c>
      <c r="AO1672">
        <v>0</v>
      </c>
      <c r="AP1672">
        <v>37.799999999999997</v>
      </c>
      <c r="AQ1672">
        <v>52.5</v>
      </c>
    </row>
    <row r="1673" spans="1:43">
      <c r="A1673" t="s">
        <v>166</v>
      </c>
      <c r="B1673" t="s">
        <v>171</v>
      </c>
      <c r="C1673" t="s">
        <v>863</v>
      </c>
      <c r="D1673">
        <v>0</v>
      </c>
      <c r="E1673">
        <v>0</v>
      </c>
      <c r="F1673">
        <v>0</v>
      </c>
      <c r="G1673">
        <v>0</v>
      </c>
      <c r="H1673">
        <v>0</v>
      </c>
      <c r="I1673">
        <v>0</v>
      </c>
      <c r="J1673">
        <v>0</v>
      </c>
      <c r="K1673">
        <v>41.853691217522019</v>
      </c>
      <c r="L1673">
        <v>173.26072578913465</v>
      </c>
      <c r="M1673">
        <v>146.13333333333338</v>
      </c>
      <c r="N1673">
        <v>131.52000000000001</v>
      </c>
      <c r="O1673">
        <v>0</v>
      </c>
      <c r="P1673">
        <v>0</v>
      </c>
      <c r="Q1673">
        <v>0</v>
      </c>
      <c r="R1673">
        <v>0</v>
      </c>
      <c r="S1673">
        <v>0</v>
      </c>
      <c r="T1673">
        <v>0</v>
      </c>
      <c r="U1673">
        <v>0</v>
      </c>
      <c r="V1673">
        <v>0</v>
      </c>
      <c r="W1673">
        <v>0</v>
      </c>
      <c r="X1673">
        <v>82.200000000000017</v>
      </c>
      <c r="Y1673">
        <v>114.16666666666669</v>
      </c>
      <c r="Z1673">
        <v>0</v>
      </c>
      <c r="AA1673">
        <v>0</v>
      </c>
      <c r="AB1673">
        <v>0</v>
      </c>
      <c r="AC1673">
        <v>19.246587932145161</v>
      </c>
      <c r="AD1673">
        <v>79.674640326390374</v>
      </c>
      <c r="AE1673">
        <v>67.199999999999989</v>
      </c>
      <c r="AF1673">
        <v>60.47999999999999</v>
      </c>
      <c r="AG1673">
        <v>0</v>
      </c>
      <c r="AH1673">
        <v>0</v>
      </c>
      <c r="AI1673">
        <v>0</v>
      </c>
      <c r="AJ1673">
        <v>0</v>
      </c>
      <c r="AK1673">
        <v>0</v>
      </c>
      <c r="AL1673">
        <v>0</v>
      </c>
      <c r="AM1673">
        <v>0</v>
      </c>
      <c r="AN1673">
        <v>0</v>
      </c>
      <c r="AO1673">
        <v>0</v>
      </c>
      <c r="AP1673">
        <v>37.799999999999997</v>
      </c>
      <c r="AQ1673">
        <v>52.5</v>
      </c>
    </row>
    <row r="1674" spans="1:43">
      <c r="A1674" t="s">
        <v>166</v>
      </c>
      <c r="B1674" t="s">
        <v>173</v>
      </c>
      <c r="C1674" t="s">
        <v>856</v>
      </c>
      <c r="D1674">
        <v>0</v>
      </c>
      <c r="E1674">
        <v>0</v>
      </c>
      <c r="F1674">
        <v>0</v>
      </c>
      <c r="G1674">
        <v>0</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row>
    <row r="1675" spans="1:43">
      <c r="A1675" t="s">
        <v>166</v>
      </c>
      <c r="B1675" t="s">
        <v>173</v>
      </c>
      <c r="C1675" t="s">
        <v>857</v>
      </c>
      <c r="D1675">
        <v>134.63927430949101</v>
      </c>
      <c r="E1675">
        <v>61.914410813853529</v>
      </c>
      <c r="F1675">
        <v>791.40762499623202</v>
      </c>
      <c r="G1675">
        <v>363.93197353841322</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0</v>
      </c>
      <c r="AO1675">
        <v>0</v>
      </c>
      <c r="AP1675">
        <v>0</v>
      </c>
      <c r="AQ1675">
        <v>0</v>
      </c>
    </row>
    <row r="1676" spans="1:43">
      <c r="A1676" t="s">
        <v>166</v>
      </c>
      <c r="B1676" t="s">
        <v>173</v>
      </c>
      <c r="C1676" t="s">
        <v>858</v>
      </c>
      <c r="D1676">
        <v>101.30398824580382</v>
      </c>
      <c r="E1676">
        <v>46.585045689676207</v>
      </c>
      <c r="F1676">
        <v>722.6640904250271</v>
      </c>
      <c r="G1676">
        <v>332.31998318815113</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row>
    <row r="1677" spans="1:43">
      <c r="A1677" t="s">
        <v>166</v>
      </c>
      <c r="B1677" t="s">
        <v>173</v>
      </c>
      <c r="C1677" t="s">
        <v>859</v>
      </c>
      <c r="D1677">
        <v>119.69581886495263</v>
      </c>
      <c r="E1677">
        <v>55.042602835708138</v>
      </c>
      <c r="F1677">
        <v>513.70173701530894</v>
      </c>
      <c r="G1677">
        <v>236.22780607273327</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Q1677">
        <v>0</v>
      </c>
    </row>
    <row r="1678" spans="1:43">
      <c r="A1678" t="s">
        <v>166</v>
      </c>
      <c r="B1678" t="s">
        <v>173</v>
      </c>
      <c r="C1678" t="s">
        <v>860</v>
      </c>
      <c r="D1678">
        <v>130.48334283428213</v>
      </c>
      <c r="E1678">
        <v>60.003289040582288</v>
      </c>
      <c r="F1678">
        <v>688.52638020860718</v>
      </c>
      <c r="G1678">
        <v>316.62162009592879</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row>
    <row r="1679" spans="1:43">
      <c r="A1679" t="s">
        <v>166</v>
      </c>
      <c r="B1679" t="s">
        <v>173</v>
      </c>
      <c r="C1679" t="s">
        <v>861</v>
      </c>
      <c r="D1679">
        <v>0</v>
      </c>
      <c r="E1679">
        <v>0</v>
      </c>
      <c r="F1679">
        <v>0</v>
      </c>
      <c r="G1679">
        <v>0</v>
      </c>
      <c r="H1679">
        <v>67.724860914637887</v>
      </c>
      <c r="I1679">
        <v>93.121683757627096</v>
      </c>
      <c r="J1679">
        <v>35.555551980184894</v>
      </c>
      <c r="K1679">
        <v>5.8237956276099228</v>
      </c>
      <c r="L1679">
        <v>258.29773782898855</v>
      </c>
      <c r="M1679">
        <v>145.87853679355663</v>
      </c>
      <c r="N1679">
        <v>82.124213306002261</v>
      </c>
      <c r="O1679">
        <v>0</v>
      </c>
      <c r="P1679">
        <v>0</v>
      </c>
      <c r="Q1679">
        <v>0</v>
      </c>
      <c r="R1679">
        <v>0</v>
      </c>
      <c r="S1679">
        <v>0</v>
      </c>
      <c r="T1679">
        <v>2.9676862004896201</v>
      </c>
      <c r="U1679">
        <v>0</v>
      </c>
      <c r="V1679">
        <v>0</v>
      </c>
      <c r="W1679">
        <v>0</v>
      </c>
      <c r="X1679">
        <v>56.492021523384921</v>
      </c>
      <c r="Y1679">
        <v>71.023635110407596</v>
      </c>
      <c r="Z1679">
        <v>31.143549179723991</v>
      </c>
      <c r="AA1679">
        <v>42.822380122120478</v>
      </c>
      <c r="AB1679">
        <v>16.35036331935509</v>
      </c>
      <c r="AC1679">
        <v>2.6780957995578474</v>
      </c>
      <c r="AD1679">
        <v>118.77925170238154</v>
      </c>
      <c r="AE1679">
        <v>67.082830788277846</v>
      </c>
      <c r="AF1679">
        <v>37.765149184511969</v>
      </c>
      <c r="AG1679">
        <v>0</v>
      </c>
      <c r="AH1679">
        <v>0</v>
      </c>
      <c r="AI1679">
        <v>0</v>
      </c>
      <c r="AJ1679">
        <v>0</v>
      </c>
      <c r="AK1679">
        <v>0</v>
      </c>
      <c r="AL1679">
        <v>1.3647024133638395</v>
      </c>
      <c r="AM1679">
        <v>0</v>
      </c>
      <c r="AN1679">
        <v>0</v>
      </c>
      <c r="AO1679">
        <v>0</v>
      </c>
      <c r="AP1679">
        <v>25.97808289031569</v>
      </c>
      <c r="AQ1679">
        <v>32.660503736902754</v>
      </c>
    </row>
    <row r="1680" spans="1:43">
      <c r="A1680" t="s">
        <v>166</v>
      </c>
      <c r="B1680" t="s">
        <v>173</v>
      </c>
      <c r="C1680" t="s">
        <v>862</v>
      </c>
      <c r="D1680">
        <v>0</v>
      </c>
      <c r="E1680">
        <v>0</v>
      </c>
      <c r="F1680">
        <v>0</v>
      </c>
      <c r="G1680">
        <v>0</v>
      </c>
      <c r="H1680">
        <v>67.724860914637887</v>
      </c>
      <c r="I1680">
        <v>93.121683757627096</v>
      </c>
      <c r="J1680">
        <v>35.555551980184894</v>
      </c>
      <c r="K1680">
        <v>5.8237956276099228</v>
      </c>
      <c r="L1680">
        <v>258.29773782898855</v>
      </c>
      <c r="M1680">
        <v>145.87853679355663</v>
      </c>
      <c r="N1680">
        <v>82.124213306002261</v>
      </c>
      <c r="O1680">
        <v>0</v>
      </c>
      <c r="P1680">
        <v>0</v>
      </c>
      <c r="Q1680">
        <v>0</v>
      </c>
      <c r="R1680">
        <v>0</v>
      </c>
      <c r="S1680">
        <v>0</v>
      </c>
      <c r="T1680">
        <v>2.9676862004896201</v>
      </c>
      <c r="U1680">
        <v>0</v>
      </c>
      <c r="V1680">
        <v>0</v>
      </c>
      <c r="W1680">
        <v>0</v>
      </c>
      <c r="X1680">
        <v>56.492021523384921</v>
      </c>
      <c r="Y1680">
        <v>71.023635110407596</v>
      </c>
      <c r="Z1680">
        <v>31.143549179723991</v>
      </c>
      <c r="AA1680">
        <v>42.822380122120478</v>
      </c>
      <c r="AB1680">
        <v>16.35036331935509</v>
      </c>
      <c r="AC1680">
        <v>2.6780957995578474</v>
      </c>
      <c r="AD1680">
        <v>118.77925170238154</v>
      </c>
      <c r="AE1680">
        <v>67.082830788277846</v>
      </c>
      <c r="AF1680">
        <v>37.765149184511969</v>
      </c>
      <c r="AG1680">
        <v>0</v>
      </c>
      <c r="AH1680">
        <v>0</v>
      </c>
      <c r="AI1680">
        <v>0</v>
      </c>
      <c r="AJ1680">
        <v>0</v>
      </c>
      <c r="AK1680">
        <v>0</v>
      </c>
      <c r="AL1680">
        <v>1.3647024133638395</v>
      </c>
      <c r="AM1680">
        <v>0</v>
      </c>
      <c r="AN1680">
        <v>0</v>
      </c>
      <c r="AO1680">
        <v>0</v>
      </c>
      <c r="AP1680">
        <v>25.97808289031569</v>
      </c>
      <c r="AQ1680">
        <v>32.660503736902754</v>
      </c>
    </row>
    <row r="1681" spans="1:43">
      <c r="A1681" t="s">
        <v>166</v>
      </c>
      <c r="B1681" t="s">
        <v>173</v>
      </c>
      <c r="C1681" t="s">
        <v>863</v>
      </c>
      <c r="D1681">
        <v>0</v>
      </c>
      <c r="E1681">
        <v>0</v>
      </c>
      <c r="F1681">
        <v>0</v>
      </c>
      <c r="G1681">
        <v>0</v>
      </c>
      <c r="H1681">
        <v>67.724860914637887</v>
      </c>
      <c r="I1681">
        <v>93.121683757627096</v>
      </c>
      <c r="J1681">
        <v>35.555551980184894</v>
      </c>
      <c r="K1681">
        <v>5.8237956276099228</v>
      </c>
      <c r="L1681">
        <v>258.29773782898855</v>
      </c>
      <c r="M1681">
        <v>145.87853679355663</v>
      </c>
      <c r="N1681">
        <v>82.124213306002261</v>
      </c>
      <c r="O1681">
        <v>0</v>
      </c>
      <c r="P1681">
        <v>0</v>
      </c>
      <c r="Q1681">
        <v>0</v>
      </c>
      <c r="R1681">
        <v>0</v>
      </c>
      <c r="S1681">
        <v>0</v>
      </c>
      <c r="T1681">
        <v>2.9676862004896201</v>
      </c>
      <c r="U1681">
        <v>0</v>
      </c>
      <c r="V1681">
        <v>0</v>
      </c>
      <c r="W1681">
        <v>0</v>
      </c>
      <c r="X1681">
        <v>56.492021523384921</v>
      </c>
      <c r="Y1681">
        <v>71.023635110407596</v>
      </c>
      <c r="Z1681">
        <v>31.143549179723991</v>
      </c>
      <c r="AA1681">
        <v>42.822380122120478</v>
      </c>
      <c r="AB1681">
        <v>16.35036331935509</v>
      </c>
      <c r="AC1681">
        <v>2.6780957995578474</v>
      </c>
      <c r="AD1681">
        <v>118.77925170238154</v>
      </c>
      <c r="AE1681">
        <v>67.082830788277846</v>
      </c>
      <c r="AF1681">
        <v>37.765149184511969</v>
      </c>
      <c r="AG1681">
        <v>0</v>
      </c>
      <c r="AH1681">
        <v>0</v>
      </c>
      <c r="AI1681">
        <v>0</v>
      </c>
      <c r="AJ1681">
        <v>0</v>
      </c>
      <c r="AK1681">
        <v>0</v>
      </c>
      <c r="AL1681">
        <v>1.3647024133638395</v>
      </c>
      <c r="AM1681">
        <v>0</v>
      </c>
      <c r="AN1681">
        <v>0</v>
      </c>
      <c r="AO1681">
        <v>0</v>
      </c>
      <c r="AP1681">
        <v>25.97808289031569</v>
      </c>
      <c r="AQ1681">
        <v>32.660503736902754</v>
      </c>
    </row>
    <row r="1682" spans="1:43">
      <c r="A1682" t="s">
        <v>166</v>
      </c>
      <c r="B1682" t="s">
        <v>175</v>
      </c>
      <c r="C1682" t="s">
        <v>856</v>
      </c>
      <c r="D1682">
        <v>0</v>
      </c>
      <c r="E1682">
        <v>0</v>
      </c>
      <c r="F1682">
        <v>0</v>
      </c>
      <c r="G1682">
        <v>0</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row>
    <row r="1683" spans="1:43">
      <c r="A1683" t="s">
        <v>166</v>
      </c>
      <c r="B1683" t="s">
        <v>175</v>
      </c>
      <c r="C1683" t="s">
        <v>857</v>
      </c>
      <c r="D1683">
        <v>0</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0</v>
      </c>
      <c r="AO1683">
        <v>0</v>
      </c>
      <c r="AP1683">
        <v>0</v>
      </c>
      <c r="AQ1683">
        <v>0</v>
      </c>
    </row>
    <row r="1684" spans="1:43">
      <c r="A1684" t="s">
        <v>166</v>
      </c>
      <c r="B1684" t="s">
        <v>175</v>
      </c>
      <c r="C1684" t="s">
        <v>858</v>
      </c>
      <c r="D1684">
        <v>1330.737804878049</v>
      </c>
      <c r="E1684">
        <v>611.94512195121956</v>
      </c>
      <c r="F1684">
        <v>799.30478048780503</v>
      </c>
      <c r="G1684">
        <v>367.56351219512197</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Q1684">
        <v>0</v>
      </c>
    </row>
    <row r="1685" spans="1:43">
      <c r="A1685" t="s">
        <v>166</v>
      </c>
      <c r="B1685" t="s">
        <v>175</v>
      </c>
      <c r="C1685" t="s">
        <v>859</v>
      </c>
      <c r="D1685">
        <v>1330.737804878049</v>
      </c>
      <c r="E1685">
        <v>611.94512195121956</v>
      </c>
      <c r="F1685">
        <v>799.30478048780503</v>
      </c>
      <c r="G1685">
        <v>367.56351219512197</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row>
    <row r="1686" spans="1:43">
      <c r="A1686" t="s">
        <v>166</v>
      </c>
      <c r="B1686" t="s">
        <v>175</v>
      </c>
      <c r="C1686" t="s">
        <v>860</v>
      </c>
      <c r="D1686">
        <v>951.77060619276085</v>
      </c>
      <c r="E1686">
        <v>437.67553423462721</v>
      </c>
      <c r="F1686">
        <v>801.93999543167411</v>
      </c>
      <c r="G1686">
        <v>368.77532636639023</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row>
    <row r="1687" spans="1:43">
      <c r="A1687" t="s">
        <v>166</v>
      </c>
      <c r="B1687" t="s">
        <v>175</v>
      </c>
      <c r="C1687" t="s">
        <v>861</v>
      </c>
      <c r="D1687">
        <v>0</v>
      </c>
      <c r="E1687">
        <v>0</v>
      </c>
      <c r="F1687">
        <v>0</v>
      </c>
      <c r="G1687">
        <v>0</v>
      </c>
      <c r="H1687">
        <v>155.15342128858717</v>
      </c>
      <c r="I1687">
        <v>152.71645655630576</v>
      </c>
      <c r="J1687">
        <v>0</v>
      </c>
      <c r="K1687">
        <v>231.03011758678113</v>
      </c>
      <c r="L1687">
        <v>263.04000000000008</v>
      </c>
      <c r="M1687">
        <v>0</v>
      </c>
      <c r="N1687">
        <v>0</v>
      </c>
      <c r="O1687">
        <v>0</v>
      </c>
      <c r="P1687">
        <v>0</v>
      </c>
      <c r="Q1687">
        <v>0</v>
      </c>
      <c r="R1687">
        <v>0</v>
      </c>
      <c r="S1687">
        <v>0</v>
      </c>
      <c r="T1687">
        <v>0</v>
      </c>
      <c r="U1687">
        <v>0</v>
      </c>
      <c r="V1687">
        <v>0</v>
      </c>
      <c r="W1687">
        <v>0</v>
      </c>
      <c r="X1687">
        <v>435.75039801596273</v>
      </c>
      <c r="Y1687">
        <v>516.02020817679795</v>
      </c>
      <c r="Z1687">
        <v>71.347923658255411</v>
      </c>
      <c r="AA1687">
        <v>70.227275642680723</v>
      </c>
      <c r="AB1687">
        <v>0</v>
      </c>
      <c r="AC1687">
        <v>106.24012706545406</v>
      </c>
      <c r="AD1687">
        <v>120.95999999999998</v>
      </c>
      <c r="AE1687">
        <v>0</v>
      </c>
      <c r="AF1687">
        <v>0</v>
      </c>
      <c r="AG1687">
        <v>0</v>
      </c>
      <c r="AH1687">
        <v>0</v>
      </c>
      <c r="AI1687">
        <v>0</v>
      </c>
      <c r="AJ1687">
        <v>0</v>
      </c>
      <c r="AK1687">
        <v>0</v>
      </c>
      <c r="AL1687">
        <v>0</v>
      </c>
      <c r="AM1687">
        <v>0</v>
      </c>
      <c r="AN1687">
        <v>0</v>
      </c>
      <c r="AO1687">
        <v>0</v>
      </c>
      <c r="AP1687">
        <v>200.38156989055216</v>
      </c>
      <c r="AQ1687">
        <v>237.29396434407499</v>
      </c>
    </row>
    <row r="1688" spans="1:43">
      <c r="A1688" t="s">
        <v>166</v>
      </c>
      <c r="B1688" t="s">
        <v>175</v>
      </c>
      <c r="C1688" t="s">
        <v>862</v>
      </c>
      <c r="D1688">
        <v>0</v>
      </c>
      <c r="E1688">
        <v>0</v>
      </c>
      <c r="F1688">
        <v>0</v>
      </c>
      <c r="G1688">
        <v>0</v>
      </c>
      <c r="H1688">
        <v>155.15342128858717</v>
      </c>
      <c r="I1688">
        <v>152.71645655630576</v>
      </c>
      <c r="J1688">
        <v>0</v>
      </c>
      <c r="K1688">
        <v>231.03011758678113</v>
      </c>
      <c r="L1688">
        <v>263.04000000000008</v>
      </c>
      <c r="M1688">
        <v>0</v>
      </c>
      <c r="N1688">
        <v>0</v>
      </c>
      <c r="O1688">
        <v>0</v>
      </c>
      <c r="P1688">
        <v>0</v>
      </c>
      <c r="Q1688">
        <v>0</v>
      </c>
      <c r="R1688">
        <v>0</v>
      </c>
      <c r="S1688">
        <v>0</v>
      </c>
      <c r="T1688">
        <v>0</v>
      </c>
      <c r="U1688">
        <v>0</v>
      </c>
      <c r="V1688">
        <v>0</v>
      </c>
      <c r="W1688">
        <v>0</v>
      </c>
      <c r="X1688">
        <v>435.75039801596273</v>
      </c>
      <c r="Y1688">
        <v>516.02020817679795</v>
      </c>
      <c r="Z1688">
        <v>71.347923658255411</v>
      </c>
      <c r="AA1688">
        <v>70.227275642680723</v>
      </c>
      <c r="AB1688">
        <v>0</v>
      </c>
      <c r="AC1688">
        <v>106.24012706545406</v>
      </c>
      <c r="AD1688">
        <v>120.95999999999998</v>
      </c>
      <c r="AE1688">
        <v>0</v>
      </c>
      <c r="AF1688">
        <v>0</v>
      </c>
      <c r="AG1688">
        <v>0</v>
      </c>
      <c r="AH1688">
        <v>0</v>
      </c>
      <c r="AI1688">
        <v>0</v>
      </c>
      <c r="AJ1688">
        <v>0</v>
      </c>
      <c r="AK1688">
        <v>0</v>
      </c>
      <c r="AL1688">
        <v>0</v>
      </c>
      <c r="AM1688">
        <v>0</v>
      </c>
      <c r="AN1688">
        <v>0</v>
      </c>
      <c r="AO1688">
        <v>0</v>
      </c>
      <c r="AP1688">
        <v>200.38156989055216</v>
      </c>
      <c r="AQ1688">
        <v>237.29396434407499</v>
      </c>
    </row>
    <row r="1689" spans="1:43">
      <c r="A1689" t="s">
        <v>166</v>
      </c>
      <c r="B1689" t="s">
        <v>175</v>
      </c>
      <c r="C1689" t="s">
        <v>863</v>
      </c>
      <c r="D1689">
        <v>0</v>
      </c>
      <c r="E1689">
        <v>0</v>
      </c>
      <c r="F1689">
        <v>0</v>
      </c>
      <c r="G1689">
        <v>0</v>
      </c>
      <c r="H1689">
        <v>155.15342128858717</v>
      </c>
      <c r="I1689">
        <v>152.71645655630576</v>
      </c>
      <c r="J1689">
        <v>0</v>
      </c>
      <c r="K1689">
        <v>231.03011758678113</v>
      </c>
      <c r="L1689">
        <v>263.04000000000008</v>
      </c>
      <c r="M1689">
        <v>0</v>
      </c>
      <c r="N1689">
        <v>0</v>
      </c>
      <c r="O1689">
        <v>0</v>
      </c>
      <c r="P1689">
        <v>0</v>
      </c>
      <c r="Q1689">
        <v>0</v>
      </c>
      <c r="R1689">
        <v>0</v>
      </c>
      <c r="S1689">
        <v>0</v>
      </c>
      <c r="T1689">
        <v>0</v>
      </c>
      <c r="U1689">
        <v>0</v>
      </c>
      <c r="V1689">
        <v>0</v>
      </c>
      <c r="W1689">
        <v>0</v>
      </c>
      <c r="X1689">
        <v>435.75039801596273</v>
      </c>
      <c r="Y1689">
        <v>516.02020817679795</v>
      </c>
      <c r="Z1689">
        <v>71.347923658255411</v>
      </c>
      <c r="AA1689">
        <v>70.227275642680723</v>
      </c>
      <c r="AB1689">
        <v>0</v>
      </c>
      <c r="AC1689">
        <v>106.24012706545406</v>
      </c>
      <c r="AD1689">
        <v>120.95999999999998</v>
      </c>
      <c r="AE1689">
        <v>0</v>
      </c>
      <c r="AF1689">
        <v>0</v>
      </c>
      <c r="AG1689">
        <v>0</v>
      </c>
      <c r="AH1689">
        <v>0</v>
      </c>
      <c r="AI1689">
        <v>0</v>
      </c>
      <c r="AJ1689">
        <v>0</v>
      </c>
      <c r="AK1689">
        <v>0</v>
      </c>
      <c r="AL1689">
        <v>0</v>
      </c>
      <c r="AM1689">
        <v>0</v>
      </c>
      <c r="AN1689">
        <v>0</v>
      </c>
      <c r="AO1689">
        <v>0</v>
      </c>
      <c r="AP1689">
        <v>200.38156989055216</v>
      </c>
      <c r="AQ1689">
        <v>237.29396434407499</v>
      </c>
    </row>
    <row r="1690" spans="1:43">
      <c r="A1690" t="s">
        <v>166</v>
      </c>
      <c r="B1690" t="s">
        <v>177</v>
      </c>
      <c r="C1690" t="s">
        <v>856</v>
      </c>
      <c r="D1690">
        <v>0</v>
      </c>
      <c r="E1690">
        <v>0</v>
      </c>
      <c r="F1690">
        <v>0</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row>
    <row r="1691" spans="1:43">
      <c r="A1691" t="s">
        <v>166</v>
      </c>
      <c r="B1691" t="s">
        <v>177</v>
      </c>
      <c r="C1691" t="s">
        <v>857</v>
      </c>
      <c r="D1691">
        <v>38.93684210526316</v>
      </c>
      <c r="E1691">
        <v>17.905263157894737</v>
      </c>
      <c r="F1691">
        <v>263.04000000000002</v>
      </c>
      <c r="G1691">
        <v>120.96000000000001</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row>
    <row r="1692" spans="1:43">
      <c r="A1692" t="s">
        <v>166</v>
      </c>
      <c r="B1692" t="s">
        <v>177</v>
      </c>
      <c r="C1692" t="s">
        <v>858</v>
      </c>
      <c r="D1692">
        <v>103.02400000000003</v>
      </c>
      <c r="E1692">
        <v>47.376000000000012</v>
      </c>
      <c r="F1692">
        <v>628.99874016000012</v>
      </c>
      <c r="G1692">
        <v>289.24759584000003</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row>
    <row r="1693" spans="1:43">
      <c r="A1693" t="s">
        <v>166</v>
      </c>
      <c r="B1693" t="s">
        <v>177</v>
      </c>
      <c r="C1693" t="s">
        <v>859</v>
      </c>
      <c r="D1693">
        <v>89.410526315789497</v>
      </c>
      <c r="E1693">
        <v>41.115789473684217</v>
      </c>
      <c r="F1693">
        <v>954.68313000000035</v>
      </c>
      <c r="G1693">
        <v>439.01487000000009</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row>
    <row r="1694" spans="1:43">
      <c r="A1694" t="s">
        <v>166</v>
      </c>
      <c r="B1694" t="s">
        <v>177</v>
      </c>
      <c r="C1694" t="s">
        <v>860</v>
      </c>
      <c r="D1694">
        <v>89.410526315789497</v>
      </c>
      <c r="E1694">
        <v>41.115789473684217</v>
      </c>
      <c r="F1694">
        <v>954.68313000000035</v>
      </c>
      <c r="G1694">
        <v>439.01487000000009</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row>
    <row r="1695" spans="1:43">
      <c r="A1695" t="s">
        <v>166</v>
      </c>
      <c r="B1695" t="s">
        <v>177</v>
      </c>
      <c r="C1695" t="s">
        <v>861</v>
      </c>
      <c r="D1695">
        <v>0</v>
      </c>
      <c r="E1695">
        <v>0</v>
      </c>
      <c r="F1695">
        <v>0</v>
      </c>
      <c r="G1695">
        <v>0</v>
      </c>
      <c r="H1695">
        <v>291.21816000000013</v>
      </c>
      <c r="I1695">
        <v>400.42497000000014</v>
      </c>
      <c r="J1695">
        <v>0</v>
      </c>
      <c r="K1695">
        <v>0</v>
      </c>
      <c r="L1695">
        <v>263.04000000000002</v>
      </c>
      <c r="M1695">
        <v>0</v>
      </c>
      <c r="N1695">
        <v>0</v>
      </c>
      <c r="O1695">
        <v>0</v>
      </c>
      <c r="P1695">
        <v>0</v>
      </c>
      <c r="Q1695">
        <v>0</v>
      </c>
      <c r="R1695">
        <v>0</v>
      </c>
      <c r="S1695">
        <v>0</v>
      </c>
      <c r="T1695">
        <v>17.593684210526316</v>
      </c>
      <c r="U1695">
        <v>0</v>
      </c>
      <c r="V1695">
        <v>0</v>
      </c>
      <c r="W1695">
        <v>0</v>
      </c>
      <c r="X1695">
        <v>32.88000000000001</v>
      </c>
      <c r="Y1695">
        <v>38.936842105263167</v>
      </c>
      <c r="Z1695">
        <v>133.91784000000001</v>
      </c>
      <c r="AA1695">
        <v>184.13702999999998</v>
      </c>
      <c r="AB1695">
        <v>0</v>
      </c>
      <c r="AC1695">
        <v>0</v>
      </c>
      <c r="AD1695">
        <v>120.95999999999998</v>
      </c>
      <c r="AE1695">
        <v>0</v>
      </c>
      <c r="AF1695">
        <v>0</v>
      </c>
      <c r="AG1695">
        <v>0</v>
      </c>
      <c r="AH1695">
        <v>0</v>
      </c>
      <c r="AI1695">
        <v>0</v>
      </c>
      <c r="AJ1695">
        <v>0</v>
      </c>
      <c r="AK1695">
        <v>0</v>
      </c>
      <c r="AL1695">
        <v>8.0905263157894716</v>
      </c>
      <c r="AM1695">
        <v>0</v>
      </c>
      <c r="AN1695">
        <v>0</v>
      </c>
      <c r="AO1695">
        <v>0</v>
      </c>
      <c r="AP1695">
        <v>15.119999999999997</v>
      </c>
      <c r="AQ1695">
        <v>17.905263157894737</v>
      </c>
    </row>
    <row r="1696" spans="1:43">
      <c r="A1696" t="s">
        <v>166</v>
      </c>
      <c r="B1696" t="s">
        <v>177</v>
      </c>
      <c r="C1696" t="s">
        <v>862</v>
      </c>
      <c r="D1696">
        <v>0</v>
      </c>
      <c r="E1696">
        <v>0</v>
      </c>
      <c r="F1696">
        <v>0</v>
      </c>
      <c r="G1696">
        <v>0</v>
      </c>
      <c r="H1696">
        <v>291.21816000000013</v>
      </c>
      <c r="I1696">
        <v>400.42497000000014</v>
      </c>
      <c r="J1696">
        <v>0</v>
      </c>
      <c r="K1696">
        <v>0</v>
      </c>
      <c r="L1696">
        <v>263.04000000000002</v>
      </c>
      <c r="M1696">
        <v>0</v>
      </c>
      <c r="N1696">
        <v>0</v>
      </c>
      <c r="O1696">
        <v>0</v>
      </c>
      <c r="P1696">
        <v>0</v>
      </c>
      <c r="Q1696">
        <v>0</v>
      </c>
      <c r="R1696">
        <v>0</v>
      </c>
      <c r="S1696">
        <v>0</v>
      </c>
      <c r="T1696">
        <v>17.593684210526316</v>
      </c>
      <c r="U1696">
        <v>0</v>
      </c>
      <c r="V1696">
        <v>0</v>
      </c>
      <c r="W1696">
        <v>0</v>
      </c>
      <c r="X1696">
        <v>32.88000000000001</v>
      </c>
      <c r="Y1696">
        <v>38.936842105263167</v>
      </c>
      <c r="Z1696">
        <v>133.91784000000001</v>
      </c>
      <c r="AA1696">
        <v>184.13702999999998</v>
      </c>
      <c r="AB1696">
        <v>0</v>
      </c>
      <c r="AC1696">
        <v>0</v>
      </c>
      <c r="AD1696">
        <v>120.95999999999998</v>
      </c>
      <c r="AE1696">
        <v>0</v>
      </c>
      <c r="AF1696">
        <v>0</v>
      </c>
      <c r="AG1696">
        <v>0</v>
      </c>
      <c r="AH1696">
        <v>0</v>
      </c>
      <c r="AI1696">
        <v>0</v>
      </c>
      <c r="AJ1696">
        <v>0</v>
      </c>
      <c r="AK1696">
        <v>0</v>
      </c>
      <c r="AL1696">
        <v>8.0905263157894716</v>
      </c>
      <c r="AM1696">
        <v>0</v>
      </c>
      <c r="AN1696">
        <v>0</v>
      </c>
      <c r="AO1696">
        <v>0</v>
      </c>
      <c r="AP1696">
        <v>15.119999999999997</v>
      </c>
      <c r="AQ1696">
        <v>17.905263157894737</v>
      </c>
    </row>
    <row r="1697" spans="1:43">
      <c r="A1697" t="s">
        <v>166</v>
      </c>
      <c r="B1697" t="s">
        <v>177</v>
      </c>
      <c r="C1697" t="s">
        <v>863</v>
      </c>
      <c r="D1697">
        <v>0</v>
      </c>
      <c r="E1697">
        <v>0</v>
      </c>
      <c r="F1697">
        <v>0</v>
      </c>
      <c r="G1697">
        <v>0</v>
      </c>
      <c r="H1697">
        <v>291.21816000000013</v>
      </c>
      <c r="I1697">
        <v>400.42497000000014</v>
      </c>
      <c r="J1697">
        <v>0</v>
      </c>
      <c r="K1697">
        <v>0</v>
      </c>
      <c r="L1697">
        <v>263.04000000000002</v>
      </c>
      <c r="M1697">
        <v>0</v>
      </c>
      <c r="N1697">
        <v>0</v>
      </c>
      <c r="O1697">
        <v>0</v>
      </c>
      <c r="P1697">
        <v>0</v>
      </c>
      <c r="Q1697">
        <v>0</v>
      </c>
      <c r="R1697">
        <v>0</v>
      </c>
      <c r="S1697">
        <v>0</v>
      </c>
      <c r="T1697">
        <v>17.593684210526316</v>
      </c>
      <c r="U1697">
        <v>0</v>
      </c>
      <c r="V1697">
        <v>0</v>
      </c>
      <c r="W1697">
        <v>0</v>
      </c>
      <c r="X1697">
        <v>32.88000000000001</v>
      </c>
      <c r="Y1697">
        <v>38.936842105263167</v>
      </c>
      <c r="Z1697">
        <v>133.91784000000001</v>
      </c>
      <c r="AA1697">
        <v>184.13702999999998</v>
      </c>
      <c r="AB1697">
        <v>0</v>
      </c>
      <c r="AC1697">
        <v>0</v>
      </c>
      <c r="AD1697">
        <v>120.95999999999998</v>
      </c>
      <c r="AE1697">
        <v>0</v>
      </c>
      <c r="AF1697">
        <v>0</v>
      </c>
      <c r="AG1697">
        <v>0</v>
      </c>
      <c r="AH1697">
        <v>0</v>
      </c>
      <c r="AI1697">
        <v>0</v>
      </c>
      <c r="AJ1697">
        <v>0</v>
      </c>
      <c r="AK1697">
        <v>0</v>
      </c>
      <c r="AL1697">
        <v>8.0905263157894716</v>
      </c>
      <c r="AM1697">
        <v>0</v>
      </c>
      <c r="AN1697">
        <v>0</v>
      </c>
      <c r="AO1697">
        <v>0</v>
      </c>
      <c r="AP1697">
        <v>15.119999999999997</v>
      </c>
      <c r="AQ1697">
        <v>17.905263157894737</v>
      </c>
    </row>
    <row r="1698" spans="1:43">
      <c r="A1698" t="s">
        <v>166</v>
      </c>
      <c r="B1698" t="s">
        <v>179</v>
      </c>
      <c r="C1698" t="s">
        <v>856</v>
      </c>
      <c r="D1698">
        <v>0</v>
      </c>
      <c r="E1698">
        <v>0</v>
      </c>
      <c r="F1698">
        <v>0</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row>
    <row r="1699" spans="1:43">
      <c r="A1699" t="s">
        <v>166</v>
      </c>
      <c r="B1699" t="s">
        <v>179</v>
      </c>
      <c r="C1699" t="s">
        <v>857</v>
      </c>
      <c r="D1699">
        <v>38.93684210526316</v>
      </c>
      <c r="E1699">
        <v>17.905263157894737</v>
      </c>
      <c r="F1699">
        <v>263.04000000000002</v>
      </c>
      <c r="G1699">
        <v>120.96000000000001</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row>
    <row r="1700" spans="1:43">
      <c r="A1700" t="s">
        <v>166</v>
      </c>
      <c r="B1700" t="s">
        <v>179</v>
      </c>
      <c r="C1700" t="s">
        <v>858</v>
      </c>
      <c r="D1700">
        <v>103.02400000000003</v>
      </c>
      <c r="E1700">
        <v>47.376000000000012</v>
      </c>
      <c r="F1700">
        <v>628.99874016000012</v>
      </c>
      <c r="G1700">
        <v>289.24759584000003</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row>
    <row r="1701" spans="1:43">
      <c r="A1701" t="s">
        <v>166</v>
      </c>
      <c r="B1701" t="s">
        <v>179</v>
      </c>
      <c r="C1701" t="s">
        <v>859</v>
      </c>
      <c r="D1701">
        <v>89.410526315789497</v>
      </c>
      <c r="E1701">
        <v>41.115789473684217</v>
      </c>
      <c r="F1701">
        <v>954.68313000000035</v>
      </c>
      <c r="G1701">
        <v>439.01487000000009</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Q1701">
        <v>0</v>
      </c>
    </row>
    <row r="1702" spans="1:43">
      <c r="A1702" t="s">
        <v>166</v>
      </c>
      <c r="B1702" t="s">
        <v>179</v>
      </c>
      <c r="C1702" t="s">
        <v>860</v>
      </c>
      <c r="D1702">
        <v>89.410526315789497</v>
      </c>
      <c r="E1702">
        <v>41.115789473684217</v>
      </c>
      <c r="F1702">
        <v>954.68313000000035</v>
      </c>
      <c r="G1702">
        <v>439.01487000000009</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row>
    <row r="1703" spans="1:43">
      <c r="A1703" t="s">
        <v>166</v>
      </c>
      <c r="B1703" t="s">
        <v>179</v>
      </c>
      <c r="C1703" t="s">
        <v>861</v>
      </c>
      <c r="D1703">
        <v>0</v>
      </c>
      <c r="E1703">
        <v>0</v>
      </c>
      <c r="F1703">
        <v>0</v>
      </c>
      <c r="G1703">
        <v>0</v>
      </c>
      <c r="H1703">
        <v>291.21816000000013</v>
      </c>
      <c r="I1703">
        <v>400.42497000000014</v>
      </c>
      <c r="J1703">
        <v>0</v>
      </c>
      <c r="K1703">
        <v>0</v>
      </c>
      <c r="L1703">
        <v>263.04000000000002</v>
      </c>
      <c r="M1703">
        <v>0</v>
      </c>
      <c r="N1703">
        <v>0</v>
      </c>
      <c r="O1703">
        <v>0</v>
      </c>
      <c r="P1703">
        <v>0</v>
      </c>
      <c r="Q1703">
        <v>0</v>
      </c>
      <c r="R1703">
        <v>0</v>
      </c>
      <c r="S1703">
        <v>0</v>
      </c>
      <c r="T1703">
        <v>17.593684210526316</v>
      </c>
      <c r="U1703">
        <v>0</v>
      </c>
      <c r="V1703">
        <v>0</v>
      </c>
      <c r="W1703">
        <v>0</v>
      </c>
      <c r="X1703">
        <v>32.88000000000001</v>
      </c>
      <c r="Y1703">
        <v>38.936842105263167</v>
      </c>
      <c r="Z1703">
        <v>133.91784000000001</v>
      </c>
      <c r="AA1703">
        <v>184.13702999999998</v>
      </c>
      <c r="AB1703">
        <v>0</v>
      </c>
      <c r="AC1703">
        <v>0</v>
      </c>
      <c r="AD1703">
        <v>120.95999999999998</v>
      </c>
      <c r="AE1703">
        <v>0</v>
      </c>
      <c r="AF1703">
        <v>0</v>
      </c>
      <c r="AG1703">
        <v>0</v>
      </c>
      <c r="AH1703">
        <v>0</v>
      </c>
      <c r="AI1703">
        <v>0</v>
      </c>
      <c r="AJ1703">
        <v>0</v>
      </c>
      <c r="AK1703">
        <v>0</v>
      </c>
      <c r="AL1703">
        <v>8.0905263157894716</v>
      </c>
      <c r="AM1703">
        <v>0</v>
      </c>
      <c r="AN1703">
        <v>0</v>
      </c>
      <c r="AO1703">
        <v>0</v>
      </c>
      <c r="AP1703">
        <v>15.119999999999997</v>
      </c>
      <c r="AQ1703">
        <v>17.905263157894737</v>
      </c>
    </row>
    <row r="1704" spans="1:43">
      <c r="A1704" t="s">
        <v>166</v>
      </c>
      <c r="B1704" t="s">
        <v>179</v>
      </c>
      <c r="C1704" t="s">
        <v>862</v>
      </c>
      <c r="D1704">
        <v>0</v>
      </c>
      <c r="E1704">
        <v>0</v>
      </c>
      <c r="F1704">
        <v>0</v>
      </c>
      <c r="G1704">
        <v>0</v>
      </c>
      <c r="H1704">
        <v>291.21816000000013</v>
      </c>
      <c r="I1704">
        <v>400.42497000000014</v>
      </c>
      <c r="J1704">
        <v>0</v>
      </c>
      <c r="K1704">
        <v>0</v>
      </c>
      <c r="L1704">
        <v>263.04000000000002</v>
      </c>
      <c r="M1704">
        <v>0</v>
      </c>
      <c r="N1704">
        <v>0</v>
      </c>
      <c r="O1704">
        <v>0</v>
      </c>
      <c r="P1704">
        <v>0</v>
      </c>
      <c r="Q1704">
        <v>0</v>
      </c>
      <c r="R1704">
        <v>0</v>
      </c>
      <c r="S1704">
        <v>0</v>
      </c>
      <c r="T1704">
        <v>17.593684210526316</v>
      </c>
      <c r="U1704">
        <v>0</v>
      </c>
      <c r="V1704">
        <v>0</v>
      </c>
      <c r="W1704">
        <v>0</v>
      </c>
      <c r="X1704">
        <v>32.88000000000001</v>
      </c>
      <c r="Y1704">
        <v>38.936842105263167</v>
      </c>
      <c r="Z1704">
        <v>133.91784000000001</v>
      </c>
      <c r="AA1704">
        <v>184.13702999999998</v>
      </c>
      <c r="AB1704">
        <v>0</v>
      </c>
      <c r="AC1704">
        <v>0</v>
      </c>
      <c r="AD1704">
        <v>120.95999999999998</v>
      </c>
      <c r="AE1704">
        <v>0</v>
      </c>
      <c r="AF1704">
        <v>0</v>
      </c>
      <c r="AG1704">
        <v>0</v>
      </c>
      <c r="AH1704">
        <v>0</v>
      </c>
      <c r="AI1704">
        <v>0</v>
      </c>
      <c r="AJ1704">
        <v>0</v>
      </c>
      <c r="AK1704">
        <v>0</v>
      </c>
      <c r="AL1704">
        <v>8.0905263157894716</v>
      </c>
      <c r="AM1704">
        <v>0</v>
      </c>
      <c r="AN1704">
        <v>0</v>
      </c>
      <c r="AO1704">
        <v>0</v>
      </c>
      <c r="AP1704">
        <v>15.119999999999997</v>
      </c>
      <c r="AQ1704">
        <v>17.905263157894737</v>
      </c>
    </row>
    <row r="1705" spans="1:43">
      <c r="A1705" t="s">
        <v>166</v>
      </c>
      <c r="B1705" t="s">
        <v>179</v>
      </c>
      <c r="C1705" t="s">
        <v>863</v>
      </c>
      <c r="D1705">
        <v>0</v>
      </c>
      <c r="E1705">
        <v>0</v>
      </c>
      <c r="F1705">
        <v>0</v>
      </c>
      <c r="G1705">
        <v>0</v>
      </c>
      <c r="H1705">
        <v>291.21816000000013</v>
      </c>
      <c r="I1705">
        <v>400.42497000000014</v>
      </c>
      <c r="J1705">
        <v>0</v>
      </c>
      <c r="K1705">
        <v>0</v>
      </c>
      <c r="L1705">
        <v>263.04000000000002</v>
      </c>
      <c r="M1705">
        <v>0</v>
      </c>
      <c r="N1705">
        <v>0</v>
      </c>
      <c r="O1705">
        <v>0</v>
      </c>
      <c r="P1705">
        <v>0</v>
      </c>
      <c r="Q1705">
        <v>0</v>
      </c>
      <c r="R1705">
        <v>0</v>
      </c>
      <c r="S1705">
        <v>0</v>
      </c>
      <c r="T1705">
        <v>17.593684210526316</v>
      </c>
      <c r="U1705">
        <v>0</v>
      </c>
      <c r="V1705">
        <v>0</v>
      </c>
      <c r="W1705">
        <v>0</v>
      </c>
      <c r="X1705">
        <v>32.88000000000001</v>
      </c>
      <c r="Y1705">
        <v>38.936842105263167</v>
      </c>
      <c r="Z1705">
        <v>133.91784000000001</v>
      </c>
      <c r="AA1705">
        <v>184.13702999999998</v>
      </c>
      <c r="AB1705">
        <v>0</v>
      </c>
      <c r="AC1705">
        <v>0</v>
      </c>
      <c r="AD1705">
        <v>120.95999999999998</v>
      </c>
      <c r="AE1705">
        <v>0</v>
      </c>
      <c r="AF1705">
        <v>0</v>
      </c>
      <c r="AG1705">
        <v>0</v>
      </c>
      <c r="AH1705">
        <v>0</v>
      </c>
      <c r="AI1705">
        <v>0</v>
      </c>
      <c r="AJ1705">
        <v>0</v>
      </c>
      <c r="AK1705">
        <v>0</v>
      </c>
      <c r="AL1705">
        <v>8.0905263157894716</v>
      </c>
      <c r="AM1705">
        <v>0</v>
      </c>
      <c r="AN1705">
        <v>0</v>
      </c>
      <c r="AO1705">
        <v>0</v>
      </c>
      <c r="AP1705">
        <v>15.119999999999997</v>
      </c>
      <c r="AQ1705">
        <v>17.905263157894737</v>
      </c>
    </row>
    <row r="1706" spans="1:43">
      <c r="A1706" t="s">
        <v>166</v>
      </c>
      <c r="B1706" t="s">
        <v>181</v>
      </c>
      <c r="C1706" t="s">
        <v>856</v>
      </c>
      <c r="D1706">
        <v>0</v>
      </c>
      <c r="E1706">
        <v>0</v>
      </c>
      <c r="F1706">
        <v>0</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row>
    <row r="1707" spans="1:43">
      <c r="A1707" t="s">
        <v>166</v>
      </c>
      <c r="B1707" t="s">
        <v>181</v>
      </c>
      <c r="C1707" t="s">
        <v>857</v>
      </c>
      <c r="D1707">
        <v>38.93684210526316</v>
      </c>
      <c r="E1707">
        <v>17.905263157894737</v>
      </c>
      <c r="F1707">
        <v>263.04000000000002</v>
      </c>
      <c r="G1707">
        <v>120.96000000000001</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row>
    <row r="1708" spans="1:43">
      <c r="A1708" t="s">
        <v>166</v>
      </c>
      <c r="B1708" t="s">
        <v>181</v>
      </c>
      <c r="C1708" t="s">
        <v>858</v>
      </c>
      <c r="D1708">
        <v>103.02400000000003</v>
      </c>
      <c r="E1708">
        <v>47.376000000000012</v>
      </c>
      <c r="F1708">
        <v>628.99874016000012</v>
      </c>
      <c r="G1708">
        <v>289.24759584000003</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row>
    <row r="1709" spans="1:43">
      <c r="A1709" t="s">
        <v>166</v>
      </c>
      <c r="B1709" t="s">
        <v>181</v>
      </c>
      <c r="C1709" t="s">
        <v>859</v>
      </c>
      <c r="D1709">
        <v>89.410526315789497</v>
      </c>
      <c r="E1709">
        <v>41.115789473684217</v>
      </c>
      <c r="F1709">
        <v>954.68313000000035</v>
      </c>
      <c r="G1709">
        <v>439.01487000000009</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row>
    <row r="1710" spans="1:43">
      <c r="A1710" t="s">
        <v>166</v>
      </c>
      <c r="B1710" t="s">
        <v>181</v>
      </c>
      <c r="C1710" t="s">
        <v>860</v>
      </c>
      <c r="D1710">
        <v>89.410526315789497</v>
      </c>
      <c r="E1710">
        <v>41.115789473684217</v>
      </c>
      <c r="F1710">
        <v>954.68313000000035</v>
      </c>
      <c r="G1710">
        <v>439.01487000000009</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row>
    <row r="1711" spans="1:43">
      <c r="A1711" t="s">
        <v>166</v>
      </c>
      <c r="B1711" t="s">
        <v>181</v>
      </c>
      <c r="C1711" t="s">
        <v>861</v>
      </c>
      <c r="D1711">
        <v>0</v>
      </c>
      <c r="E1711">
        <v>0</v>
      </c>
      <c r="F1711">
        <v>0</v>
      </c>
      <c r="G1711">
        <v>0</v>
      </c>
      <c r="H1711">
        <v>291.21816000000013</v>
      </c>
      <c r="I1711">
        <v>400.42497000000014</v>
      </c>
      <c r="J1711">
        <v>0</v>
      </c>
      <c r="K1711">
        <v>0</v>
      </c>
      <c r="L1711">
        <v>263.04000000000002</v>
      </c>
      <c r="M1711">
        <v>0</v>
      </c>
      <c r="N1711">
        <v>0</v>
      </c>
      <c r="O1711">
        <v>0</v>
      </c>
      <c r="P1711">
        <v>0</v>
      </c>
      <c r="Q1711">
        <v>0</v>
      </c>
      <c r="R1711">
        <v>0</v>
      </c>
      <c r="S1711">
        <v>0</v>
      </c>
      <c r="T1711">
        <v>17.593684210526316</v>
      </c>
      <c r="U1711">
        <v>0</v>
      </c>
      <c r="V1711">
        <v>0</v>
      </c>
      <c r="W1711">
        <v>0</v>
      </c>
      <c r="X1711">
        <v>32.88000000000001</v>
      </c>
      <c r="Y1711">
        <v>38.936842105263167</v>
      </c>
      <c r="Z1711">
        <v>133.91784000000001</v>
      </c>
      <c r="AA1711">
        <v>184.13702999999998</v>
      </c>
      <c r="AB1711">
        <v>0</v>
      </c>
      <c r="AC1711">
        <v>0</v>
      </c>
      <c r="AD1711">
        <v>120.95999999999998</v>
      </c>
      <c r="AE1711">
        <v>0</v>
      </c>
      <c r="AF1711">
        <v>0</v>
      </c>
      <c r="AG1711">
        <v>0</v>
      </c>
      <c r="AH1711">
        <v>0</v>
      </c>
      <c r="AI1711">
        <v>0</v>
      </c>
      <c r="AJ1711">
        <v>0</v>
      </c>
      <c r="AK1711">
        <v>0</v>
      </c>
      <c r="AL1711">
        <v>8.0905263157894716</v>
      </c>
      <c r="AM1711">
        <v>0</v>
      </c>
      <c r="AN1711">
        <v>0</v>
      </c>
      <c r="AO1711">
        <v>0</v>
      </c>
      <c r="AP1711">
        <v>15.119999999999997</v>
      </c>
      <c r="AQ1711">
        <v>17.905263157894737</v>
      </c>
    </row>
    <row r="1712" spans="1:43">
      <c r="A1712" t="s">
        <v>166</v>
      </c>
      <c r="B1712" t="s">
        <v>181</v>
      </c>
      <c r="C1712" t="s">
        <v>862</v>
      </c>
      <c r="D1712">
        <v>0</v>
      </c>
      <c r="E1712">
        <v>0</v>
      </c>
      <c r="F1712">
        <v>0</v>
      </c>
      <c r="G1712">
        <v>0</v>
      </c>
      <c r="H1712">
        <v>291.21816000000013</v>
      </c>
      <c r="I1712">
        <v>400.42497000000014</v>
      </c>
      <c r="J1712">
        <v>0</v>
      </c>
      <c r="K1712">
        <v>0</v>
      </c>
      <c r="L1712">
        <v>263.04000000000002</v>
      </c>
      <c r="M1712">
        <v>0</v>
      </c>
      <c r="N1712">
        <v>0</v>
      </c>
      <c r="O1712">
        <v>0</v>
      </c>
      <c r="P1712">
        <v>0</v>
      </c>
      <c r="Q1712">
        <v>0</v>
      </c>
      <c r="R1712">
        <v>0</v>
      </c>
      <c r="S1712">
        <v>0</v>
      </c>
      <c r="T1712">
        <v>17.593684210526316</v>
      </c>
      <c r="U1712">
        <v>0</v>
      </c>
      <c r="V1712">
        <v>0</v>
      </c>
      <c r="W1712">
        <v>0</v>
      </c>
      <c r="X1712">
        <v>32.88000000000001</v>
      </c>
      <c r="Y1712">
        <v>38.936842105263167</v>
      </c>
      <c r="Z1712">
        <v>133.91784000000001</v>
      </c>
      <c r="AA1712">
        <v>184.13702999999998</v>
      </c>
      <c r="AB1712">
        <v>0</v>
      </c>
      <c r="AC1712">
        <v>0</v>
      </c>
      <c r="AD1712">
        <v>120.95999999999998</v>
      </c>
      <c r="AE1712">
        <v>0</v>
      </c>
      <c r="AF1712">
        <v>0</v>
      </c>
      <c r="AG1712">
        <v>0</v>
      </c>
      <c r="AH1712">
        <v>0</v>
      </c>
      <c r="AI1712">
        <v>0</v>
      </c>
      <c r="AJ1712">
        <v>0</v>
      </c>
      <c r="AK1712">
        <v>0</v>
      </c>
      <c r="AL1712">
        <v>8.0905263157894716</v>
      </c>
      <c r="AM1712">
        <v>0</v>
      </c>
      <c r="AN1712">
        <v>0</v>
      </c>
      <c r="AO1712">
        <v>0</v>
      </c>
      <c r="AP1712">
        <v>15.119999999999997</v>
      </c>
      <c r="AQ1712">
        <v>17.905263157894737</v>
      </c>
    </row>
    <row r="1713" spans="1:43">
      <c r="A1713" t="s">
        <v>166</v>
      </c>
      <c r="B1713" t="s">
        <v>181</v>
      </c>
      <c r="C1713" t="s">
        <v>863</v>
      </c>
      <c r="D1713">
        <v>0</v>
      </c>
      <c r="E1713">
        <v>0</v>
      </c>
      <c r="F1713">
        <v>0</v>
      </c>
      <c r="G1713">
        <v>0</v>
      </c>
      <c r="H1713">
        <v>291.21816000000013</v>
      </c>
      <c r="I1713">
        <v>400.42497000000014</v>
      </c>
      <c r="J1713">
        <v>0</v>
      </c>
      <c r="K1713">
        <v>0</v>
      </c>
      <c r="L1713">
        <v>263.04000000000002</v>
      </c>
      <c r="M1713">
        <v>0</v>
      </c>
      <c r="N1713">
        <v>0</v>
      </c>
      <c r="O1713">
        <v>0</v>
      </c>
      <c r="P1713">
        <v>0</v>
      </c>
      <c r="Q1713">
        <v>0</v>
      </c>
      <c r="R1713">
        <v>0</v>
      </c>
      <c r="S1713">
        <v>0</v>
      </c>
      <c r="T1713">
        <v>17.593684210526316</v>
      </c>
      <c r="U1713">
        <v>0</v>
      </c>
      <c r="V1713">
        <v>0</v>
      </c>
      <c r="W1713">
        <v>0</v>
      </c>
      <c r="X1713">
        <v>32.88000000000001</v>
      </c>
      <c r="Y1713">
        <v>38.936842105263167</v>
      </c>
      <c r="Z1713">
        <v>133.91784000000001</v>
      </c>
      <c r="AA1713">
        <v>184.13702999999998</v>
      </c>
      <c r="AB1713">
        <v>0</v>
      </c>
      <c r="AC1713">
        <v>0</v>
      </c>
      <c r="AD1713">
        <v>120.95999999999998</v>
      </c>
      <c r="AE1713">
        <v>0</v>
      </c>
      <c r="AF1713">
        <v>0</v>
      </c>
      <c r="AG1713">
        <v>0</v>
      </c>
      <c r="AH1713">
        <v>0</v>
      </c>
      <c r="AI1713">
        <v>0</v>
      </c>
      <c r="AJ1713">
        <v>0</v>
      </c>
      <c r="AK1713">
        <v>0</v>
      </c>
      <c r="AL1713">
        <v>8.0905263157894716</v>
      </c>
      <c r="AM1713">
        <v>0</v>
      </c>
      <c r="AN1713">
        <v>0</v>
      </c>
      <c r="AO1713">
        <v>0</v>
      </c>
      <c r="AP1713">
        <v>15.119999999999997</v>
      </c>
      <c r="AQ1713">
        <v>17.905263157894737</v>
      </c>
    </row>
    <row r="1714" spans="1:43">
      <c r="A1714" t="s">
        <v>166</v>
      </c>
      <c r="B1714" t="s">
        <v>183</v>
      </c>
      <c r="C1714" t="s">
        <v>856</v>
      </c>
      <c r="D1714">
        <v>0</v>
      </c>
      <c r="E1714">
        <v>0</v>
      </c>
      <c r="F1714">
        <v>0</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row>
    <row r="1715" spans="1:43">
      <c r="A1715" t="s">
        <v>166</v>
      </c>
      <c r="B1715" t="s">
        <v>183</v>
      </c>
      <c r="C1715" t="s">
        <v>857</v>
      </c>
      <c r="D1715">
        <v>38.93684210526316</v>
      </c>
      <c r="E1715">
        <v>17.905263157894737</v>
      </c>
      <c r="F1715">
        <v>263.04000000000002</v>
      </c>
      <c r="G1715">
        <v>120.96000000000001</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row>
    <row r="1716" spans="1:43">
      <c r="A1716" t="s">
        <v>166</v>
      </c>
      <c r="B1716" t="s">
        <v>183</v>
      </c>
      <c r="C1716" t="s">
        <v>858</v>
      </c>
      <c r="D1716">
        <v>103.02400000000003</v>
      </c>
      <c r="E1716">
        <v>47.376000000000012</v>
      </c>
      <c r="F1716">
        <v>628.99874016000012</v>
      </c>
      <c r="G1716">
        <v>289.24759584000003</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row>
    <row r="1717" spans="1:43">
      <c r="A1717" t="s">
        <v>166</v>
      </c>
      <c r="B1717" t="s">
        <v>183</v>
      </c>
      <c r="C1717" t="s">
        <v>859</v>
      </c>
      <c r="D1717">
        <v>89.410526315789497</v>
      </c>
      <c r="E1717">
        <v>41.115789473684217</v>
      </c>
      <c r="F1717">
        <v>954.68313000000035</v>
      </c>
      <c r="G1717">
        <v>439.01487000000009</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row>
    <row r="1718" spans="1:43">
      <c r="A1718" t="s">
        <v>166</v>
      </c>
      <c r="B1718" t="s">
        <v>183</v>
      </c>
      <c r="C1718" t="s">
        <v>860</v>
      </c>
      <c r="D1718">
        <v>89.410526315789497</v>
      </c>
      <c r="E1718">
        <v>41.115789473684217</v>
      </c>
      <c r="F1718">
        <v>954.68313000000035</v>
      </c>
      <c r="G1718">
        <v>439.01487000000009</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row>
    <row r="1719" spans="1:43">
      <c r="A1719" t="s">
        <v>166</v>
      </c>
      <c r="B1719" t="s">
        <v>183</v>
      </c>
      <c r="C1719" t="s">
        <v>861</v>
      </c>
      <c r="D1719">
        <v>0</v>
      </c>
      <c r="E1719">
        <v>0</v>
      </c>
      <c r="F1719">
        <v>0</v>
      </c>
      <c r="G1719">
        <v>0</v>
      </c>
      <c r="H1719">
        <v>291.21816000000013</v>
      </c>
      <c r="I1719">
        <v>400.42497000000014</v>
      </c>
      <c r="J1719">
        <v>0</v>
      </c>
      <c r="K1719">
        <v>0</v>
      </c>
      <c r="L1719">
        <v>263.04000000000002</v>
      </c>
      <c r="M1719">
        <v>0</v>
      </c>
      <c r="N1719">
        <v>0</v>
      </c>
      <c r="O1719">
        <v>0</v>
      </c>
      <c r="P1719">
        <v>0</v>
      </c>
      <c r="Q1719">
        <v>0</v>
      </c>
      <c r="R1719">
        <v>0</v>
      </c>
      <c r="S1719">
        <v>0</v>
      </c>
      <c r="T1719">
        <v>17.593684210526316</v>
      </c>
      <c r="U1719">
        <v>0</v>
      </c>
      <c r="V1719">
        <v>0</v>
      </c>
      <c r="W1719">
        <v>0</v>
      </c>
      <c r="X1719">
        <v>32.88000000000001</v>
      </c>
      <c r="Y1719">
        <v>38.936842105263167</v>
      </c>
      <c r="Z1719">
        <v>133.91784000000001</v>
      </c>
      <c r="AA1719">
        <v>184.13702999999998</v>
      </c>
      <c r="AB1719">
        <v>0</v>
      </c>
      <c r="AC1719">
        <v>0</v>
      </c>
      <c r="AD1719">
        <v>120.95999999999998</v>
      </c>
      <c r="AE1719">
        <v>0</v>
      </c>
      <c r="AF1719">
        <v>0</v>
      </c>
      <c r="AG1719">
        <v>0</v>
      </c>
      <c r="AH1719">
        <v>0</v>
      </c>
      <c r="AI1719">
        <v>0</v>
      </c>
      <c r="AJ1719">
        <v>0</v>
      </c>
      <c r="AK1719">
        <v>0</v>
      </c>
      <c r="AL1719">
        <v>8.0905263157894716</v>
      </c>
      <c r="AM1719">
        <v>0</v>
      </c>
      <c r="AN1719">
        <v>0</v>
      </c>
      <c r="AO1719">
        <v>0</v>
      </c>
      <c r="AP1719">
        <v>15.119999999999997</v>
      </c>
      <c r="AQ1719">
        <v>17.905263157894737</v>
      </c>
    </row>
    <row r="1720" spans="1:43">
      <c r="A1720" t="s">
        <v>166</v>
      </c>
      <c r="B1720" t="s">
        <v>183</v>
      </c>
      <c r="C1720" t="s">
        <v>862</v>
      </c>
      <c r="D1720">
        <v>0</v>
      </c>
      <c r="E1720">
        <v>0</v>
      </c>
      <c r="F1720">
        <v>0</v>
      </c>
      <c r="G1720">
        <v>0</v>
      </c>
      <c r="H1720">
        <v>291.21816000000013</v>
      </c>
      <c r="I1720">
        <v>400.42497000000014</v>
      </c>
      <c r="J1720">
        <v>0</v>
      </c>
      <c r="K1720">
        <v>0</v>
      </c>
      <c r="L1720">
        <v>263.04000000000002</v>
      </c>
      <c r="M1720">
        <v>0</v>
      </c>
      <c r="N1720">
        <v>0</v>
      </c>
      <c r="O1720">
        <v>0</v>
      </c>
      <c r="P1720">
        <v>0</v>
      </c>
      <c r="Q1720">
        <v>0</v>
      </c>
      <c r="R1720">
        <v>0</v>
      </c>
      <c r="S1720">
        <v>0</v>
      </c>
      <c r="T1720">
        <v>17.593684210526316</v>
      </c>
      <c r="U1720">
        <v>0</v>
      </c>
      <c r="V1720">
        <v>0</v>
      </c>
      <c r="W1720">
        <v>0</v>
      </c>
      <c r="X1720">
        <v>32.88000000000001</v>
      </c>
      <c r="Y1720">
        <v>38.936842105263167</v>
      </c>
      <c r="Z1720">
        <v>133.91784000000001</v>
      </c>
      <c r="AA1720">
        <v>184.13702999999998</v>
      </c>
      <c r="AB1720">
        <v>0</v>
      </c>
      <c r="AC1720">
        <v>0</v>
      </c>
      <c r="AD1720">
        <v>120.95999999999998</v>
      </c>
      <c r="AE1720">
        <v>0</v>
      </c>
      <c r="AF1720">
        <v>0</v>
      </c>
      <c r="AG1720">
        <v>0</v>
      </c>
      <c r="AH1720">
        <v>0</v>
      </c>
      <c r="AI1720">
        <v>0</v>
      </c>
      <c r="AJ1720">
        <v>0</v>
      </c>
      <c r="AK1720">
        <v>0</v>
      </c>
      <c r="AL1720">
        <v>8.0905263157894716</v>
      </c>
      <c r="AM1720">
        <v>0</v>
      </c>
      <c r="AN1720">
        <v>0</v>
      </c>
      <c r="AO1720">
        <v>0</v>
      </c>
      <c r="AP1720">
        <v>15.119999999999997</v>
      </c>
      <c r="AQ1720">
        <v>17.905263157894737</v>
      </c>
    </row>
    <row r="1721" spans="1:43">
      <c r="A1721" t="s">
        <v>166</v>
      </c>
      <c r="B1721" t="s">
        <v>183</v>
      </c>
      <c r="C1721" t="s">
        <v>863</v>
      </c>
      <c r="D1721">
        <v>0</v>
      </c>
      <c r="E1721">
        <v>0</v>
      </c>
      <c r="F1721">
        <v>0</v>
      </c>
      <c r="G1721">
        <v>0</v>
      </c>
      <c r="H1721">
        <v>291.21816000000013</v>
      </c>
      <c r="I1721">
        <v>400.42497000000014</v>
      </c>
      <c r="J1721">
        <v>0</v>
      </c>
      <c r="K1721">
        <v>0</v>
      </c>
      <c r="L1721">
        <v>263.04000000000002</v>
      </c>
      <c r="M1721">
        <v>0</v>
      </c>
      <c r="N1721">
        <v>0</v>
      </c>
      <c r="O1721">
        <v>0</v>
      </c>
      <c r="P1721">
        <v>0</v>
      </c>
      <c r="Q1721">
        <v>0</v>
      </c>
      <c r="R1721">
        <v>0</v>
      </c>
      <c r="S1721">
        <v>0</v>
      </c>
      <c r="T1721">
        <v>17.593684210526316</v>
      </c>
      <c r="U1721">
        <v>0</v>
      </c>
      <c r="V1721">
        <v>0</v>
      </c>
      <c r="W1721">
        <v>0</v>
      </c>
      <c r="X1721">
        <v>32.88000000000001</v>
      </c>
      <c r="Y1721">
        <v>38.936842105263167</v>
      </c>
      <c r="Z1721">
        <v>133.91784000000001</v>
      </c>
      <c r="AA1721">
        <v>184.13702999999998</v>
      </c>
      <c r="AB1721">
        <v>0</v>
      </c>
      <c r="AC1721">
        <v>0</v>
      </c>
      <c r="AD1721">
        <v>120.95999999999998</v>
      </c>
      <c r="AE1721">
        <v>0</v>
      </c>
      <c r="AF1721">
        <v>0</v>
      </c>
      <c r="AG1721">
        <v>0</v>
      </c>
      <c r="AH1721">
        <v>0</v>
      </c>
      <c r="AI1721">
        <v>0</v>
      </c>
      <c r="AJ1721">
        <v>0</v>
      </c>
      <c r="AK1721">
        <v>0</v>
      </c>
      <c r="AL1721">
        <v>8.0905263157894716</v>
      </c>
      <c r="AM1721">
        <v>0</v>
      </c>
      <c r="AN1721">
        <v>0</v>
      </c>
      <c r="AO1721">
        <v>0</v>
      </c>
      <c r="AP1721">
        <v>15.119999999999997</v>
      </c>
      <c r="AQ1721">
        <v>17.905263157894737</v>
      </c>
    </row>
    <row r="1722" spans="1:43">
      <c r="A1722" t="s">
        <v>166</v>
      </c>
      <c r="B1722" t="s">
        <v>185</v>
      </c>
      <c r="C1722" t="s">
        <v>856</v>
      </c>
      <c r="D1722">
        <v>0</v>
      </c>
      <c r="E1722">
        <v>0</v>
      </c>
      <c r="F1722">
        <v>0</v>
      </c>
      <c r="G1722">
        <v>0</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row>
    <row r="1723" spans="1:43">
      <c r="A1723" t="s">
        <v>166</v>
      </c>
      <c r="B1723" t="s">
        <v>185</v>
      </c>
      <c r="C1723" t="s">
        <v>857</v>
      </c>
      <c r="D1723">
        <v>41.389860775665959</v>
      </c>
      <c r="E1723">
        <v>19.033293641364637</v>
      </c>
      <c r="F1723">
        <v>187.32803396117617</v>
      </c>
      <c r="G1723">
        <v>86.143548463898526</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row>
    <row r="1724" spans="1:43">
      <c r="A1724" t="s">
        <v>166</v>
      </c>
      <c r="B1724" t="s">
        <v>185</v>
      </c>
      <c r="C1724" t="s">
        <v>858</v>
      </c>
      <c r="D1724">
        <v>403.52969910193343</v>
      </c>
      <c r="E1724">
        <v>185.56475214176498</v>
      </c>
      <c r="F1724">
        <v>640.22995685463422</v>
      </c>
      <c r="G1724">
        <v>294.4123159258537</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row>
    <row r="1725" spans="1:43">
      <c r="A1725" t="s">
        <v>166</v>
      </c>
      <c r="B1725" t="s">
        <v>185</v>
      </c>
      <c r="C1725" t="s">
        <v>859</v>
      </c>
      <c r="D1725">
        <v>394.45404997912635</v>
      </c>
      <c r="E1725">
        <v>181.39127845755445</v>
      </c>
      <c r="F1725">
        <v>857.35288341463445</v>
      </c>
      <c r="G1725">
        <v>394.25716536585378</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row>
    <row r="1726" spans="1:43">
      <c r="A1726" t="s">
        <v>166</v>
      </c>
      <c r="B1726" t="s">
        <v>185</v>
      </c>
      <c r="C1726" t="s">
        <v>860</v>
      </c>
      <c r="D1726">
        <v>320.23185057685077</v>
      </c>
      <c r="E1726">
        <v>147.25990209008464</v>
      </c>
      <c r="F1726">
        <v>857.79208590527912</v>
      </c>
      <c r="G1726">
        <v>394.4591343943984</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row>
    <row r="1727" spans="1:43">
      <c r="A1727" t="s">
        <v>166</v>
      </c>
      <c r="B1727" t="s">
        <v>185</v>
      </c>
      <c r="C1727" t="s">
        <v>861</v>
      </c>
      <c r="D1727">
        <v>0</v>
      </c>
      <c r="E1727">
        <v>0</v>
      </c>
      <c r="F1727">
        <v>0</v>
      </c>
      <c r="G1727">
        <v>0</v>
      </c>
      <c r="H1727">
        <v>220.00434354809795</v>
      </c>
      <c r="I1727">
        <v>292.40272275938435</v>
      </c>
      <c r="J1727">
        <v>0</v>
      </c>
      <c r="K1727">
        <v>82.345019597796863</v>
      </c>
      <c r="L1727">
        <v>263.04000000000002</v>
      </c>
      <c r="M1727">
        <v>0</v>
      </c>
      <c r="N1727">
        <v>0</v>
      </c>
      <c r="O1727">
        <v>0</v>
      </c>
      <c r="P1727">
        <v>0</v>
      </c>
      <c r="Q1727">
        <v>17.746960103780332</v>
      </c>
      <c r="R1727">
        <v>24.402070142697962</v>
      </c>
      <c r="S1727">
        <v>0</v>
      </c>
      <c r="T1727">
        <v>11.729122807017545</v>
      </c>
      <c r="U1727">
        <v>0</v>
      </c>
      <c r="V1727">
        <v>0</v>
      </c>
      <c r="W1727">
        <v>0</v>
      </c>
      <c r="X1727">
        <v>121.9450663359938</v>
      </c>
      <c r="Y1727">
        <v>144.4086311873611</v>
      </c>
      <c r="Z1727">
        <v>101.16988060970925</v>
      </c>
      <c r="AA1727">
        <v>134.46256594044678</v>
      </c>
      <c r="AB1727">
        <v>0</v>
      </c>
      <c r="AC1727">
        <v>37.866687844242335</v>
      </c>
      <c r="AD1727">
        <v>120.95999999999998</v>
      </c>
      <c r="AE1727">
        <v>0</v>
      </c>
      <c r="AF1727">
        <v>0</v>
      </c>
      <c r="AG1727">
        <v>0</v>
      </c>
      <c r="AH1727">
        <v>0</v>
      </c>
      <c r="AI1727">
        <v>8.1610108506435104</v>
      </c>
      <c r="AJ1727">
        <v>11.221389919634827</v>
      </c>
      <c r="AK1727">
        <v>0</v>
      </c>
      <c r="AL1727">
        <v>5.393684210526315</v>
      </c>
      <c r="AM1727">
        <v>0</v>
      </c>
      <c r="AN1727">
        <v>0</v>
      </c>
      <c r="AO1727">
        <v>0</v>
      </c>
      <c r="AP1727">
        <v>56.076928315092033</v>
      </c>
      <c r="AQ1727">
        <v>66.40688879418795</v>
      </c>
    </row>
    <row r="1728" spans="1:43">
      <c r="A1728" t="s">
        <v>166</v>
      </c>
      <c r="B1728" t="s">
        <v>185</v>
      </c>
      <c r="C1728" t="s">
        <v>862</v>
      </c>
      <c r="D1728">
        <v>0</v>
      </c>
      <c r="E1728">
        <v>0</v>
      </c>
      <c r="F1728">
        <v>0</v>
      </c>
      <c r="G1728">
        <v>0</v>
      </c>
      <c r="H1728">
        <v>220.00434354809795</v>
      </c>
      <c r="I1728">
        <v>292.40272275938435</v>
      </c>
      <c r="J1728">
        <v>0</v>
      </c>
      <c r="K1728">
        <v>82.345019597796863</v>
      </c>
      <c r="L1728">
        <v>263.04000000000002</v>
      </c>
      <c r="M1728">
        <v>0</v>
      </c>
      <c r="N1728">
        <v>0</v>
      </c>
      <c r="O1728">
        <v>0</v>
      </c>
      <c r="P1728">
        <v>0</v>
      </c>
      <c r="Q1728">
        <v>17.746960103780332</v>
      </c>
      <c r="R1728">
        <v>24.402070142697962</v>
      </c>
      <c r="S1728">
        <v>0</v>
      </c>
      <c r="T1728">
        <v>11.729122807017545</v>
      </c>
      <c r="U1728">
        <v>0</v>
      </c>
      <c r="V1728">
        <v>0</v>
      </c>
      <c r="W1728">
        <v>0</v>
      </c>
      <c r="X1728">
        <v>121.9450663359938</v>
      </c>
      <c r="Y1728">
        <v>144.4086311873611</v>
      </c>
      <c r="Z1728">
        <v>101.16988060970925</v>
      </c>
      <c r="AA1728">
        <v>134.46256594044678</v>
      </c>
      <c r="AB1728">
        <v>0</v>
      </c>
      <c r="AC1728">
        <v>37.866687844242335</v>
      </c>
      <c r="AD1728">
        <v>120.95999999999998</v>
      </c>
      <c r="AE1728">
        <v>0</v>
      </c>
      <c r="AF1728">
        <v>0</v>
      </c>
      <c r="AG1728">
        <v>0</v>
      </c>
      <c r="AH1728">
        <v>0</v>
      </c>
      <c r="AI1728">
        <v>8.1610108506435104</v>
      </c>
      <c r="AJ1728">
        <v>11.221389919634827</v>
      </c>
      <c r="AK1728">
        <v>0</v>
      </c>
      <c r="AL1728">
        <v>5.393684210526315</v>
      </c>
      <c r="AM1728">
        <v>0</v>
      </c>
      <c r="AN1728">
        <v>0</v>
      </c>
      <c r="AO1728">
        <v>0</v>
      </c>
      <c r="AP1728">
        <v>56.076928315092033</v>
      </c>
      <c r="AQ1728">
        <v>66.40688879418795</v>
      </c>
    </row>
    <row r="1729" spans="1:43">
      <c r="A1729" t="s">
        <v>166</v>
      </c>
      <c r="B1729" t="s">
        <v>185</v>
      </c>
      <c r="C1729" t="s">
        <v>863</v>
      </c>
      <c r="D1729">
        <v>0</v>
      </c>
      <c r="E1729">
        <v>0</v>
      </c>
      <c r="F1729">
        <v>0</v>
      </c>
      <c r="G1729">
        <v>0</v>
      </c>
      <c r="H1729">
        <v>220.00434354809795</v>
      </c>
      <c r="I1729">
        <v>292.40272275938435</v>
      </c>
      <c r="J1729">
        <v>0</v>
      </c>
      <c r="K1729">
        <v>82.345019597796863</v>
      </c>
      <c r="L1729">
        <v>263.04000000000002</v>
      </c>
      <c r="M1729">
        <v>0</v>
      </c>
      <c r="N1729">
        <v>0</v>
      </c>
      <c r="O1729">
        <v>0</v>
      </c>
      <c r="P1729">
        <v>0</v>
      </c>
      <c r="Q1729">
        <v>17.746960103780332</v>
      </c>
      <c r="R1729">
        <v>24.402070142697962</v>
      </c>
      <c r="S1729">
        <v>0</v>
      </c>
      <c r="T1729">
        <v>11.729122807017545</v>
      </c>
      <c r="U1729">
        <v>0</v>
      </c>
      <c r="V1729">
        <v>0</v>
      </c>
      <c r="W1729">
        <v>0</v>
      </c>
      <c r="X1729">
        <v>121.9450663359938</v>
      </c>
      <c r="Y1729">
        <v>144.4086311873611</v>
      </c>
      <c r="Z1729">
        <v>101.16988060970925</v>
      </c>
      <c r="AA1729">
        <v>134.46256594044678</v>
      </c>
      <c r="AB1729">
        <v>0</v>
      </c>
      <c r="AC1729">
        <v>37.866687844242335</v>
      </c>
      <c r="AD1729">
        <v>120.95999999999998</v>
      </c>
      <c r="AE1729">
        <v>0</v>
      </c>
      <c r="AF1729">
        <v>0</v>
      </c>
      <c r="AG1729">
        <v>0</v>
      </c>
      <c r="AH1729">
        <v>0</v>
      </c>
      <c r="AI1729">
        <v>8.1610108506435104</v>
      </c>
      <c r="AJ1729">
        <v>11.221389919634827</v>
      </c>
      <c r="AK1729">
        <v>0</v>
      </c>
      <c r="AL1729">
        <v>5.393684210526315</v>
      </c>
      <c r="AM1729">
        <v>0</v>
      </c>
      <c r="AN1729">
        <v>0</v>
      </c>
      <c r="AO1729">
        <v>0</v>
      </c>
      <c r="AP1729">
        <v>56.076928315092033</v>
      </c>
      <c r="AQ1729">
        <v>66.40688879418795</v>
      </c>
    </row>
    <row r="1730" spans="1:43">
      <c r="A1730" t="s">
        <v>168</v>
      </c>
      <c r="B1730" t="s">
        <v>171</v>
      </c>
      <c r="C1730" t="s">
        <v>856</v>
      </c>
      <c r="D1730">
        <v>75.227793427230054</v>
      </c>
      <c r="E1730">
        <v>34.593802816901409</v>
      </c>
      <c r="F1730">
        <v>249.12646009389672</v>
      </c>
      <c r="G1730">
        <v>114.56180281690141</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row>
    <row r="1731" spans="1:43">
      <c r="A1731" t="s">
        <v>168</v>
      </c>
      <c r="B1731" t="s">
        <v>171</v>
      </c>
      <c r="C1731" t="s">
        <v>857</v>
      </c>
      <c r="D1731">
        <v>309.02009840098407</v>
      </c>
      <c r="E1731">
        <v>142.10413284132844</v>
      </c>
      <c r="F1731">
        <v>401.75207872078732</v>
      </c>
      <c r="G1731">
        <v>184.74730627306278</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row>
    <row r="1732" spans="1:43">
      <c r="A1732" t="s">
        <v>168</v>
      </c>
      <c r="B1732" t="s">
        <v>171</v>
      </c>
      <c r="C1732" t="s">
        <v>858</v>
      </c>
      <c r="D1732">
        <v>196.3666666666667</v>
      </c>
      <c r="E1732">
        <v>90.300000000000011</v>
      </c>
      <c r="F1732">
        <v>476.095357429719</v>
      </c>
      <c r="G1732">
        <v>218.93436144578317</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row>
    <row r="1733" spans="1:43">
      <c r="A1733" t="s">
        <v>168</v>
      </c>
      <c r="B1733" t="s">
        <v>171</v>
      </c>
      <c r="C1733" t="s">
        <v>859</v>
      </c>
      <c r="D1733">
        <v>196.3666666666667</v>
      </c>
      <c r="E1733">
        <v>90.300000000000011</v>
      </c>
      <c r="F1733">
        <v>420.40392345778139</v>
      </c>
      <c r="G1733">
        <v>193.32443195503814</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row>
    <row r="1734" spans="1:43">
      <c r="A1734" t="s">
        <v>168</v>
      </c>
      <c r="B1734" t="s">
        <v>171</v>
      </c>
      <c r="C1734" t="s">
        <v>860</v>
      </c>
      <c r="D1734">
        <v>196.3666666666667</v>
      </c>
      <c r="E1734">
        <v>90.300000000000011</v>
      </c>
      <c r="F1734">
        <v>463.97333333333341</v>
      </c>
      <c r="G1734">
        <v>213.36</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row>
    <row r="1735" spans="1:43">
      <c r="A1735" t="s">
        <v>168</v>
      </c>
      <c r="B1735" t="s">
        <v>171</v>
      </c>
      <c r="C1735" t="s">
        <v>861</v>
      </c>
      <c r="D1735">
        <v>0</v>
      </c>
      <c r="E1735">
        <v>0</v>
      </c>
      <c r="F1735">
        <v>0</v>
      </c>
      <c r="G1735">
        <v>0</v>
      </c>
      <c r="H1735">
        <v>0</v>
      </c>
      <c r="I1735">
        <v>0</v>
      </c>
      <c r="J1735">
        <v>0</v>
      </c>
      <c r="K1735">
        <v>0</v>
      </c>
      <c r="L1735">
        <v>0</v>
      </c>
      <c r="M1735">
        <v>244.19649122807022</v>
      </c>
      <c r="N1735">
        <v>219.7768421052632</v>
      </c>
      <c r="O1735">
        <v>0</v>
      </c>
      <c r="P1735">
        <v>0</v>
      </c>
      <c r="Q1735">
        <v>0</v>
      </c>
      <c r="R1735">
        <v>0</v>
      </c>
      <c r="S1735">
        <v>0</v>
      </c>
      <c r="T1735">
        <v>0</v>
      </c>
      <c r="U1735">
        <v>0</v>
      </c>
      <c r="V1735">
        <v>0</v>
      </c>
      <c r="W1735">
        <v>0</v>
      </c>
      <c r="X1735">
        <v>82.200000000000017</v>
      </c>
      <c r="Y1735">
        <v>114.16666666666669</v>
      </c>
      <c r="Z1735">
        <v>0</v>
      </c>
      <c r="AA1735">
        <v>0</v>
      </c>
      <c r="AB1735">
        <v>0</v>
      </c>
      <c r="AC1735">
        <v>0</v>
      </c>
      <c r="AD1735">
        <v>0</v>
      </c>
      <c r="AE1735">
        <v>112.29473684210524</v>
      </c>
      <c r="AF1735">
        <v>101.06526315789472</v>
      </c>
      <c r="AG1735">
        <v>0</v>
      </c>
      <c r="AH1735">
        <v>0</v>
      </c>
      <c r="AI1735">
        <v>0</v>
      </c>
      <c r="AJ1735">
        <v>0</v>
      </c>
      <c r="AK1735">
        <v>0</v>
      </c>
      <c r="AL1735">
        <v>0</v>
      </c>
      <c r="AM1735">
        <v>0</v>
      </c>
      <c r="AN1735">
        <v>0</v>
      </c>
      <c r="AO1735">
        <v>0</v>
      </c>
      <c r="AP1735">
        <v>37.799999999999997</v>
      </c>
      <c r="AQ1735">
        <v>52.5</v>
      </c>
    </row>
    <row r="1736" spans="1:43">
      <c r="A1736" t="s">
        <v>168</v>
      </c>
      <c r="B1736" t="s">
        <v>171</v>
      </c>
      <c r="C1736" t="s">
        <v>862</v>
      </c>
      <c r="D1736">
        <v>0</v>
      </c>
      <c r="E1736">
        <v>0</v>
      </c>
      <c r="F1736">
        <v>0</v>
      </c>
      <c r="G1736">
        <v>0</v>
      </c>
      <c r="H1736">
        <v>0</v>
      </c>
      <c r="I1736">
        <v>0</v>
      </c>
      <c r="J1736">
        <v>0</v>
      </c>
      <c r="K1736">
        <v>0</v>
      </c>
      <c r="L1736">
        <v>0</v>
      </c>
      <c r="M1736">
        <v>244.19649122807022</v>
      </c>
      <c r="N1736">
        <v>219.7768421052632</v>
      </c>
      <c r="O1736">
        <v>0</v>
      </c>
      <c r="P1736">
        <v>0</v>
      </c>
      <c r="Q1736">
        <v>0</v>
      </c>
      <c r="R1736">
        <v>0</v>
      </c>
      <c r="S1736">
        <v>0</v>
      </c>
      <c r="T1736">
        <v>0</v>
      </c>
      <c r="U1736">
        <v>0</v>
      </c>
      <c r="V1736">
        <v>0</v>
      </c>
      <c r="W1736">
        <v>0</v>
      </c>
      <c r="X1736">
        <v>82.200000000000017</v>
      </c>
      <c r="Y1736">
        <v>114.16666666666669</v>
      </c>
      <c r="Z1736">
        <v>0</v>
      </c>
      <c r="AA1736">
        <v>0</v>
      </c>
      <c r="AB1736">
        <v>0</v>
      </c>
      <c r="AC1736">
        <v>0</v>
      </c>
      <c r="AD1736">
        <v>0</v>
      </c>
      <c r="AE1736">
        <v>112.29473684210524</v>
      </c>
      <c r="AF1736">
        <v>101.06526315789472</v>
      </c>
      <c r="AG1736">
        <v>0</v>
      </c>
      <c r="AH1736">
        <v>0</v>
      </c>
      <c r="AI1736">
        <v>0</v>
      </c>
      <c r="AJ1736">
        <v>0</v>
      </c>
      <c r="AK1736">
        <v>0</v>
      </c>
      <c r="AL1736">
        <v>0</v>
      </c>
      <c r="AM1736">
        <v>0</v>
      </c>
      <c r="AN1736">
        <v>0</v>
      </c>
      <c r="AO1736">
        <v>0</v>
      </c>
      <c r="AP1736">
        <v>37.799999999999997</v>
      </c>
      <c r="AQ1736">
        <v>52.5</v>
      </c>
    </row>
    <row r="1737" spans="1:43">
      <c r="A1737" t="s">
        <v>168</v>
      </c>
      <c r="B1737" t="s">
        <v>171</v>
      </c>
      <c r="C1737" t="s">
        <v>863</v>
      </c>
      <c r="D1737">
        <v>0</v>
      </c>
      <c r="E1737">
        <v>0</v>
      </c>
      <c r="F1737">
        <v>0</v>
      </c>
      <c r="G1737">
        <v>0</v>
      </c>
      <c r="H1737">
        <v>0</v>
      </c>
      <c r="I1737">
        <v>0</v>
      </c>
      <c r="J1737">
        <v>0</v>
      </c>
      <c r="K1737">
        <v>0</v>
      </c>
      <c r="L1737">
        <v>0</v>
      </c>
      <c r="M1737">
        <v>244.19649122807022</v>
      </c>
      <c r="N1737">
        <v>219.7768421052632</v>
      </c>
      <c r="O1737">
        <v>0</v>
      </c>
      <c r="P1737">
        <v>0</v>
      </c>
      <c r="Q1737">
        <v>0</v>
      </c>
      <c r="R1737">
        <v>0</v>
      </c>
      <c r="S1737">
        <v>0</v>
      </c>
      <c r="T1737">
        <v>0</v>
      </c>
      <c r="U1737">
        <v>0</v>
      </c>
      <c r="V1737">
        <v>0</v>
      </c>
      <c r="W1737">
        <v>0</v>
      </c>
      <c r="X1737">
        <v>82.200000000000017</v>
      </c>
      <c r="Y1737">
        <v>114.16666666666669</v>
      </c>
      <c r="Z1737">
        <v>0</v>
      </c>
      <c r="AA1737">
        <v>0</v>
      </c>
      <c r="AB1737">
        <v>0</v>
      </c>
      <c r="AC1737">
        <v>0</v>
      </c>
      <c r="AD1737">
        <v>0</v>
      </c>
      <c r="AE1737">
        <v>112.29473684210524</v>
      </c>
      <c r="AF1737">
        <v>101.06526315789472</v>
      </c>
      <c r="AG1737">
        <v>0</v>
      </c>
      <c r="AH1737">
        <v>0</v>
      </c>
      <c r="AI1737">
        <v>0</v>
      </c>
      <c r="AJ1737">
        <v>0</v>
      </c>
      <c r="AK1737">
        <v>0</v>
      </c>
      <c r="AL1737">
        <v>0</v>
      </c>
      <c r="AM1737">
        <v>0</v>
      </c>
      <c r="AN1737">
        <v>0</v>
      </c>
      <c r="AO1737">
        <v>0</v>
      </c>
      <c r="AP1737">
        <v>37.799999999999997</v>
      </c>
      <c r="AQ1737">
        <v>52.5</v>
      </c>
    </row>
    <row r="1738" spans="1:43">
      <c r="A1738" t="s">
        <v>168</v>
      </c>
      <c r="B1738" t="s">
        <v>173</v>
      </c>
      <c r="C1738" t="s">
        <v>856</v>
      </c>
      <c r="D1738">
        <v>125.71423279910911</v>
      </c>
      <c r="E1738">
        <v>57.810194644845794</v>
      </c>
      <c r="F1738">
        <v>505.60502396746244</v>
      </c>
      <c r="G1738">
        <v>232.50450007262867</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row>
    <row r="1739" spans="1:43">
      <c r="A1739" t="s">
        <v>168</v>
      </c>
      <c r="B1739" t="s">
        <v>173</v>
      </c>
      <c r="C1739" t="s">
        <v>857</v>
      </c>
      <c r="D1739">
        <v>133.14460539581012</v>
      </c>
      <c r="E1739">
        <v>61.227081313401733</v>
      </c>
      <c r="F1739">
        <v>817.55296026704104</v>
      </c>
      <c r="G1739">
        <v>375.95501092571959</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row>
    <row r="1740" spans="1:43">
      <c r="A1740" t="s">
        <v>168</v>
      </c>
      <c r="B1740" t="s">
        <v>173</v>
      </c>
      <c r="C1740" t="s">
        <v>858</v>
      </c>
      <c r="D1740">
        <v>102.14324310178792</v>
      </c>
      <c r="E1740">
        <v>46.97098040447181</v>
      </c>
      <c r="F1740">
        <v>559.14522505547882</v>
      </c>
      <c r="G1740">
        <v>257.12517648536618</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row>
    <row r="1741" spans="1:43">
      <c r="A1741" t="s">
        <v>168</v>
      </c>
      <c r="B1741" t="s">
        <v>173</v>
      </c>
      <c r="C1741" t="s">
        <v>859</v>
      </c>
      <c r="D1741">
        <v>132.80229693312521</v>
      </c>
      <c r="E1741">
        <v>61.069669392605022</v>
      </c>
      <c r="F1741">
        <v>325.25875888309935</v>
      </c>
      <c r="G1741">
        <v>149.5715460557318</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row>
    <row r="1742" spans="1:43">
      <c r="A1742" t="s">
        <v>168</v>
      </c>
      <c r="B1742" t="s">
        <v>173</v>
      </c>
      <c r="C1742" t="s">
        <v>860</v>
      </c>
      <c r="D1742">
        <v>146.37807554622626</v>
      </c>
      <c r="E1742">
        <v>67.312545689140535</v>
      </c>
      <c r="F1742">
        <v>268.96651382817333</v>
      </c>
      <c r="G1742">
        <v>123.68533117645927</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row>
    <row r="1743" spans="1:43">
      <c r="A1743" t="s">
        <v>168</v>
      </c>
      <c r="B1743" t="s">
        <v>173</v>
      </c>
      <c r="C1743" t="s">
        <v>861</v>
      </c>
      <c r="D1743">
        <v>0</v>
      </c>
      <c r="E1743">
        <v>0</v>
      </c>
      <c r="F1743">
        <v>0</v>
      </c>
      <c r="G1743">
        <v>0</v>
      </c>
      <c r="H1743">
        <v>0</v>
      </c>
      <c r="I1743">
        <v>0</v>
      </c>
      <c r="J1743">
        <v>0</v>
      </c>
      <c r="K1743">
        <v>0.9945407976582511</v>
      </c>
      <c r="L1743">
        <v>142.26566655581368</v>
      </c>
      <c r="M1743">
        <v>80.428205564382438</v>
      </c>
      <c r="N1743">
        <v>45.278100910318976</v>
      </c>
      <c r="O1743">
        <v>0</v>
      </c>
      <c r="P1743">
        <v>0</v>
      </c>
      <c r="Q1743">
        <v>0</v>
      </c>
      <c r="R1743">
        <v>0</v>
      </c>
      <c r="S1743">
        <v>0</v>
      </c>
      <c r="T1743">
        <v>0</v>
      </c>
      <c r="U1743">
        <v>0</v>
      </c>
      <c r="V1743">
        <v>0</v>
      </c>
      <c r="W1743">
        <v>0</v>
      </c>
      <c r="X1743">
        <v>66.6939415375859</v>
      </c>
      <c r="Y1743">
        <v>79.684134008640356</v>
      </c>
      <c r="Z1743">
        <v>0</v>
      </c>
      <c r="AA1743">
        <v>0</v>
      </c>
      <c r="AB1743">
        <v>0</v>
      </c>
      <c r="AC1743">
        <v>0.45734357848518103</v>
      </c>
      <c r="AD1743">
        <v>65.421437905228174</v>
      </c>
      <c r="AE1743">
        <v>36.985233215737892</v>
      </c>
      <c r="AF1743">
        <v>20.82131647700799</v>
      </c>
      <c r="AG1743">
        <v>0</v>
      </c>
      <c r="AH1743">
        <v>0</v>
      </c>
      <c r="AI1743">
        <v>0</v>
      </c>
      <c r="AJ1743">
        <v>0</v>
      </c>
      <c r="AK1743">
        <v>0</v>
      </c>
      <c r="AL1743">
        <v>0</v>
      </c>
      <c r="AM1743">
        <v>0</v>
      </c>
      <c r="AN1743">
        <v>0</v>
      </c>
      <c r="AO1743">
        <v>0</v>
      </c>
      <c r="AP1743">
        <v>30.669476765459194</v>
      </c>
      <c r="AQ1743">
        <v>36.643068923681312</v>
      </c>
    </row>
    <row r="1744" spans="1:43">
      <c r="A1744" t="s">
        <v>168</v>
      </c>
      <c r="B1744" t="s">
        <v>173</v>
      </c>
      <c r="C1744" t="s">
        <v>862</v>
      </c>
      <c r="D1744">
        <v>0</v>
      </c>
      <c r="E1744">
        <v>0</v>
      </c>
      <c r="F1744">
        <v>0</v>
      </c>
      <c r="G1744">
        <v>0</v>
      </c>
      <c r="H1744">
        <v>0</v>
      </c>
      <c r="I1744">
        <v>0</v>
      </c>
      <c r="J1744">
        <v>0</v>
      </c>
      <c r="K1744">
        <v>0.9945407976582511</v>
      </c>
      <c r="L1744">
        <v>142.26566655581368</v>
      </c>
      <c r="M1744">
        <v>80.428205564382438</v>
      </c>
      <c r="N1744">
        <v>45.278100910318976</v>
      </c>
      <c r="O1744">
        <v>0</v>
      </c>
      <c r="P1744">
        <v>0</v>
      </c>
      <c r="Q1744">
        <v>0</v>
      </c>
      <c r="R1744">
        <v>0</v>
      </c>
      <c r="S1744">
        <v>0</v>
      </c>
      <c r="T1744">
        <v>0</v>
      </c>
      <c r="U1744">
        <v>0</v>
      </c>
      <c r="V1744">
        <v>0</v>
      </c>
      <c r="W1744">
        <v>0</v>
      </c>
      <c r="X1744">
        <v>66.6939415375859</v>
      </c>
      <c r="Y1744">
        <v>79.684134008640356</v>
      </c>
      <c r="Z1744">
        <v>0</v>
      </c>
      <c r="AA1744">
        <v>0</v>
      </c>
      <c r="AB1744">
        <v>0</v>
      </c>
      <c r="AC1744">
        <v>0.45734357848518103</v>
      </c>
      <c r="AD1744">
        <v>65.421437905228174</v>
      </c>
      <c r="AE1744">
        <v>36.985233215737892</v>
      </c>
      <c r="AF1744">
        <v>20.82131647700799</v>
      </c>
      <c r="AG1744">
        <v>0</v>
      </c>
      <c r="AH1744">
        <v>0</v>
      </c>
      <c r="AI1744">
        <v>0</v>
      </c>
      <c r="AJ1744">
        <v>0</v>
      </c>
      <c r="AK1744">
        <v>0</v>
      </c>
      <c r="AL1744">
        <v>0</v>
      </c>
      <c r="AM1744">
        <v>0</v>
      </c>
      <c r="AN1744">
        <v>0</v>
      </c>
      <c r="AO1744">
        <v>0</v>
      </c>
      <c r="AP1744">
        <v>30.669476765459194</v>
      </c>
      <c r="AQ1744">
        <v>36.643068923681312</v>
      </c>
    </row>
    <row r="1745" spans="1:43">
      <c r="A1745" t="s">
        <v>168</v>
      </c>
      <c r="B1745" t="s">
        <v>173</v>
      </c>
      <c r="C1745" t="s">
        <v>863</v>
      </c>
      <c r="D1745">
        <v>0</v>
      </c>
      <c r="E1745">
        <v>0</v>
      </c>
      <c r="F1745">
        <v>0</v>
      </c>
      <c r="G1745">
        <v>0</v>
      </c>
      <c r="H1745">
        <v>0</v>
      </c>
      <c r="I1745">
        <v>0</v>
      </c>
      <c r="J1745">
        <v>0</v>
      </c>
      <c r="K1745">
        <v>0.9945407976582511</v>
      </c>
      <c r="L1745">
        <v>142.26566655581368</v>
      </c>
      <c r="M1745">
        <v>80.428205564382438</v>
      </c>
      <c r="N1745">
        <v>45.278100910318976</v>
      </c>
      <c r="O1745">
        <v>0</v>
      </c>
      <c r="P1745">
        <v>0</v>
      </c>
      <c r="Q1745">
        <v>0</v>
      </c>
      <c r="R1745">
        <v>0</v>
      </c>
      <c r="S1745">
        <v>0</v>
      </c>
      <c r="T1745">
        <v>0</v>
      </c>
      <c r="U1745">
        <v>0</v>
      </c>
      <c r="V1745">
        <v>0</v>
      </c>
      <c r="W1745">
        <v>0</v>
      </c>
      <c r="X1745">
        <v>66.6939415375859</v>
      </c>
      <c r="Y1745">
        <v>79.684134008640356</v>
      </c>
      <c r="Z1745">
        <v>0</v>
      </c>
      <c r="AA1745">
        <v>0</v>
      </c>
      <c r="AB1745">
        <v>0</v>
      </c>
      <c r="AC1745">
        <v>0.45734357848518103</v>
      </c>
      <c r="AD1745">
        <v>65.421437905228174</v>
      </c>
      <c r="AE1745">
        <v>36.985233215737892</v>
      </c>
      <c r="AF1745">
        <v>20.82131647700799</v>
      </c>
      <c r="AG1745">
        <v>0</v>
      </c>
      <c r="AH1745">
        <v>0</v>
      </c>
      <c r="AI1745">
        <v>0</v>
      </c>
      <c r="AJ1745">
        <v>0</v>
      </c>
      <c r="AK1745">
        <v>0</v>
      </c>
      <c r="AL1745">
        <v>0</v>
      </c>
      <c r="AM1745">
        <v>0</v>
      </c>
      <c r="AN1745">
        <v>0</v>
      </c>
      <c r="AO1745">
        <v>0</v>
      </c>
      <c r="AP1745">
        <v>30.669476765459194</v>
      </c>
      <c r="AQ1745">
        <v>36.643068923681312</v>
      </c>
    </row>
    <row r="1746" spans="1:43">
      <c r="A1746" t="s">
        <v>168</v>
      </c>
      <c r="B1746" t="s">
        <v>175</v>
      </c>
      <c r="C1746" t="s">
        <v>856</v>
      </c>
      <c r="D1746">
        <v>0</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row>
    <row r="1747" spans="1:43">
      <c r="A1747" t="s">
        <v>168</v>
      </c>
      <c r="B1747" t="s">
        <v>175</v>
      </c>
      <c r="C1747" t="s">
        <v>857</v>
      </c>
      <c r="D1747">
        <v>359.08421052631581</v>
      </c>
      <c r="E1747">
        <v>165.12631578947369</v>
      </c>
      <c r="F1747">
        <v>763.55790028231377</v>
      </c>
      <c r="G1747">
        <v>351.12516582325372</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row>
    <row r="1748" spans="1:43">
      <c r="A1748" t="s">
        <v>168</v>
      </c>
      <c r="B1748" t="s">
        <v>175</v>
      </c>
      <c r="C1748" t="s">
        <v>858</v>
      </c>
      <c r="D1748">
        <v>359.08421052631581</v>
      </c>
      <c r="E1748">
        <v>165.12631578947369</v>
      </c>
      <c r="F1748">
        <v>733.65625586009378</v>
      </c>
      <c r="G1748">
        <v>337.37477459259782</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row>
    <row r="1749" spans="1:43">
      <c r="A1749" t="s">
        <v>168</v>
      </c>
      <c r="B1749" t="s">
        <v>175</v>
      </c>
      <c r="C1749" t="s">
        <v>859</v>
      </c>
      <c r="D1749">
        <v>164.40000000000006</v>
      </c>
      <c r="E1749">
        <v>75.600000000000023</v>
      </c>
      <c r="F1749">
        <v>526.08000000000004</v>
      </c>
      <c r="G1749">
        <v>241.92000000000002</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row>
    <row r="1750" spans="1:43">
      <c r="A1750" t="s">
        <v>168</v>
      </c>
      <c r="B1750" t="s">
        <v>175</v>
      </c>
      <c r="C1750" t="s">
        <v>860</v>
      </c>
      <c r="D1750">
        <v>164.40000000000006</v>
      </c>
      <c r="E1750">
        <v>75.600000000000023</v>
      </c>
      <c r="F1750">
        <v>526.08000000000004</v>
      </c>
      <c r="G1750">
        <v>241.92000000000002</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row>
    <row r="1751" spans="1:43">
      <c r="A1751" t="s">
        <v>168</v>
      </c>
      <c r="B1751" t="s">
        <v>175</v>
      </c>
      <c r="C1751" t="s">
        <v>861</v>
      </c>
      <c r="D1751">
        <v>0</v>
      </c>
      <c r="E1751">
        <v>0</v>
      </c>
      <c r="F1751">
        <v>0</v>
      </c>
      <c r="G1751">
        <v>0</v>
      </c>
      <c r="H1751">
        <v>0</v>
      </c>
      <c r="I1751">
        <v>0</v>
      </c>
      <c r="J1751">
        <v>0</v>
      </c>
      <c r="K1751">
        <v>263.04000000000002</v>
      </c>
      <c r="L1751">
        <v>263.04000000000002</v>
      </c>
      <c r="M1751">
        <v>0</v>
      </c>
      <c r="N1751">
        <v>0</v>
      </c>
      <c r="O1751">
        <v>0</v>
      </c>
      <c r="P1751">
        <v>0</v>
      </c>
      <c r="Q1751">
        <v>0</v>
      </c>
      <c r="R1751">
        <v>0</v>
      </c>
      <c r="S1751">
        <v>0</v>
      </c>
      <c r="T1751">
        <v>0</v>
      </c>
      <c r="U1751">
        <v>0</v>
      </c>
      <c r="V1751">
        <v>0</v>
      </c>
      <c r="W1751">
        <v>0</v>
      </c>
      <c r="X1751">
        <v>75.267469879518089</v>
      </c>
      <c r="Y1751">
        <v>89.13253012048196</v>
      </c>
      <c r="Z1751">
        <v>0</v>
      </c>
      <c r="AA1751">
        <v>0</v>
      </c>
      <c r="AB1751">
        <v>0</v>
      </c>
      <c r="AC1751">
        <v>120.95999999999998</v>
      </c>
      <c r="AD1751">
        <v>120.95999999999998</v>
      </c>
      <c r="AE1751">
        <v>0</v>
      </c>
      <c r="AF1751">
        <v>0</v>
      </c>
      <c r="AG1751">
        <v>0</v>
      </c>
      <c r="AH1751">
        <v>0</v>
      </c>
      <c r="AI1751">
        <v>0</v>
      </c>
      <c r="AJ1751">
        <v>0</v>
      </c>
      <c r="AK1751">
        <v>0</v>
      </c>
      <c r="AL1751">
        <v>0</v>
      </c>
      <c r="AM1751">
        <v>0</v>
      </c>
      <c r="AN1751">
        <v>0</v>
      </c>
      <c r="AO1751">
        <v>0</v>
      </c>
      <c r="AP1751">
        <v>34.612048192771084</v>
      </c>
      <c r="AQ1751">
        <v>40.98795180722891</v>
      </c>
    </row>
    <row r="1752" spans="1:43">
      <c r="A1752" t="s">
        <v>168</v>
      </c>
      <c r="B1752" t="s">
        <v>175</v>
      </c>
      <c r="C1752" t="s">
        <v>862</v>
      </c>
      <c r="D1752">
        <v>0</v>
      </c>
      <c r="E1752">
        <v>0</v>
      </c>
      <c r="F1752">
        <v>0</v>
      </c>
      <c r="G1752">
        <v>0</v>
      </c>
      <c r="H1752">
        <v>0</v>
      </c>
      <c r="I1752">
        <v>0</v>
      </c>
      <c r="J1752">
        <v>0</v>
      </c>
      <c r="K1752">
        <v>263.04000000000002</v>
      </c>
      <c r="L1752">
        <v>263.04000000000002</v>
      </c>
      <c r="M1752">
        <v>0</v>
      </c>
      <c r="N1752">
        <v>0</v>
      </c>
      <c r="O1752">
        <v>0</v>
      </c>
      <c r="P1752">
        <v>0</v>
      </c>
      <c r="Q1752">
        <v>0</v>
      </c>
      <c r="R1752">
        <v>0</v>
      </c>
      <c r="S1752">
        <v>0</v>
      </c>
      <c r="T1752">
        <v>0</v>
      </c>
      <c r="U1752">
        <v>0</v>
      </c>
      <c r="V1752">
        <v>0</v>
      </c>
      <c r="W1752">
        <v>0</v>
      </c>
      <c r="X1752">
        <v>75.267469879518089</v>
      </c>
      <c r="Y1752">
        <v>89.13253012048196</v>
      </c>
      <c r="Z1752">
        <v>0</v>
      </c>
      <c r="AA1752">
        <v>0</v>
      </c>
      <c r="AB1752">
        <v>0</v>
      </c>
      <c r="AC1752">
        <v>120.95999999999998</v>
      </c>
      <c r="AD1752">
        <v>120.95999999999998</v>
      </c>
      <c r="AE1752">
        <v>0</v>
      </c>
      <c r="AF1752">
        <v>0</v>
      </c>
      <c r="AG1752">
        <v>0</v>
      </c>
      <c r="AH1752">
        <v>0</v>
      </c>
      <c r="AI1752">
        <v>0</v>
      </c>
      <c r="AJ1752">
        <v>0</v>
      </c>
      <c r="AK1752">
        <v>0</v>
      </c>
      <c r="AL1752">
        <v>0</v>
      </c>
      <c r="AM1752">
        <v>0</v>
      </c>
      <c r="AN1752">
        <v>0</v>
      </c>
      <c r="AO1752">
        <v>0</v>
      </c>
      <c r="AP1752">
        <v>34.612048192771084</v>
      </c>
      <c r="AQ1752">
        <v>40.98795180722891</v>
      </c>
    </row>
    <row r="1753" spans="1:43">
      <c r="A1753" t="s">
        <v>168</v>
      </c>
      <c r="B1753" t="s">
        <v>175</v>
      </c>
      <c r="C1753" t="s">
        <v>863</v>
      </c>
      <c r="D1753">
        <v>0</v>
      </c>
      <c r="E1753">
        <v>0</v>
      </c>
      <c r="F1753">
        <v>0</v>
      </c>
      <c r="G1753">
        <v>0</v>
      </c>
      <c r="H1753">
        <v>0</v>
      </c>
      <c r="I1753">
        <v>0</v>
      </c>
      <c r="J1753">
        <v>0</v>
      </c>
      <c r="K1753">
        <v>263.04000000000002</v>
      </c>
      <c r="L1753">
        <v>263.04000000000002</v>
      </c>
      <c r="M1753">
        <v>0</v>
      </c>
      <c r="N1753">
        <v>0</v>
      </c>
      <c r="O1753">
        <v>0</v>
      </c>
      <c r="P1753">
        <v>0</v>
      </c>
      <c r="Q1753">
        <v>0</v>
      </c>
      <c r="R1753">
        <v>0</v>
      </c>
      <c r="S1753">
        <v>0</v>
      </c>
      <c r="T1753">
        <v>0</v>
      </c>
      <c r="U1753">
        <v>0</v>
      </c>
      <c r="V1753">
        <v>0</v>
      </c>
      <c r="W1753">
        <v>0</v>
      </c>
      <c r="X1753">
        <v>75.267469879518089</v>
      </c>
      <c r="Y1753">
        <v>89.13253012048196</v>
      </c>
      <c r="Z1753">
        <v>0</v>
      </c>
      <c r="AA1753">
        <v>0</v>
      </c>
      <c r="AB1753">
        <v>0</v>
      </c>
      <c r="AC1753">
        <v>120.95999999999998</v>
      </c>
      <c r="AD1753">
        <v>120.95999999999998</v>
      </c>
      <c r="AE1753">
        <v>0</v>
      </c>
      <c r="AF1753">
        <v>0</v>
      </c>
      <c r="AG1753">
        <v>0</v>
      </c>
      <c r="AH1753">
        <v>0</v>
      </c>
      <c r="AI1753">
        <v>0</v>
      </c>
      <c r="AJ1753">
        <v>0</v>
      </c>
      <c r="AK1753">
        <v>0</v>
      </c>
      <c r="AL1753">
        <v>0</v>
      </c>
      <c r="AM1753">
        <v>0</v>
      </c>
      <c r="AN1753">
        <v>0</v>
      </c>
      <c r="AO1753">
        <v>0</v>
      </c>
      <c r="AP1753">
        <v>34.612048192771084</v>
      </c>
      <c r="AQ1753">
        <v>40.98795180722891</v>
      </c>
    </row>
    <row r="1754" spans="1:43">
      <c r="A1754" t="s">
        <v>168</v>
      </c>
      <c r="B1754" t="s">
        <v>177</v>
      </c>
      <c r="C1754" t="s">
        <v>856</v>
      </c>
      <c r="D1754">
        <v>89.771052631578954</v>
      </c>
      <c r="E1754">
        <v>41.281578947368423</v>
      </c>
      <c r="F1754">
        <v>440.11604272220751</v>
      </c>
      <c r="G1754">
        <v>202.38912913502972</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row>
    <row r="1755" spans="1:43">
      <c r="A1755" t="s">
        <v>168</v>
      </c>
      <c r="B1755" t="s">
        <v>177</v>
      </c>
      <c r="C1755" t="s">
        <v>857</v>
      </c>
      <c r="D1755">
        <v>89.771052631578954</v>
      </c>
      <c r="E1755">
        <v>41.281578947368423</v>
      </c>
      <c r="F1755">
        <v>440.11604272220751</v>
      </c>
      <c r="G1755">
        <v>202.38912913502972</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row>
    <row r="1756" spans="1:43">
      <c r="A1756" t="s">
        <v>168</v>
      </c>
      <c r="B1756" t="s">
        <v>177</v>
      </c>
      <c r="C1756" t="s">
        <v>858</v>
      </c>
      <c r="D1756">
        <v>89.771052631578954</v>
      </c>
      <c r="E1756">
        <v>41.281578947368423</v>
      </c>
      <c r="F1756">
        <v>263.04000000000002</v>
      </c>
      <c r="G1756">
        <v>120.96000000000001</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row>
    <row r="1757" spans="1:43">
      <c r="A1757" t="s">
        <v>168</v>
      </c>
      <c r="B1757" t="s">
        <v>177</v>
      </c>
      <c r="C1757" t="s">
        <v>859</v>
      </c>
      <c r="D1757">
        <v>89.771052631578954</v>
      </c>
      <c r="E1757">
        <v>41.281578947368423</v>
      </c>
      <c r="F1757">
        <v>263.04000000000002</v>
      </c>
      <c r="G1757">
        <v>120.96000000000001</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row>
    <row r="1758" spans="1:43">
      <c r="A1758" t="s">
        <v>168</v>
      </c>
      <c r="B1758" t="s">
        <v>177</v>
      </c>
      <c r="C1758" t="s">
        <v>860</v>
      </c>
      <c r="D1758">
        <v>54.394074074074076</v>
      </c>
      <c r="E1758">
        <v>25.013333333333332</v>
      </c>
      <c r="F1758">
        <v>353.96740740740745</v>
      </c>
      <c r="G1758">
        <v>162.77333333333334</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Q1758">
        <v>0</v>
      </c>
    </row>
    <row r="1759" spans="1:43">
      <c r="A1759" t="s">
        <v>168</v>
      </c>
      <c r="B1759" t="s">
        <v>177</v>
      </c>
      <c r="C1759" t="s">
        <v>861</v>
      </c>
      <c r="D1759">
        <v>0</v>
      </c>
      <c r="E1759">
        <v>0</v>
      </c>
      <c r="F1759">
        <v>0</v>
      </c>
      <c r="G1759">
        <v>0</v>
      </c>
      <c r="H1759">
        <v>0</v>
      </c>
      <c r="I1759">
        <v>0</v>
      </c>
      <c r="J1759">
        <v>0</v>
      </c>
      <c r="K1759">
        <v>29.226666666666667</v>
      </c>
      <c r="L1759">
        <v>263.04000000000002</v>
      </c>
      <c r="M1759">
        <v>37.02044444444445</v>
      </c>
      <c r="N1759">
        <v>24.680296296296294</v>
      </c>
      <c r="O1759">
        <v>0</v>
      </c>
      <c r="P1759">
        <v>0</v>
      </c>
      <c r="Q1759">
        <v>0</v>
      </c>
      <c r="R1759">
        <v>0</v>
      </c>
      <c r="S1759">
        <v>0</v>
      </c>
      <c r="T1759">
        <v>0</v>
      </c>
      <c r="U1759">
        <v>0</v>
      </c>
      <c r="V1759">
        <v>0</v>
      </c>
      <c r="W1759">
        <v>0</v>
      </c>
      <c r="X1759">
        <v>15.425185185185189</v>
      </c>
      <c r="Y1759">
        <v>38.968888888888891</v>
      </c>
      <c r="Z1759">
        <v>0</v>
      </c>
      <c r="AA1759">
        <v>0</v>
      </c>
      <c r="AB1759">
        <v>0</v>
      </c>
      <c r="AC1759">
        <v>13.439999999999998</v>
      </c>
      <c r="AD1759">
        <v>120.95999999999998</v>
      </c>
      <c r="AE1759">
        <v>17.023999999999994</v>
      </c>
      <c r="AF1759">
        <v>11.34933333333333</v>
      </c>
      <c r="AG1759">
        <v>0</v>
      </c>
      <c r="AH1759">
        <v>0</v>
      </c>
      <c r="AI1759">
        <v>0</v>
      </c>
      <c r="AJ1759">
        <v>0</v>
      </c>
      <c r="AK1759">
        <v>0</v>
      </c>
      <c r="AL1759">
        <v>0</v>
      </c>
      <c r="AM1759">
        <v>0</v>
      </c>
      <c r="AN1759">
        <v>0</v>
      </c>
      <c r="AO1759">
        <v>0</v>
      </c>
      <c r="AP1759">
        <v>7.0933333333333337</v>
      </c>
      <c r="AQ1759">
        <v>17.919999999999995</v>
      </c>
    </row>
    <row r="1760" spans="1:43">
      <c r="A1760" t="s">
        <v>168</v>
      </c>
      <c r="B1760" t="s">
        <v>177</v>
      </c>
      <c r="C1760" t="s">
        <v>862</v>
      </c>
      <c r="D1760">
        <v>0</v>
      </c>
      <c r="E1760">
        <v>0</v>
      </c>
      <c r="F1760">
        <v>0</v>
      </c>
      <c r="G1760">
        <v>0</v>
      </c>
      <c r="H1760">
        <v>0</v>
      </c>
      <c r="I1760">
        <v>0</v>
      </c>
      <c r="J1760">
        <v>0</v>
      </c>
      <c r="K1760">
        <v>29.226666666666667</v>
      </c>
      <c r="L1760">
        <v>263.04000000000002</v>
      </c>
      <c r="M1760">
        <v>37.02044444444445</v>
      </c>
      <c r="N1760">
        <v>24.680296296296294</v>
      </c>
      <c r="O1760">
        <v>0</v>
      </c>
      <c r="P1760">
        <v>0</v>
      </c>
      <c r="Q1760">
        <v>0</v>
      </c>
      <c r="R1760">
        <v>0</v>
      </c>
      <c r="S1760">
        <v>0</v>
      </c>
      <c r="T1760">
        <v>0</v>
      </c>
      <c r="U1760">
        <v>0</v>
      </c>
      <c r="V1760">
        <v>0</v>
      </c>
      <c r="W1760">
        <v>0</v>
      </c>
      <c r="X1760">
        <v>15.425185185185189</v>
      </c>
      <c r="Y1760">
        <v>38.968888888888891</v>
      </c>
      <c r="Z1760">
        <v>0</v>
      </c>
      <c r="AA1760">
        <v>0</v>
      </c>
      <c r="AB1760">
        <v>0</v>
      </c>
      <c r="AC1760">
        <v>13.439999999999998</v>
      </c>
      <c r="AD1760">
        <v>120.95999999999998</v>
      </c>
      <c r="AE1760">
        <v>17.023999999999994</v>
      </c>
      <c r="AF1760">
        <v>11.34933333333333</v>
      </c>
      <c r="AG1760">
        <v>0</v>
      </c>
      <c r="AH1760">
        <v>0</v>
      </c>
      <c r="AI1760">
        <v>0</v>
      </c>
      <c r="AJ1760">
        <v>0</v>
      </c>
      <c r="AK1760">
        <v>0</v>
      </c>
      <c r="AL1760">
        <v>0</v>
      </c>
      <c r="AM1760">
        <v>0</v>
      </c>
      <c r="AN1760">
        <v>0</v>
      </c>
      <c r="AO1760">
        <v>0</v>
      </c>
      <c r="AP1760">
        <v>7.0933333333333337</v>
      </c>
      <c r="AQ1760">
        <v>17.919999999999995</v>
      </c>
    </row>
    <row r="1761" spans="1:43">
      <c r="A1761" t="s">
        <v>168</v>
      </c>
      <c r="B1761" t="s">
        <v>177</v>
      </c>
      <c r="C1761" t="s">
        <v>863</v>
      </c>
      <c r="D1761">
        <v>0</v>
      </c>
      <c r="E1761">
        <v>0</v>
      </c>
      <c r="F1761">
        <v>0</v>
      </c>
      <c r="G1761">
        <v>0</v>
      </c>
      <c r="H1761">
        <v>0</v>
      </c>
      <c r="I1761">
        <v>0</v>
      </c>
      <c r="J1761">
        <v>0</v>
      </c>
      <c r="K1761">
        <v>29.226666666666667</v>
      </c>
      <c r="L1761">
        <v>263.04000000000002</v>
      </c>
      <c r="M1761">
        <v>37.02044444444445</v>
      </c>
      <c r="N1761">
        <v>24.680296296296294</v>
      </c>
      <c r="O1761">
        <v>0</v>
      </c>
      <c r="P1761">
        <v>0</v>
      </c>
      <c r="Q1761">
        <v>0</v>
      </c>
      <c r="R1761">
        <v>0</v>
      </c>
      <c r="S1761">
        <v>0</v>
      </c>
      <c r="T1761">
        <v>0</v>
      </c>
      <c r="U1761">
        <v>0</v>
      </c>
      <c r="V1761">
        <v>0</v>
      </c>
      <c r="W1761">
        <v>0</v>
      </c>
      <c r="X1761">
        <v>15.425185185185189</v>
      </c>
      <c r="Y1761">
        <v>38.968888888888891</v>
      </c>
      <c r="Z1761">
        <v>0</v>
      </c>
      <c r="AA1761">
        <v>0</v>
      </c>
      <c r="AB1761">
        <v>0</v>
      </c>
      <c r="AC1761">
        <v>13.439999999999998</v>
      </c>
      <c r="AD1761">
        <v>120.95999999999998</v>
      </c>
      <c r="AE1761">
        <v>17.023999999999994</v>
      </c>
      <c r="AF1761">
        <v>11.34933333333333</v>
      </c>
      <c r="AG1761">
        <v>0</v>
      </c>
      <c r="AH1761">
        <v>0</v>
      </c>
      <c r="AI1761">
        <v>0</v>
      </c>
      <c r="AJ1761">
        <v>0</v>
      </c>
      <c r="AK1761">
        <v>0</v>
      </c>
      <c r="AL1761">
        <v>0</v>
      </c>
      <c r="AM1761">
        <v>0</v>
      </c>
      <c r="AN1761">
        <v>0</v>
      </c>
      <c r="AO1761">
        <v>0</v>
      </c>
      <c r="AP1761">
        <v>7.0933333333333337</v>
      </c>
      <c r="AQ1761">
        <v>17.919999999999995</v>
      </c>
    </row>
    <row r="1762" spans="1:43">
      <c r="A1762" t="s">
        <v>168</v>
      </c>
      <c r="B1762" t="s">
        <v>179</v>
      </c>
      <c r="C1762" t="s">
        <v>856</v>
      </c>
      <c r="D1762">
        <v>89.771052631578954</v>
      </c>
      <c r="E1762">
        <v>41.281578947368423</v>
      </c>
      <c r="F1762">
        <v>440.11604272220751</v>
      </c>
      <c r="G1762">
        <v>202.38912913502972</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row>
    <row r="1763" spans="1:43">
      <c r="A1763" t="s">
        <v>168</v>
      </c>
      <c r="B1763" t="s">
        <v>179</v>
      </c>
      <c r="C1763" t="s">
        <v>857</v>
      </c>
      <c r="D1763">
        <v>89.771052631578954</v>
      </c>
      <c r="E1763">
        <v>41.281578947368423</v>
      </c>
      <c r="F1763">
        <v>440.11604272220751</v>
      </c>
      <c r="G1763">
        <v>202.38912913502972</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row>
    <row r="1764" spans="1:43">
      <c r="A1764" t="s">
        <v>168</v>
      </c>
      <c r="B1764" t="s">
        <v>179</v>
      </c>
      <c r="C1764" t="s">
        <v>858</v>
      </c>
      <c r="D1764">
        <v>89.771052631578954</v>
      </c>
      <c r="E1764">
        <v>41.281578947368423</v>
      </c>
      <c r="F1764">
        <v>263.04000000000002</v>
      </c>
      <c r="G1764">
        <v>120.96000000000001</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row>
    <row r="1765" spans="1:43">
      <c r="A1765" t="s">
        <v>168</v>
      </c>
      <c r="B1765" t="s">
        <v>179</v>
      </c>
      <c r="C1765" t="s">
        <v>859</v>
      </c>
      <c r="D1765">
        <v>89.771052631578954</v>
      </c>
      <c r="E1765">
        <v>41.281578947368423</v>
      </c>
      <c r="F1765">
        <v>263.04000000000002</v>
      </c>
      <c r="G1765">
        <v>120.96000000000001</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row>
    <row r="1766" spans="1:43">
      <c r="A1766" t="s">
        <v>168</v>
      </c>
      <c r="B1766" t="s">
        <v>179</v>
      </c>
      <c r="C1766" t="s">
        <v>860</v>
      </c>
      <c r="D1766">
        <v>54.394074074074076</v>
      </c>
      <c r="E1766">
        <v>25.013333333333332</v>
      </c>
      <c r="F1766">
        <v>353.96740740740745</v>
      </c>
      <c r="G1766">
        <v>162.77333333333334</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row>
    <row r="1767" spans="1:43">
      <c r="A1767" t="s">
        <v>168</v>
      </c>
      <c r="B1767" t="s">
        <v>179</v>
      </c>
      <c r="C1767" t="s">
        <v>861</v>
      </c>
      <c r="D1767">
        <v>0</v>
      </c>
      <c r="E1767">
        <v>0</v>
      </c>
      <c r="F1767">
        <v>0</v>
      </c>
      <c r="G1767">
        <v>0</v>
      </c>
      <c r="H1767">
        <v>0</v>
      </c>
      <c r="I1767">
        <v>0</v>
      </c>
      <c r="J1767">
        <v>0</v>
      </c>
      <c r="K1767">
        <v>29.226666666666667</v>
      </c>
      <c r="L1767">
        <v>263.04000000000002</v>
      </c>
      <c r="M1767">
        <v>37.02044444444445</v>
      </c>
      <c r="N1767">
        <v>24.680296296296294</v>
      </c>
      <c r="O1767">
        <v>0</v>
      </c>
      <c r="P1767">
        <v>0</v>
      </c>
      <c r="Q1767">
        <v>0</v>
      </c>
      <c r="R1767">
        <v>0</v>
      </c>
      <c r="S1767">
        <v>0</v>
      </c>
      <c r="T1767">
        <v>0</v>
      </c>
      <c r="U1767">
        <v>0</v>
      </c>
      <c r="V1767">
        <v>0</v>
      </c>
      <c r="W1767">
        <v>0</v>
      </c>
      <c r="X1767">
        <v>15.425185185185189</v>
      </c>
      <c r="Y1767">
        <v>38.968888888888891</v>
      </c>
      <c r="Z1767">
        <v>0</v>
      </c>
      <c r="AA1767">
        <v>0</v>
      </c>
      <c r="AB1767">
        <v>0</v>
      </c>
      <c r="AC1767">
        <v>13.439999999999998</v>
      </c>
      <c r="AD1767">
        <v>120.95999999999998</v>
      </c>
      <c r="AE1767">
        <v>17.023999999999994</v>
      </c>
      <c r="AF1767">
        <v>11.34933333333333</v>
      </c>
      <c r="AG1767">
        <v>0</v>
      </c>
      <c r="AH1767">
        <v>0</v>
      </c>
      <c r="AI1767">
        <v>0</v>
      </c>
      <c r="AJ1767">
        <v>0</v>
      </c>
      <c r="AK1767">
        <v>0</v>
      </c>
      <c r="AL1767">
        <v>0</v>
      </c>
      <c r="AM1767">
        <v>0</v>
      </c>
      <c r="AN1767">
        <v>0</v>
      </c>
      <c r="AO1767">
        <v>0</v>
      </c>
      <c r="AP1767">
        <v>7.0933333333333337</v>
      </c>
      <c r="AQ1767">
        <v>17.919999999999995</v>
      </c>
    </row>
    <row r="1768" spans="1:43">
      <c r="A1768" t="s">
        <v>168</v>
      </c>
      <c r="B1768" t="s">
        <v>179</v>
      </c>
      <c r="C1768" t="s">
        <v>862</v>
      </c>
      <c r="D1768">
        <v>0</v>
      </c>
      <c r="E1768">
        <v>0</v>
      </c>
      <c r="F1768">
        <v>0</v>
      </c>
      <c r="G1768">
        <v>0</v>
      </c>
      <c r="H1768">
        <v>0</v>
      </c>
      <c r="I1768">
        <v>0</v>
      </c>
      <c r="J1768">
        <v>0</v>
      </c>
      <c r="K1768">
        <v>29.226666666666667</v>
      </c>
      <c r="L1768">
        <v>263.04000000000002</v>
      </c>
      <c r="M1768">
        <v>37.02044444444445</v>
      </c>
      <c r="N1768">
        <v>24.680296296296294</v>
      </c>
      <c r="O1768">
        <v>0</v>
      </c>
      <c r="P1768">
        <v>0</v>
      </c>
      <c r="Q1768">
        <v>0</v>
      </c>
      <c r="R1768">
        <v>0</v>
      </c>
      <c r="S1768">
        <v>0</v>
      </c>
      <c r="T1768">
        <v>0</v>
      </c>
      <c r="U1768">
        <v>0</v>
      </c>
      <c r="V1768">
        <v>0</v>
      </c>
      <c r="W1768">
        <v>0</v>
      </c>
      <c r="X1768">
        <v>15.425185185185189</v>
      </c>
      <c r="Y1768">
        <v>38.968888888888891</v>
      </c>
      <c r="Z1768">
        <v>0</v>
      </c>
      <c r="AA1768">
        <v>0</v>
      </c>
      <c r="AB1768">
        <v>0</v>
      </c>
      <c r="AC1768">
        <v>13.439999999999998</v>
      </c>
      <c r="AD1768">
        <v>120.95999999999998</v>
      </c>
      <c r="AE1768">
        <v>17.023999999999994</v>
      </c>
      <c r="AF1768">
        <v>11.34933333333333</v>
      </c>
      <c r="AG1768">
        <v>0</v>
      </c>
      <c r="AH1768">
        <v>0</v>
      </c>
      <c r="AI1768">
        <v>0</v>
      </c>
      <c r="AJ1768">
        <v>0</v>
      </c>
      <c r="AK1768">
        <v>0</v>
      </c>
      <c r="AL1768">
        <v>0</v>
      </c>
      <c r="AM1768">
        <v>0</v>
      </c>
      <c r="AN1768">
        <v>0</v>
      </c>
      <c r="AO1768">
        <v>0</v>
      </c>
      <c r="AP1768">
        <v>7.0933333333333337</v>
      </c>
      <c r="AQ1768">
        <v>17.919999999999995</v>
      </c>
    </row>
    <row r="1769" spans="1:43">
      <c r="A1769" t="s">
        <v>168</v>
      </c>
      <c r="B1769" t="s">
        <v>179</v>
      </c>
      <c r="C1769" t="s">
        <v>863</v>
      </c>
      <c r="D1769">
        <v>0</v>
      </c>
      <c r="E1769">
        <v>0</v>
      </c>
      <c r="F1769">
        <v>0</v>
      </c>
      <c r="G1769">
        <v>0</v>
      </c>
      <c r="H1769">
        <v>0</v>
      </c>
      <c r="I1769">
        <v>0</v>
      </c>
      <c r="J1769">
        <v>0</v>
      </c>
      <c r="K1769">
        <v>29.226666666666667</v>
      </c>
      <c r="L1769">
        <v>263.04000000000002</v>
      </c>
      <c r="M1769">
        <v>37.02044444444445</v>
      </c>
      <c r="N1769">
        <v>24.680296296296294</v>
      </c>
      <c r="O1769">
        <v>0</v>
      </c>
      <c r="P1769">
        <v>0</v>
      </c>
      <c r="Q1769">
        <v>0</v>
      </c>
      <c r="R1769">
        <v>0</v>
      </c>
      <c r="S1769">
        <v>0</v>
      </c>
      <c r="T1769">
        <v>0</v>
      </c>
      <c r="U1769">
        <v>0</v>
      </c>
      <c r="V1769">
        <v>0</v>
      </c>
      <c r="W1769">
        <v>0</v>
      </c>
      <c r="X1769">
        <v>15.425185185185189</v>
      </c>
      <c r="Y1769">
        <v>38.968888888888891</v>
      </c>
      <c r="Z1769">
        <v>0</v>
      </c>
      <c r="AA1769">
        <v>0</v>
      </c>
      <c r="AB1769">
        <v>0</v>
      </c>
      <c r="AC1769">
        <v>13.439999999999998</v>
      </c>
      <c r="AD1769">
        <v>120.95999999999998</v>
      </c>
      <c r="AE1769">
        <v>17.023999999999994</v>
      </c>
      <c r="AF1769">
        <v>11.34933333333333</v>
      </c>
      <c r="AG1769">
        <v>0</v>
      </c>
      <c r="AH1769">
        <v>0</v>
      </c>
      <c r="AI1769">
        <v>0</v>
      </c>
      <c r="AJ1769">
        <v>0</v>
      </c>
      <c r="AK1769">
        <v>0</v>
      </c>
      <c r="AL1769">
        <v>0</v>
      </c>
      <c r="AM1769">
        <v>0</v>
      </c>
      <c r="AN1769">
        <v>0</v>
      </c>
      <c r="AO1769">
        <v>0</v>
      </c>
      <c r="AP1769">
        <v>7.0933333333333337</v>
      </c>
      <c r="AQ1769">
        <v>17.919999999999995</v>
      </c>
    </row>
    <row r="1770" spans="1:43">
      <c r="A1770" t="s">
        <v>168</v>
      </c>
      <c r="B1770" t="s">
        <v>181</v>
      </c>
      <c r="C1770" t="s">
        <v>856</v>
      </c>
      <c r="D1770">
        <v>89.771052631578954</v>
      </c>
      <c r="E1770">
        <v>41.281578947368423</v>
      </c>
      <c r="F1770">
        <v>440.11604272220751</v>
      </c>
      <c r="G1770">
        <v>202.38912913502972</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row>
    <row r="1771" spans="1:43">
      <c r="A1771" t="s">
        <v>168</v>
      </c>
      <c r="B1771" t="s">
        <v>181</v>
      </c>
      <c r="C1771" t="s">
        <v>857</v>
      </c>
      <c r="D1771">
        <v>89.771052631578954</v>
      </c>
      <c r="E1771">
        <v>41.281578947368423</v>
      </c>
      <c r="F1771">
        <v>440.11604272220751</v>
      </c>
      <c r="G1771">
        <v>202.38912913502972</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row>
    <row r="1772" spans="1:43">
      <c r="A1772" t="s">
        <v>168</v>
      </c>
      <c r="B1772" t="s">
        <v>181</v>
      </c>
      <c r="C1772" t="s">
        <v>858</v>
      </c>
      <c r="D1772">
        <v>89.771052631578954</v>
      </c>
      <c r="E1772">
        <v>41.281578947368423</v>
      </c>
      <c r="F1772">
        <v>263.04000000000002</v>
      </c>
      <c r="G1772">
        <v>120.96000000000001</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Q1772">
        <v>0</v>
      </c>
    </row>
    <row r="1773" spans="1:43">
      <c r="A1773" t="s">
        <v>168</v>
      </c>
      <c r="B1773" t="s">
        <v>181</v>
      </c>
      <c r="C1773" t="s">
        <v>859</v>
      </c>
      <c r="D1773">
        <v>89.771052631578954</v>
      </c>
      <c r="E1773">
        <v>41.281578947368423</v>
      </c>
      <c r="F1773">
        <v>263.04000000000002</v>
      </c>
      <c r="G1773">
        <v>120.96000000000001</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row>
    <row r="1774" spans="1:43">
      <c r="A1774" t="s">
        <v>168</v>
      </c>
      <c r="B1774" t="s">
        <v>181</v>
      </c>
      <c r="C1774" t="s">
        <v>860</v>
      </c>
      <c r="D1774">
        <v>54.394074074074076</v>
      </c>
      <c r="E1774">
        <v>25.013333333333332</v>
      </c>
      <c r="F1774">
        <v>353.96740740740745</v>
      </c>
      <c r="G1774">
        <v>162.77333333333334</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row>
    <row r="1775" spans="1:43">
      <c r="A1775" t="s">
        <v>168</v>
      </c>
      <c r="B1775" t="s">
        <v>181</v>
      </c>
      <c r="C1775" t="s">
        <v>861</v>
      </c>
      <c r="D1775">
        <v>0</v>
      </c>
      <c r="E1775">
        <v>0</v>
      </c>
      <c r="F1775">
        <v>0</v>
      </c>
      <c r="G1775">
        <v>0</v>
      </c>
      <c r="H1775">
        <v>0</v>
      </c>
      <c r="I1775">
        <v>0</v>
      </c>
      <c r="J1775">
        <v>0</v>
      </c>
      <c r="K1775">
        <v>29.226666666666667</v>
      </c>
      <c r="L1775">
        <v>263.04000000000002</v>
      </c>
      <c r="M1775">
        <v>37.02044444444445</v>
      </c>
      <c r="N1775">
        <v>24.680296296296294</v>
      </c>
      <c r="O1775">
        <v>0</v>
      </c>
      <c r="P1775">
        <v>0</v>
      </c>
      <c r="Q1775">
        <v>0</v>
      </c>
      <c r="R1775">
        <v>0</v>
      </c>
      <c r="S1775">
        <v>0</v>
      </c>
      <c r="T1775">
        <v>0</v>
      </c>
      <c r="U1775">
        <v>0</v>
      </c>
      <c r="V1775">
        <v>0</v>
      </c>
      <c r="W1775">
        <v>0</v>
      </c>
      <c r="X1775">
        <v>15.425185185185189</v>
      </c>
      <c r="Y1775">
        <v>38.968888888888891</v>
      </c>
      <c r="Z1775">
        <v>0</v>
      </c>
      <c r="AA1775">
        <v>0</v>
      </c>
      <c r="AB1775">
        <v>0</v>
      </c>
      <c r="AC1775">
        <v>13.439999999999998</v>
      </c>
      <c r="AD1775">
        <v>120.95999999999998</v>
      </c>
      <c r="AE1775">
        <v>17.023999999999994</v>
      </c>
      <c r="AF1775">
        <v>11.34933333333333</v>
      </c>
      <c r="AG1775">
        <v>0</v>
      </c>
      <c r="AH1775">
        <v>0</v>
      </c>
      <c r="AI1775">
        <v>0</v>
      </c>
      <c r="AJ1775">
        <v>0</v>
      </c>
      <c r="AK1775">
        <v>0</v>
      </c>
      <c r="AL1775">
        <v>0</v>
      </c>
      <c r="AM1775">
        <v>0</v>
      </c>
      <c r="AN1775">
        <v>0</v>
      </c>
      <c r="AO1775">
        <v>0</v>
      </c>
      <c r="AP1775">
        <v>7.0933333333333337</v>
      </c>
      <c r="AQ1775">
        <v>17.919999999999995</v>
      </c>
    </row>
    <row r="1776" spans="1:43">
      <c r="A1776" t="s">
        <v>168</v>
      </c>
      <c r="B1776" t="s">
        <v>181</v>
      </c>
      <c r="C1776" t="s">
        <v>862</v>
      </c>
      <c r="D1776">
        <v>0</v>
      </c>
      <c r="E1776">
        <v>0</v>
      </c>
      <c r="F1776">
        <v>0</v>
      </c>
      <c r="G1776">
        <v>0</v>
      </c>
      <c r="H1776">
        <v>0</v>
      </c>
      <c r="I1776">
        <v>0</v>
      </c>
      <c r="J1776">
        <v>0</v>
      </c>
      <c r="K1776">
        <v>29.226666666666667</v>
      </c>
      <c r="L1776">
        <v>263.04000000000002</v>
      </c>
      <c r="M1776">
        <v>37.02044444444445</v>
      </c>
      <c r="N1776">
        <v>24.680296296296294</v>
      </c>
      <c r="O1776">
        <v>0</v>
      </c>
      <c r="P1776">
        <v>0</v>
      </c>
      <c r="Q1776">
        <v>0</v>
      </c>
      <c r="R1776">
        <v>0</v>
      </c>
      <c r="S1776">
        <v>0</v>
      </c>
      <c r="T1776">
        <v>0</v>
      </c>
      <c r="U1776">
        <v>0</v>
      </c>
      <c r="V1776">
        <v>0</v>
      </c>
      <c r="W1776">
        <v>0</v>
      </c>
      <c r="X1776">
        <v>15.425185185185189</v>
      </c>
      <c r="Y1776">
        <v>38.968888888888891</v>
      </c>
      <c r="Z1776">
        <v>0</v>
      </c>
      <c r="AA1776">
        <v>0</v>
      </c>
      <c r="AB1776">
        <v>0</v>
      </c>
      <c r="AC1776">
        <v>13.439999999999998</v>
      </c>
      <c r="AD1776">
        <v>120.95999999999998</v>
      </c>
      <c r="AE1776">
        <v>17.023999999999994</v>
      </c>
      <c r="AF1776">
        <v>11.34933333333333</v>
      </c>
      <c r="AG1776">
        <v>0</v>
      </c>
      <c r="AH1776">
        <v>0</v>
      </c>
      <c r="AI1776">
        <v>0</v>
      </c>
      <c r="AJ1776">
        <v>0</v>
      </c>
      <c r="AK1776">
        <v>0</v>
      </c>
      <c r="AL1776">
        <v>0</v>
      </c>
      <c r="AM1776">
        <v>0</v>
      </c>
      <c r="AN1776">
        <v>0</v>
      </c>
      <c r="AO1776">
        <v>0</v>
      </c>
      <c r="AP1776">
        <v>7.0933333333333337</v>
      </c>
      <c r="AQ1776">
        <v>17.919999999999995</v>
      </c>
    </row>
    <row r="1777" spans="1:43">
      <c r="A1777" t="s">
        <v>168</v>
      </c>
      <c r="B1777" t="s">
        <v>181</v>
      </c>
      <c r="C1777" t="s">
        <v>863</v>
      </c>
      <c r="D1777">
        <v>0</v>
      </c>
      <c r="E1777">
        <v>0</v>
      </c>
      <c r="F1777">
        <v>0</v>
      </c>
      <c r="G1777">
        <v>0</v>
      </c>
      <c r="H1777">
        <v>0</v>
      </c>
      <c r="I1777">
        <v>0</v>
      </c>
      <c r="J1777">
        <v>0</v>
      </c>
      <c r="K1777">
        <v>29.226666666666667</v>
      </c>
      <c r="L1777">
        <v>263.04000000000002</v>
      </c>
      <c r="M1777">
        <v>37.02044444444445</v>
      </c>
      <c r="N1777">
        <v>24.680296296296294</v>
      </c>
      <c r="O1777">
        <v>0</v>
      </c>
      <c r="P1777">
        <v>0</v>
      </c>
      <c r="Q1777">
        <v>0</v>
      </c>
      <c r="R1777">
        <v>0</v>
      </c>
      <c r="S1777">
        <v>0</v>
      </c>
      <c r="T1777">
        <v>0</v>
      </c>
      <c r="U1777">
        <v>0</v>
      </c>
      <c r="V1777">
        <v>0</v>
      </c>
      <c r="W1777">
        <v>0</v>
      </c>
      <c r="X1777">
        <v>15.425185185185189</v>
      </c>
      <c r="Y1777">
        <v>38.968888888888891</v>
      </c>
      <c r="Z1777">
        <v>0</v>
      </c>
      <c r="AA1777">
        <v>0</v>
      </c>
      <c r="AB1777">
        <v>0</v>
      </c>
      <c r="AC1777">
        <v>13.439999999999998</v>
      </c>
      <c r="AD1777">
        <v>120.95999999999998</v>
      </c>
      <c r="AE1777">
        <v>17.023999999999994</v>
      </c>
      <c r="AF1777">
        <v>11.34933333333333</v>
      </c>
      <c r="AG1777">
        <v>0</v>
      </c>
      <c r="AH1777">
        <v>0</v>
      </c>
      <c r="AI1777">
        <v>0</v>
      </c>
      <c r="AJ1777">
        <v>0</v>
      </c>
      <c r="AK1777">
        <v>0</v>
      </c>
      <c r="AL1777">
        <v>0</v>
      </c>
      <c r="AM1777">
        <v>0</v>
      </c>
      <c r="AN1777">
        <v>0</v>
      </c>
      <c r="AO1777">
        <v>0</v>
      </c>
      <c r="AP1777">
        <v>7.0933333333333337</v>
      </c>
      <c r="AQ1777">
        <v>17.919999999999995</v>
      </c>
    </row>
    <row r="1778" spans="1:43">
      <c r="A1778" t="s">
        <v>168</v>
      </c>
      <c r="B1778" t="s">
        <v>183</v>
      </c>
      <c r="C1778" t="s">
        <v>856</v>
      </c>
      <c r="D1778">
        <v>89.771052631578954</v>
      </c>
      <c r="E1778">
        <v>41.281578947368423</v>
      </c>
      <c r="F1778">
        <v>440.11604272220751</v>
      </c>
      <c r="G1778">
        <v>202.38912913502972</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Q1778">
        <v>0</v>
      </c>
    </row>
    <row r="1779" spans="1:43">
      <c r="A1779" t="s">
        <v>168</v>
      </c>
      <c r="B1779" t="s">
        <v>183</v>
      </c>
      <c r="C1779" t="s">
        <v>857</v>
      </c>
      <c r="D1779">
        <v>89.771052631578954</v>
      </c>
      <c r="E1779">
        <v>41.281578947368423</v>
      </c>
      <c r="F1779">
        <v>440.11604272220751</v>
      </c>
      <c r="G1779">
        <v>202.38912913502972</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row>
    <row r="1780" spans="1:43">
      <c r="A1780" t="s">
        <v>168</v>
      </c>
      <c r="B1780" t="s">
        <v>183</v>
      </c>
      <c r="C1780" t="s">
        <v>858</v>
      </c>
      <c r="D1780">
        <v>89.771052631578954</v>
      </c>
      <c r="E1780">
        <v>41.281578947368423</v>
      </c>
      <c r="F1780">
        <v>263.04000000000002</v>
      </c>
      <c r="G1780">
        <v>120.96000000000001</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row>
    <row r="1781" spans="1:43">
      <c r="A1781" t="s">
        <v>168</v>
      </c>
      <c r="B1781" t="s">
        <v>183</v>
      </c>
      <c r="C1781" t="s">
        <v>859</v>
      </c>
      <c r="D1781">
        <v>89.771052631578954</v>
      </c>
      <c r="E1781">
        <v>41.281578947368423</v>
      </c>
      <c r="F1781">
        <v>263.04000000000002</v>
      </c>
      <c r="G1781">
        <v>120.96000000000001</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row>
    <row r="1782" spans="1:43">
      <c r="A1782" t="s">
        <v>168</v>
      </c>
      <c r="B1782" t="s">
        <v>183</v>
      </c>
      <c r="C1782" t="s">
        <v>860</v>
      </c>
      <c r="D1782">
        <v>54.394074074074076</v>
      </c>
      <c r="E1782">
        <v>25.013333333333332</v>
      </c>
      <c r="F1782">
        <v>353.96740740740745</v>
      </c>
      <c r="G1782">
        <v>162.77333333333334</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row>
    <row r="1783" spans="1:43">
      <c r="A1783" t="s">
        <v>168</v>
      </c>
      <c r="B1783" t="s">
        <v>183</v>
      </c>
      <c r="C1783" t="s">
        <v>861</v>
      </c>
      <c r="D1783">
        <v>0</v>
      </c>
      <c r="E1783">
        <v>0</v>
      </c>
      <c r="F1783">
        <v>0</v>
      </c>
      <c r="G1783">
        <v>0</v>
      </c>
      <c r="H1783">
        <v>0</v>
      </c>
      <c r="I1783">
        <v>0</v>
      </c>
      <c r="J1783">
        <v>0</v>
      </c>
      <c r="K1783">
        <v>29.226666666666667</v>
      </c>
      <c r="L1783">
        <v>263.04000000000002</v>
      </c>
      <c r="M1783">
        <v>37.02044444444445</v>
      </c>
      <c r="N1783">
        <v>24.680296296296294</v>
      </c>
      <c r="O1783">
        <v>0</v>
      </c>
      <c r="P1783">
        <v>0</v>
      </c>
      <c r="Q1783">
        <v>0</v>
      </c>
      <c r="R1783">
        <v>0</v>
      </c>
      <c r="S1783">
        <v>0</v>
      </c>
      <c r="T1783">
        <v>0</v>
      </c>
      <c r="U1783">
        <v>0</v>
      </c>
      <c r="V1783">
        <v>0</v>
      </c>
      <c r="W1783">
        <v>0</v>
      </c>
      <c r="X1783">
        <v>15.425185185185189</v>
      </c>
      <c r="Y1783">
        <v>38.968888888888891</v>
      </c>
      <c r="Z1783">
        <v>0</v>
      </c>
      <c r="AA1783">
        <v>0</v>
      </c>
      <c r="AB1783">
        <v>0</v>
      </c>
      <c r="AC1783">
        <v>13.439999999999998</v>
      </c>
      <c r="AD1783">
        <v>120.95999999999998</v>
      </c>
      <c r="AE1783">
        <v>17.023999999999994</v>
      </c>
      <c r="AF1783">
        <v>11.34933333333333</v>
      </c>
      <c r="AG1783">
        <v>0</v>
      </c>
      <c r="AH1783">
        <v>0</v>
      </c>
      <c r="AI1783">
        <v>0</v>
      </c>
      <c r="AJ1783">
        <v>0</v>
      </c>
      <c r="AK1783">
        <v>0</v>
      </c>
      <c r="AL1783">
        <v>0</v>
      </c>
      <c r="AM1783">
        <v>0</v>
      </c>
      <c r="AN1783">
        <v>0</v>
      </c>
      <c r="AO1783">
        <v>0</v>
      </c>
      <c r="AP1783">
        <v>7.0933333333333337</v>
      </c>
      <c r="AQ1783">
        <v>17.919999999999995</v>
      </c>
    </row>
    <row r="1784" spans="1:43">
      <c r="A1784" t="s">
        <v>168</v>
      </c>
      <c r="B1784" t="s">
        <v>183</v>
      </c>
      <c r="C1784" t="s">
        <v>862</v>
      </c>
      <c r="D1784">
        <v>0</v>
      </c>
      <c r="E1784">
        <v>0</v>
      </c>
      <c r="F1784">
        <v>0</v>
      </c>
      <c r="G1784">
        <v>0</v>
      </c>
      <c r="H1784">
        <v>0</v>
      </c>
      <c r="I1784">
        <v>0</v>
      </c>
      <c r="J1784">
        <v>0</v>
      </c>
      <c r="K1784">
        <v>29.226666666666667</v>
      </c>
      <c r="L1784">
        <v>263.04000000000002</v>
      </c>
      <c r="M1784">
        <v>37.02044444444445</v>
      </c>
      <c r="N1784">
        <v>24.680296296296294</v>
      </c>
      <c r="O1784">
        <v>0</v>
      </c>
      <c r="P1784">
        <v>0</v>
      </c>
      <c r="Q1784">
        <v>0</v>
      </c>
      <c r="R1784">
        <v>0</v>
      </c>
      <c r="S1784">
        <v>0</v>
      </c>
      <c r="T1784">
        <v>0</v>
      </c>
      <c r="U1784">
        <v>0</v>
      </c>
      <c r="V1784">
        <v>0</v>
      </c>
      <c r="W1784">
        <v>0</v>
      </c>
      <c r="X1784">
        <v>15.425185185185189</v>
      </c>
      <c r="Y1784">
        <v>38.968888888888891</v>
      </c>
      <c r="Z1784">
        <v>0</v>
      </c>
      <c r="AA1784">
        <v>0</v>
      </c>
      <c r="AB1784">
        <v>0</v>
      </c>
      <c r="AC1784">
        <v>13.439999999999998</v>
      </c>
      <c r="AD1784">
        <v>120.95999999999998</v>
      </c>
      <c r="AE1784">
        <v>17.023999999999994</v>
      </c>
      <c r="AF1784">
        <v>11.34933333333333</v>
      </c>
      <c r="AG1784">
        <v>0</v>
      </c>
      <c r="AH1784">
        <v>0</v>
      </c>
      <c r="AI1784">
        <v>0</v>
      </c>
      <c r="AJ1784">
        <v>0</v>
      </c>
      <c r="AK1784">
        <v>0</v>
      </c>
      <c r="AL1784">
        <v>0</v>
      </c>
      <c r="AM1784">
        <v>0</v>
      </c>
      <c r="AN1784">
        <v>0</v>
      </c>
      <c r="AO1784">
        <v>0</v>
      </c>
      <c r="AP1784">
        <v>7.0933333333333337</v>
      </c>
      <c r="AQ1784">
        <v>17.919999999999995</v>
      </c>
    </row>
    <row r="1785" spans="1:43">
      <c r="A1785" t="s">
        <v>168</v>
      </c>
      <c r="B1785" t="s">
        <v>183</v>
      </c>
      <c r="C1785" t="s">
        <v>863</v>
      </c>
      <c r="D1785">
        <v>0</v>
      </c>
      <c r="E1785">
        <v>0</v>
      </c>
      <c r="F1785">
        <v>0</v>
      </c>
      <c r="G1785">
        <v>0</v>
      </c>
      <c r="H1785">
        <v>0</v>
      </c>
      <c r="I1785">
        <v>0</v>
      </c>
      <c r="J1785">
        <v>0</v>
      </c>
      <c r="K1785">
        <v>29.226666666666667</v>
      </c>
      <c r="L1785">
        <v>263.04000000000002</v>
      </c>
      <c r="M1785">
        <v>37.02044444444445</v>
      </c>
      <c r="N1785">
        <v>24.680296296296294</v>
      </c>
      <c r="O1785">
        <v>0</v>
      </c>
      <c r="P1785">
        <v>0</v>
      </c>
      <c r="Q1785">
        <v>0</v>
      </c>
      <c r="R1785">
        <v>0</v>
      </c>
      <c r="S1785">
        <v>0</v>
      </c>
      <c r="T1785">
        <v>0</v>
      </c>
      <c r="U1785">
        <v>0</v>
      </c>
      <c r="V1785">
        <v>0</v>
      </c>
      <c r="W1785">
        <v>0</v>
      </c>
      <c r="X1785">
        <v>15.425185185185189</v>
      </c>
      <c r="Y1785">
        <v>38.968888888888891</v>
      </c>
      <c r="Z1785">
        <v>0</v>
      </c>
      <c r="AA1785">
        <v>0</v>
      </c>
      <c r="AB1785">
        <v>0</v>
      </c>
      <c r="AC1785">
        <v>13.439999999999998</v>
      </c>
      <c r="AD1785">
        <v>120.95999999999998</v>
      </c>
      <c r="AE1785">
        <v>17.023999999999994</v>
      </c>
      <c r="AF1785">
        <v>11.34933333333333</v>
      </c>
      <c r="AG1785">
        <v>0</v>
      </c>
      <c r="AH1785">
        <v>0</v>
      </c>
      <c r="AI1785">
        <v>0</v>
      </c>
      <c r="AJ1785">
        <v>0</v>
      </c>
      <c r="AK1785">
        <v>0</v>
      </c>
      <c r="AL1785">
        <v>0</v>
      </c>
      <c r="AM1785">
        <v>0</v>
      </c>
      <c r="AN1785">
        <v>0</v>
      </c>
      <c r="AO1785">
        <v>0</v>
      </c>
      <c r="AP1785">
        <v>7.0933333333333337</v>
      </c>
      <c r="AQ1785">
        <v>17.919999999999995</v>
      </c>
    </row>
    <row r="1786" spans="1:43">
      <c r="A1786" t="s">
        <v>168</v>
      </c>
      <c r="B1786" t="s">
        <v>185</v>
      </c>
      <c r="C1786" t="s">
        <v>856</v>
      </c>
      <c r="D1786">
        <v>59.847368421052636</v>
      </c>
      <c r="E1786">
        <v>27.521052631578947</v>
      </c>
      <c r="F1786">
        <v>293.41069514813836</v>
      </c>
      <c r="G1786">
        <v>134.92608609001982</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Q1786">
        <v>0</v>
      </c>
    </row>
    <row r="1787" spans="1:43">
      <c r="A1787" t="s">
        <v>168</v>
      </c>
      <c r="B1787" t="s">
        <v>185</v>
      </c>
      <c r="C1787" t="s">
        <v>857</v>
      </c>
      <c r="D1787">
        <v>179.54210526315788</v>
      </c>
      <c r="E1787">
        <v>82.563157894736833</v>
      </c>
      <c r="F1787">
        <v>565.99173040434971</v>
      </c>
      <c r="G1787">
        <v>260.2735694560148</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row>
    <row r="1788" spans="1:43">
      <c r="A1788" t="s">
        <v>168</v>
      </c>
      <c r="B1788" t="s">
        <v>185</v>
      </c>
      <c r="C1788" t="s">
        <v>858</v>
      </c>
      <c r="D1788">
        <v>179.54210526315788</v>
      </c>
      <c r="E1788">
        <v>82.563157894736833</v>
      </c>
      <c r="F1788">
        <v>437.54105925413933</v>
      </c>
      <c r="G1788">
        <v>201.20501264971369</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row>
    <row r="1789" spans="1:43">
      <c r="A1789" t="s">
        <v>168</v>
      </c>
      <c r="B1789" t="s">
        <v>185</v>
      </c>
      <c r="C1789" t="s">
        <v>859</v>
      </c>
      <c r="D1789">
        <v>147.09473684210528</v>
      </c>
      <c r="E1789">
        <v>67.642105263157887</v>
      </c>
      <c r="F1789">
        <v>402.94501661079039</v>
      </c>
      <c r="G1789">
        <v>185.29588355094739</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Q1789">
        <v>0</v>
      </c>
    </row>
    <row r="1790" spans="1:43">
      <c r="A1790" t="s">
        <v>168</v>
      </c>
      <c r="B1790" t="s">
        <v>185</v>
      </c>
      <c r="C1790" t="s">
        <v>860</v>
      </c>
      <c r="D1790">
        <v>123.51008447043537</v>
      </c>
      <c r="E1790">
        <v>56.79660818713451</v>
      </c>
      <c r="F1790">
        <v>477.26848820683716</v>
      </c>
      <c r="G1790">
        <v>219.47383034329005</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Q1790">
        <v>0</v>
      </c>
    </row>
    <row r="1791" spans="1:43">
      <c r="A1791" t="s">
        <v>168</v>
      </c>
      <c r="B1791" t="s">
        <v>185</v>
      </c>
      <c r="C1791" t="s">
        <v>861</v>
      </c>
      <c r="D1791">
        <v>0</v>
      </c>
      <c r="E1791">
        <v>0</v>
      </c>
      <c r="F1791">
        <v>0</v>
      </c>
      <c r="G1791">
        <v>0</v>
      </c>
      <c r="H1791">
        <v>28.283672802589706</v>
      </c>
      <c r="I1791">
        <v>37.646543799309065</v>
      </c>
      <c r="J1791">
        <v>0</v>
      </c>
      <c r="K1791">
        <v>107.16444444444444</v>
      </c>
      <c r="L1791">
        <v>263.04000000000002</v>
      </c>
      <c r="M1791">
        <v>24.680296296296302</v>
      </c>
      <c r="N1791">
        <v>16.453530864197532</v>
      </c>
      <c r="O1791">
        <v>0</v>
      </c>
      <c r="P1791">
        <v>0</v>
      </c>
      <c r="Q1791">
        <v>0</v>
      </c>
      <c r="R1791">
        <v>0</v>
      </c>
      <c r="S1791">
        <v>0</v>
      </c>
      <c r="T1791">
        <v>0</v>
      </c>
      <c r="U1791">
        <v>0</v>
      </c>
      <c r="V1791">
        <v>0</v>
      </c>
      <c r="W1791">
        <v>0</v>
      </c>
      <c r="X1791">
        <v>50.228035103376477</v>
      </c>
      <c r="Y1791">
        <v>73.282049367058903</v>
      </c>
      <c r="Z1791">
        <v>13.006360485862416</v>
      </c>
      <c r="AA1791">
        <v>17.311914301872051</v>
      </c>
      <c r="AB1791">
        <v>0</v>
      </c>
      <c r="AC1791">
        <v>49.279999999999987</v>
      </c>
      <c r="AD1791">
        <v>120.95999999999998</v>
      </c>
      <c r="AE1791">
        <v>11.34933333333333</v>
      </c>
      <c r="AF1791">
        <v>7.5662222222222191</v>
      </c>
      <c r="AG1791">
        <v>0</v>
      </c>
      <c r="AH1791">
        <v>0</v>
      </c>
      <c r="AI1791">
        <v>0</v>
      </c>
      <c r="AJ1791">
        <v>0</v>
      </c>
      <c r="AK1791">
        <v>0</v>
      </c>
      <c r="AL1791">
        <v>0</v>
      </c>
      <c r="AM1791">
        <v>0</v>
      </c>
      <c r="AN1791">
        <v>0</v>
      </c>
      <c r="AO1791">
        <v>0</v>
      </c>
      <c r="AP1791">
        <v>23.097563587684071</v>
      </c>
      <c r="AQ1791">
        <v>33.699044599450431</v>
      </c>
    </row>
    <row r="1792" spans="1:43">
      <c r="A1792" t="s">
        <v>168</v>
      </c>
      <c r="B1792" t="s">
        <v>185</v>
      </c>
      <c r="C1792" t="s">
        <v>862</v>
      </c>
      <c r="D1792">
        <v>0</v>
      </c>
      <c r="E1792">
        <v>0</v>
      </c>
      <c r="F1792">
        <v>0</v>
      </c>
      <c r="G1792">
        <v>0</v>
      </c>
      <c r="H1792">
        <v>28.283672802589706</v>
      </c>
      <c r="I1792">
        <v>37.646543799309065</v>
      </c>
      <c r="J1792">
        <v>0</v>
      </c>
      <c r="K1792">
        <v>107.16444444444444</v>
      </c>
      <c r="L1792">
        <v>263.04000000000002</v>
      </c>
      <c r="M1792">
        <v>24.680296296296302</v>
      </c>
      <c r="N1792">
        <v>16.453530864197532</v>
      </c>
      <c r="O1792">
        <v>0</v>
      </c>
      <c r="P1792">
        <v>0</v>
      </c>
      <c r="Q1792">
        <v>0</v>
      </c>
      <c r="R1792">
        <v>0</v>
      </c>
      <c r="S1792">
        <v>0</v>
      </c>
      <c r="T1792">
        <v>0</v>
      </c>
      <c r="U1792">
        <v>0</v>
      </c>
      <c r="V1792">
        <v>0</v>
      </c>
      <c r="W1792">
        <v>0</v>
      </c>
      <c r="X1792">
        <v>50.228035103376477</v>
      </c>
      <c r="Y1792">
        <v>73.282049367058903</v>
      </c>
      <c r="Z1792">
        <v>13.006360485862416</v>
      </c>
      <c r="AA1792">
        <v>17.311914301872051</v>
      </c>
      <c r="AB1792">
        <v>0</v>
      </c>
      <c r="AC1792">
        <v>49.279999999999987</v>
      </c>
      <c r="AD1792">
        <v>120.95999999999998</v>
      </c>
      <c r="AE1792">
        <v>11.34933333333333</v>
      </c>
      <c r="AF1792">
        <v>7.5662222222222191</v>
      </c>
      <c r="AG1792">
        <v>0</v>
      </c>
      <c r="AH1792">
        <v>0</v>
      </c>
      <c r="AI1792">
        <v>0</v>
      </c>
      <c r="AJ1792">
        <v>0</v>
      </c>
      <c r="AK1792">
        <v>0</v>
      </c>
      <c r="AL1792">
        <v>0</v>
      </c>
      <c r="AM1792">
        <v>0</v>
      </c>
      <c r="AN1792">
        <v>0</v>
      </c>
      <c r="AO1792">
        <v>0</v>
      </c>
      <c r="AP1792">
        <v>23.097563587684071</v>
      </c>
      <c r="AQ1792">
        <v>33.699044599450431</v>
      </c>
    </row>
    <row r="1793" spans="1:43">
      <c r="A1793" t="s">
        <v>168</v>
      </c>
      <c r="B1793" t="s">
        <v>185</v>
      </c>
      <c r="C1793" t="s">
        <v>863</v>
      </c>
      <c r="D1793">
        <v>0</v>
      </c>
      <c r="E1793">
        <v>0</v>
      </c>
      <c r="F1793">
        <v>0</v>
      </c>
      <c r="G1793">
        <v>0</v>
      </c>
      <c r="H1793">
        <v>28.283672802589706</v>
      </c>
      <c r="I1793">
        <v>37.646543799309065</v>
      </c>
      <c r="J1793">
        <v>0</v>
      </c>
      <c r="K1793">
        <v>107.16444444444444</v>
      </c>
      <c r="L1793">
        <v>263.04000000000002</v>
      </c>
      <c r="M1793">
        <v>24.680296296296302</v>
      </c>
      <c r="N1793">
        <v>16.453530864197532</v>
      </c>
      <c r="O1793">
        <v>0</v>
      </c>
      <c r="P1793">
        <v>0</v>
      </c>
      <c r="Q1793">
        <v>0</v>
      </c>
      <c r="R1793">
        <v>0</v>
      </c>
      <c r="S1793">
        <v>0</v>
      </c>
      <c r="T1793">
        <v>0</v>
      </c>
      <c r="U1793">
        <v>0</v>
      </c>
      <c r="V1793">
        <v>0</v>
      </c>
      <c r="W1793">
        <v>0</v>
      </c>
      <c r="X1793">
        <v>50.228035103376477</v>
      </c>
      <c r="Y1793">
        <v>73.282049367058903</v>
      </c>
      <c r="Z1793">
        <v>13.006360485862416</v>
      </c>
      <c r="AA1793">
        <v>17.311914301872051</v>
      </c>
      <c r="AB1793">
        <v>0</v>
      </c>
      <c r="AC1793">
        <v>49.279999999999987</v>
      </c>
      <c r="AD1793">
        <v>120.95999999999998</v>
      </c>
      <c r="AE1793">
        <v>11.34933333333333</v>
      </c>
      <c r="AF1793">
        <v>7.5662222222222191</v>
      </c>
      <c r="AG1793">
        <v>0</v>
      </c>
      <c r="AH1793">
        <v>0</v>
      </c>
      <c r="AI1793">
        <v>0</v>
      </c>
      <c r="AJ1793">
        <v>0</v>
      </c>
      <c r="AK1793">
        <v>0</v>
      </c>
      <c r="AL1793">
        <v>0</v>
      </c>
      <c r="AM1793">
        <v>0</v>
      </c>
      <c r="AN1793">
        <v>0</v>
      </c>
      <c r="AO1793">
        <v>0</v>
      </c>
      <c r="AP1793">
        <v>23.097563587684071</v>
      </c>
      <c r="AQ1793">
        <v>33.699044599450431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F45F-E098-49DD-A3EE-45FC22B8F3B7}">
  <sheetPr>
    <tabColor rgb="FFFFC000"/>
  </sheetPr>
  <dimension ref="A1:S1793"/>
  <sheetViews>
    <sheetView workbookViewId="0"/>
    <sheetView workbookViewId="1"/>
  </sheetViews>
  <sheetFormatPr defaultColWidth="8.5546875" defaultRowHeight="14.4"/>
  <cols>
    <col min="2" max="2" width="13.44140625" customWidth="1"/>
    <col min="3" max="3" width="11.44140625" customWidth="1"/>
    <col min="4" max="4" width="40.5546875" customWidth="1"/>
    <col min="5" max="5" width="39" customWidth="1"/>
    <col min="6" max="6" width="14.5546875" customWidth="1"/>
    <col min="7" max="7" width="9.88671875" customWidth="1"/>
    <col min="8" max="8" width="20.5546875" customWidth="1"/>
    <col min="9" max="9" width="14.5546875" customWidth="1"/>
    <col min="10" max="10" width="13.5546875" customWidth="1"/>
    <col min="11" max="11" width="15.33203125" customWidth="1"/>
    <col min="12" max="12" width="15.44140625" customWidth="1"/>
    <col min="13" max="13" width="28.109375" customWidth="1"/>
    <col min="14" max="14" width="22.5546875" customWidth="1"/>
    <col min="15" max="15" width="15.88671875" customWidth="1"/>
    <col min="16" max="16" width="31" customWidth="1"/>
    <col min="17" max="17" width="31.5546875" customWidth="1"/>
    <col min="18" max="18" width="14.109375" customWidth="1"/>
    <col min="19" max="19" width="12.109375" customWidth="1"/>
  </cols>
  <sheetData>
    <row r="1" spans="1:19">
      <c r="A1" t="s">
        <v>813</v>
      </c>
      <c r="B1" t="s">
        <v>814</v>
      </c>
      <c r="C1" t="s">
        <v>815</v>
      </c>
      <c r="D1" t="s">
        <v>864</v>
      </c>
      <c r="E1" t="s">
        <v>865</v>
      </c>
      <c r="F1" t="s">
        <v>866</v>
      </c>
      <c r="G1" t="s">
        <v>867</v>
      </c>
      <c r="H1" t="s">
        <v>868</v>
      </c>
      <c r="I1" t="s">
        <v>869</v>
      </c>
      <c r="J1" t="s">
        <v>870</v>
      </c>
      <c r="K1" t="s">
        <v>871</v>
      </c>
      <c r="L1" t="s">
        <v>872</v>
      </c>
      <c r="M1" t="s">
        <v>873</v>
      </c>
      <c r="N1" t="s">
        <v>874</v>
      </c>
      <c r="O1" t="s">
        <v>875</v>
      </c>
      <c r="P1" t="s">
        <v>876</v>
      </c>
      <c r="Q1" t="s">
        <v>877</v>
      </c>
      <c r="R1" t="s">
        <v>878</v>
      </c>
      <c r="S1" t="s">
        <v>879</v>
      </c>
    </row>
    <row r="2" spans="1:19">
      <c r="A2" t="s">
        <v>114</v>
      </c>
      <c r="B2" t="s">
        <v>171</v>
      </c>
      <c r="C2" t="s">
        <v>856</v>
      </c>
      <c r="D2">
        <v>0</v>
      </c>
      <c r="E2">
        <v>0</v>
      </c>
      <c r="F2">
        <v>0</v>
      </c>
      <c r="G2">
        <v>0</v>
      </c>
      <c r="H2">
        <v>0</v>
      </c>
      <c r="I2">
        <v>0</v>
      </c>
      <c r="J2">
        <v>0</v>
      </c>
      <c r="K2">
        <v>0</v>
      </c>
      <c r="L2">
        <v>0</v>
      </c>
      <c r="M2">
        <v>0</v>
      </c>
      <c r="N2">
        <v>0</v>
      </c>
      <c r="O2">
        <v>0</v>
      </c>
      <c r="P2">
        <v>0</v>
      </c>
      <c r="Q2">
        <v>0</v>
      </c>
      <c r="R2">
        <v>0</v>
      </c>
      <c r="S2">
        <v>0</v>
      </c>
    </row>
    <row r="3" spans="1:19">
      <c r="A3" t="s">
        <v>114</v>
      </c>
      <c r="B3" t="s">
        <v>171</v>
      </c>
      <c r="C3" t="s">
        <v>857</v>
      </c>
      <c r="D3">
        <v>21.679689123593107</v>
      </c>
      <c r="E3">
        <v>9.9694920787325962</v>
      </c>
      <c r="F3">
        <v>0</v>
      </c>
      <c r="G3">
        <v>0</v>
      </c>
      <c r="H3">
        <v>0</v>
      </c>
      <c r="I3">
        <v>0</v>
      </c>
      <c r="J3">
        <v>0</v>
      </c>
      <c r="K3">
        <v>0</v>
      </c>
      <c r="L3">
        <v>0</v>
      </c>
      <c r="M3">
        <v>0</v>
      </c>
      <c r="N3">
        <v>0</v>
      </c>
      <c r="O3">
        <v>0</v>
      </c>
      <c r="P3">
        <v>0</v>
      </c>
      <c r="Q3">
        <v>0</v>
      </c>
      <c r="R3">
        <v>0</v>
      </c>
      <c r="S3">
        <v>0</v>
      </c>
    </row>
    <row r="4" spans="1:19">
      <c r="A4" t="s">
        <v>114</v>
      </c>
      <c r="B4" t="s">
        <v>171</v>
      </c>
      <c r="C4" t="s">
        <v>858</v>
      </c>
      <c r="D4">
        <v>37.616291696687846</v>
      </c>
      <c r="E4">
        <v>17.298002751031632</v>
      </c>
      <c r="F4">
        <v>0</v>
      </c>
      <c r="G4">
        <v>0</v>
      </c>
      <c r="H4">
        <v>0</v>
      </c>
      <c r="I4">
        <v>0</v>
      </c>
      <c r="J4">
        <v>0</v>
      </c>
      <c r="K4">
        <v>0</v>
      </c>
      <c r="L4">
        <v>0</v>
      </c>
      <c r="M4">
        <v>0</v>
      </c>
      <c r="N4">
        <v>0</v>
      </c>
      <c r="O4">
        <v>0</v>
      </c>
      <c r="P4">
        <v>0</v>
      </c>
      <c r="Q4">
        <v>0</v>
      </c>
      <c r="R4">
        <v>0</v>
      </c>
      <c r="S4">
        <v>0</v>
      </c>
    </row>
    <row r="5" spans="1:19">
      <c r="A5" t="s">
        <v>114</v>
      </c>
      <c r="B5" t="s">
        <v>171</v>
      </c>
      <c r="C5" t="s">
        <v>859</v>
      </c>
      <c r="D5">
        <v>36.950565604032235</v>
      </c>
      <c r="E5">
        <v>16.991865934700947</v>
      </c>
      <c r="F5">
        <v>0</v>
      </c>
      <c r="G5">
        <v>0</v>
      </c>
      <c r="H5">
        <v>0</v>
      </c>
      <c r="I5">
        <v>0</v>
      </c>
      <c r="J5">
        <v>0</v>
      </c>
      <c r="K5">
        <v>0</v>
      </c>
      <c r="L5">
        <v>0</v>
      </c>
      <c r="M5">
        <v>0</v>
      </c>
      <c r="N5">
        <v>0</v>
      </c>
      <c r="O5">
        <v>0</v>
      </c>
      <c r="P5">
        <v>0</v>
      </c>
      <c r="Q5">
        <v>0</v>
      </c>
      <c r="R5">
        <v>0</v>
      </c>
      <c r="S5">
        <v>0</v>
      </c>
    </row>
    <row r="6" spans="1:19">
      <c r="A6" t="s">
        <v>114</v>
      </c>
      <c r="B6" t="s">
        <v>171</v>
      </c>
      <c r="C6" t="s">
        <v>860</v>
      </c>
      <c r="D6">
        <v>34.904382315749295</v>
      </c>
      <c r="E6">
        <v>16.050920334979601</v>
      </c>
      <c r="F6">
        <v>0</v>
      </c>
      <c r="G6">
        <v>0</v>
      </c>
      <c r="H6">
        <v>0</v>
      </c>
      <c r="I6">
        <v>0</v>
      </c>
      <c r="J6">
        <v>0</v>
      </c>
      <c r="K6">
        <v>0</v>
      </c>
      <c r="L6">
        <v>0</v>
      </c>
      <c r="M6">
        <v>0</v>
      </c>
      <c r="N6">
        <v>0</v>
      </c>
      <c r="O6">
        <v>0</v>
      </c>
      <c r="P6">
        <v>0</v>
      </c>
      <c r="Q6">
        <v>0</v>
      </c>
      <c r="R6">
        <v>0</v>
      </c>
      <c r="S6">
        <v>0</v>
      </c>
    </row>
    <row r="7" spans="1:19">
      <c r="A7" t="s">
        <v>114</v>
      </c>
      <c r="B7" t="s">
        <v>171</v>
      </c>
      <c r="C7" t="s">
        <v>861</v>
      </c>
      <c r="D7">
        <v>34.904382315749295</v>
      </c>
      <c r="E7">
        <v>16.050920334979601</v>
      </c>
      <c r="F7">
        <v>0</v>
      </c>
      <c r="G7">
        <v>0</v>
      </c>
      <c r="H7">
        <v>0</v>
      </c>
      <c r="I7">
        <v>0</v>
      </c>
      <c r="J7">
        <v>0</v>
      </c>
      <c r="K7">
        <v>0</v>
      </c>
      <c r="L7">
        <v>0</v>
      </c>
      <c r="M7">
        <v>0</v>
      </c>
      <c r="N7">
        <v>0</v>
      </c>
      <c r="O7">
        <v>0</v>
      </c>
      <c r="P7">
        <v>0</v>
      </c>
      <c r="Q7">
        <v>0</v>
      </c>
      <c r="R7">
        <v>0</v>
      </c>
      <c r="S7">
        <v>0</v>
      </c>
    </row>
    <row r="8" spans="1:19">
      <c r="A8" t="s">
        <v>114</v>
      </c>
      <c r="B8" t="s">
        <v>171</v>
      </c>
      <c r="C8" t="s">
        <v>862</v>
      </c>
      <c r="D8">
        <v>34.904382315749295</v>
      </c>
      <c r="E8">
        <v>16.050920334979601</v>
      </c>
      <c r="F8">
        <v>0</v>
      </c>
      <c r="G8">
        <v>0</v>
      </c>
      <c r="H8">
        <v>0</v>
      </c>
      <c r="I8">
        <v>0</v>
      </c>
      <c r="J8">
        <v>0</v>
      </c>
      <c r="K8">
        <v>0</v>
      </c>
      <c r="L8">
        <v>0</v>
      </c>
      <c r="M8">
        <v>0</v>
      </c>
      <c r="N8">
        <v>0</v>
      </c>
      <c r="O8">
        <v>0</v>
      </c>
      <c r="P8">
        <v>0</v>
      </c>
      <c r="Q8">
        <v>0</v>
      </c>
      <c r="R8">
        <v>0</v>
      </c>
      <c r="S8">
        <v>0</v>
      </c>
    </row>
    <row r="9" spans="1:19">
      <c r="A9" t="s">
        <v>114</v>
      </c>
      <c r="B9" t="s">
        <v>171</v>
      </c>
      <c r="C9" t="s">
        <v>863</v>
      </c>
      <c r="D9">
        <v>34.904382315749295</v>
      </c>
      <c r="E9">
        <v>16.050920334979601</v>
      </c>
      <c r="F9">
        <v>0</v>
      </c>
      <c r="G9">
        <v>0</v>
      </c>
      <c r="H9">
        <v>0</v>
      </c>
      <c r="I9">
        <v>0</v>
      </c>
      <c r="J9">
        <v>0</v>
      </c>
      <c r="K9">
        <v>0</v>
      </c>
      <c r="L9">
        <v>0</v>
      </c>
      <c r="M9">
        <v>0</v>
      </c>
      <c r="N9">
        <v>0</v>
      </c>
      <c r="O9">
        <v>0</v>
      </c>
      <c r="P9">
        <v>0</v>
      </c>
      <c r="Q9">
        <v>0</v>
      </c>
      <c r="R9">
        <v>0</v>
      </c>
      <c r="S9">
        <v>0</v>
      </c>
    </row>
    <row r="10" spans="1:19">
      <c r="A10" t="s">
        <v>114</v>
      </c>
      <c r="B10" t="s">
        <v>173</v>
      </c>
      <c r="C10" t="s">
        <v>856</v>
      </c>
      <c r="D10">
        <v>0</v>
      </c>
      <c r="E10">
        <v>0</v>
      </c>
      <c r="F10">
        <v>0</v>
      </c>
      <c r="G10">
        <v>0</v>
      </c>
      <c r="H10">
        <v>0</v>
      </c>
      <c r="I10">
        <v>0</v>
      </c>
      <c r="J10">
        <v>0</v>
      </c>
      <c r="K10">
        <v>0</v>
      </c>
      <c r="L10">
        <v>0</v>
      </c>
      <c r="M10">
        <v>0</v>
      </c>
      <c r="N10">
        <v>0</v>
      </c>
      <c r="O10">
        <v>0</v>
      </c>
      <c r="P10">
        <v>0</v>
      </c>
      <c r="Q10">
        <v>0</v>
      </c>
      <c r="R10">
        <v>0</v>
      </c>
      <c r="S10">
        <v>0</v>
      </c>
    </row>
    <row r="11" spans="1:19">
      <c r="A11" t="s">
        <v>114</v>
      </c>
      <c r="B11" t="s">
        <v>173</v>
      </c>
      <c r="C11" t="s">
        <v>857</v>
      </c>
      <c r="D11">
        <v>56.058040103899756</v>
      </c>
      <c r="E11">
        <v>25.778514792304264</v>
      </c>
      <c r="F11">
        <v>0</v>
      </c>
      <c r="G11">
        <v>0</v>
      </c>
      <c r="H11">
        <v>0</v>
      </c>
      <c r="I11">
        <v>0</v>
      </c>
      <c r="J11">
        <v>0</v>
      </c>
      <c r="K11">
        <v>0</v>
      </c>
      <c r="L11">
        <v>0</v>
      </c>
      <c r="M11">
        <v>0</v>
      </c>
      <c r="N11">
        <v>0</v>
      </c>
      <c r="O11">
        <v>0</v>
      </c>
      <c r="P11">
        <v>0</v>
      </c>
      <c r="Q11">
        <v>0</v>
      </c>
      <c r="R11">
        <v>0</v>
      </c>
      <c r="S11">
        <v>0</v>
      </c>
    </row>
    <row r="12" spans="1:19">
      <c r="A12" t="s">
        <v>114</v>
      </c>
      <c r="B12" t="s">
        <v>173</v>
      </c>
      <c r="C12" t="s">
        <v>858</v>
      </c>
      <c r="D12">
        <v>51.188706405106089</v>
      </c>
      <c r="E12">
        <v>23.539332142494032</v>
      </c>
      <c r="F12">
        <v>0</v>
      </c>
      <c r="G12">
        <v>0</v>
      </c>
      <c r="H12">
        <v>0</v>
      </c>
      <c r="I12">
        <v>0</v>
      </c>
      <c r="J12">
        <v>0</v>
      </c>
      <c r="K12">
        <v>0</v>
      </c>
      <c r="L12">
        <v>0</v>
      </c>
      <c r="M12">
        <v>0</v>
      </c>
      <c r="N12">
        <v>0</v>
      </c>
      <c r="O12">
        <v>0</v>
      </c>
      <c r="P12">
        <v>0</v>
      </c>
      <c r="Q12">
        <v>0</v>
      </c>
      <c r="R12">
        <v>0</v>
      </c>
      <c r="S12">
        <v>0</v>
      </c>
    </row>
    <row r="13" spans="1:19">
      <c r="A13" t="s">
        <v>114</v>
      </c>
      <c r="B13" t="s">
        <v>173</v>
      </c>
      <c r="C13" t="s">
        <v>859</v>
      </c>
      <c r="D13">
        <v>36.387206371917713</v>
      </c>
      <c r="E13">
        <v>16.732802930151934</v>
      </c>
      <c r="F13">
        <v>0</v>
      </c>
      <c r="G13">
        <v>0</v>
      </c>
      <c r="H13">
        <v>0</v>
      </c>
      <c r="I13">
        <v>0</v>
      </c>
      <c r="J13">
        <v>0</v>
      </c>
      <c r="K13">
        <v>0</v>
      </c>
      <c r="L13">
        <v>0</v>
      </c>
      <c r="M13">
        <v>0</v>
      </c>
      <c r="N13">
        <v>0</v>
      </c>
      <c r="O13">
        <v>0</v>
      </c>
      <c r="P13">
        <v>0</v>
      </c>
      <c r="Q13">
        <v>0</v>
      </c>
      <c r="R13">
        <v>0</v>
      </c>
      <c r="S13">
        <v>0</v>
      </c>
    </row>
    <row r="14" spans="1:19">
      <c r="A14" t="s">
        <v>114</v>
      </c>
      <c r="B14" t="s">
        <v>173</v>
      </c>
      <c r="C14" t="s">
        <v>860</v>
      </c>
      <c r="D14">
        <v>48.770618598109671</v>
      </c>
      <c r="E14">
        <v>22.427364756794951</v>
      </c>
      <c r="F14">
        <v>0</v>
      </c>
      <c r="G14">
        <v>0</v>
      </c>
      <c r="H14">
        <v>0</v>
      </c>
      <c r="I14">
        <v>0</v>
      </c>
      <c r="J14">
        <v>0</v>
      </c>
      <c r="K14">
        <v>0</v>
      </c>
      <c r="L14">
        <v>0</v>
      </c>
      <c r="M14">
        <v>0</v>
      </c>
      <c r="N14">
        <v>0</v>
      </c>
      <c r="O14">
        <v>0</v>
      </c>
      <c r="P14">
        <v>0</v>
      </c>
      <c r="Q14">
        <v>0</v>
      </c>
      <c r="R14">
        <v>0</v>
      </c>
      <c r="S14">
        <v>0</v>
      </c>
    </row>
    <row r="15" spans="1:19">
      <c r="A15" t="s">
        <v>114</v>
      </c>
      <c r="B15" t="s">
        <v>173</v>
      </c>
      <c r="C15" t="s">
        <v>861</v>
      </c>
      <c r="D15">
        <v>48.770618598109671</v>
      </c>
      <c r="E15">
        <v>22.427364756794951</v>
      </c>
      <c r="F15">
        <v>0</v>
      </c>
      <c r="G15">
        <v>0</v>
      </c>
      <c r="H15">
        <v>0</v>
      </c>
      <c r="I15">
        <v>0</v>
      </c>
      <c r="J15">
        <v>0</v>
      </c>
      <c r="K15">
        <v>0</v>
      </c>
      <c r="L15">
        <v>0</v>
      </c>
      <c r="M15">
        <v>0</v>
      </c>
      <c r="N15">
        <v>0</v>
      </c>
      <c r="O15">
        <v>0</v>
      </c>
      <c r="P15">
        <v>0</v>
      </c>
      <c r="Q15">
        <v>0</v>
      </c>
      <c r="R15">
        <v>0</v>
      </c>
      <c r="S15">
        <v>0</v>
      </c>
    </row>
    <row r="16" spans="1:19">
      <c r="A16" t="s">
        <v>114</v>
      </c>
      <c r="B16" t="s">
        <v>173</v>
      </c>
      <c r="C16" t="s">
        <v>862</v>
      </c>
      <c r="D16">
        <v>48.770618598109671</v>
      </c>
      <c r="E16">
        <v>22.427364756794951</v>
      </c>
      <c r="F16">
        <v>0</v>
      </c>
      <c r="G16">
        <v>0</v>
      </c>
      <c r="H16">
        <v>0</v>
      </c>
      <c r="I16">
        <v>0</v>
      </c>
      <c r="J16">
        <v>0</v>
      </c>
      <c r="K16">
        <v>0</v>
      </c>
      <c r="L16">
        <v>0</v>
      </c>
      <c r="M16">
        <v>0</v>
      </c>
      <c r="N16">
        <v>0</v>
      </c>
      <c r="O16">
        <v>0</v>
      </c>
      <c r="P16">
        <v>0</v>
      </c>
      <c r="Q16">
        <v>0</v>
      </c>
      <c r="R16">
        <v>0</v>
      </c>
      <c r="S16">
        <v>0</v>
      </c>
    </row>
    <row r="17" spans="1:19">
      <c r="A17" t="s">
        <v>114</v>
      </c>
      <c r="B17" t="s">
        <v>173</v>
      </c>
      <c r="C17" t="s">
        <v>863</v>
      </c>
      <c r="D17">
        <v>48.770618598109671</v>
      </c>
      <c r="E17">
        <v>22.427364756794951</v>
      </c>
      <c r="F17">
        <v>0</v>
      </c>
      <c r="G17">
        <v>0</v>
      </c>
      <c r="H17">
        <v>0</v>
      </c>
      <c r="I17">
        <v>0</v>
      </c>
      <c r="J17">
        <v>0</v>
      </c>
      <c r="K17">
        <v>0</v>
      </c>
      <c r="L17">
        <v>0</v>
      </c>
      <c r="M17">
        <v>0</v>
      </c>
      <c r="N17">
        <v>0</v>
      </c>
      <c r="O17">
        <v>0</v>
      </c>
      <c r="P17">
        <v>0</v>
      </c>
      <c r="Q17">
        <v>0</v>
      </c>
      <c r="R17">
        <v>0</v>
      </c>
      <c r="S17">
        <v>0</v>
      </c>
    </row>
    <row r="18" spans="1:19">
      <c r="A18" t="s">
        <v>114</v>
      </c>
      <c r="B18" t="s">
        <v>175</v>
      </c>
      <c r="C18" t="s">
        <v>856</v>
      </c>
      <c r="D18">
        <v>0</v>
      </c>
      <c r="E18">
        <v>0</v>
      </c>
      <c r="F18">
        <v>0</v>
      </c>
      <c r="G18">
        <v>0</v>
      </c>
      <c r="H18">
        <v>0</v>
      </c>
      <c r="I18">
        <v>0</v>
      </c>
      <c r="J18">
        <v>0</v>
      </c>
      <c r="K18">
        <v>0</v>
      </c>
      <c r="L18">
        <v>0</v>
      </c>
      <c r="M18">
        <v>0</v>
      </c>
      <c r="N18">
        <v>0</v>
      </c>
      <c r="O18">
        <v>0</v>
      </c>
      <c r="P18">
        <v>0</v>
      </c>
      <c r="Q18">
        <v>0</v>
      </c>
      <c r="R18">
        <v>0</v>
      </c>
      <c r="S18">
        <v>0</v>
      </c>
    </row>
    <row r="19" spans="1:19">
      <c r="A19" t="s">
        <v>114</v>
      </c>
      <c r="B19" t="s">
        <v>175</v>
      </c>
      <c r="C19" t="s">
        <v>857</v>
      </c>
      <c r="D19">
        <v>0</v>
      </c>
      <c r="E19">
        <v>0</v>
      </c>
      <c r="F19">
        <v>0</v>
      </c>
      <c r="G19">
        <v>0</v>
      </c>
      <c r="H19">
        <v>0</v>
      </c>
      <c r="I19">
        <v>0</v>
      </c>
      <c r="J19">
        <v>0</v>
      </c>
      <c r="K19">
        <v>0</v>
      </c>
      <c r="L19">
        <v>0</v>
      </c>
      <c r="M19">
        <v>0</v>
      </c>
      <c r="N19">
        <v>0</v>
      </c>
      <c r="O19">
        <v>0</v>
      </c>
      <c r="P19">
        <v>0</v>
      </c>
      <c r="Q19">
        <v>0</v>
      </c>
      <c r="R19">
        <v>0</v>
      </c>
      <c r="S19">
        <v>0</v>
      </c>
    </row>
    <row r="20" spans="1:19">
      <c r="A20" t="s">
        <v>114</v>
      </c>
      <c r="B20" t="s">
        <v>175</v>
      </c>
      <c r="C20" t="s">
        <v>858</v>
      </c>
      <c r="D20">
        <v>66.608731707317091</v>
      </c>
      <c r="E20">
        <v>30.630292682926822</v>
      </c>
      <c r="F20">
        <v>0</v>
      </c>
      <c r="G20">
        <v>0</v>
      </c>
      <c r="H20">
        <v>0</v>
      </c>
      <c r="I20">
        <v>0</v>
      </c>
      <c r="J20">
        <v>0</v>
      </c>
      <c r="K20">
        <v>0</v>
      </c>
      <c r="L20">
        <v>0</v>
      </c>
      <c r="M20">
        <v>0</v>
      </c>
      <c r="N20">
        <v>0</v>
      </c>
      <c r="O20">
        <v>0</v>
      </c>
      <c r="P20">
        <v>0</v>
      </c>
      <c r="Q20">
        <v>0</v>
      </c>
      <c r="R20">
        <v>0</v>
      </c>
      <c r="S20">
        <v>0</v>
      </c>
    </row>
    <row r="21" spans="1:19">
      <c r="A21" t="s">
        <v>114</v>
      </c>
      <c r="B21" t="s">
        <v>175</v>
      </c>
      <c r="C21" t="s">
        <v>859</v>
      </c>
      <c r="D21">
        <v>66.608731707317091</v>
      </c>
      <c r="E21">
        <v>30.630292682926822</v>
      </c>
      <c r="F21">
        <v>0</v>
      </c>
      <c r="G21">
        <v>0</v>
      </c>
      <c r="H21">
        <v>0</v>
      </c>
      <c r="I21">
        <v>0</v>
      </c>
      <c r="J21">
        <v>0</v>
      </c>
      <c r="K21">
        <v>0</v>
      </c>
      <c r="L21">
        <v>0</v>
      </c>
      <c r="M21">
        <v>0</v>
      </c>
      <c r="N21">
        <v>0</v>
      </c>
      <c r="O21">
        <v>0</v>
      </c>
      <c r="P21">
        <v>0</v>
      </c>
      <c r="Q21">
        <v>0</v>
      </c>
      <c r="R21">
        <v>0</v>
      </c>
      <c r="S21">
        <v>0</v>
      </c>
    </row>
    <row r="22" spans="1:19">
      <c r="A22" t="s">
        <v>114</v>
      </c>
      <c r="B22" t="s">
        <v>175</v>
      </c>
      <c r="C22" t="s">
        <v>860</v>
      </c>
      <c r="D22">
        <v>46.779833066847658</v>
      </c>
      <c r="E22">
        <v>21.511894038039429</v>
      </c>
      <c r="F22">
        <v>0</v>
      </c>
      <c r="G22">
        <v>0</v>
      </c>
      <c r="H22">
        <v>0</v>
      </c>
      <c r="I22">
        <v>0</v>
      </c>
      <c r="J22">
        <v>0</v>
      </c>
      <c r="K22">
        <v>0</v>
      </c>
      <c r="L22">
        <v>0</v>
      </c>
      <c r="M22">
        <v>0</v>
      </c>
      <c r="N22">
        <v>0</v>
      </c>
      <c r="O22">
        <v>0</v>
      </c>
      <c r="P22">
        <v>0</v>
      </c>
      <c r="Q22">
        <v>0</v>
      </c>
      <c r="R22">
        <v>0</v>
      </c>
      <c r="S22">
        <v>0</v>
      </c>
    </row>
    <row r="23" spans="1:19">
      <c r="A23" t="s">
        <v>114</v>
      </c>
      <c r="B23" t="s">
        <v>175</v>
      </c>
      <c r="C23" t="s">
        <v>861</v>
      </c>
      <c r="D23">
        <v>46.779833066847658</v>
      </c>
      <c r="E23">
        <v>21.511894038039429</v>
      </c>
      <c r="F23">
        <v>0</v>
      </c>
      <c r="G23">
        <v>0</v>
      </c>
      <c r="H23">
        <v>0</v>
      </c>
      <c r="I23">
        <v>0</v>
      </c>
      <c r="J23">
        <v>0</v>
      </c>
      <c r="K23">
        <v>0</v>
      </c>
      <c r="L23">
        <v>0</v>
      </c>
      <c r="M23">
        <v>0</v>
      </c>
      <c r="N23">
        <v>0</v>
      </c>
      <c r="O23">
        <v>0</v>
      </c>
      <c r="P23">
        <v>0</v>
      </c>
      <c r="Q23">
        <v>0</v>
      </c>
      <c r="R23">
        <v>0</v>
      </c>
      <c r="S23">
        <v>0</v>
      </c>
    </row>
    <row r="24" spans="1:19">
      <c r="A24" t="s">
        <v>114</v>
      </c>
      <c r="B24" t="s">
        <v>175</v>
      </c>
      <c r="C24" t="s">
        <v>862</v>
      </c>
      <c r="D24">
        <v>46.779833066847658</v>
      </c>
      <c r="E24">
        <v>21.511894038039429</v>
      </c>
      <c r="F24">
        <v>0</v>
      </c>
      <c r="G24">
        <v>0</v>
      </c>
      <c r="H24">
        <v>0</v>
      </c>
      <c r="I24">
        <v>0</v>
      </c>
      <c r="J24">
        <v>0</v>
      </c>
      <c r="K24">
        <v>0</v>
      </c>
      <c r="L24">
        <v>0</v>
      </c>
      <c r="M24">
        <v>0</v>
      </c>
      <c r="N24">
        <v>0</v>
      </c>
      <c r="O24">
        <v>0</v>
      </c>
      <c r="P24">
        <v>0</v>
      </c>
      <c r="Q24">
        <v>0</v>
      </c>
      <c r="R24">
        <v>0</v>
      </c>
      <c r="S24">
        <v>0</v>
      </c>
    </row>
    <row r="25" spans="1:19">
      <c r="A25" t="s">
        <v>114</v>
      </c>
      <c r="B25" t="s">
        <v>175</v>
      </c>
      <c r="C25" t="s">
        <v>863</v>
      </c>
      <c r="D25">
        <v>46.779833066847658</v>
      </c>
      <c r="E25">
        <v>21.511894038039429</v>
      </c>
      <c r="F25">
        <v>0</v>
      </c>
      <c r="G25">
        <v>0</v>
      </c>
      <c r="H25">
        <v>0</v>
      </c>
      <c r="I25">
        <v>0</v>
      </c>
      <c r="J25">
        <v>0</v>
      </c>
      <c r="K25">
        <v>0</v>
      </c>
      <c r="L25">
        <v>0</v>
      </c>
      <c r="M25">
        <v>0</v>
      </c>
      <c r="N25">
        <v>0</v>
      </c>
      <c r="O25">
        <v>0</v>
      </c>
      <c r="P25">
        <v>0</v>
      </c>
      <c r="Q25">
        <v>0</v>
      </c>
      <c r="R25">
        <v>0</v>
      </c>
      <c r="S25">
        <v>0</v>
      </c>
    </row>
    <row r="26" spans="1:19">
      <c r="A26" t="s">
        <v>114</v>
      </c>
      <c r="B26" t="s">
        <v>177</v>
      </c>
      <c r="C26" t="s">
        <v>856</v>
      </c>
      <c r="D26">
        <v>0</v>
      </c>
      <c r="E26">
        <v>0</v>
      </c>
      <c r="F26">
        <v>0</v>
      </c>
      <c r="G26">
        <v>0</v>
      </c>
      <c r="H26">
        <v>0</v>
      </c>
      <c r="I26">
        <v>0</v>
      </c>
      <c r="J26">
        <v>0</v>
      </c>
      <c r="K26">
        <v>0</v>
      </c>
      <c r="L26">
        <v>0</v>
      </c>
      <c r="M26">
        <v>0</v>
      </c>
      <c r="N26">
        <v>0</v>
      </c>
      <c r="O26">
        <v>0</v>
      </c>
      <c r="P26">
        <v>0</v>
      </c>
      <c r="Q26">
        <v>0</v>
      </c>
      <c r="R26">
        <v>0</v>
      </c>
      <c r="S26">
        <v>0</v>
      </c>
    </row>
    <row r="27" spans="1:19">
      <c r="A27" t="s">
        <v>114</v>
      </c>
      <c r="B27" t="s">
        <v>177</v>
      </c>
      <c r="C27" t="s">
        <v>857</v>
      </c>
      <c r="D27">
        <v>21.92</v>
      </c>
      <c r="E27">
        <v>10.079999999999998</v>
      </c>
      <c r="F27">
        <v>0</v>
      </c>
      <c r="G27">
        <v>0</v>
      </c>
      <c r="H27">
        <v>0</v>
      </c>
      <c r="I27">
        <v>0</v>
      </c>
      <c r="J27">
        <v>0</v>
      </c>
      <c r="K27">
        <v>0</v>
      </c>
      <c r="L27">
        <v>0</v>
      </c>
      <c r="M27">
        <v>0</v>
      </c>
      <c r="N27">
        <v>0</v>
      </c>
      <c r="O27">
        <v>0</v>
      </c>
      <c r="P27">
        <v>0</v>
      </c>
      <c r="Q27">
        <v>0</v>
      </c>
      <c r="R27">
        <v>0</v>
      </c>
      <c r="S27">
        <v>0</v>
      </c>
    </row>
    <row r="28" spans="1:19">
      <c r="A28" t="s">
        <v>114</v>
      </c>
      <c r="B28" t="s">
        <v>177</v>
      </c>
      <c r="C28" t="s">
        <v>858</v>
      </c>
      <c r="D28">
        <v>52.416561680000001</v>
      </c>
      <c r="E28">
        <v>24.103966319999998</v>
      </c>
      <c r="F28">
        <v>0</v>
      </c>
      <c r="G28">
        <v>0</v>
      </c>
      <c r="H28">
        <v>0</v>
      </c>
      <c r="I28">
        <v>0</v>
      </c>
      <c r="J28">
        <v>0</v>
      </c>
      <c r="K28">
        <v>0</v>
      </c>
      <c r="L28">
        <v>0</v>
      </c>
      <c r="M28">
        <v>0</v>
      </c>
      <c r="N28">
        <v>0</v>
      </c>
      <c r="O28">
        <v>0</v>
      </c>
      <c r="P28">
        <v>0</v>
      </c>
      <c r="Q28">
        <v>0</v>
      </c>
      <c r="R28">
        <v>0</v>
      </c>
      <c r="S28">
        <v>0</v>
      </c>
    </row>
    <row r="29" spans="1:19">
      <c r="A29" t="s">
        <v>114</v>
      </c>
      <c r="B29" t="s">
        <v>177</v>
      </c>
      <c r="C29" t="s">
        <v>859</v>
      </c>
      <c r="D29">
        <v>79.556927500000029</v>
      </c>
      <c r="E29">
        <v>36.584572500000007</v>
      </c>
      <c r="F29">
        <v>0</v>
      </c>
      <c r="G29">
        <v>0</v>
      </c>
      <c r="H29">
        <v>0</v>
      </c>
      <c r="I29">
        <v>0</v>
      </c>
      <c r="J29">
        <v>0</v>
      </c>
      <c r="K29">
        <v>0</v>
      </c>
      <c r="L29">
        <v>0</v>
      </c>
      <c r="M29">
        <v>0</v>
      </c>
      <c r="N29">
        <v>0</v>
      </c>
      <c r="O29">
        <v>0</v>
      </c>
      <c r="P29">
        <v>0</v>
      </c>
      <c r="Q29">
        <v>0</v>
      </c>
      <c r="R29">
        <v>0</v>
      </c>
      <c r="S29">
        <v>0</v>
      </c>
    </row>
    <row r="30" spans="1:19">
      <c r="A30" t="s">
        <v>114</v>
      </c>
      <c r="B30" t="s">
        <v>177</v>
      </c>
      <c r="C30" t="s">
        <v>860</v>
      </c>
      <c r="D30">
        <v>79.556927500000029</v>
      </c>
      <c r="E30">
        <v>36.584572500000007</v>
      </c>
      <c r="F30">
        <v>0</v>
      </c>
      <c r="G30">
        <v>0</v>
      </c>
      <c r="H30">
        <v>0</v>
      </c>
      <c r="I30">
        <v>0</v>
      </c>
      <c r="J30">
        <v>0</v>
      </c>
      <c r="K30">
        <v>0</v>
      </c>
      <c r="L30">
        <v>0</v>
      </c>
      <c r="M30">
        <v>0</v>
      </c>
      <c r="N30">
        <v>0</v>
      </c>
      <c r="O30">
        <v>0</v>
      </c>
      <c r="P30">
        <v>0</v>
      </c>
      <c r="Q30">
        <v>0</v>
      </c>
      <c r="R30">
        <v>0</v>
      </c>
      <c r="S30">
        <v>0</v>
      </c>
    </row>
    <row r="31" spans="1:19">
      <c r="A31" t="s">
        <v>114</v>
      </c>
      <c r="B31" t="s">
        <v>177</v>
      </c>
      <c r="C31" t="s">
        <v>861</v>
      </c>
      <c r="D31">
        <v>79.556927500000029</v>
      </c>
      <c r="E31">
        <v>36.584572500000007</v>
      </c>
      <c r="F31">
        <v>0</v>
      </c>
      <c r="G31">
        <v>0</v>
      </c>
      <c r="H31">
        <v>0</v>
      </c>
      <c r="I31">
        <v>0</v>
      </c>
      <c r="J31">
        <v>0</v>
      </c>
      <c r="K31">
        <v>0</v>
      </c>
      <c r="L31">
        <v>0</v>
      </c>
      <c r="M31">
        <v>0</v>
      </c>
      <c r="N31">
        <v>0</v>
      </c>
      <c r="O31">
        <v>0</v>
      </c>
      <c r="P31">
        <v>0</v>
      </c>
      <c r="Q31">
        <v>0</v>
      </c>
      <c r="R31">
        <v>0</v>
      </c>
      <c r="S31">
        <v>0</v>
      </c>
    </row>
    <row r="32" spans="1:19">
      <c r="A32" t="s">
        <v>114</v>
      </c>
      <c r="B32" t="s">
        <v>177</v>
      </c>
      <c r="C32" t="s">
        <v>862</v>
      </c>
      <c r="D32">
        <v>79.556927500000029</v>
      </c>
      <c r="E32">
        <v>36.584572500000007</v>
      </c>
      <c r="F32">
        <v>0</v>
      </c>
      <c r="G32">
        <v>0</v>
      </c>
      <c r="H32">
        <v>0</v>
      </c>
      <c r="I32">
        <v>0</v>
      </c>
      <c r="J32">
        <v>0</v>
      </c>
      <c r="K32">
        <v>0</v>
      </c>
      <c r="L32">
        <v>0</v>
      </c>
      <c r="M32">
        <v>0</v>
      </c>
      <c r="N32">
        <v>0</v>
      </c>
      <c r="O32">
        <v>0</v>
      </c>
      <c r="P32">
        <v>0</v>
      </c>
      <c r="Q32">
        <v>0</v>
      </c>
      <c r="R32">
        <v>0</v>
      </c>
      <c r="S32">
        <v>0</v>
      </c>
    </row>
    <row r="33" spans="1:19">
      <c r="A33" t="s">
        <v>114</v>
      </c>
      <c r="B33" t="s">
        <v>177</v>
      </c>
      <c r="C33" t="s">
        <v>863</v>
      </c>
      <c r="D33">
        <v>79.556927500000029</v>
      </c>
      <c r="E33">
        <v>36.584572500000007</v>
      </c>
      <c r="F33">
        <v>0</v>
      </c>
      <c r="G33">
        <v>0</v>
      </c>
      <c r="H33">
        <v>0</v>
      </c>
      <c r="I33">
        <v>0</v>
      </c>
      <c r="J33">
        <v>0</v>
      </c>
      <c r="K33">
        <v>0</v>
      </c>
      <c r="L33">
        <v>0</v>
      </c>
      <c r="M33">
        <v>0</v>
      </c>
      <c r="N33">
        <v>0</v>
      </c>
      <c r="O33">
        <v>0</v>
      </c>
      <c r="P33">
        <v>0</v>
      </c>
      <c r="Q33">
        <v>0</v>
      </c>
      <c r="R33">
        <v>0</v>
      </c>
      <c r="S33">
        <v>0</v>
      </c>
    </row>
    <row r="34" spans="1:19">
      <c r="A34" t="s">
        <v>114</v>
      </c>
      <c r="B34" t="s">
        <v>179</v>
      </c>
      <c r="C34" t="s">
        <v>856</v>
      </c>
      <c r="D34">
        <v>0</v>
      </c>
      <c r="E34">
        <v>0</v>
      </c>
      <c r="F34">
        <v>0</v>
      </c>
      <c r="G34">
        <v>0</v>
      </c>
      <c r="H34">
        <v>0</v>
      </c>
      <c r="I34">
        <v>0</v>
      </c>
      <c r="J34">
        <v>0</v>
      </c>
      <c r="K34">
        <v>0</v>
      </c>
      <c r="L34">
        <v>0</v>
      </c>
      <c r="M34">
        <v>0</v>
      </c>
      <c r="N34">
        <v>0</v>
      </c>
      <c r="O34">
        <v>0</v>
      </c>
      <c r="P34">
        <v>0</v>
      </c>
      <c r="Q34">
        <v>0</v>
      </c>
      <c r="R34">
        <v>0</v>
      </c>
      <c r="S34">
        <v>0</v>
      </c>
    </row>
    <row r="35" spans="1:19">
      <c r="A35" t="s">
        <v>114</v>
      </c>
      <c r="B35" t="s">
        <v>179</v>
      </c>
      <c r="C35" t="s">
        <v>857</v>
      </c>
      <c r="D35">
        <v>21.92</v>
      </c>
      <c r="E35">
        <v>10.079999999999998</v>
      </c>
      <c r="F35">
        <v>0</v>
      </c>
      <c r="G35">
        <v>0</v>
      </c>
      <c r="H35">
        <v>0</v>
      </c>
      <c r="I35">
        <v>0</v>
      </c>
      <c r="J35">
        <v>0</v>
      </c>
      <c r="K35">
        <v>0</v>
      </c>
      <c r="L35">
        <v>0</v>
      </c>
      <c r="M35">
        <v>0</v>
      </c>
      <c r="N35">
        <v>0</v>
      </c>
      <c r="O35">
        <v>0</v>
      </c>
      <c r="P35">
        <v>0</v>
      </c>
      <c r="Q35">
        <v>0</v>
      </c>
      <c r="R35">
        <v>0</v>
      </c>
      <c r="S35">
        <v>0</v>
      </c>
    </row>
    <row r="36" spans="1:19">
      <c r="A36" t="s">
        <v>114</v>
      </c>
      <c r="B36" t="s">
        <v>179</v>
      </c>
      <c r="C36" t="s">
        <v>858</v>
      </c>
      <c r="D36">
        <v>52.416561680000001</v>
      </c>
      <c r="E36">
        <v>24.103966319999998</v>
      </c>
      <c r="F36">
        <v>0</v>
      </c>
      <c r="G36">
        <v>0</v>
      </c>
      <c r="H36">
        <v>0</v>
      </c>
      <c r="I36">
        <v>0</v>
      </c>
      <c r="J36">
        <v>0</v>
      </c>
      <c r="K36">
        <v>0</v>
      </c>
      <c r="L36">
        <v>0</v>
      </c>
      <c r="M36">
        <v>0</v>
      </c>
      <c r="N36">
        <v>0</v>
      </c>
      <c r="O36">
        <v>0</v>
      </c>
      <c r="P36">
        <v>0</v>
      </c>
      <c r="Q36">
        <v>0</v>
      </c>
      <c r="R36">
        <v>0</v>
      </c>
      <c r="S36">
        <v>0</v>
      </c>
    </row>
    <row r="37" spans="1:19">
      <c r="A37" t="s">
        <v>114</v>
      </c>
      <c r="B37" t="s">
        <v>179</v>
      </c>
      <c r="C37" t="s">
        <v>859</v>
      </c>
      <c r="D37">
        <v>79.556927500000029</v>
      </c>
      <c r="E37">
        <v>36.584572500000007</v>
      </c>
      <c r="F37">
        <v>0</v>
      </c>
      <c r="G37">
        <v>0</v>
      </c>
      <c r="H37">
        <v>0</v>
      </c>
      <c r="I37">
        <v>0</v>
      </c>
      <c r="J37">
        <v>0</v>
      </c>
      <c r="K37">
        <v>0</v>
      </c>
      <c r="L37">
        <v>0</v>
      </c>
      <c r="M37">
        <v>0</v>
      </c>
      <c r="N37">
        <v>0</v>
      </c>
      <c r="O37">
        <v>0</v>
      </c>
      <c r="P37">
        <v>0</v>
      </c>
      <c r="Q37">
        <v>0</v>
      </c>
      <c r="R37">
        <v>0</v>
      </c>
      <c r="S37">
        <v>0</v>
      </c>
    </row>
    <row r="38" spans="1:19">
      <c r="A38" t="s">
        <v>114</v>
      </c>
      <c r="B38" t="s">
        <v>179</v>
      </c>
      <c r="C38" t="s">
        <v>860</v>
      </c>
      <c r="D38">
        <v>79.556927500000029</v>
      </c>
      <c r="E38">
        <v>36.584572500000007</v>
      </c>
      <c r="F38">
        <v>0</v>
      </c>
      <c r="G38">
        <v>0</v>
      </c>
      <c r="H38">
        <v>0</v>
      </c>
      <c r="I38">
        <v>0</v>
      </c>
      <c r="J38">
        <v>0</v>
      </c>
      <c r="K38">
        <v>0</v>
      </c>
      <c r="L38">
        <v>0</v>
      </c>
      <c r="M38">
        <v>0</v>
      </c>
      <c r="N38">
        <v>0</v>
      </c>
      <c r="O38">
        <v>0</v>
      </c>
      <c r="P38">
        <v>0</v>
      </c>
      <c r="Q38">
        <v>0</v>
      </c>
      <c r="R38">
        <v>0</v>
      </c>
      <c r="S38">
        <v>0</v>
      </c>
    </row>
    <row r="39" spans="1:19">
      <c r="A39" t="s">
        <v>114</v>
      </c>
      <c r="B39" t="s">
        <v>179</v>
      </c>
      <c r="C39" t="s">
        <v>861</v>
      </c>
      <c r="D39">
        <v>79.556927500000029</v>
      </c>
      <c r="E39">
        <v>36.584572500000007</v>
      </c>
      <c r="F39">
        <v>0</v>
      </c>
      <c r="G39">
        <v>0</v>
      </c>
      <c r="H39">
        <v>0</v>
      </c>
      <c r="I39">
        <v>0</v>
      </c>
      <c r="J39">
        <v>0</v>
      </c>
      <c r="K39">
        <v>0</v>
      </c>
      <c r="L39">
        <v>0</v>
      </c>
      <c r="M39">
        <v>0</v>
      </c>
      <c r="N39">
        <v>0</v>
      </c>
      <c r="O39">
        <v>0</v>
      </c>
      <c r="P39">
        <v>0</v>
      </c>
      <c r="Q39">
        <v>0</v>
      </c>
      <c r="R39">
        <v>0</v>
      </c>
      <c r="S39">
        <v>0</v>
      </c>
    </row>
    <row r="40" spans="1:19">
      <c r="A40" t="s">
        <v>114</v>
      </c>
      <c r="B40" t="s">
        <v>179</v>
      </c>
      <c r="C40" t="s">
        <v>862</v>
      </c>
      <c r="D40">
        <v>79.556927500000029</v>
      </c>
      <c r="E40">
        <v>36.584572500000007</v>
      </c>
      <c r="F40">
        <v>0</v>
      </c>
      <c r="G40">
        <v>0</v>
      </c>
      <c r="H40">
        <v>0</v>
      </c>
      <c r="I40">
        <v>0</v>
      </c>
      <c r="J40">
        <v>0</v>
      </c>
      <c r="K40">
        <v>0</v>
      </c>
      <c r="L40">
        <v>0</v>
      </c>
      <c r="M40">
        <v>0</v>
      </c>
      <c r="N40">
        <v>0</v>
      </c>
      <c r="O40">
        <v>0</v>
      </c>
      <c r="P40">
        <v>0</v>
      </c>
      <c r="Q40">
        <v>0</v>
      </c>
      <c r="R40">
        <v>0</v>
      </c>
      <c r="S40">
        <v>0</v>
      </c>
    </row>
    <row r="41" spans="1:19">
      <c r="A41" t="s">
        <v>114</v>
      </c>
      <c r="B41" t="s">
        <v>179</v>
      </c>
      <c r="C41" t="s">
        <v>863</v>
      </c>
      <c r="D41">
        <v>79.556927500000029</v>
      </c>
      <c r="E41">
        <v>36.584572500000007</v>
      </c>
      <c r="F41">
        <v>0</v>
      </c>
      <c r="G41">
        <v>0</v>
      </c>
      <c r="H41">
        <v>0</v>
      </c>
      <c r="I41">
        <v>0</v>
      </c>
      <c r="J41">
        <v>0</v>
      </c>
      <c r="K41">
        <v>0</v>
      </c>
      <c r="L41">
        <v>0</v>
      </c>
      <c r="M41">
        <v>0</v>
      </c>
      <c r="N41">
        <v>0</v>
      </c>
      <c r="O41">
        <v>0</v>
      </c>
      <c r="P41">
        <v>0</v>
      </c>
      <c r="Q41">
        <v>0</v>
      </c>
      <c r="R41">
        <v>0</v>
      </c>
      <c r="S41">
        <v>0</v>
      </c>
    </row>
    <row r="42" spans="1:19">
      <c r="A42" t="s">
        <v>114</v>
      </c>
      <c r="B42" t="s">
        <v>181</v>
      </c>
      <c r="C42" t="s">
        <v>856</v>
      </c>
      <c r="D42">
        <v>0</v>
      </c>
      <c r="E42">
        <v>0</v>
      </c>
      <c r="F42">
        <v>0</v>
      </c>
      <c r="G42">
        <v>0</v>
      </c>
      <c r="H42">
        <v>0</v>
      </c>
      <c r="I42">
        <v>0</v>
      </c>
      <c r="J42">
        <v>0</v>
      </c>
      <c r="K42">
        <v>0</v>
      </c>
      <c r="L42">
        <v>0</v>
      </c>
      <c r="M42">
        <v>0</v>
      </c>
      <c r="N42">
        <v>0</v>
      </c>
      <c r="O42">
        <v>0</v>
      </c>
      <c r="P42">
        <v>0</v>
      </c>
      <c r="Q42">
        <v>0</v>
      </c>
      <c r="R42">
        <v>0</v>
      </c>
      <c r="S42">
        <v>0</v>
      </c>
    </row>
    <row r="43" spans="1:19">
      <c r="A43" t="s">
        <v>114</v>
      </c>
      <c r="B43" t="s">
        <v>181</v>
      </c>
      <c r="C43" t="s">
        <v>857</v>
      </c>
      <c r="D43">
        <v>21.92</v>
      </c>
      <c r="E43">
        <v>10.079999999999998</v>
      </c>
      <c r="F43">
        <v>0</v>
      </c>
      <c r="G43">
        <v>0</v>
      </c>
      <c r="H43">
        <v>0</v>
      </c>
      <c r="I43">
        <v>0</v>
      </c>
      <c r="J43">
        <v>0</v>
      </c>
      <c r="K43">
        <v>0</v>
      </c>
      <c r="L43">
        <v>0</v>
      </c>
      <c r="M43">
        <v>0</v>
      </c>
      <c r="N43">
        <v>0</v>
      </c>
      <c r="O43">
        <v>0</v>
      </c>
      <c r="P43">
        <v>0</v>
      </c>
      <c r="Q43">
        <v>0</v>
      </c>
      <c r="R43">
        <v>0</v>
      </c>
      <c r="S43">
        <v>0</v>
      </c>
    </row>
    <row r="44" spans="1:19">
      <c r="A44" t="s">
        <v>114</v>
      </c>
      <c r="B44" t="s">
        <v>181</v>
      </c>
      <c r="C44" t="s">
        <v>858</v>
      </c>
      <c r="D44">
        <v>52.416561680000001</v>
      </c>
      <c r="E44">
        <v>24.103966319999998</v>
      </c>
      <c r="F44">
        <v>0</v>
      </c>
      <c r="G44">
        <v>0</v>
      </c>
      <c r="H44">
        <v>0</v>
      </c>
      <c r="I44">
        <v>0</v>
      </c>
      <c r="J44">
        <v>0</v>
      </c>
      <c r="K44">
        <v>0</v>
      </c>
      <c r="L44">
        <v>0</v>
      </c>
      <c r="M44">
        <v>0</v>
      </c>
      <c r="N44">
        <v>0</v>
      </c>
      <c r="O44">
        <v>0</v>
      </c>
      <c r="P44">
        <v>0</v>
      </c>
      <c r="Q44">
        <v>0</v>
      </c>
      <c r="R44">
        <v>0</v>
      </c>
      <c r="S44">
        <v>0</v>
      </c>
    </row>
    <row r="45" spans="1:19">
      <c r="A45" t="s">
        <v>114</v>
      </c>
      <c r="B45" t="s">
        <v>181</v>
      </c>
      <c r="C45" t="s">
        <v>859</v>
      </c>
      <c r="D45">
        <v>79.556927500000029</v>
      </c>
      <c r="E45">
        <v>36.584572500000007</v>
      </c>
      <c r="F45">
        <v>0</v>
      </c>
      <c r="G45">
        <v>0</v>
      </c>
      <c r="H45">
        <v>0</v>
      </c>
      <c r="I45">
        <v>0</v>
      </c>
      <c r="J45">
        <v>0</v>
      </c>
      <c r="K45">
        <v>0</v>
      </c>
      <c r="L45">
        <v>0</v>
      </c>
      <c r="M45">
        <v>0</v>
      </c>
      <c r="N45">
        <v>0</v>
      </c>
      <c r="O45">
        <v>0</v>
      </c>
      <c r="P45">
        <v>0</v>
      </c>
      <c r="Q45">
        <v>0</v>
      </c>
      <c r="R45">
        <v>0</v>
      </c>
      <c r="S45">
        <v>0</v>
      </c>
    </row>
    <row r="46" spans="1:19">
      <c r="A46" t="s">
        <v>114</v>
      </c>
      <c r="B46" t="s">
        <v>181</v>
      </c>
      <c r="C46" t="s">
        <v>860</v>
      </c>
      <c r="D46">
        <v>79.556927500000029</v>
      </c>
      <c r="E46">
        <v>36.584572500000007</v>
      </c>
      <c r="F46">
        <v>0</v>
      </c>
      <c r="G46">
        <v>0</v>
      </c>
      <c r="H46">
        <v>0</v>
      </c>
      <c r="I46">
        <v>0</v>
      </c>
      <c r="J46">
        <v>0</v>
      </c>
      <c r="K46">
        <v>0</v>
      </c>
      <c r="L46">
        <v>0</v>
      </c>
      <c r="M46">
        <v>0</v>
      </c>
      <c r="N46">
        <v>0</v>
      </c>
      <c r="O46">
        <v>0</v>
      </c>
      <c r="P46">
        <v>0</v>
      </c>
      <c r="Q46">
        <v>0</v>
      </c>
      <c r="R46">
        <v>0</v>
      </c>
      <c r="S46">
        <v>0</v>
      </c>
    </row>
    <row r="47" spans="1:19">
      <c r="A47" t="s">
        <v>114</v>
      </c>
      <c r="B47" t="s">
        <v>181</v>
      </c>
      <c r="C47" t="s">
        <v>861</v>
      </c>
      <c r="D47">
        <v>79.556927500000029</v>
      </c>
      <c r="E47">
        <v>36.584572500000007</v>
      </c>
      <c r="F47">
        <v>0</v>
      </c>
      <c r="G47">
        <v>0</v>
      </c>
      <c r="H47">
        <v>0</v>
      </c>
      <c r="I47">
        <v>0</v>
      </c>
      <c r="J47">
        <v>0</v>
      </c>
      <c r="K47">
        <v>0</v>
      </c>
      <c r="L47">
        <v>0</v>
      </c>
      <c r="M47">
        <v>0</v>
      </c>
      <c r="N47">
        <v>0</v>
      </c>
      <c r="O47">
        <v>0</v>
      </c>
      <c r="P47">
        <v>0</v>
      </c>
      <c r="Q47">
        <v>0</v>
      </c>
      <c r="R47">
        <v>0</v>
      </c>
      <c r="S47">
        <v>0</v>
      </c>
    </row>
    <row r="48" spans="1:19">
      <c r="A48" t="s">
        <v>114</v>
      </c>
      <c r="B48" t="s">
        <v>181</v>
      </c>
      <c r="C48" t="s">
        <v>862</v>
      </c>
      <c r="D48">
        <v>79.556927500000029</v>
      </c>
      <c r="E48">
        <v>36.584572500000007</v>
      </c>
      <c r="F48">
        <v>0</v>
      </c>
      <c r="G48">
        <v>0</v>
      </c>
      <c r="H48">
        <v>0</v>
      </c>
      <c r="I48">
        <v>0</v>
      </c>
      <c r="J48">
        <v>0</v>
      </c>
      <c r="K48">
        <v>0</v>
      </c>
      <c r="L48">
        <v>0</v>
      </c>
      <c r="M48">
        <v>0</v>
      </c>
      <c r="N48">
        <v>0</v>
      </c>
      <c r="O48">
        <v>0</v>
      </c>
      <c r="P48">
        <v>0</v>
      </c>
      <c r="Q48">
        <v>0</v>
      </c>
      <c r="R48">
        <v>0</v>
      </c>
      <c r="S48">
        <v>0</v>
      </c>
    </row>
    <row r="49" spans="1:19">
      <c r="A49" t="s">
        <v>114</v>
      </c>
      <c r="B49" t="s">
        <v>181</v>
      </c>
      <c r="C49" t="s">
        <v>863</v>
      </c>
      <c r="D49">
        <v>79.556927500000029</v>
      </c>
      <c r="E49">
        <v>36.584572500000007</v>
      </c>
      <c r="F49">
        <v>0</v>
      </c>
      <c r="G49">
        <v>0</v>
      </c>
      <c r="H49">
        <v>0</v>
      </c>
      <c r="I49">
        <v>0</v>
      </c>
      <c r="J49">
        <v>0</v>
      </c>
      <c r="K49">
        <v>0</v>
      </c>
      <c r="L49">
        <v>0</v>
      </c>
      <c r="M49">
        <v>0</v>
      </c>
      <c r="N49">
        <v>0</v>
      </c>
      <c r="O49">
        <v>0</v>
      </c>
      <c r="P49">
        <v>0</v>
      </c>
      <c r="Q49">
        <v>0</v>
      </c>
      <c r="R49">
        <v>0</v>
      </c>
      <c r="S49">
        <v>0</v>
      </c>
    </row>
    <row r="50" spans="1:19">
      <c r="A50" t="s">
        <v>114</v>
      </c>
      <c r="B50" t="s">
        <v>183</v>
      </c>
      <c r="C50" t="s">
        <v>856</v>
      </c>
      <c r="D50">
        <v>0</v>
      </c>
      <c r="E50">
        <v>0</v>
      </c>
      <c r="F50">
        <v>0</v>
      </c>
      <c r="G50">
        <v>0</v>
      </c>
      <c r="H50">
        <v>0</v>
      </c>
      <c r="I50">
        <v>0</v>
      </c>
      <c r="J50">
        <v>0</v>
      </c>
      <c r="K50">
        <v>0</v>
      </c>
      <c r="L50">
        <v>0</v>
      </c>
      <c r="M50">
        <v>0</v>
      </c>
      <c r="N50">
        <v>0</v>
      </c>
      <c r="O50">
        <v>0</v>
      </c>
      <c r="P50">
        <v>0</v>
      </c>
      <c r="Q50">
        <v>0</v>
      </c>
      <c r="R50">
        <v>0</v>
      </c>
      <c r="S50">
        <v>0</v>
      </c>
    </row>
    <row r="51" spans="1:19">
      <c r="A51" t="s">
        <v>114</v>
      </c>
      <c r="B51" t="s">
        <v>183</v>
      </c>
      <c r="C51" t="s">
        <v>857</v>
      </c>
      <c r="D51">
        <v>21.92</v>
      </c>
      <c r="E51">
        <v>10.079999999999998</v>
      </c>
      <c r="F51">
        <v>0</v>
      </c>
      <c r="G51">
        <v>0</v>
      </c>
      <c r="H51">
        <v>0</v>
      </c>
      <c r="I51">
        <v>0</v>
      </c>
      <c r="J51">
        <v>0</v>
      </c>
      <c r="K51">
        <v>0</v>
      </c>
      <c r="L51">
        <v>0</v>
      </c>
      <c r="M51">
        <v>0</v>
      </c>
      <c r="N51">
        <v>0</v>
      </c>
      <c r="O51">
        <v>0</v>
      </c>
      <c r="P51">
        <v>0</v>
      </c>
      <c r="Q51">
        <v>0</v>
      </c>
      <c r="R51">
        <v>0</v>
      </c>
      <c r="S51">
        <v>0</v>
      </c>
    </row>
    <row r="52" spans="1:19">
      <c r="A52" t="s">
        <v>114</v>
      </c>
      <c r="B52" t="s">
        <v>183</v>
      </c>
      <c r="C52" t="s">
        <v>858</v>
      </c>
      <c r="D52">
        <v>52.416561680000001</v>
      </c>
      <c r="E52">
        <v>24.103966319999998</v>
      </c>
      <c r="F52">
        <v>0</v>
      </c>
      <c r="G52">
        <v>0</v>
      </c>
      <c r="H52">
        <v>0</v>
      </c>
      <c r="I52">
        <v>0</v>
      </c>
      <c r="J52">
        <v>0</v>
      </c>
      <c r="K52">
        <v>0</v>
      </c>
      <c r="L52">
        <v>0</v>
      </c>
      <c r="M52">
        <v>0</v>
      </c>
      <c r="N52">
        <v>0</v>
      </c>
      <c r="O52">
        <v>0</v>
      </c>
      <c r="P52">
        <v>0</v>
      </c>
      <c r="Q52">
        <v>0</v>
      </c>
      <c r="R52">
        <v>0</v>
      </c>
      <c r="S52">
        <v>0</v>
      </c>
    </row>
    <row r="53" spans="1:19">
      <c r="A53" t="s">
        <v>114</v>
      </c>
      <c r="B53" t="s">
        <v>183</v>
      </c>
      <c r="C53" t="s">
        <v>859</v>
      </c>
      <c r="D53">
        <v>79.556927500000029</v>
      </c>
      <c r="E53">
        <v>36.584572500000007</v>
      </c>
      <c r="F53">
        <v>0</v>
      </c>
      <c r="G53">
        <v>0</v>
      </c>
      <c r="H53">
        <v>0</v>
      </c>
      <c r="I53">
        <v>0</v>
      </c>
      <c r="J53">
        <v>0</v>
      </c>
      <c r="K53">
        <v>0</v>
      </c>
      <c r="L53">
        <v>0</v>
      </c>
      <c r="M53">
        <v>0</v>
      </c>
      <c r="N53">
        <v>0</v>
      </c>
      <c r="O53">
        <v>0</v>
      </c>
      <c r="P53">
        <v>0</v>
      </c>
      <c r="Q53">
        <v>0</v>
      </c>
      <c r="R53">
        <v>0</v>
      </c>
      <c r="S53">
        <v>0</v>
      </c>
    </row>
    <row r="54" spans="1:19">
      <c r="A54" t="s">
        <v>114</v>
      </c>
      <c r="B54" t="s">
        <v>183</v>
      </c>
      <c r="C54" t="s">
        <v>860</v>
      </c>
      <c r="D54">
        <v>79.556927500000029</v>
      </c>
      <c r="E54">
        <v>36.584572500000007</v>
      </c>
      <c r="F54">
        <v>0</v>
      </c>
      <c r="G54">
        <v>0</v>
      </c>
      <c r="H54">
        <v>0</v>
      </c>
      <c r="I54">
        <v>0</v>
      </c>
      <c r="J54">
        <v>0</v>
      </c>
      <c r="K54">
        <v>0</v>
      </c>
      <c r="L54">
        <v>0</v>
      </c>
      <c r="M54">
        <v>0</v>
      </c>
      <c r="N54">
        <v>0</v>
      </c>
      <c r="O54">
        <v>0</v>
      </c>
      <c r="P54">
        <v>0</v>
      </c>
      <c r="Q54">
        <v>0</v>
      </c>
      <c r="R54">
        <v>0</v>
      </c>
      <c r="S54">
        <v>0</v>
      </c>
    </row>
    <row r="55" spans="1:19">
      <c r="A55" t="s">
        <v>114</v>
      </c>
      <c r="B55" t="s">
        <v>183</v>
      </c>
      <c r="C55" t="s">
        <v>861</v>
      </c>
      <c r="D55">
        <v>79.556927500000029</v>
      </c>
      <c r="E55">
        <v>36.584572500000007</v>
      </c>
      <c r="F55">
        <v>0</v>
      </c>
      <c r="G55">
        <v>0</v>
      </c>
      <c r="H55">
        <v>0</v>
      </c>
      <c r="I55">
        <v>0</v>
      </c>
      <c r="J55">
        <v>0</v>
      </c>
      <c r="K55">
        <v>0</v>
      </c>
      <c r="L55">
        <v>0</v>
      </c>
      <c r="M55">
        <v>0</v>
      </c>
      <c r="N55">
        <v>0</v>
      </c>
      <c r="O55">
        <v>0</v>
      </c>
      <c r="P55">
        <v>0</v>
      </c>
      <c r="Q55">
        <v>0</v>
      </c>
      <c r="R55">
        <v>0</v>
      </c>
      <c r="S55">
        <v>0</v>
      </c>
    </row>
    <row r="56" spans="1:19">
      <c r="A56" t="s">
        <v>114</v>
      </c>
      <c r="B56" t="s">
        <v>183</v>
      </c>
      <c r="C56" t="s">
        <v>862</v>
      </c>
      <c r="D56">
        <v>79.556927500000029</v>
      </c>
      <c r="E56">
        <v>36.584572500000007</v>
      </c>
      <c r="F56">
        <v>0</v>
      </c>
      <c r="G56">
        <v>0</v>
      </c>
      <c r="H56">
        <v>0</v>
      </c>
      <c r="I56">
        <v>0</v>
      </c>
      <c r="J56">
        <v>0</v>
      </c>
      <c r="K56">
        <v>0</v>
      </c>
      <c r="L56">
        <v>0</v>
      </c>
      <c r="M56">
        <v>0</v>
      </c>
      <c r="N56">
        <v>0</v>
      </c>
      <c r="O56">
        <v>0</v>
      </c>
      <c r="P56">
        <v>0</v>
      </c>
      <c r="Q56">
        <v>0</v>
      </c>
      <c r="R56">
        <v>0</v>
      </c>
      <c r="S56">
        <v>0</v>
      </c>
    </row>
    <row r="57" spans="1:19">
      <c r="A57" t="s">
        <v>114</v>
      </c>
      <c r="B57" t="s">
        <v>183</v>
      </c>
      <c r="C57" t="s">
        <v>863</v>
      </c>
      <c r="D57">
        <v>79.556927500000029</v>
      </c>
      <c r="E57">
        <v>36.584572500000007</v>
      </c>
      <c r="F57">
        <v>0</v>
      </c>
      <c r="G57">
        <v>0</v>
      </c>
      <c r="H57">
        <v>0</v>
      </c>
      <c r="I57">
        <v>0</v>
      </c>
      <c r="J57">
        <v>0</v>
      </c>
      <c r="K57">
        <v>0</v>
      </c>
      <c r="L57">
        <v>0</v>
      </c>
      <c r="M57">
        <v>0</v>
      </c>
      <c r="N57">
        <v>0</v>
      </c>
      <c r="O57">
        <v>0</v>
      </c>
      <c r="P57">
        <v>0</v>
      </c>
      <c r="Q57">
        <v>0</v>
      </c>
      <c r="R57">
        <v>0</v>
      </c>
      <c r="S57">
        <v>0</v>
      </c>
    </row>
    <row r="58" spans="1:19">
      <c r="A58" t="s">
        <v>114</v>
      </c>
      <c r="B58" t="s">
        <v>185</v>
      </c>
      <c r="C58" t="s">
        <v>856</v>
      </c>
      <c r="D58">
        <v>0</v>
      </c>
      <c r="E58">
        <v>0</v>
      </c>
      <c r="F58">
        <v>0</v>
      </c>
      <c r="G58">
        <v>0</v>
      </c>
      <c r="H58">
        <v>0</v>
      </c>
      <c r="I58">
        <v>0</v>
      </c>
      <c r="J58">
        <v>0</v>
      </c>
      <c r="K58">
        <v>0</v>
      </c>
      <c r="L58">
        <v>0</v>
      </c>
      <c r="M58">
        <v>0</v>
      </c>
      <c r="N58">
        <v>0</v>
      </c>
      <c r="O58">
        <v>0</v>
      </c>
      <c r="P58">
        <v>0</v>
      </c>
      <c r="Q58">
        <v>0</v>
      </c>
      <c r="R58">
        <v>0</v>
      </c>
      <c r="S58">
        <v>0</v>
      </c>
    </row>
    <row r="59" spans="1:19">
      <c r="A59" t="s">
        <v>114</v>
      </c>
      <c r="B59" t="s">
        <v>185</v>
      </c>
      <c r="C59" t="s">
        <v>857</v>
      </c>
      <c r="D59">
        <v>15.610669496764679</v>
      </c>
      <c r="E59">
        <v>7.1786290386582081</v>
      </c>
      <c r="F59">
        <v>0</v>
      </c>
      <c r="G59">
        <v>0</v>
      </c>
      <c r="H59">
        <v>0</v>
      </c>
      <c r="I59">
        <v>0</v>
      </c>
      <c r="J59">
        <v>0</v>
      </c>
      <c r="K59">
        <v>0</v>
      </c>
      <c r="L59">
        <v>0</v>
      </c>
      <c r="M59">
        <v>0</v>
      </c>
      <c r="N59">
        <v>0</v>
      </c>
      <c r="O59">
        <v>0</v>
      </c>
      <c r="P59">
        <v>0</v>
      </c>
      <c r="Q59">
        <v>0</v>
      </c>
      <c r="R59">
        <v>0</v>
      </c>
      <c r="S59">
        <v>0</v>
      </c>
    </row>
    <row r="60" spans="1:19">
      <c r="A60" t="s">
        <v>114</v>
      </c>
      <c r="B60" t="s">
        <v>185</v>
      </c>
      <c r="C60" t="s">
        <v>858</v>
      </c>
      <c r="D60">
        <v>53.352496404552859</v>
      </c>
      <c r="E60">
        <v>24.534359660487802</v>
      </c>
      <c r="F60">
        <v>0</v>
      </c>
      <c r="G60">
        <v>0</v>
      </c>
      <c r="H60">
        <v>0</v>
      </c>
      <c r="I60">
        <v>0</v>
      </c>
      <c r="J60">
        <v>0</v>
      </c>
      <c r="K60">
        <v>0</v>
      </c>
      <c r="L60">
        <v>0</v>
      </c>
      <c r="M60">
        <v>0</v>
      </c>
      <c r="N60">
        <v>0</v>
      </c>
      <c r="O60">
        <v>0</v>
      </c>
      <c r="P60">
        <v>0</v>
      </c>
      <c r="Q60">
        <v>0</v>
      </c>
      <c r="R60">
        <v>0</v>
      </c>
      <c r="S60">
        <v>0</v>
      </c>
    </row>
    <row r="61" spans="1:19">
      <c r="A61" t="s">
        <v>114</v>
      </c>
      <c r="B61" t="s">
        <v>185</v>
      </c>
      <c r="C61" t="s">
        <v>859</v>
      </c>
      <c r="D61">
        <v>71.446073617886213</v>
      </c>
      <c r="E61">
        <v>32.854763780487815</v>
      </c>
      <c r="F61">
        <v>0</v>
      </c>
      <c r="G61">
        <v>0</v>
      </c>
      <c r="H61">
        <v>0</v>
      </c>
      <c r="I61">
        <v>0</v>
      </c>
      <c r="J61">
        <v>0</v>
      </c>
      <c r="K61">
        <v>0</v>
      </c>
      <c r="L61">
        <v>0</v>
      </c>
      <c r="M61">
        <v>0</v>
      </c>
      <c r="N61">
        <v>0</v>
      </c>
      <c r="O61">
        <v>0</v>
      </c>
      <c r="P61">
        <v>0</v>
      </c>
      <c r="Q61">
        <v>0</v>
      </c>
      <c r="R61">
        <v>0</v>
      </c>
      <c r="S61">
        <v>0</v>
      </c>
    </row>
    <row r="62" spans="1:19">
      <c r="A62" t="s">
        <v>114</v>
      </c>
      <c r="B62" t="s">
        <v>185</v>
      </c>
      <c r="C62" t="s">
        <v>860</v>
      </c>
      <c r="D62">
        <v>68.141257177807972</v>
      </c>
      <c r="E62">
        <v>31.335030673006585</v>
      </c>
      <c r="F62">
        <v>0</v>
      </c>
      <c r="G62">
        <v>0</v>
      </c>
      <c r="H62">
        <v>0</v>
      </c>
      <c r="I62">
        <v>0</v>
      </c>
      <c r="J62">
        <v>0</v>
      </c>
      <c r="K62">
        <v>0</v>
      </c>
      <c r="L62">
        <v>0</v>
      </c>
      <c r="M62">
        <v>0</v>
      </c>
      <c r="N62">
        <v>0</v>
      </c>
      <c r="O62">
        <v>0</v>
      </c>
      <c r="P62">
        <v>0</v>
      </c>
      <c r="Q62">
        <v>0</v>
      </c>
      <c r="R62">
        <v>0</v>
      </c>
      <c r="S62">
        <v>0</v>
      </c>
    </row>
    <row r="63" spans="1:19">
      <c r="A63" t="s">
        <v>114</v>
      </c>
      <c r="B63" t="s">
        <v>185</v>
      </c>
      <c r="C63" t="s">
        <v>861</v>
      </c>
      <c r="D63">
        <v>68.141257177807972</v>
      </c>
      <c r="E63">
        <v>31.335030673006585</v>
      </c>
      <c r="F63">
        <v>0</v>
      </c>
      <c r="G63">
        <v>0</v>
      </c>
      <c r="H63">
        <v>0</v>
      </c>
      <c r="I63">
        <v>0</v>
      </c>
      <c r="J63">
        <v>0</v>
      </c>
      <c r="K63">
        <v>0</v>
      </c>
      <c r="L63">
        <v>0</v>
      </c>
      <c r="M63">
        <v>0</v>
      </c>
      <c r="N63">
        <v>0</v>
      </c>
      <c r="O63">
        <v>0</v>
      </c>
      <c r="P63">
        <v>0</v>
      </c>
      <c r="Q63">
        <v>0</v>
      </c>
      <c r="R63">
        <v>0</v>
      </c>
      <c r="S63">
        <v>0</v>
      </c>
    </row>
    <row r="64" spans="1:19">
      <c r="A64" t="s">
        <v>114</v>
      </c>
      <c r="B64" t="s">
        <v>185</v>
      </c>
      <c r="C64" t="s">
        <v>862</v>
      </c>
      <c r="D64">
        <v>68.141257177807972</v>
      </c>
      <c r="E64">
        <v>31.335030673006585</v>
      </c>
      <c r="F64">
        <v>0</v>
      </c>
      <c r="G64">
        <v>0</v>
      </c>
      <c r="H64">
        <v>0</v>
      </c>
      <c r="I64">
        <v>0</v>
      </c>
      <c r="J64">
        <v>0</v>
      </c>
      <c r="K64">
        <v>0</v>
      </c>
      <c r="L64">
        <v>0</v>
      </c>
      <c r="M64">
        <v>0</v>
      </c>
      <c r="N64">
        <v>0</v>
      </c>
      <c r="O64">
        <v>0</v>
      </c>
      <c r="P64">
        <v>0</v>
      </c>
      <c r="Q64">
        <v>0</v>
      </c>
      <c r="R64">
        <v>0</v>
      </c>
      <c r="S64">
        <v>0</v>
      </c>
    </row>
    <row r="65" spans="1:19">
      <c r="A65" t="s">
        <v>114</v>
      </c>
      <c r="B65" t="s">
        <v>185</v>
      </c>
      <c r="C65" t="s">
        <v>863</v>
      </c>
      <c r="D65">
        <v>68.141257177807972</v>
      </c>
      <c r="E65">
        <v>31.335030673006585</v>
      </c>
      <c r="F65">
        <v>0</v>
      </c>
      <c r="G65">
        <v>0</v>
      </c>
      <c r="H65">
        <v>0</v>
      </c>
      <c r="I65">
        <v>0</v>
      </c>
      <c r="J65">
        <v>0</v>
      </c>
      <c r="K65">
        <v>0</v>
      </c>
      <c r="L65">
        <v>0</v>
      </c>
      <c r="M65">
        <v>0</v>
      </c>
      <c r="N65">
        <v>0</v>
      </c>
      <c r="O65">
        <v>0</v>
      </c>
      <c r="P65">
        <v>0</v>
      </c>
      <c r="Q65">
        <v>0</v>
      </c>
      <c r="R65">
        <v>0</v>
      </c>
      <c r="S65">
        <v>0</v>
      </c>
    </row>
    <row r="66" spans="1:19">
      <c r="A66" t="s">
        <v>116</v>
      </c>
      <c r="B66" t="s">
        <v>171</v>
      </c>
      <c r="C66" t="s">
        <v>856</v>
      </c>
      <c r="D66">
        <v>0</v>
      </c>
      <c r="E66">
        <v>0</v>
      </c>
      <c r="F66">
        <v>0</v>
      </c>
      <c r="G66">
        <v>0</v>
      </c>
      <c r="H66">
        <v>0</v>
      </c>
      <c r="I66">
        <v>0</v>
      </c>
      <c r="J66">
        <v>0</v>
      </c>
      <c r="K66">
        <v>0</v>
      </c>
      <c r="L66">
        <v>0</v>
      </c>
      <c r="M66">
        <v>0</v>
      </c>
      <c r="N66">
        <v>0</v>
      </c>
      <c r="O66">
        <v>0</v>
      </c>
      <c r="P66">
        <v>0</v>
      </c>
      <c r="Q66">
        <v>0</v>
      </c>
      <c r="R66">
        <v>0</v>
      </c>
      <c r="S66">
        <v>0</v>
      </c>
    </row>
    <row r="67" spans="1:19">
      <c r="A67" t="s">
        <v>116</v>
      </c>
      <c r="B67" t="s">
        <v>171</v>
      </c>
      <c r="C67" t="s">
        <v>857</v>
      </c>
      <c r="D67">
        <v>21.679689123593107</v>
      </c>
      <c r="E67">
        <v>9.9694920787325962</v>
      </c>
      <c r="F67">
        <v>0</v>
      </c>
      <c r="G67">
        <v>0</v>
      </c>
      <c r="H67">
        <v>0</v>
      </c>
      <c r="I67">
        <v>0</v>
      </c>
      <c r="J67">
        <v>0</v>
      </c>
      <c r="K67">
        <v>0</v>
      </c>
      <c r="L67">
        <v>0</v>
      </c>
      <c r="M67">
        <v>0</v>
      </c>
      <c r="N67">
        <v>0</v>
      </c>
      <c r="O67">
        <v>0</v>
      </c>
      <c r="P67">
        <v>0</v>
      </c>
      <c r="Q67">
        <v>0</v>
      </c>
      <c r="R67">
        <v>0</v>
      </c>
      <c r="S67">
        <v>0</v>
      </c>
    </row>
    <row r="68" spans="1:19">
      <c r="A68" t="s">
        <v>116</v>
      </c>
      <c r="B68" t="s">
        <v>171</v>
      </c>
      <c r="C68" t="s">
        <v>858</v>
      </c>
      <c r="D68">
        <v>37.616291696687846</v>
      </c>
      <c r="E68">
        <v>17.298002751031632</v>
      </c>
      <c r="F68">
        <v>0</v>
      </c>
      <c r="G68">
        <v>0</v>
      </c>
      <c r="H68">
        <v>0</v>
      </c>
      <c r="I68">
        <v>0</v>
      </c>
      <c r="J68">
        <v>0</v>
      </c>
      <c r="K68">
        <v>0</v>
      </c>
      <c r="L68">
        <v>0</v>
      </c>
      <c r="M68">
        <v>0</v>
      </c>
      <c r="N68">
        <v>0</v>
      </c>
      <c r="O68">
        <v>0</v>
      </c>
      <c r="P68">
        <v>0</v>
      </c>
      <c r="Q68">
        <v>0</v>
      </c>
      <c r="R68">
        <v>0</v>
      </c>
      <c r="S68">
        <v>0</v>
      </c>
    </row>
    <row r="69" spans="1:19">
      <c r="A69" t="s">
        <v>116</v>
      </c>
      <c r="B69" t="s">
        <v>171</v>
      </c>
      <c r="C69" t="s">
        <v>859</v>
      </c>
      <c r="D69">
        <v>36.950565604032235</v>
      </c>
      <c r="E69">
        <v>16.991865934700947</v>
      </c>
      <c r="F69">
        <v>0</v>
      </c>
      <c r="G69">
        <v>0</v>
      </c>
      <c r="H69">
        <v>0</v>
      </c>
      <c r="I69">
        <v>0</v>
      </c>
      <c r="J69">
        <v>0</v>
      </c>
      <c r="K69">
        <v>0</v>
      </c>
      <c r="L69">
        <v>0</v>
      </c>
      <c r="M69">
        <v>0</v>
      </c>
      <c r="N69">
        <v>0</v>
      </c>
      <c r="O69">
        <v>0</v>
      </c>
      <c r="P69">
        <v>0</v>
      </c>
      <c r="Q69">
        <v>0</v>
      </c>
      <c r="R69">
        <v>0</v>
      </c>
      <c r="S69">
        <v>0</v>
      </c>
    </row>
    <row r="70" spans="1:19">
      <c r="A70" t="s">
        <v>116</v>
      </c>
      <c r="B70" t="s">
        <v>171</v>
      </c>
      <c r="C70" t="s">
        <v>860</v>
      </c>
      <c r="D70">
        <v>34.904382315749295</v>
      </c>
      <c r="E70">
        <v>16.050920334979601</v>
      </c>
      <c r="F70">
        <v>0</v>
      </c>
      <c r="G70">
        <v>0</v>
      </c>
      <c r="H70">
        <v>0</v>
      </c>
      <c r="I70">
        <v>0</v>
      </c>
      <c r="J70">
        <v>0</v>
      </c>
      <c r="K70">
        <v>0</v>
      </c>
      <c r="L70">
        <v>0</v>
      </c>
      <c r="M70">
        <v>0</v>
      </c>
      <c r="N70">
        <v>0</v>
      </c>
      <c r="O70">
        <v>0</v>
      </c>
      <c r="P70">
        <v>0</v>
      </c>
      <c r="Q70">
        <v>0</v>
      </c>
      <c r="R70">
        <v>0</v>
      </c>
      <c r="S70">
        <v>0</v>
      </c>
    </row>
    <row r="71" spans="1:19">
      <c r="A71" t="s">
        <v>116</v>
      </c>
      <c r="B71" t="s">
        <v>171</v>
      </c>
      <c r="C71" t="s">
        <v>861</v>
      </c>
      <c r="D71">
        <v>34.904382315749295</v>
      </c>
      <c r="E71">
        <v>16.050920334979601</v>
      </c>
      <c r="F71">
        <v>0</v>
      </c>
      <c r="G71">
        <v>0</v>
      </c>
      <c r="H71">
        <v>0</v>
      </c>
      <c r="I71">
        <v>0</v>
      </c>
      <c r="J71">
        <v>0</v>
      </c>
      <c r="K71">
        <v>0</v>
      </c>
      <c r="L71">
        <v>0</v>
      </c>
      <c r="M71">
        <v>0</v>
      </c>
      <c r="N71">
        <v>0</v>
      </c>
      <c r="O71">
        <v>0</v>
      </c>
      <c r="P71">
        <v>0</v>
      </c>
      <c r="Q71">
        <v>0</v>
      </c>
      <c r="R71">
        <v>0</v>
      </c>
      <c r="S71">
        <v>0</v>
      </c>
    </row>
    <row r="72" spans="1:19">
      <c r="A72" t="s">
        <v>116</v>
      </c>
      <c r="B72" t="s">
        <v>171</v>
      </c>
      <c r="C72" t="s">
        <v>862</v>
      </c>
      <c r="D72">
        <v>34.904382315749295</v>
      </c>
      <c r="E72">
        <v>16.050920334979601</v>
      </c>
      <c r="F72">
        <v>0</v>
      </c>
      <c r="G72">
        <v>0</v>
      </c>
      <c r="H72">
        <v>0</v>
      </c>
      <c r="I72">
        <v>0</v>
      </c>
      <c r="J72">
        <v>0</v>
      </c>
      <c r="K72">
        <v>0</v>
      </c>
      <c r="L72">
        <v>0</v>
      </c>
      <c r="M72">
        <v>0</v>
      </c>
      <c r="N72">
        <v>0</v>
      </c>
      <c r="O72">
        <v>0</v>
      </c>
      <c r="P72">
        <v>0</v>
      </c>
      <c r="Q72">
        <v>0</v>
      </c>
      <c r="R72">
        <v>0</v>
      </c>
      <c r="S72">
        <v>0</v>
      </c>
    </row>
    <row r="73" spans="1:19">
      <c r="A73" t="s">
        <v>116</v>
      </c>
      <c r="B73" t="s">
        <v>171</v>
      </c>
      <c r="C73" t="s">
        <v>863</v>
      </c>
      <c r="D73">
        <v>34.904382315749295</v>
      </c>
      <c r="E73">
        <v>16.050920334979601</v>
      </c>
      <c r="F73">
        <v>0</v>
      </c>
      <c r="G73">
        <v>0</v>
      </c>
      <c r="H73">
        <v>0</v>
      </c>
      <c r="I73">
        <v>0</v>
      </c>
      <c r="J73">
        <v>0</v>
      </c>
      <c r="K73">
        <v>0</v>
      </c>
      <c r="L73">
        <v>0</v>
      </c>
      <c r="M73">
        <v>0</v>
      </c>
      <c r="N73">
        <v>0</v>
      </c>
      <c r="O73">
        <v>0</v>
      </c>
      <c r="P73">
        <v>0</v>
      </c>
      <c r="Q73">
        <v>0</v>
      </c>
      <c r="R73">
        <v>0</v>
      </c>
      <c r="S73">
        <v>0</v>
      </c>
    </row>
    <row r="74" spans="1:19">
      <c r="A74" t="s">
        <v>116</v>
      </c>
      <c r="B74" t="s">
        <v>173</v>
      </c>
      <c r="C74" t="s">
        <v>856</v>
      </c>
      <c r="D74">
        <v>0</v>
      </c>
      <c r="E74">
        <v>0</v>
      </c>
      <c r="F74">
        <v>0</v>
      </c>
      <c r="G74">
        <v>0</v>
      </c>
      <c r="H74">
        <v>0</v>
      </c>
      <c r="I74">
        <v>0</v>
      </c>
      <c r="J74">
        <v>0</v>
      </c>
      <c r="K74">
        <v>0</v>
      </c>
      <c r="L74">
        <v>0</v>
      </c>
      <c r="M74">
        <v>0</v>
      </c>
      <c r="N74">
        <v>0</v>
      </c>
      <c r="O74">
        <v>0</v>
      </c>
      <c r="P74">
        <v>0</v>
      </c>
      <c r="Q74">
        <v>0</v>
      </c>
      <c r="R74">
        <v>0</v>
      </c>
      <c r="S74">
        <v>0</v>
      </c>
    </row>
    <row r="75" spans="1:19">
      <c r="A75" t="s">
        <v>116</v>
      </c>
      <c r="B75" t="s">
        <v>173</v>
      </c>
      <c r="C75" t="s">
        <v>857</v>
      </c>
      <c r="D75">
        <v>56.058040103899756</v>
      </c>
      <c r="E75">
        <v>25.778514792304264</v>
      </c>
      <c r="F75">
        <v>0</v>
      </c>
      <c r="G75">
        <v>0</v>
      </c>
      <c r="H75">
        <v>0</v>
      </c>
      <c r="I75">
        <v>0</v>
      </c>
      <c r="J75">
        <v>0</v>
      </c>
      <c r="K75">
        <v>0</v>
      </c>
      <c r="L75">
        <v>0</v>
      </c>
      <c r="M75">
        <v>0</v>
      </c>
      <c r="N75">
        <v>0</v>
      </c>
      <c r="O75">
        <v>0</v>
      </c>
      <c r="P75">
        <v>0</v>
      </c>
      <c r="Q75">
        <v>0</v>
      </c>
      <c r="R75">
        <v>0</v>
      </c>
      <c r="S75">
        <v>0</v>
      </c>
    </row>
    <row r="76" spans="1:19">
      <c r="A76" t="s">
        <v>116</v>
      </c>
      <c r="B76" t="s">
        <v>173</v>
      </c>
      <c r="C76" t="s">
        <v>858</v>
      </c>
      <c r="D76">
        <v>51.188706405106089</v>
      </c>
      <c r="E76">
        <v>23.539332142494032</v>
      </c>
      <c r="F76">
        <v>0</v>
      </c>
      <c r="G76">
        <v>0</v>
      </c>
      <c r="H76">
        <v>0</v>
      </c>
      <c r="I76">
        <v>0</v>
      </c>
      <c r="J76">
        <v>0</v>
      </c>
      <c r="K76">
        <v>0</v>
      </c>
      <c r="L76">
        <v>0</v>
      </c>
      <c r="M76">
        <v>0</v>
      </c>
      <c r="N76">
        <v>0</v>
      </c>
      <c r="O76">
        <v>0</v>
      </c>
      <c r="P76">
        <v>0</v>
      </c>
      <c r="Q76">
        <v>0</v>
      </c>
      <c r="R76">
        <v>0</v>
      </c>
      <c r="S76">
        <v>0</v>
      </c>
    </row>
    <row r="77" spans="1:19">
      <c r="A77" t="s">
        <v>116</v>
      </c>
      <c r="B77" t="s">
        <v>173</v>
      </c>
      <c r="C77" t="s">
        <v>859</v>
      </c>
      <c r="D77">
        <v>36.387206371917713</v>
      </c>
      <c r="E77">
        <v>16.732802930151934</v>
      </c>
      <c r="F77">
        <v>0</v>
      </c>
      <c r="G77">
        <v>0</v>
      </c>
      <c r="H77">
        <v>0</v>
      </c>
      <c r="I77">
        <v>0</v>
      </c>
      <c r="J77">
        <v>0</v>
      </c>
      <c r="K77">
        <v>0</v>
      </c>
      <c r="L77">
        <v>0</v>
      </c>
      <c r="M77">
        <v>0</v>
      </c>
      <c r="N77">
        <v>0</v>
      </c>
      <c r="O77">
        <v>0</v>
      </c>
      <c r="P77">
        <v>0</v>
      </c>
      <c r="Q77">
        <v>0</v>
      </c>
      <c r="R77">
        <v>0</v>
      </c>
      <c r="S77">
        <v>0</v>
      </c>
    </row>
    <row r="78" spans="1:19">
      <c r="A78" t="s">
        <v>116</v>
      </c>
      <c r="B78" t="s">
        <v>173</v>
      </c>
      <c r="C78" t="s">
        <v>860</v>
      </c>
      <c r="D78">
        <v>48.770618598109671</v>
      </c>
      <c r="E78">
        <v>22.427364756794951</v>
      </c>
      <c r="F78">
        <v>0</v>
      </c>
      <c r="G78">
        <v>0</v>
      </c>
      <c r="H78">
        <v>0</v>
      </c>
      <c r="I78">
        <v>0</v>
      </c>
      <c r="J78">
        <v>0</v>
      </c>
      <c r="K78">
        <v>0</v>
      </c>
      <c r="L78">
        <v>0</v>
      </c>
      <c r="M78">
        <v>0</v>
      </c>
      <c r="N78">
        <v>0</v>
      </c>
      <c r="O78">
        <v>0</v>
      </c>
      <c r="P78">
        <v>0</v>
      </c>
      <c r="Q78">
        <v>0</v>
      </c>
      <c r="R78">
        <v>0</v>
      </c>
      <c r="S78">
        <v>0</v>
      </c>
    </row>
    <row r="79" spans="1:19">
      <c r="A79" t="s">
        <v>116</v>
      </c>
      <c r="B79" t="s">
        <v>173</v>
      </c>
      <c r="C79" t="s">
        <v>861</v>
      </c>
      <c r="D79">
        <v>48.770618598109671</v>
      </c>
      <c r="E79">
        <v>22.427364756794951</v>
      </c>
      <c r="F79">
        <v>0</v>
      </c>
      <c r="G79">
        <v>0</v>
      </c>
      <c r="H79">
        <v>0</v>
      </c>
      <c r="I79">
        <v>0</v>
      </c>
      <c r="J79">
        <v>0</v>
      </c>
      <c r="K79">
        <v>0</v>
      </c>
      <c r="L79">
        <v>0</v>
      </c>
      <c r="M79">
        <v>0</v>
      </c>
      <c r="N79">
        <v>0</v>
      </c>
      <c r="O79">
        <v>0</v>
      </c>
      <c r="P79">
        <v>0</v>
      </c>
      <c r="Q79">
        <v>0</v>
      </c>
      <c r="R79">
        <v>0</v>
      </c>
      <c r="S79">
        <v>0</v>
      </c>
    </row>
    <row r="80" spans="1:19">
      <c r="A80" t="s">
        <v>116</v>
      </c>
      <c r="B80" t="s">
        <v>173</v>
      </c>
      <c r="C80" t="s">
        <v>862</v>
      </c>
      <c r="D80">
        <v>48.770618598109671</v>
      </c>
      <c r="E80">
        <v>22.427364756794951</v>
      </c>
      <c r="F80">
        <v>0</v>
      </c>
      <c r="G80">
        <v>0</v>
      </c>
      <c r="H80">
        <v>0</v>
      </c>
      <c r="I80">
        <v>0</v>
      </c>
      <c r="J80">
        <v>0</v>
      </c>
      <c r="K80">
        <v>0</v>
      </c>
      <c r="L80">
        <v>0</v>
      </c>
      <c r="M80">
        <v>0</v>
      </c>
      <c r="N80">
        <v>0</v>
      </c>
      <c r="O80">
        <v>0</v>
      </c>
      <c r="P80">
        <v>0</v>
      </c>
      <c r="Q80">
        <v>0</v>
      </c>
      <c r="R80">
        <v>0</v>
      </c>
      <c r="S80">
        <v>0</v>
      </c>
    </row>
    <row r="81" spans="1:19">
      <c r="A81" t="s">
        <v>116</v>
      </c>
      <c r="B81" t="s">
        <v>173</v>
      </c>
      <c r="C81" t="s">
        <v>863</v>
      </c>
      <c r="D81">
        <v>48.770618598109671</v>
      </c>
      <c r="E81">
        <v>22.427364756794951</v>
      </c>
      <c r="F81">
        <v>0</v>
      </c>
      <c r="G81">
        <v>0</v>
      </c>
      <c r="H81">
        <v>0</v>
      </c>
      <c r="I81">
        <v>0</v>
      </c>
      <c r="J81">
        <v>0</v>
      </c>
      <c r="K81">
        <v>0</v>
      </c>
      <c r="L81">
        <v>0</v>
      </c>
      <c r="M81">
        <v>0</v>
      </c>
      <c r="N81">
        <v>0</v>
      </c>
      <c r="O81">
        <v>0</v>
      </c>
      <c r="P81">
        <v>0</v>
      </c>
      <c r="Q81">
        <v>0</v>
      </c>
      <c r="R81">
        <v>0</v>
      </c>
      <c r="S81">
        <v>0</v>
      </c>
    </row>
    <row r="82" spans="1:19">
      <c r="A82" t="s">
        <v>116</v>
      </c>
      <c r="B82" t="s">
        <v>175</v>
      </c>
      <c r="C82" t="s">
        <v>856</v>
      </c>
      <c r="D82">
        <v>0</v>
      </c>
      <c r="E82">
        <v>0</v>
      </c>
      <c r="F82">
        <v>0</v>
      </c>
      <c r="G82">
        <v>0</v>
      </c>
      <c r="H82">
        <v>0</v>
      </c>
      <c r="I82">
        <v>0</v>
      </c>
      <c r="J82">
        <v>0</v>
      </c>
      <c r="K82">
        <v>0</v>
      </c>
      <c r="L82">
        <v>0</v>
      </c>
      <c r="M82">
        <v>0</v>
      </c>
      <c r="N82">
        <v>0</v>
      </c>
      <c r="O82">
        <v>0</v>
      </c>
      <c r="P82">
        <v>0</v>
      </c>
      <c r="Q82">
        <v>0</v>
      </c>
      <c r="R82">
        <v>0</v>
      </c>
      <c r="S82">
        <v>0</v>
      </c>
    </row>
    <row r="83" spans="1:19">
      <c r="A83" t="s">
        <v>116</v>
      </c>
      <c r="B83" t="s">
        <v>175</v>
      </c>
      <c r="C83" t="s">
        <v>857</v>
      </c>
      <c r="D83">
        <v>0</v>
      </c>
      <c r="E83">
        <v>0</v>
      </c>
      <c r="F83">
        <v>0</v>
      </c>
      <c r="G83">
        <v>0</v>
      </c>
      <c r="H83">
        <v>0</v>
      </c>
      <c r="I83">
        <v>0</v>
      </c>
      <c r="J83">
        <v>0</v>
      </c>
      <c r="K83">
        <v>0</v>
      </c>
      <c r="L83">
        <v>0</v>
      </c>
      <c r="M83">
        <v>0</v>
      </c>
      <c r="N83">
        <v>0</v>
      </c>
      <c r="O83">
        <v>0</v>
      </c>
      <c r="P83">
        <v>0</v>
      </c>
      <c r="Q83">
        <v>0</v>
      </c>
      <c r="R83">
        <v>0</v>
      </c>
      <c r="S83">
        <v>0</v>
      </c>
    </row>
    <row r="84" spans="1:19">
      <c r="A84" t="s">
        <v>116</v>
      </c>
      <c r="B84" t="s">
        <v>175</v>
      </c>
      <c r="C84" t="s">
        <v>858</v>
      </c>
      <c r="D84">
        <v>66.608731707317091</v>
      </c>
      <c r="E84">
        <v>30.630292682926822</v>
      </c>
      <c r="F84">
        <v>0</v>
      </c>
      <c r="G84">
        <v>0</v>
      </c>
      <c r="H84">
        <v>0</v>
      </c>
      <c r="I84">
        <v>0</v>
      </c>
      <c r="J84">
        <v>0</v>
      </c>
      <c r="K84">
        <v>0</v>
      </c>
      <c r="L84">
        <v>0</v>
      </c>
      <c r="M84">
        <v>0</v>
      </c>
      <c r="N84">
        <v>0</v>
      </c>
      <c r="O84">
        <v>0</v>
      </c>
      <c r="P84">
        <v>0</v>
      </c>
      <c r="Q84">
        <v>0</v>
      </c>
      <c r="R84">
        <v>0</v>
      </c>
      <c r="S84">
        <v>0</v>
      </c>
    </row>
    <row r="85" spans="1:19">
      <c r="A85" t="s">
        <v>116</v>
      </c>
      <c r="B85" t="s">
        <v>175</v>
      </c>
      <c r="C85" t="s">
        <v>859</v>
      </c>
      <c r="D85">
        <v>66.608731707317091</v>
      </c>
      <c r="E85">
        <v>30.630292682926822</v>
      </c>
      <c r="F85">
        <v>0</v>
      </c>
      <c r="G85">
        <v>0</v>
      </c>
      <c r="H85">
        <v>0</v>
      </c>
      <c r="I85">
        <v>0</v>
      </c>
      <c r="J85">
        <v>0</v>
      </c>
      <c r="K85">
        <v>0</v>
      </c>
      <c r="L85">
        <v>0</v>
      </c>
      <c r="M85">
        <v>0</v>
      </c>
      <c r="N85">
        <v>0</v>
      </c>
      <c r="O85">
        <v>0</v>
      </c>
      <c r="P85">
        <v>0</v>
      </c>
      <c r="Q85">
        <v>0</v>
      </c>
      <c r="R85">
        <v>0</v>
      </c>
      <c r="S85">
        <v>0</v>
      </c>
    </row>
    <row r="86" spans="1:19">
      <c r="A86" t="s">
        <v>116</v>
      </c>
      <c r="B86" t="s">
        <v>175</v>
      </c>
      <c r="C86" t="s">
        <v>860</v>
      </c>
      <c r="D86">
        <v>46.779833066847658</v>
      </c>
      <c r="E86">
        <v>21.511894038039429</v>
      </c>
      <c r="F86">
        <v>0</v>
      </c>
      <c r="G86">
        <v>0</v>
      </c>
      <c r="H86">
        <v>0</v>
      </c>
      <c r="I86">
        <v>0</v>
      </c>
      <c r="J86">
        <v>0</v>
      </c>
      <c r="K86">
        <v>0</v>
      </c>
      <c r="L86">
        <v>0</v>
      </c>
      <c r="M86">
        <v>0</v>
      </c>
      <c r="N86">
        <v>0</v>
      </c>
      <c r="O86">
        <v>0</v>
      </c>
      <c r="P86">
        <v>0</v>
      </c>
      <c r="Q86">
        <v>0</v>
      </c>
      <c r="R86">
        <v>0</v>
      </c>
      <c r="S86">
        <v>0</v>
      </c>
    </row>
    <row r="87" spans="1:19">
      <c r="A87" t="s">
        <v>116</v>
      </c>
      <c r="B87" t="s">
        <v>175</v>
      </c>
      <c r="C87" t="s">
        <v>861</v>
      </c>
      <c r="D87">
        <v>46.779833066847658</v>
      </c>
      <c r="E87">
        <v>21.511894038039429</v>
      </c>
      <c r="F87">
        <v>0</v>
      </c>
      <c r="G87">
        <v>0</v>
      </c>
      <c r="H87">
        <v>0</v>
      </c>
      <c r="I87">
        <v>0</v>
      </c>
      <c r="J87">
        <v>0</v>
      </c>
      <c r="K87">
        <v>0</v>
      </c>
      <c r="L87">
        <v>0</v>
      </c>
      <c r="M87">
        <v>0</v>
      </c>
      <c r="N87">
        <v>0</v>
      </c>
      <c r="O87">
        <v>0</v>
      </c>
      <c r="P87">
        <v>0</v>
      </c>
      <c r="Q87">
        <v>0</v>
      </c>
      <c r="R87">
        <v>0</v>
      </c>
      <c r="S87">
        <v>0</v>
      </c>
    </row>
    <row r="88" spans="1:19">
      <c r="A88" t="s">
        <v>116</v>
      </c>
      <c r="B88" t="s">
        <v>175</v>
      </c>
      <c r="C88" t="s">
        <v>862</v>
      </c>
      <c r="D88">
        <v>46.779833066847658</v>
      </c>
      <c r="E88">
        <v>21.511894038039429</v>
      </c>
      <c r="F88">
        <v>0</v>
      </c>
      <c r="G88">
        <v>0</v>
      </c>
      <c r="H88">
        <v>0</v>
      </c>
      <c r="I88">
        <v>0</v>
      </c>
      <c r="J88">
        <v>0</v>
      </c>
      <c r="K88">
        <v>0</v>
      </c>
      <c r="L88">
        <v>0</v>
      </c>
      <c r="M88">
        <v>0</v>
      </c>
      <c r="N88">
        <v>0</v>
      </c>
      <c r="O88">
        <v>0</v>
      </c>
      <c r="P88">
        <v>0</v>
      </c>
      <c r="Q88">
        <v>0</v>
      </c>
      <c r="R88">
        <v>0</v>
      </c>
      <c r="S88">
        <v>0</v>
      </c>
    </row>
    <row r="89" spans="1:19">
      <c r="A89" t="s">
        <v>116</v>
      </c>
      <c r="B89" t="s">
        <v>175</v>
      </c>
      <c r="C89" t="s">
        <v>863</v>
      </c>
      <c r="D89">
        <v>46.779833066847658</v>
      </c>
      <c r="E89">
        <v>21.511894038039429</v>
      </c>
      <c r="F89">
        <v>0</v>
      </c>
      <c r="G89">
        <v>0</v>
      </c>
      <c r="H89">
        <v>0</v>
      </c>
      <c r="I89">
        <v>0</v>
      </c>
      <c r="J89">
        <v>0</v>
      </c>
      <c r="K89">
        <v>0</v>
      </c>
      <c r="L89">
        <v>0</v>
      </c>
      <c r="M89">
        <v>0</v>
      </c>
      <c r="N89">
        <v>0</v>
      </c>
      <c r="O89">
        <v>0</v>
      </c>
      <c r="P89">
        <v>0</v>
      </c>
      <c r="Q89">
        <v>0</v>
      </c>
      <c r="R89">
        <v>0</v>
      </c>
      <c r="S89">
        <v>0</v>
      </c>
    </row>
    <row r="90" spans="1:19">
      <c r="A90" t="s">
        <v>116</v>
      </c>
      <c r="B90" t="s">
        <v>177</v>
      </c>
      <c r="C90" t="s">
        <v>856</v>
      </c>
      <c r="D90">
        <v>0</v>
      </c>
      <c r="E90">
        <v>0</v>
      </c>
      <c r="F90">
        <v>0</v>
      </c>
      <c r="G90">
        <v>0</v>
      </c>
      <c r="H90">
        <v>0</v>
      </c>
      <c r="I90">
        <v>0</v>
      </c>
      <c r="J90">
        <v>0</v>
      </c>
      <c r="K90">
        <v>0</v>
      </c>
      <c r="L90">
        <v>0</v>
      </c>
      <c r="M90">
        <v>0</v>
      </c>
      <c r="N90">
        <v>0</v>
      </c>
      <c r="O90">
        <v>0</v>
      </c>
      <c r="P90">
        <v>0</v>
      </c>
      <c r="Q90">
        <v>0</v>
      </c>
      <c r="R90">
        <v>0</v>
      </c>
      <c r="S90">
        <v>0</v>
      </c>
    </row>
    <row r="91" spans="1:19">
      <c r="A91" t="s">
        <v>116</v>
      </c>
      <c r="B91" t="s">
        <v>177</v>
      </c>
      <c r="C91" t="s">
        <v>857</v>
      </c>
      <c r="D91">
        <v>21.92</v>
      </c>
      <c r="E91">
        <v>10.079999999999998</v>
      </c>
      <c r="F91">
        <v>0</v>
      </c>
      <c r="G91">
        <v>0</v>
      </c>
      <c r="H91">
        <v>0</v>
      </c>
      <c r="I91">
        <v>0</v>
      </c>
      <c r="J91">
        <v>0</v>
      </c>
      <c r="K91">
        <v>0</v>
      </c>
      <c r="L91">
        <v>0</v>
      </c>
      <c r="M91">
        <v>0</v>
      </c>
      <c r="N91">
        <v>0</v>
      </c>
      <c r="O91">
        <v>0</v>
      </c>
      <c r="P91">
        <v>0</v>
      </c>
      <c r="Q91">
        <v>0</v>
      </c>
      <c r="R91">
        <v>0</v>
      </c>
      <c r="S91">
        <v>0</v>
      </c>
    </row>
    <row r="92" spans="1:19">
      <c r="A92" t="s">
        <v>116</v>
      </c>
      <c r="B92" t="s">
        <v>177</v>
      </c>
      <c r="C92" t="s">
        <v>858</v>
      </c>
      <c r="D92">
        <v>52.416561680000001</v>
      </c>
      <c r="E92">
        <v>24.103966319999998</v>
      </c>
      <c r="F92">
        <v>0</v>
      </c>
      <c r="G92">
        <v>0</v>
      </c>
      <c r="H92">
        <v>0</v>
      </c>
      <c r="I92">
        <v>0</v>
      </c>
      <c r="J92">
        <v>0</v>
      </c>
      <c r="K92">
        <v>0</v>
      </c>
      <c r="L92">
        <v>0</v>
      </c>
      <c r="M92">
        <v>0</v>
      </c>
      <c r="N92">
        <v>0</v>
      </c>
      <c r="O92">
        <v>0</v>
      </c>
      <c r="P92">
        <v>0</v>
      </c>
      <c r="Q92">
        <v>0</v>
      </c>
      <c r="R92">
        <v>0</v>
      </c>
      <c r="S92">
        <v>0</v>
      </c>
    </row>
    <row r="93" spans="1:19">
      <c r="A93" t="s">
        <v>116</v>
      </c>
      <c r="B93" t="s">
        <v>177</v>
      </c>
      <c r="C93" t="s">
        <v>859</v>
      </c>
      <c r="D93">
        <v>79.556927500000029</v>
      </c>
      <c r="E93">
        <v>36.584572500000007</v>
      </c>
      <c r="F93">
        <v>0</v>
      </c>
      <c r="G93">
        <v>0</v>
      </c>
      <c r="H93">
        <v>0</v>
      </c>
      <c r="I93">
        <v>0</v>
      </c>
      <c r="J93">
        <v>0</v>
      </c>
      <c r="K93">
        <v>0</v>
      </c>
      <c r="L93">
        <v>0</v>
      </c>
      <c r="M93">
        <v>0</v>
      </c>
      <c r="N93">
        <v>0</v>
      </c>
      <c r="O93">
        <v>0</v>
      </c>
      <c r="P93">
        <v>0</v>
      </c>
      <c r="Q93">
        <v>0</v>
      </c>
      <c r="R93">
        <v>0</v>
      </c>
      <c r="S93">
        <v>0</v>
      </c>
    </row>
    <row r="94" spans="1:19">
      <c r="A94" t="s">
        <v>116</v>
      </c>
      <c r="B94" t="s">
        <v>177</v>
      </c>
      <c r="C94" t="s">
        <v>860</v>
      </c>
      <c r="D94">
        <v>79.556927500000029</v>
      </c>
      <c r="E94">
        <v>36.584572500000007</v>
      </c>
      <c r="F94">
        <v>0</v>
      </c>
      <c r="G94">
        <v>0</v>
      </c>
      <c r="H94">
        <v>0</v>
      </c>
      <c r="I94">
        <v>0</v>
      </c>
      <c r="J94">
        <v>0</v>
      </c>
      <c r="K94">
        <v>0</v>
      </c>
      <c r="L94">
        <v>0</v>
      </c>
      <c r="M94">
        <v>0</v>
      </c>
      <c r="N94">
        <v>0</v>
      </c>
      <c r="O94">
        <v>0</v>
      </c>
      <c r="P94">
        <v>0</v>
      </c>
      <c r="Q94">
        <v>0</v>
      </c>
      <c r="R94">
        <v>0</v>
      </c>
      <c r="S94">
        <v>0</v>
      </c>
    </row>
    <row r="95" spans="1:19">
      <c r="A95" t="s">
        <v>116</v>
      </c>
      <c r="B95" t="s">
        <v>177</v>
      </c>
      <c r="C95" t="s">
        <v>861</v>
      </c>
      <c r="D95">
        <v>79.556927500000029</v>
      </c>
      <c r="E95">
        <v>36.584572500000007</v>
      </c>
      <c r="F95">
        <v>0</v>
      </c>
      <c r="G95">
        <v>0</v>
      </c>
      <c r="H95">
        <v>0</v>
      </c>
      <c r="I95">
        <v>0</v>
      </c>
      <c r="J95">
        <v>0</v>
      </c>
      <c r="K95">
        <v>0</v>
      </c>
      <c r="L95">
        <v>0</v>
      </c>
      <c r="M95">
        <v>0</v>
      </c>
      <c r="N95">
        <v>0</v>
      </c>
      <c r="O95">
        <v>0</v>
      </c>
      <c r="P95">
        <v>0</v>
      </c>
      <c r="Q95">
        <v>0</v>
      </c>
      <c r="R95">
        <v>0</v>
      </c>
      <c r="S95">
        <v>0</v>
      </c>
    </row>
    <row r="96" spans="1:19">
      <c r="A96" t="s">
        <v>116</v>
      </c>
      <c r="B96" t="s">
        <v>177</v>
      </c>
      <c r="C96" t="s">
        <v>862</v>
      </c>
      <c r="D96">
        <v>79.556927500000029</v>
      </c>
      <c r="E96">
        <v>36.584572500000007</v>
      </c>
      <c r="F96">
        <v>0</v>
      </c>
      <c r="G96">
        <v>0</v>
      </c>
      <c r="H96">
        <v>0</v>
      </c>
      <c r="I96">
        <v>0</v>
      </c>
      <c r="J96">
        <v>0</v>
      </c>
      <c r="K96">
        <v>0</v>
      </c>
      <c r="L96">
        <v>0</v>
      </c>
      <c r="M96">
        <v>0</v>
      </c>
      <c r="N96">
        <v>0</v>
      </c>
      <c r="O96">
        <v>0</v>
      </c>
      <c r="P96">
        <v>0</v>
      </c>
      <c r="Q96">
        <v>0</v>
      </c>
      <c r="R96">
        <v>0</v>
      </c>
      <c r="S96">
        <v>0</v>
      </c>
    </row>
    <row r="97" spans="1:19">
      <c r="A97" t="s">
        <v>116</v>
      </c>
      <c r="B97" t="s">
        <v>177</v>
      </c>
      <c r="C97" t="s">
        <v>863</v>
      </c>
      <c r="D97">
        <v>79.556927500000029</v>
      </c>
      <c r="E97">
        <v>36.584572500000007</v>
      </c>
      <c r="F97">
        <v>0</v>
      </c>
      <c r="G97">
        <v>0</v>
      </c>
      <c r="H97">
        <v>0</v>
      </c>
      <c r="I97">
        <v>0</v>
      </c>
      <c r="J97">
        <v>0</v>
      </c>
      <c r="K97">
        <v>0</v>
      </c>
      <c r="L97">
        <v>0</v>
      </c>
      <c r="M97">
        <v>0</v>
      </c>
      <c r="N97">
        <v>0</v>
      </c>
      <c r="O97">
        <v>0</v>
      </c>
      <c r="P97">
        <v>0</v>
      </c>
      <c r="Q97">
        <v>0</v>
      </c>
      <c r="R97">
        <v>0</v>
      </c>
      <c r="S97">
        <v>0</v>
      </c>
    </row>
    <row r="98" spans="1:19">
      <c r="A98" t="s">
        <v>116</v>
      </c>
      <c r="B98" t="s">
        <v>179</v>
      </c>
      <c r="C98" t="s">
        <v>856</v>
      </c>
      <c r="D98">
        <v>0</v>
      </c>
      <c r="E98">
        <v>0</v>
      </c>
      <c r="F98">
        <v>0</v>
      </c>
      <c r="G98">
        <v>0</v>
      </c>
      <c r="H98">
        <v>0</v>
      </c>
      <c r="I98">
        <v>0</v>
      </c>
      <c r="J98">
        <v>0</v>
      </c>
      <c r="K98">
        <v>0</v>
      </c>
      <c r="L98">
        <v>0</v>
      </c>
      <c r="M98">
        <v>0</v>
      </c>
      <c r="N98">
        <v>0</v>
      </c>
      <c r="O98">
        <v>0</v>
      </c>
      <c r="P98">
        <v>0</v>
      </c>
      <c r="Q98">
        <v>0</v>
      </c>
      <c r="R98">
        <v>0</v>
      </c>
      <c r="S98">
        <v>0</v>
      </c>
    </row>
    <row r="99" spans="1:19">
      <c r="A99" t="s">
        <v>116</v>
      </c>
      <c r="B99" t="s">
        <v>179</v>
      </c>
      <c r="C99" t="s">
        <v>857</v>
      </c>
      <c r="D99">
        <v>21.92</v>
      </c>
      <c r="E99">
        <v>10.079999999999998</v>
      </c>
      <c r="F99">
        <v>0</v>
      </c>
      <c r="G99">
        <v>0</v>
      </c>
      <c r="H99">
        <v>0</v>
      </c>
      <c r="I99">
        <v>0</v>
      </c>
      <c r="J99">
        <v>0</v>
      </c>
      <c r="K99">
        <v>0</v>
      </c>
      <c r="L99">
        <v>0</v>
      </c>
      <c r="M99">
        <v>0</v>
      </c>
      <c r="N99">
        <v>0</v>
      </c>
      <c r="O99">
        <v>0</v>
      </c>
      <c r="P99">
        <v>0</v>
      </c>
      <c r="Q99">
        <v>0</v>
      </c>
      <c r="R99">
        <v>0</v>
      </c>
      <c r="S99">
        <v>0</v>
      </c>
    </row>
    <row r="100" spans="1:19">
      <c r="A100" t="s">
        <v>116</v>
      </c>
      <c r="B100" t="s">
        <v>179</v>
      </c>
      <c r="C100" t="s">
        <v>858</v>
      </c>
      <c r="D100">
        <v>52.416561680000001</v>
      </c>
      <c r="E100">
        <v>24.103966319999998</v>
      </c>
      <c r="F100">
        <v>0</v>
      </c>
      <c r="G100">
        <v>0</v>
      </c>
      <c r="H100">
        <v>0</v>
      </c>
      <c r="I100">
        <v>0</v>
      </c>
      <c r="J100">
        <v>0</v>
      </c>
      <c r="K100">
        <v>0</v>
      </c>
      <c r="L100">
        <v>0</v>
      </c>
      <c r="M100">
        <v>0</v>
      </c>
      <c r="N100">
        <v>0</v>
      </c>
      <c r="O100">
        <v>0</v>
      </c>
      <c r="P100">
        <v>0</v>
      </c>
      <c r="Q100">
        <v>0</v>
      </c>
      <c r="R100">
        <v>0</v>
      </c>
      <c r="S100">
        <v>0</v>
      </c>
    </row>
    <row r="101" spans="1:19">
      <c r="A101" t="s">
        <v>116</v>
      </c>
      <c r="B101" t="s">
        <v>179</v>
      </c>
      <c r="C101" t="s">
        <v>859</v>
      </c>
      <c r="D101">
        <v>79.556927500000029</v>
      </c>
      <c r="E101">
        <v>36.584572500000007</v>
      </c>
      <c r="F101">
        <v>0</v>
      </c>
      <c r="G101">
        <v>0</v>
      </c>
      <c r="H101">
        <v>0</v>
      </c>
      <c r="I101">
        <v>0</v>
      </c>
      <c r="J101">
        <v>0</v>
      </c>
      <c r="K101">
        <v>0</v>
      </c>
      <c r="L101">
        <v>0</v>
      </c>
      <c r="M101">
        <v>0</v>
      </c>
      <c r="N101">
        <v>0</v>
      </c>
      <c r="O101">
        <v>0</v>
      </c>
      <c r="P101">
        <v>0</v>
      </c>
      <c r="Q101">
        <v>0</v>
      </c>
      <c r="R101">
        <v>0</v>
      </c>
      <c r="S101">
        <v>0</v>
      </c>
    </row>
    <row r="102" spans="1:19">
      <c r="A102" t="s">
        <v>116</v>
      </c>
      <c r="B102" t="s">
        <v>179</v>
      </c>
      <c r="C102" t="s">
        <v>860</v>
      </c>
      <c r="D102">
        <v>79.556927500000029</v>
      </c>
      <c r="E102">
        <v>36.584572500000007</v>
      </c>
      <c r="F102">
        <v>0</v>
      </c>
      <c r="G102">
        <v>0</v>
      </c>
      <c r="H102">
        <v>0</v>
      </c>
      <c r="I102">
        <v>0</v>
      </c>
      <c r="J102">
        <v>0</v>
      </c>
      <c r="K102">
        <v>0</v>
      </c>
      <c r="L102">
        <v>0</v>
      </c>
      <c r="M102">
        <v>0</v>
      </c>
      <c r="N102">
        <v>0</v>
      </c>
      <c r="O102">
        <v>0</v>
      </c>
      <c r="P102">
        <v>0</v>
      </c>
      <c r="Q102">
        <v>0</v>
      </c>
      <c r="R102">
        <v>0</v>
      </c>
      <c r="S102">
        <v>0</v>
      </c>
    </row>
    <row r="103" spans="1:19">
      <c r="A103" t="s">
        <v>116</v>
      </c>
      <c r="B103" t="s">
        <v>179</v>
      </c>
      <c r="C103" t="s">
        <v>861</v>
      </c>
      <c r="D103">
        <v>79.556927500000029</v>
      </c>
      <c r="E103">
        <v>36.584572500000007</v>
      </c>
      <c r="F103">
        <v>0</v>
      </c>
      <c r="G103">
        <v>0</v>
      </c>
      <c r="H103">
        <v>0</v>
      </c>
      <c r="I103">
        <v>0</v>
      </c>
      <c r="J103">
        <v>0</v>
      </c>
      <c r="K103">
        <v>0</v>
      </c>
      <c r="L103">
        <v>0</v>
      </c>
      <c r="M103">
        <v>0</v>
      </c>
      <c r="N103">
        <v>0</v>
      </c>
      <c r="O103">
        <v>0</v>
      </c>
      <c r="P103">
        <v>0</v>
      </c>
      <c r="Q103">
        <v>0</v>
      </c>
      <c r="R103">
        <v>0</v>
      </c>
      <c r="S103">
        <v>0</v>
      </c>
    </row>
    <row r="104" spans="1:19">
      <c r="A104" t="s">
        <v>116</v>
      </c>
      <c r="B104" t="s">
        <v>179</v>
      </c>
      <c r="C104" t="s">
        <v>862</v>
      </c>
      <c r="D104">
        <v>79.556927500000029</v>
      </c>
      <c r="E104">
        <v>36.584572500000007</v>
      </c>
      <c r="F104">
        <v>0</v>
      </c>
      <c r="G104">
        <v>0</v>
      </c>
      <c r="H104">
        <v>0</v>
      </c>
      <c r="I104">
        <v>0</v>
      </c>
      <c r="J104">
        <v>0</v>
      </c>
      <c r="K104">
        <v>0</v>
      </c>
      <c r="L104">
        <v>0</v>
      </c>
      <c r="M104">
        <v>0</v>
      </c>
      <c r="N104">
        <v>0</v>
      </c>
      <c r="O104">
        <v>0</v>
      </c>
      <c r="P104">
        <v>0</v>
      </c>
      <c r="Q104">
        <v>0</v>
      </c>
      <c r="R104">
        <v>0</v>
      </c>
      <c r="S104">
        <v>0</v>
      </c>
    </row>
    <row r="105" spans="1:19">
      <c r="A105" t="s">
        <v>116</v>
      </c>
      <c r="B105" t="s">
        <v>179</v>
      </c>
      <c r="C105" t="s">
        <v>863</v>
      </c>
      <c r="D105">
        <v>79.556927500000029</v>
      </c>
      <c r="E105">
        <v>36.584572500000007</v>
      </c>
      <c r="F105">
        <v>0</v>
      </c>
      <c r="G105">
        <v>0</v>
      </c>
      <c r="H105">
        <v>0</v>
      </c>
      <c r="I105">
        <v>0</v>
      </c>
      <c r="J105">
        <v>0</v>
      </c>
      <c r="K105">
        <v>0</v>
      </c>
      <c r="L105">
        <v>0</v>
      </c>
      <c r="M105">
        <v>0</v>
      </c>
      <c r="N105">
        <v>0</v>
      </c>
      <c r="O105">
        <v>0</v>
      </c>
      <c r="P105">
        <v>0</v>
      </c>
      <c r="Q105">
        <v>0</v>
      </c>
      <c r="R105">
        <v>0</v>
      </c>
      <c r="S105">
        <v>0</v>
      </c>
    </row>
    <row r="106" spans="1:19">
      <c r="A106" t="s">
        <v>116</v>
      </c>
      <c r="B106" t="s">
        <v>181</v>
      </c>
      <c r="C106" t="s">
        <v>856</v>
      </c>
      <c r="D106">
        <v>0</v>
      </c>
      <c r="E106">
        <v>0</v>
      </c>
      <c r="F106">
        <v>0</v>
      </c>
      <c r="G106">
        <v>0</v>
      </c>
      <c r="H106">
        <v>0</v>
      </c>
      <c r="I106">
        <v>0</v>
      </c>
      <c r="J106">
        <v>0</v>
      </c>
      <c r="K106">
        <v>0</v>
      </c>
      <c r="L106">
        <v>0</v>
      </c>
      <c r="M106">
        <v>0</v>
      </c>
      <c r="N106">
        <v>0</v>
      </c>
      <c r="O106">
        <v>0</v>
      </c>
      <c r="P106">
        <v>0</v>
      </c>
      <c r="Q106">
        <v>0</v>
      </c>
      <c r="R106">
        <v>0</v>
      </c>
      <c r="S106">
        <v>0</v>
      </c>
    </row>
    <row r="107" spans="1:19">
      <c r="A107" t="s">
        <v>116</v>
      </c>
      <c r="B107" t="s">
        <v>181</v>
      </c>
      <c r="C107" t="s">
        <v>857</v>
      </c>
      <c r="D107">
        <v>21.92</v>
      </c>
      <c r="E107">
        <v>10.079999999999998</v>
      </c>
      <c r="F107">
        <v>0</v>
      </c>
      <c r="G107">
        <v>0</v>
      </c>
      <c r="H107">
        <v>0</v>
      </c>
      <c r="I107">
        <v>0</v>
      </c>
      <c r="J107">
        <v>0</v>
      </c>
      <c r="K107">
        <v>0</v>
      </c>
      <c r="L107">
        <v>0</v>
      </c>
      <c r="M107">
        <v>0</v>
      </c>
      <c r="N107">
        <v>0</v>
      </c>
      <c r="O107">
        <v>0</v>
      </c>
      <c r="P107">
        <v>0</v>
      </c>
      <c r="Q107">
        <v>0</v>
      </c>
      <c r="R107">
        <v>0</v>
      </c>
      <c r="S107">
        <v>0</v>
      </c>
    </row>
    <row r="108" spans="1:19">
      <c r="A108" t="s">
        <v>116</v>
      </c>
      <c r="B108" t="s">
        <v>181</v>
      </c>
      <c r="C108" t="s">
        <v>858</v>
      </c>
      <c r="D108">
        <v>52.416561680000001</v>
      </c>
      <c r="E108">
        <v>24.103966319999998</v>
      </c>
      <c r="F108">
        <v>0</v>
      </c>
      <c r="G108">
        <v>0</v>
      </c>
      <c r="H108">
        <v>0</v>
      </c>
      <c r="I108">
        <v>0</v>
      </c>
      <c r="J108">
        <v>0</v>
      </c>
      <c r="K108">
        <v>0</v>
      </c>
      <c r="L108">
        <v>0</v>
      </c>
      <c r="M108">
        <v>0</v>
      </c>
      <c r="N108">
        <v>0</v>
      </c>
      <c r="O108">
        <v>0</v>
      </c>
      <c r="P108">
        <v>0</v>
      </c>
      <c r="Q108">
        <v>0</v>
      </c>
      <c r="R108">
        <v>0</v>
      </c>
      <c r="S108">
        <v>0</v>
      </c>
    </row>
    <row r="109" spans="1:19">
      <c r="A109" t="s">
        <v>116</v>
      </c>
      <c r="B109" t="s">
        <v>181</v>
      </c>
      <c r="C109" t="s">
        <v>859</v>
      </c>
      <c r="D109">
        <v>79.556927500000029</v>
      </c>
      <c r="E109">
        <v>36.584572500000007</v>
      </c>
      <c r="F109">
        <v>0</v>
      </c>
      <c r="G109">
        <v>0</v>
      </c>
      <c r="H109">
        <v>0</v>
      </c>
      <c r="I109">
        <v>0</v>
      </c>
      <c r="J109">
        <v>0</v>
      </c>
      <c r="K109">
        <v>0</v>
      </c>
      <c r="L109">
        <v>0</v>
      </c>
      <c r="M109">
        <v>0</v>
      </c>
      <c r="N109">
        <v>0</v>
      </c>
      <c r="O109">
        <v>0</v>
      </c>
      <c r="P109">
        <v>0</v>
      </c>
      <c r="Q109">
        <v>0</v>
      </c>
      <c r="R109">
        <v>0</v>
      </c>
      <c r="S109">
        <v>0</v>
      </c>
    </row>
    <row r="110" spans="1:19">
      <c r="A110" t="s">
        <v>116</v>
      </c>
      <c r="B110" t="s">
        <v>181</v>
      </c>
      <c r="C110" t="s">
        <v>860</v>
      </c>
      <c r="D110">
        <v>79.556927500000029</v>
      </c>
      <c r="E110">
        <v>36.584572500000007</v>
      </c>
      <c r="F110">
        <v>0</v>
      </c>
      <c r="G110">
        <v>0</v>
      </c>
      <c r="H110">
        <v>0</v>
      </c>
      <c r="I110">
        <v>0</v>
      </c>
      <c r="J110">
        <v>0</v>
      </c>
      <c r="K110">
        <v>0</v>
      </c>
      <c r="L110">
        <v>0</v>
      </c>
      <c r="M110">
        <v>0</v>
      </c>
      <c r="N110">
        <v>0</v>
      </c>
      <c r="O110">
        <v>0</v>
      </c>
      <c r="P110">
        <v>0</v>
      </c>
      <c r="Q110">
        <v>0</v>
      </c>
      <c r="R110">
        <v>0</v>
      </c>
      <c r="S110">
        <v>0</v>
      </c>
    </row>
    <row r="111" spans="1:19">
      <c r="A111" t="s">
        <v>116</v>
      </c>
      <c r="B111" t="s">
        <v>181</v>
      </c>
      <c r="C111" t="s">
        <v>861</v>
      </c>
      <c r="D111">
        <v>79.556927500000029</v>
      </c>
      <c r="E111">
        <v>36.584572500000007</v>
      </c>
      <c r="F111">
        <v>0</v>
      </c>
      <c r="G111">
        <v>0</v>
      </c>
      <c r="H111">
        <v>0</v>
      </c>
      <c r="I111">
        <v>0</v>
      </c>
      <c r="J111">
        <v>0</v>
      </c>
      <c r="K111">
        <v>0</v>
      </c>
      <c r="L111">
        <v>0</v>
      </c>
      <c r="M111">
        <v>0</v>
      </c>
      <c r="N111">
        <v>0</v>
      </c>
      <c r="O111">
        <v>0</v>
      </c>
      <c r="P111">
        <v>0</v>
      </c>
      <c r="Q111">
        <v>0</v>
      </c>
      <c r="R111">
        <v>0</v>
      </c>
      <c r="S111">
        <v>0</v>
      </c>
    </row>
    <row r="112" spans="1:19">
      <c r="A112" t="s">
        <v>116</v>
      </c>
      <c r="B112" t="s">
        <v>181</v>
      </c>
      <c r="C112" t="s">
        <v>862</v>
      </c>
      <c r="D112">
        <v>79.556927500000029</v>
      </c>
      <c r="E112">
        <v>36.584572500000007</v>
      </c>
      <c r="F112">
        <v>0</v>
      </c>
      <c r="G112">
        <v>0</v>
      </c>
      <c r="H112">
        <v>0</v>
      </c>
      <c r="I112">
        <v>0</v>
      </c>
      <c r="J112">
        <v>0</v>
      </c>
      <c r="K112">
        <v>0</v>
      </c>
      <c r="L112">
        <v>0</v>
      </c>
      <c r="M112">
        <v>0</v>
      </c>
      <c r="N112">
        <v>0</v>
      </c>
      <c r="O112">
        <v>0</v>
      </c>
      <c r="P112">
        <v>0</v>
      </c>
      <c r="Q112">
        <v>0</v>
      </c>
      <c r="R112">
        <v>0</v>
      </c>
      <c r="S112">
        <v>0</v>
      </c>
    </row>
    <row r="113" spans="1:19">
      <c r="A113" t="s">
        <v>116</v>
      </c>
      <c r="B113" t="s">
        <v>181</v>
      </c>
      <c r="C113" t="s">
        <v>863</v>
      </c>
      <c r="D113">
        <v>79.556927500000029</v>
      </c>
      <c r="E113">
        <v>36.584572500000007</v>
      </c>
      <c r="F113">
        <v>0</v>
      </c>
      <c r="G113">
        <v>0</v>
      </c>
      <c r="H113">
        <v>0</v>
      </c>
      <c r="I113">
        <v>0</v>
      </c>
      <c r="J113">
        <v>0</v>
      </c>
      <c r="K113">
        <v>0</v>
      </c>
      <c r="L113">
        <v>0</v>
      </c>
      <c r="M113">
        <v>0</v>
      </c>
      <c r="N113">
        <v>0</v>
      </c>
      <c r="O113">
        <v>0</v>
      </c>
      <c r="P113">
        <v>0</v>
      </c>
      <c r="Q113">
        <v>0</v>
      </c>
      <c r="R113">
        <v>0</v>
      </c>
      <c r="S113">
        <v>0</v>
      </c>
    </row>
    <row r="114" spans="1:19">
      <c r="A114" t="s">
        <v>116</v>
      </c>
      <c r="B114" t="s">
        <v>183</v>
      </c>
      <c r="C114" t="s">
        <v>856</v>
      </c>
      <c r="D114">
        <v>0</v>
      </c>
      <c r="E114">
        <v>0</v>
      </c>
      <c r="F114">
        <v>0</v>
      </c>
      <c r="G114">
        <v>0</v>
      </c>
      <c r="H114">
        <v>0</v>
      </c>
      <c r="I114">
        <v>0</v>
      </c>
      <c r="J114">
        <v>0</v>
      </c>
      <c r="K114">
        <v>0</v>
      </c>
      <c r="L114">
        <v>0</v>
      </c>
      <c r="M114">
        <v>0</v>
      </c>
      <c r="N114">
        <v>0</v>
      </c>
      <c r="O114">
        <v>0</v>
      </c>
      <c r="P114">
        <v>0</v>
      </c>
      <c r="Q114">
        <v>0</v>
      </c>
      <c r="R114">
        <v>0</v>
      </c>
      <c r="S114">
        <v>0</v>
      </c>
    </row>
    <row r="115" spans="1:19">
      <c r="A115" t="s">
        <v>116</v>
      </c>
      <c r="B115" t="s">
        <v>183</v>
      </c>
      <c r="C115" t="s">
        <v>857</v>
      </c>
      <c r="D115">
        <v>21.92</v>
      </c>
      <c r="E115">
        <v>10.079999999999998</v>
      </c>
      <c r="F115">
        <v>0</v>
      </c>
      <c r="G115">
        <v>0</v>
      </c>
      <c r="H115">
        <v>0</v>
      </c>
      <c r="I115">
        <v>0</v>
      </c>
      <c r="J115">
        <v>0</v>
      </c>
      <c r="K115">
        <v>0</v>
      </c>
      <c r="L115">
        <v>0</v>
      </c>
      <c r="M115">
        <v>0</v>
      </c>
      <c r="N115">
        <v>0</v>
      </c>
      <c r="O115">
        <v>0</v>
      </c>
      <c r="P115">
        <v>0</v>
      </c>
      <c r="Q115">
        <v>0</v>
      </c>
      <c r="R115">
        <v>0</v>
      </c>
      <c r="S115">
        <v>0</v>
      </c>
    </row>
    <row r="116" spans="1:19">
      <c r="A116" t="s">
        <v>116</v>
      </c>
      <c r="B116" t="s">
        <v>183</v>
      </c>
      <c r="C116" t="s">
        <v>858</v>
      </c>
      <c r="D116">
        <v>52.416561680000001</v>
      </c>
      <c r="E116">
        <v>24.103966319999998</v>
      </c>
      <c r="F116">
        <v>0</v>
      </c>
      <c r="G116">
        <v>0</v>
      </c>
      <c r="H116">
        <v>0</v>
      </c>
      <c r="I116">
        <v>0</v>
      </c>
      <c r="J116">
        <v>0</v>
      </c>
      <c r="K116">
        <v>0</v>
      </c>
      <c r="L116">
        <v>0</v>
      </c>
      <c r="M116">
        <v>0</v>
      </c>
      <c r="N116">
        <v>0</v>
      </c>
      <c r="O116">
        <v>0</v>
      </c>
      <c r="P116">
        <v>0</v>
      </c>
      <c r="Q116">
        <v>0</v>
      </c>
      <c r="R116">
        <v>0</v>
      </c>
      <c r="S116">
        <v>0</v>
      </c>
    </row>
    <row r="117" spans="1:19">
      <c r="A117" t="s">
        <v>116</v>
      </c>
      <c r="B117" t="s">
        <v>183</v>
      </c>
      <c r="C117" t="s">
        <v>859</v>
      </c>
      <c r="D117">
        <v>79.556927500000029</v>
      </c>
      <c r="E117">
        <v>36.584572500000007</v>
      </c>
      <c r="F117">
        <v>0</v>
      </c>
      <c r="G117">
        <v>0</v>
      </c>
      <c r="H117">
        <v>0</v>
      </c>
      <c r="I117">
        <v>0</v>
      </c>
      <c r="J117">
        <v>0</v>
      </c>
      <c r="K117">
        <v>0</v>
      </c>
      <c r="L117">
        <v>0</v>
      </c>
      <c r="M117">
        <v>0</v>
      </c>
      <c r="N117">
        <v>0</v>
      </c>
      <c r="O117">
        <v>0</v>
      </c>
      <c r="P117">
        <v>0</v>
      </c>
      <c r="Q117">
        <v>0</v>
      </c>
      <c r="R117">
        <v>0</v>
      </c>
      <c r="S117">
        <v>0</v>
      </c>
    </row>
    <row r="118" spans="1:19">
      <c r="A118" t="s">
        <v>116</v>
      </c>
      <c r="B118" t="s">
        <v>183</v>
      </c>
      <c r="C118" t="s">
        <v>860</v>
      </c>
      <c r="D118">
        <v>79.556927500000029</v>
      </c>
      <c r="E118">
        <v>36.584572500000007</v>
      </c>
      <c r="F118">
        <v>0</v>
      </c>
      <c r="G118">
        <v>0</v>
      </c>
      <c r="H118">
        <v>0</v>
      </c>
      <c r="I118">
        <v>0</v>
      </c>
      <c r="J118">
        <v>0</v>
      </c>
      <c r="K118">
        <v>0</v>
      </c>
      <c r="L118">
        <v>0</v>
      </c>
      <c r="M118">
        <v>0</v>
      </c>
      <c r="N118">
        <v>0</v>
      </c>
      <c r="O118">
        <v>0</v>
      </c>
      <c r="P118">
        <v>0</v>
      </c>
      <c r="Q118">
        <v>0</v>
      </c>
      <c r="R118">
        <v>0</v>
      </c>
      <c r="S118">
        <v>0</v>
      </c>
    </row>
    <row r="119" spans="1:19">
      <c r="A119" t="s">
        <v>116</v>
      </c>
      <c r="B119" t="s">
        <v>183</v>
      </c>
      <c r="C119" t="s">
        <v>861</v>
      </c>
      <c r="D119">
        <v>79.556927500000029</v>
      </c>
      <c r="E119">
        <v>36.584572500000007</v>
      </c>
      <c r="F119">
        <v>0</v>
      </c>
      <c r="G119">
        <v>0</v>
      </c>
      <c r="H119">
        <v>0</v>
      </c>
      <c r="I119">
        <v>0</v>
      </c>
      <c r="J119">
        <v>0</v>
      </c>
      <c r="K119">
        <v>0</v>
      </c>
      <c r="L119">
        <v>0</v>
      </c>
      <c r="M119">
        <v>0</v>
      </c>
      <c r="N119">
        <v>0</v>
      </c>
      <c r="O119">
        <v>0</v>
      </c>
      <c r="P119">
        <v>0</v>
      </c>
      <c r="Q119">
        <v>0</v>
      </c>
      <c r="R119">
        <v>0</v>
      </c>
      <c r="S119">
        <v>0</v>
      </c>
    </row>
    <row r="120" spans="1:19">
      <c r="A120" t="s">
        <v>116</v>
      </c>
      <c r="B120" t="s">
        <v>183</v>
      </c>
      <c r="C120" t="s">
        <v>862</v>
      </c>
      <c r="D120">
        <v>79.556927500000029</v>
      </c>
      <c r="E120">
        <v>36.584572500000007</v>
      </c>
      <c r="F120">
        <v>0</v>
      </c>
      <c r="G120">
        <v>0</v>
      </c>
      <c r="H120">
        <v>0</v>
      </c>
      <c r="I120">
        <v>0</v>
      </c>
      <c r="J120">
        <v>0</v>
      </c>
      <c r="K120">
        <v>0</v>
      </c>
      <c r="L120">
        <v>0</v>
      </c>
      <c r="M120">
        <v>0</v>
      </c>
      <c r="N120">
        <v>0</v>
      </c>
      <c r="O120">
        <v>0</v>
      </c>
      <c r="P120">
        <v>0</v>
      </c>
      <c r="Q120">
        <v>0</v>
      </c>
      <c r="R120">
        <v>0</v>
      </c>
      <c r="S120">
        <v>0</v>
      </c>
    </row>
    <row r="121" spans="1:19">
      <c r="A121" t="s">
        <v>116</v>
      </c>
      <c r="B121" t="s">
        <v>183</v>
      </c>
      <c r="C121" t="s">
        <v>863</v>
      </c>
      <c r="D121">
        <v>79.556927500000029</v>
      </c>
      <c r="E121">
        <v>36.584572500000007</v>
      </c>
      <c r="F121">
        <v>0</v>
      </c>
      <c r="G121">
        <v>0</v>
      </c>
      <c r="H121">
        <v>0</v>
      </c>
      <c r="I121">
        <v>0</v>
      </c>
      <c r="J121">
        <v>0</v>
      </c>
      <c r="K121">
        <v>0</v>
      </c>
      <c r="L121">
        <v>0</v>
      </c>
      <c r="M121">
        <v>0</v>
      </c>
      <c r="N121">
        <v>0</v>
      </c>
      <c r="O121">
        <v>0</v>
      </c>
      <c r="P121">
        <v>0</v>
      </c>
      <c r="Q121">
        <v>0</v>
      </c>
      <c r="R121">
        <v>0</v>
      </c>
      <c r="S121">
        <v>0</v>
      </c>
    </row>
    <row r="122" spans="1:19">
      <c r="A122" t="s">
        <v>116</v>
      </c>
      <c r="B122" t="s">
        <v>185</v>
      </c>
      <c r="C122" t="s">
        <v>856</v>
      </c>
      <c r="D122">
        <v>0</v>
      </c>
      <c r="E122">
        <v>0</v>
      </c>
      <c r="F122">
        <v>0</v>
      </c>
      <c r="G122">
        <v>0</v>
      </c>
      <c r="H122">
        <v>0</v>
      </c>
      <c r="I122">
        <v>0</v>
      </c>
      <c r="J122">
        <v>0</v>
      </c>
      <c r="K122">
        <v>0</v>
      </c>
      <c r="L122">
        <v>0</v>
      </c>
      <c r="M122">
        <v>0</v>
      </c>
      <c r="N122">
        <v>0</v>
      </c>
      <c r="O122">
        <v>0</v>
      </c>
      <c r="P122">
        <v>0</v>
      </c>
      <c r="Q122">
        <v>0</v>
      </c>
      <c r="R122">
        <v>0</v>
      </c>
      <c r="S122">
        <v>0</v>
      </c>
    </row>
    <row r="123" spans="1:19">
      <c r="A123" t="s">
        <v>116</v>
      </c>
      <c r="B123" t="s">
        <v>185</v>
      </c>
      <c r="C123" t="s">
        <v>857</v>
      </c>
      <c r="D123">
        <v>15.610669496764679</v>
      </c>
      <c r="E123">
        <v>7.1786290386582081</v>
      </c>
      <c r="F123">
        <v>0</v>
      </c>
      <c r="G123">
        <v>0</v>
      </c>
      <c r="H123">
        <v>0</v>
      </c>
      <c r="I123">
        <v>0</v>
      </c>
      <c r="J123">
        <v>0</v>
      </c>
      <c r="K123">
        <v>0</v>
      </c>
      <c r="L123">
        <v>0</v>
      </c>
      <c r="M123">
        <v>0</v>
      </c>
      <c r="N123">
        <v>0</v>
      </c>
      <c r="O123">
        <v>0</v>
      </c>
      <c r="P123">
        <v>0</v>
      </c>
      <c r="Q123">
        <v>0</v>
      </c>
      <c r="R123">
        <v>0</v>
      </c>
      <c r="S123">
        <v>0</v>
      </c>
    </row>
    <row r="124" spans="1:19">
      <c r="A124" t="s">
        <v>116</v>
      </c>
      <c r="B124" t="s">
        <v>185</v>
      </c>
      <c r="C124" t="s">
        <v>858</v>
      </c>
      <c r="D124">
        <v>53.352496404552859</v>
      </c>
      <c r="E124">
        <v>24.534359660487802</v>
      </c>
      <c r="F124">
        <v>0</v>
      </c>
      <c r="G124">
        <v>0</v>
      </c>
      <c r="H124">
        <v>0</v>
      </c>
      <c r="I124">
        <v>0</v>
      </c>
      <c r="J124">
        <v>0</v>
      </c>
      <c r="K124">
        <v>0</v>
      </c>
      <c r="L124">
        <v>0</v>
      </c>
      <c r="M124">
        <v>0</v>
      </c>
      <c r="N124">
        <v>0</v>
      </c>
      <c r="O124">
        <v>0</v>
      </c>
      <c r="P124">
        <v>0</v>
      </c>
      <c r="Q124">
        <v>0</v>
      </c>
      <c r="R124">
        <v>0</v>
      </c>
      <c r="S124">
        <v>0</v>
      </c>
    </row>
    <row r="125" spans="1:19">
      <c r="A125" t="s">
        <v>116</v>
      </c>
      <c r="B125" t="s">
        <v>185</v>
      </c>
      <c r="C125" t="s">
        <v>859</v>
      </c>
      <c r="D125">
        <v>71.446073617886213</v>
      </c>
      <c r="E125">
        <v>32.854763780487815</v>
      </c>
      <c r="F125">
        <v>0</v>
      </c>
      <c r="G125">
        <v>0</v>
      </c>
      <c r="H125">
        <v>0</v>
      </c>
      <c r="I125">
        <v>0</v>
      </c>
      <c r="J125">
        <v>0</v>
      </c>
      <c r="K125">
        <v>0</v>
      </c>
      <c r="L125">
        <v>0</v>
      </c>
      <c r="M125">
        <v>0</v>
      </c>
      <c r="N125">
        <v>0</v>
      </c>
      <c r="O125">
        <v>0</v>
      </c>
      <c r="P125">
        <v>0</v>
      </c>
      <c r="Q125">
        <v>0</v>
      </c>
      <c r="R125">
        <v>0</v>
      </c>
      <c r="S125">
        <v>0</v>
      </c>
    </row>
    <row r="126" spans="1:19">
      <c r="A126" t="s">
        <v>116</v>
      </c>
      <c r="B126" t="s">
        <v>185</v>
      </c>
      <c r="C126" t="s">
        <v>860</v>
      </c>
      <c r="D126">
        <v>68.141257177807972</v>
      </c>
      <c r="E126">
        <v>31.335030673006585</v>
      </c>
      <c r="F126">
        <v>0</v>
      </c>
      <c r="G126">
        <v>0</v>
      </c>
      <c r="H126">
        <v>0</v>
      </c>
      <c r="I126">
        <v>0</v>
      </c>
      <c r="J126">
        <v>0</v>
      </c>
      <c r="K126">
        <v>0</v>
      </c>
      <c r="L126">
        <v>0</v>
      </c>
      <c r="M126">
        <v>0</v>
      </c>
      <c r="N126">
        <v>0</v>
      </c>
      <c r="O126">
        <v>0</v>
      </c>
      <c r="P126">
        <v>0</v>
      </c>
      <c r="Q126">
        <v>0</v>
      </c>
      <c r="R126">
        <v>0</v>
      </c>
      <c r="S126">
        <v>0</v>
      </c>
    </row>
    <row r="127" spans="1:19">
      <c r="A127" t="s">
        <v>116</v>
      </c>
      <c r="B127" t="s">
        <v>185</v>
      </c>
      <c r="C127" t="s">
        <v>861</v>
      </c>
      <c r="D127">
        <v>68.141257177807972</v>
      </c>
      <c r="E127">
        <v>31.335030673006585</v>
      </c>
      <c r="F127">
        <v>0</v>
      </c>
      <c r="G127">
        <v>0</v>
      </c>
      <c r="H127">
        <v>0</v>
      </c>
      <c r="I127">
        <v>0</v>
      </c>
      <c r="J127">
        <v>0</v>
      </c>
      <c r="K127">
        <v>0</v>
      </c>
      <c r="L127">
        <v>0</v>
      </c>
      <c r="M127">
        <v>0</v>
      </c>
      <c r="N127">
        <v>0</v>
      </c>
      <c r="O127">
        <v>0</v>
      </c>
      <c r="P127">
        <v>0</v>
      </c>
      <c r="Q127">
        <v>0</v>
      </c>
      <c r="R127">
        <v>0</v>
      </c>
      <c r="S127">
        <v>0</v>
      </c>
    </row>
    <row r="128" spans="1:19">
      <c r="A128" t="s">
        <v>116</v>
      </c>
      <c r="B128" t="s">
        <v>185</v>
      </c>
      <c r="C128" t="s">
        <v>862</v>
      </c>
      <c r="D128">
        <v>68.141257177807972</v>
      </c>
      <c r="E128">
        <v>31.335030673006585</v>
      </c>
      <c r="F128">
        <v>0</v>
      </c>
      <c r="G128">
        <v>0</v>
      </c>
      <c r="H128">
        <v>0</v>
      </c>
      <c r="I128">
        <v>0</v>
      </c>
      <c r="J128">
        <v>0</v>
      </c>
      <c r="K128">
        <v>0</v>
      </c>
      <c r="L128">
        <v>0</v>
      </c>
      <c r="M128">
        <v>0</v>
      </c>
      <c r="N128">
        <v>0</v>
      </c>
      <c r="O128">
        <v>0</v>
      </c>
      <c r="P128">
        <v>0</v>
      </c>
      <c r="Q128">
        <v>0</v>
      </c>
      <c r="R128">
        <v>0</v>
      </c>
      <c r="S128">
        <v>0</v>
      </c>
    </row>
    <row r="129" spans="1:19">
      <c r="A129" t="s">
        <v>116</v>
      </c>
      <c r="B129" t="s">
        <v>185</v>
      </c>
      <c r="C129" t="s">
        <v>863</v>
      </c>
      <c r="D129">
        <v>68.141257177807972</v>
      </c>
      <c r="E129">
        <v>31.335030673006585</v>
      </c>
      <c r="F129">
        <v>0</v>
      </c>
      <c r="G129">
        <v>0</v>
      </c>
      <c r="H129">
        <v>0</v>
      </c>
      <c r="I129">
        <v>0</v>
      </c>
      <c r="J129">
        <v>0</v>
      </c>
      <c r="K129">
        <v>0</v>
      </c>
      <c r="L129">
        <v>0</v>
      </c>
      <c r="M129">
        <v>0</v>
      </c>
      <c r="N129">
        <v>0</v>
      </c>
      <c r="O129">
        <v>0</v>
      </c>
      <c r="P129">
        <v>0</v>
      </c>
      <c r="Q129">
        <v>0</v>
      </c>
      <c r="R129">
        <v>0</v>
      </c>
      <c r="S129">
        <v>0</v>
      </c>
    </row>
    <row r="130" spans="1:19">
      <c r="A130" t="s">
        <v>118</v>
      </c>
      <c r="B130" t="s">
        <v>171</v>
      </c>
      <c r="C130" t="s">
        <v>856</v>
      </c>
      <c r="D130">
        <v>0</v>
      </c>
      <c r="E130">
        <v>0</v>
      </c>
      <c r="F130">
        <v>0</v>
      </c>
      <c r="G130">
        <v>0</v>
      </c>
      <c r="H130">
        <v>0</v>
      </c>
      <c r="I130">
        <v>0</v>
      </c>
      <c r="J130">
        <v>0</v>
      </c>
      <c r="K130">
        <v>0</v>
      </c>
      <c r="L130">
        <v>0</v>
      </c>
      <c r="M130">
        <v>0</v>
      </c>
      <c r="N130">
        <v>0</v>
      </c>
      <c r="O130">
        <v>0</v>
      </c>
      <c r="P130">
        <v>0</v>
      </c>
      <c r="Q130">
        <v>0</v>
      </c>
      <c r="R130">
        <v>0</v>
      </c>
      <c r="S130">
        <v>0</v>
      </c>
    </row>
    <row r="131" spans="1:19">
      <c r="A131" t="s">
        <v>118</v>
      </c>
      <c r="B131" t="s">
        <v>171</v>
      </c>
      <c r="C131" t="s">
        <v>857</v>
      </c>
      <c r="D131">
        <v>21.679689123593107</v>
      </c>
      <c r="E131">
        <v>9.9694920787325962</v>
      </c>
      <c r="F131">
        <v>0</v>
      </c>
      <c r="G131">
        <v>0</v>
      </c>
      <c r="H131">
        <v>0</v>
      </c>
      <c r="I131">
        <v>0</v>
      </c>
      <c r="J131">
        <v>0</v>
      </c>
      <c r="K131">
        <v>0</v>
      </c>
      <c r="L131">
        <v>0</v>
      </c>
      <c r="M131">
        <v>0</v>
      </c>
      <c r="N131">
        <v>0</v>
      </c>
      <c r="O131">
        <v>0</v>
      </c>
      <c r="P131">
        <v>0</v>
      </c>
      <c r="Q131">
        <v>0</v>
      </c>
      <c r="R131">
        <v>0</v>
      </c>
      <c r="S131">
        <v>0</v>
      </c>
    </row>
    <row r="132" spans="1:19">
      <c r="A132" t="s">
        <v>118</v>
      </c>
      <c r="B132" t="s">
        <v>171</v>
      </c>
      <c r="C132" t="s">
        <v>858</v>
      </c>
      <c r="D132">
        <v>37.616291696687846</v>
      </c>
      <c r="E132">
        <v>17.298002751031632</v>
      </c>
      <c r="F132">
        <v>0</v>
      </c>
      <c r="G132">
        <v>0</v>
      </c>
      <c r="H132">
        <v>0</v>
      </c>
      <c r="I132">
        <v>0</v>
      </c>
      <c r="J132">
        <v>0</v>
      </c>
      <c r="K132">
        <v>0</v>
      </c>
      <c r="L132">
        <v>0</v>
      </c>
      <c r="M132">
        <v>0</v>
      </c>
      <c r="N132">
        <v>0</v>
      </c>
      <c r="O132">
        <v>0</v>
      </c>
      <c r="P132">
        <v>0</v>
      </c>
      <c r="Q132">
        <v>0</v>
      </c>
      <c r="R132">
        <v>0</v>
      </c>
      <c r="S132">
        <v>0</v>
      </c>
    </row>
    <row r="133" spans="1:19">
      <c r="A133" t="s">
        <v>118</v>
      </c>
      <c r="B133" t="s">
        <v>171</v>
      </c>
      <c r="C133" t="s">
        <v>859</v>
      </c>
      <c r="D133">
        <v>36.950565604032235</v>
      </c>
      <c r="E133">
        <v>16.991865934700947</v>
      </c>
      <c r="F133">
        <v>0</v>
      </c>
      <c r="G133">
        <v>0</v>
      </c>
      <c r="H133">
        <v>0</v>
      </c>
      <c r="I133">
        <v>0</v>
      </c>
      <c r="J133">
        <v>0</v>
      </c>
      <c r="K133">
        <v>0</v>
      </c>
      <c r="L133">
        <v>0</v>
      </c>
      <c r="M133">
        <v>0</v>
      </c>
      <c r="N133">
        <v>0</v>
      </c>
      <c r="O133">
        <v>0</v>
      </c>
      <c r="P133">
        <v>0</v>
      </c>
      <c r="Q133">
        <v>0</v>
      </c>
      <c r="R133">
        <v>0</v>
      </c>
      <c r="S133">
        <v>0</v>
      </c>
    </row>
    <row r="134" spans="1:19">
      <c r="A134" t="s">
        <v>118</v>
      </c>
      <c r="B134" t="s">
        <v>171</v>
      </c>
      <c r="C134" t="s">
        <v>860</v>
      </c>
      <c r="D134">
        <v>34.904382315749295</v>
      </c>
      <c r="E134">
        <v>16.050920334979601</v>
      </c>
      <c r="F134">
        <v>0</v>
      </c>
      <c r="G134">
        <v>0</v>
      </c>
      <c r="H134">
        <v>0</v>
      </c>
      <c r="I134">
        <v>0</v>
      </c>
      <c r="J134">
        <v>0</v>
      </c>
      <c r="K134">
        <v>0</v>
      </c>
      <c r="L134">
        <v>0</v>
      </c>
      <c r="M134">
        <v>0</v>
      </c>
      <c r="N134">
        <v>0</v>
      </c>
      <c r="O134">
        <v>0</v>
      </c>
      <c r="P134">
        <v>0</v>
      </c>
      <c r="Q134">
        <v>0</v>
      </c>
      <c r="R134">
        <v>0</v>
      </c>
      <c r="S134">
        <v>0</v>
      </c>
    </row>
    <row r="135" spans="1:19">
      <c r="A135" t="s">
        <v>118</v>
      </c>
      <c r="B135" t="s">
        <v>171</v>
      </c>
      <c r="C135" t="s">
        <v>861</v>
      </c>
      <c r="D135">
        <v>34.904382315749295</v>
      </c>
      <c r="E135">
        <v>16.050920334979601</v>
      </c>
      <c r="F135">
        <v>0</v>
      </c>
      <c r="G135">
        <v>0</v>
      </c>
      <c r="H135">
        <v>0</v>
      </c>
      <c r="I135">
        <v>0</v>
      </c>
      <c r="J135">
        <v>0</v>
      </c>
      <c r="K135">
        <v>0</v>
      </c>
      <c r="L135">
        <v>0</v>
      </c>
      <c r="M135">
        <v>0</v>
      </c>
      <c r="N135">
        <v>0</v>
      </c>
      <c r="O135">
        <v>0</v>
      </c>
      <c r="P135">
        <v>0</v>
      </c>
      <c r="Q135">
        <v>0</v>
      </c>
      <c r="R135">
        <v>0</v>
      </c>
      <c r="S135">
        <v>0</v>
      </c>
    </row>
    <row r="136" spans="1:19">
      <c r="A136" t="s">
        <v>118</v>
      </c>
      <c r="B136" t="s">
        <v>171</v>
      </c>
      <c r="C136" t="s">
        <v>862</v>
      </c>
      <c r="D136">
        <v>34.904382315749295</v>
      </c>
      <c r="E136">
        <v>16.050920334979601</v>
      </c>
      <c r="F136">
        <v>0</v>
      </c>
      <c r="G136">
        <v>0</v>
      </c>
      <c r="H136">
        <v>0</v>
      </c>
      <c r="I136">
        <v>0</v>
      </c>
      <c r="J136">
        <v>0</v>
      </c>
      <c r="K136">
        <v>0</v>
      </c>
      <c r="L136">
        <v>0</v>
      </c>
      <c r="M136">
        <v>0</v>
      </c>
      <c r="N136">
        <v>0</v>
      </c>
      <c r="O136">
        <v>0</v>
      </c>
      <c r="P136">
        <v>0</v>
      </c>
      <c r="Q136">
        <v>0</v>
      </c>
      <c r="R136">
        <v>0</v>
      </c>
      <c r="S136">
        <v>0</v>
      </c>
    </row>
    <row r="137" spans="1:19">
      <c r="A137" t="s">
        <v>118</v>
      </c>
      <c r="B137" t="s">
        <v>171</v>
      </c>
      <c r="C137" t="s">
        <v>863</v>
      </c>
      <c r="D137">
        <v>34.904382315749295</v>
      </c>
      <c r="E137">
        <v>16.050920334979601</v>
      </c>
      <c r="F137">
        <v>0</v>
      </c>
      <c r="G137">
        <v>0</v>
      </c>
      <c r="H137">
        <v>0</v>
      </c>
      <c r="I137">
        <v>0</v>
      </c>
      <c r="J137">
        <v>0</v>
      </c>
      <c r="K137">
        <v>0</v>
      </c>
      <c r="L137">
        <v>0</v>
      </c>
      <c r="M137">
        <v>0</v>
      </c>
      <c r="N137">
        <v>0</v>
      </c>
      <c r="O137">
        <v>0</v>
      </c>
      <c r="P137">
        <v>0</v>
      </c>
      <c r="Q137">
        <v>0</v>
      </c>
      <c r="R137">
        <v>0</v>
      </c>
      <c r="S137">
        <v>0</v>
      </c>
    </row>
    <row r="138" spans="1:19">
      <c r="A138" t="s">
        <v>118</v>
      </c>
      <c r="B138" t="s">
        <v>173</v>
      </c>
      <c r="C138" t="s">
        <v>856</v>
      </c>
      <c r="D138">
        <v>0</v>
      </c>
      <c r="E138">
        <v>0</v>
      </c>
      <c r="F138">
        <v>0</v>
      </c>
      <c r="G138">
        <v>0</v>
      </c>
      <c r="H138">
        <v>0</v>
      </c>
      <c r="I138">
        <v>0</v>
      </c>
      <c r="J138">
        <v>0</v>
      </c>
      <c r="K138">
        <v>0</v>
      </c>
      <c r="L138">
        <v>0</v>
      </c>
      <c r="M138">
        <v>0</v>
      </c>
      <c r="N138">
        <v>0</v>
      </c>
      <c r="O138">
        <v>0</v>
      </c>
      <c r="P138">
        <v>0</v>
      </c>
      <c r="Q138">
        <v>0</v>
      </c>
      <c r="R138">
        <v>0</v>
      </c>
      <c r="S138">
        <v>0</v>
      </c>
    </row>
    <row r="139" spans="1:19">
      <c r="A139" t="s">
        <v>118</v>
      </c>
      <c r="B139" t="s">
        <v>173</v>
      </c>
      <c r="C139" t="s">
        <v>857</v>
      </c>
      <c r="D139">
        <v>56.058040103899756</v>
      </c>
      <c r="E139">
        <v>25.778514792304264</v>
      </c>
      <c r="F139">
        <v>0</v>
      </c>
      <c r="G139">
        <v>0</v>
      </c>
      <c r="H139">
        <v>0</v>
      </c>
      <c r="I139">
        <v>0</v>
      </c>
      <c r="J139">
        <v>0</v>
      </c>
      <c r="K139">
        <v>0</v>
      </c>
      <c r="L139">
        <v>0</v>
      </c>
      <c r="M139">
        <v>0</v>
      </c>
      <c r="N139">
        <v>0</v>
      </c>
      <c r="O139">
        <v>0</v>
      </c>
      <c r="P139">
        <v>0</v>
      </c>
      <c r="Q139">
        <v>0</v>
      </c>
      <c r="R139">
        <v>0</v>
      </c>
      <c r="S139">
        <v>0</v>
      </c>
    </row>
    <row r="140" spans="1:19">
      <c r="A140" t="s">
        <v>118</v>
      </c>
      <c r="B140" t="s">
        <v>173</v>
      </c>
      <c r="C140" t="s">
        <v>858</v>
      </c>
      <c r="D140">
        <v>51.188706405106089</v>
      </c>
      <c r="E140">
        <v>23.539332142494032</v>
      </c>
      <c r="F140">
        <v>0</v>
      </c>
      <c r="G140">
        <v>0</v>
      </c>
      <c r="H140">
        <v>0</v>
      </c>
      <c r="I140">
        <v>0</v>
      </c>
      <c r="J140">
        <v>0</v>
      </c>
      <c r="K140">
        <v>0</v>
      </c>
      <c r="L140">
        <v>0</v>
      </c>
      <c r="M140">
        <v>0</v>
      </c>
      <c r="N140">
        <v>0</v>
      </c>
      <c r="O140">
        <v>0</v>
      </c>
      <c r="P140">
        <v>0</v>
      </c>
      <c r="Q140">
        <v>0</v>
      </c>
      <c r="R140">
        <v>0</v>
      </c>
      <c r="S140">
        <v>0</v>
      </c>
    </row>
    <row r="141" spans="1:19">
      <c r="A141" t="s">
        <v>118</v>
      </c>
      <c r="B141" t="s">
        <v>173</v>
      </c>
      <c r="C141" t="s">
        <v>859</v>
      </c>
      <c r="D141">
        <v>36.387206371917713</v>
      </c>
      <c r="E141">
        <v>16.732802930151934</v>
      </c>
      <c r="F141">
        <v>0</v>
      </c>
      <c r="G141">
        <v>0</v>
      </c>
      <c r="H141">
        <v>0</v>
      </c>
      <c r="I141">
        <v>0</v>
      </c>
      <c r="J141">
        <v>0</v>
      </c>
      <c r="K141">
        <v>0</v>
      </c>
      <c r="L141">
        <v>0</v>
      </c>
      <c r="M141">
        <v>0</v>
      </c>
      <c r="N141">
        <v>0</v>
      </c>
      <c r="O141">
        <v>0</v>
      </c>
      <c r="P141">
        <v>0</v>
      </c>
      <c r="Q141">
        <v>0</v>
      </c>
      <c r="R141">
        <v>0</v>
      </c>
      <c r="S141">
        <v>0</v>
      </c>
    </row>
    <row r="142" spans="1:19">
      <c r="A142" t="s">
        <v>118</v>
      </c>
      <c r="B142" t="s">
        <v>173</v>
      </c>
      <c r="C142" t="s">
        <v>860</v>
      </c>
      <c r="D142">
        <v>48.770618598109671</v>
      </c>
      <c r="E142">
        <v>22.427364756794951</v>
      </c>
      <c r="F142">
        <v>0</v>
      </c>
      <c r="G142">
        <v>0</v>
      </c>
      <c r="H142">
        <v>0</v>
      </c>
      <c r="I142">
        <v>0</v>
      </c>
      <c r="J142">
        <v>0</v>
      </c>
      <c r="K142">
        <v>0</v>
      </c>
      <c r="L142">
        <v>0</v>
      </c>
      <c r="M142">
        <v>0</v>
      </c>
      <c r="N142">
        <v>0</v>
      </c>
      <c r="O142">
        <v>0</v>
      </c>
      <c r="P142">
        <v>0</v>
      </c>
      <c r="Q142">
        <v>0</v>
      </c>
      <c r="R142">
        <v>0</v>
      </c>
      <c r="S142">
        <v>0</v>
      </c>
    </row>
    <row r="143" spans="1:19">
      <c r="A143" t="s">
        <v>118</v>
      </c>
      <c r="B143" t="s">
        <v>173</v>
      </c>
      <c r="C143" t="s">
        <v>861</v>
      </c>
      <c r="D143">
        <v>48.770618598109671</v>
      </c>
      <c r="E143">
        <v>22.427364756794951</v>
      </c>
      <c r="F143">
        <v>0</v>
      </c>
      <c r="G143">
        <v>0</v>
      </c>
      <c r="H143">
        <v>0</v>
      </c>
      <c r="I143">
        <v>0</v>
      </c>
      <c r="J143">
        <v>0</v>
      </c>
      <c r="K143">
        <v>0</v>
      </c>
      <c r="L143">
        <v>0</v>
      </c>
      <c r="M143">
        <v>0</v>
      </c>
      <c r="N143">
        <v>0</v>
      </c>
      <c r="O143">
        <v>0</v>
      </c>
      <c r="P143">
        <v>0</v>
      </c>
      <c r="Q143">
        <v>0</v>
      </c>
      <c r="R143">
        <v>0</v>
      </c>
      <c r="S143">
        <v>0</v>
      </c>
    </row>
    <row r="144" spans="1:19">
      <c r="A144" t="s">
        <v>118</v>
      </c>
      <c r="B144" t="s">
        <v>173</v>
      </c>
      <c r="C144" t="s">
        <v>862</v>
      </c>
      <c r="D144">
        <v>48.770618598109671</v>
      </c>
      <c r="E144">
        <v>22.427364756794951</v>
      </c>
      <c r="F144">
        <v>0</v>
      </c>
      <c r="G144">
        <v>0</v>
      </c>
      <c r="H144">
        <v>0</v>
      </c>
      <c r="I144">
        <v>0</v>
      </c>
      <c r="J144">
        <v>0</v>
      </c>
      <c r="K144">
        <v>0</v>
      </c>
      <c r="L144">
        <v>0</v>
      </c>
      <c r="M144">
        <v>0</v>
      </c>
      <c r="N144">
        <v>0</v>
      </c>
      <c r="O144">
        <v>0</v>
      </c>
      <c r="P144">
        <v>0</v>
      </c>
      <c r="Q144">
        <v>0</v>
      </c>
      <c r="R144">
        <v>0</v>
      </c>
      <c r="S144">
        <v>0</v>
      </c>
    </row>
    <row r="145" spans="1:19">
      <c r="A145" t="s">
        <v>118</v>
      </c>
      <c r="B145" t="s">
        <v>173</v>
      </c>
      <c r="C145" t="s">
        <v>863</v>
      </c>
      <c r="D145">
        <v>48.770618598109671</v>
      </c>
      <c r="E145">
        <v>22.427364756794951</v>
      </c>
      <c r="F145">
        <v>0</v>
      </c>
      <c r="G145">
        <v>0</v>
      </c>
      <c r="H145">
        <v>0</v>
      </c>
      <c r="I145">
        <v>0</v>
      </c>
      <c r="J145">
        <v>0</v>
      </c>
      <c r="K145">
        <v>0</v>
      </c>
      <c r="L145">
        <v>0</v>
      </c>
      <c r="M145">
        <v>0</v>
      </c>
      <c r="N145">
        <v>0</v>
      </c>
      <c r="O145">
        <v>0</v>
      </c>
      <c r="P145">
        <v>0</v>
      </c>
      <c r="Q145">
        <v>0</v>
      </c>
      <c r="R145">
        <v>0</v>
      </c>
      <c r="S145">
        <v>0</v>
      </c>
    </row>
    <row r="146" spans="1:19">
      <c r="A146" t="s">
        <v>118</v>
      </c>
      <c r="B146" t="s">
        <v>175</v>
      </c>
      <c r="C146" t="s">
        <v>856</v>
      </c>
      <c r="D146">
        <v>0</v>
      </c>
      <c r="E146">
        <v>0</v>
      </c>
      <c r="F146">
        <v>0</v>
      </c>
      <c r="G146">
        <v>0</v>
      </c>
      <c r="H146">
        <v>0</v>
      </c>
      <c r="I146">
        <v>0</v>
      </c>
      <c r="J146">
        <v>0</v>
      </c>
      <c r="K146">
        <v>0</v>
      </c>
      <c r="L146">
        <v>0</v>
      </c>
      <c r="M146">
        <v>0</v>
      </c>
      <c r="N146">
        <v>0</v>
      </c>
      <c r="O146">
        <v>0</v>
      </c>
      <c r="P146">
        <v>0</v>
      </c>
      <c r="Q146">
        <v>0</v>
      </c>
      <c r="R146">
        <v>0</v>
      </c>
      <c r="S146">
        <v>0</v>
      </c>
    </row>
    <row r="147" spans="1:19">
      <c r="A147" t="s">
        <v>118</v>
      </c>
      <c r="B147" t="s">
        <v>175</v>
      </c>
      <c r="C147" t="s">
        <v>857</v>
      </c>
      <c r="D147">
        <v>0</v>
      </c>
      <c r="E147">
        <v>0</v>
      </c>
      <c r="F147">
        <v>0</v>
      </c>
      <c r="G147">
        <v>0</v>
      </c>
      <c r="H147">
        <v>0</v>
      </c>
      <c r="I147">
        <v>0</v>
      </c>
      <c r="J147">
        <v>0</v>
      </c>
      <c r="K147">
        <v>0</v>
      </c>
      <c r="L147">
        <v>0</v>
      </c>
      <c r="M147">
        <v>0</v>
      </c>
      <c r="N147">
        <v>0</v>
      </c>
      <c r="O147">
        <v>0</v>
      </c>
      <c r="P147">
        <v>0</v>
      </c>
      <c r="Q147">
        <v>0</v>
      </c>
      <c r="R147">
        <v>0</v>
      </c>
      <c r="S147">
        <v>0</v>
      </c>
    </row>
    <row r="148" spans="1:19">
      <c r="A148" t="s">
        <v>118</v>
      </c>
      <c r="B148" t="s">
        <v>175</v>
      </c>
      <c r="C148" t="s">
        <v>858</v>
      </c>
      <c r="D148">
        <v>66.608731707317091</v>
      </c>
      <c r="E148">
        <v>30.630292682926822</v>
      </c>
      <c r="F148">
        <v>0</v>
      </c>
      <c r="G148">
        <v>0</v>
      </c>
      <c r="H148">
        <v>0</v>
      </c>
      <c r="I148">
        <v>0</v>
      </c>
      <c r="J148">
        <v>0</v>
      </c>
      <c r="K148">
        <v>0</v>
      </c>
      <c r="L148">
        <v>0</v>
      </c>
      <c r="M148">
        <v>0</v>
      </c>
      <c r="N148">
        <v>0</v>
      </c>
      <c r="O148">
        <v>0</v>
      </c>
      <c r="P148">
        <v>0</v>
      </c>
      <c r="Q148">
        <v>0</v>
      </c>
      <c r="R148">
        <v>0</v>
      </c>
      <c r="S148">
        <v>0</v>
      </c>
    </row>
    <row r="149" spans="1:19">
      <c r="A149" t="s">
        <v>118</v>
      </c>
      <c r="B149" t="s">
        <v>175</v>
      </c>
      <c r="C149" t="s">
        <v>859</v>
      </c>
      <c r="D149">
        <v>66.608731707317091</v>
      </c>
      <c r="E149">
        <v>30.630292682926822</v>
      </c>
      <c r="F149">
        <v>0</v>
      </c>
      <c r="G149">
        <v>0</v>
      </c>
      <c r="H149">
        <v>0</v>
      </c>
      <c r="I149">
        <v>0</v>
      </c>
      <c r="J149">
        <v>0</v>
      </c>
      <c r="K149">
        <v>0</v>
      </c>
      <c r="L149">
        <v>0</v>
      </c>
      <c r="M149">
        <v>0</v>
      </c>
      <c r="N149">
        <v>0</v>
      </c>
      <c r="O149">
        <v>0</v>
      </c>
      <c r="P149">
        <v>0</v>
      </c>
      <c r="Q149">
        <v>0</v>
      </c>
      <c r="R149">
        <v>0</v>
      </c>
      <c r="S149">
        <v>0</v>
      </c>
    </row>
    <row r="150" spans="1:19">
      <c r="A150" t="s">
        <v>118</v>
      </c>
      <c r="B150" t="s">
        <v>175</v>
      </c>
      <c r="C150" t="s">
        <v>860</v>
      </c>
      <c r="D150">
        <v>46.779833066847658</v>
      </c>
      <c r="E150">
        <v>21.511894038039429</v>
      </c>
      <c r="F150">
        <v>0</v>
      </c>
      <c r="G150">
        <v>0</v>
      </c>
      <c r="H150">
        <v>0</v>
      </c>
      <c r="I150">
        <v>0</v>
      </c>
      <c r="J150">
        <v>0</v>
      </c>
      <c r="K150">
        <v>0</v>
      </c>
      <c r="L150">
        <v>0</v>
      </c>
      <c r="M150">
        <v>0</v>
      </c>
      <c r="N150">
        <v>0</v>
      </c>
      <c r="O150">
        <v>0</v>
      </c>
      <c r="P150">
        <v>0</v>
      </c>
      <c r="Q150">
        <v>0</v>
      </c>
      <c r="R150">
        <v>0</v>
      </c>
      <c r="S150">
        <v>0</v>
      </c>
    </row>
    <row r="151" spans="1:19">
      <c r="A151" t="s">
        <v>118</v>
      </c>
      <c r="B151" t="s">
        <v>175</v>
      </c>
      <c r="C151" t="s">
        <v>861</v>
      </c>
      <c r="D151">
        <v>46.779833066847658</v>
      </c>
      <c r="E151">
        <v>21.511894038039429</v>
      </c>
      <c r="F151">
        <v>0</v>
      </c>
      <c r="G151">
        <v>0</v>
      </c>
      <c r="H151">
        <v>0</v>
      </c>
      <c r="I151">
        <v>0</v>
      </c>
      <c r="J151">
        <v>0</v>
      </c>
      <c r="K151">
        <v>0</v>
      </c>
      <c r="L151">
        <v>0</v>
      </c>
      <c r="M151">
        <v>0</v>
      </c>
      <c r="N151">
        <v>0</v>
      </c>
      <c r="O151">
        <v>0</v>
      </c>
      <c r="P151">
        <v>0</v>
      </c>
      <c r="Q151">
        <v>0</v>
      </c>
      <c r="R151">
        <v>0</v>
      </c>
      <c r="S151">
        <v>0</v>
      </c>
    </row>
    <row r="152" spans="1:19">
      <c r="A152" t="s">
        <v>118</v>
      </c>
      <c r="B152" t="s">
        <v>175</v>
      </c>
      <c r="C152" t="s">
        <v>862</v>
      </c>
      <c r="D152">
        <v>46.779833066847658</v>
      </c>
      <c r="E152">
        <v>21.511894038039429</v>
      </c>
      <c r="F152">
        <v>0</v>
      </c>
      <c r="G152">
        <v>0</v>
      </c>
      <c r="H152">
        <v>0</v>
      </c>
      <c r="I152">
        <v>0</v>
      </c>
      <c r="J152">
        <v>0</v>
      </c>
      <c r="K152">
        <v>0</v>
      </c>
      <c r="L152">
        <v>0</v>
      </c>
      <c r="M152">
        <v>0</v>
      </c>
      <c r="N152">
        <v>0</v>
      </c>
      <c r="O152">
        <v>0</v>
      </c>
      <c r="P152">
        <v>0</v>
      </c>
      <c r="Q152">
        <v>0</v>
      </c>
      <c r="R152">
        <v>0</v>
      </c>
      <c r="S152">
        <v>0</v>
      </c>
    </row>
    <row r="153" spans="1:19">
      <c r="A153" t="s">
        <v>118</v>
      </c>
      <c r="B153" t="s">
        <v>175</v>
      </c>
      <c r="C153" t="s">
        <v>863</v>
      </c>
      <c r="D153">
        <v>46.779833066847658</v>
      </c>
      <c r="E153">
        <v>21.511894038039429</v>
      </c>
      <c r="F153">
        <v>0</v>
      </c>
      <c r="G153">
        <v>0</v>
      </c>
      <c r="H153">
        <v>0</v>
      </c>
      <c r="I153">
        <v>0</v>
      </c>
      <c r="J153">
        <v>0</v>
      </c>
      <c r="K153">
        <v>0</v>
      </c>
      <c r="L153">
        <v>0</v>
      </c>
      <c r="M153">
        <v>0</v>
      </c>
      <c r="N153">
        <v>0</v>
      </c>
      <c r="O153">
        <v>0</v>
      </c>
      <c r="P153">
        <v>0</v>
      </c>
      <c r="Q153">
        <v>0</v>
      </c>
      <c r="R153">
        <v>0</v>
      </c>
      <c r="S153">
        <v>0</v>
      </c>
    </row>
    <row r="154" spans="1:19">
      <c r="A154" t="s">
        <v>118</v>
      </c>
      <c r="B154" t="s">
        <v>177</v>
      </c>
      <c r="C154" t="s">
        <v>856</v>
      </c>
      <c r="D154">
        <v>0</v>
      </c>
      <c r="E154">
        <v>0</v>
      </c>
      <c r="F154">
        <v>0</v>
      </c>
      <c r="G154">
        <v>0</v>
      </c>
      <c r="H154">
        <v>0</v>
      </c>
      <c r="I154">
        <v>0</v>
      </c>
      <c r="J154">
        <v>0</v>
      </c>
      <c r="K154">
        <v>0</v>
      </c>
      <c r="L154">
        <v>0</v>
      </c>
      <c r="M154">
        <v>0</v>
      </c>
      <c r="N154">
        <v>0</v>
      </c>
      <c r="O154">
        <v>0</v>
      </c>
      <c r="P154">
        <v>0</v>
      </c>
      <c r="Q154">
        <v>0</v>
      </c>
      <c r="R154">
        <v>0</v>
      </c>
      <c r="S154">
        <v>0</v>
      </c>
    </row>
    <row r="155" spans="1:19">
      <c r="A155" t="s">
        <v>118</v>
      </c>
      <c r="B155" t="s">
        <v>177</v>
      </c>
      <c r="C155" t="s">
        <v>857</v>
      </c>
      <c r="D155">
        <v>21.92</v>
      </c>
      <c r="E155">
        <v>10.079999999999998</v>
      </c>
      <c r="F155">
        <v>0</v>
      </c>
      <c r="G155">
        <v>0</v>
      </c>
      <c r="H155">
        <v>0</v>
      </c>
      <c r="I155">
        <v>0</v>
      </c>
      <c r="J155">
        <v>0</v>
      </c>
      <c r="K155">
        <v>0</v>
      </c>
      <c r="L155">
        <v>0</v>
      </c>
      <c r="M155">
        <v>0</v>
      </c>
      <c r="N155">
        <v>0</v>
      </c>
      <c r="O155">
        <v>0</v>
      </c>
      <c r="P155">
        <v>0</v>
      </c>
      <c r="Q155">
        <v>0</v>
      </c>
      <c r="R155">
        <v>0</v>
      </c>
      <c r="S155">
        <v>0</v>
      </c>
    </row>
    <row r="156" spans="1:19">
      <c r="A156" t="s">
        <v>118</v>
      </c>
      <c r="B156" t="s">
        <v>177</v>
      </c>
      <c r="C156" t="s">
        <v>858</v>
      </c>
      <c r="D156">
        <v>52.416561680000001</v>
      </c>
      <c r="E156">
        <v>24.103966319999998</v>
      </c>
      <c r="F156">
        <v>0</v>
      </c>
      <c r="G156">
        <v>0</v>
      </c>
      <c r="H156">
        <v>0</v>
      </c>
      <c r="I156">
        <v>0</v>
      </c>
      <c r="J156">
        <v>0</v>
      </c>
      <c r="K156">
        <v>0</v>
      </c>
      <c r="L156">
        <v>0</v>
      </c>
      <c r="M156">
        <v>0</v>
      </c>
      <c r="N156">
        <v>0</v>
      </c>
      <c r="O156">
        <v>0</v>
      </c>
      <c r="P156">
        <v>0</v>
      </c>
      <c r="Q156">
        <v>0</v>
      </c>
      <c r="R156">
        <v>0</v>
      </c>
      <c r="S156">
        <v>0</v>
      </c>
    </row>
    <row r="157" spans="1:19">
      <c r="A157" t="s">
        <v>118</v>
      </c>
      <c r="B157" t="s">
        <v>177</v>
      </c>
      <c r="C157" t="s">
        <v>859</v>
      </c>
      <c r="D157">
        <v>79.556927500000029</v>
      </c>
      <c r="E157">
        <v>36.584572500000007</v>
      </c>
      <c r="F157">
        <v>0</v>
      </c>
      <c r="G157">
        <v>0</v>
      </c>
      <c r="H157">
        <v>0</v>
      </c>
      <c r="I157">
        <v>0</v>
      </c>
      <c r="J157">
        <v>0</v>
      </c>
      <c r="K157">
        <v>0</v>
      </c>
      <c r="L157">
        <v>0</v>
      </c>
      <c r="M157">
        <v>0</v>
      </c>
      <c r="N157">
        <v>0</v>
      </c>
      <c r="O157">
        <v>0</v>
      </c>
      <c r="P157">
        <v>0</v>
      </c>
      <c r="Q157">
        <v>0</v>
      </c>
      <c r="R157">
        <v>0</v>
      </c>
      <c r="S157">
        <v>0</v>
      </c>
    </row>
    <row r="158" spans="1:19">
      <c r="A158" t="s">
        <v>118</v>
      </c>
      <c r="B158" t="s">
        <v>177</v>
      </c>
      <c r="C158" t="s">
        <v>860</v>
      </c>
      <c r="D158">
        <v>79.556927500000029</v>
      </c>
      <c r="E158">
        <v>36.584572500000007</v>
      </c>
      <c r="F158">
        <v>0</v>
      </c>
      <c r="G158">
        <v>0</v>
      </c>
      <c r="H158">
        <v>0</v>
      </c>
      <c r="I158">
        <v>0</v>
      </c>
      <c r="J158">
        <v>0</v>
      </c>
      <c r="K158">
        <v>0</v>
      </c>
      <c r="L158">
        <v>0</v>
      </c>
      <c r="M158">
        <v>0</v>
      </c>
      <c r="N158">
        <v>0</v>
      </c>
      <c r="O158">
        <v>0</v>
      </c>
      <c r="P158">
        <v>0</v>
      </c>
      <c r="Q158">
        <v>0</v>
      </c>
      <c r="R158">
        <v>0</v>
      </c>
      <c r="S158">
        <v>0</v>
      </c>
    </row>
    <row r="159" spans="1:19">
      <c r="A159" t="s">
        <v>118</v>
      </c>
      <c r="B159" t="s">
        <v>177</v>
      </c>
      <c r="C159" t="s">
        <v>861</v>
      </c>
      <c r="D159">
        <v>79.556927500000029</v>
      </c>
      <c r="E159">
        <v>36.584572500000007</v>
      </c>
      <c r="F159">
        <v>0</v>
      </c>
      <c r="G159">
        <v>0</v>
      </c>
      <c r="H159">
        <v>0</v>
      </c>
      <c r="I159">
        <v>0</v>
      </c>
      <c r="J159">
        <v>0</v>
      </c>
      <c r="K159">
        <v>0</v>
      </c>
      <c r="L159">
        <v>0</v>
      </c>
      <c r="M159">
        <v>0</v>
      </c>
      <c r="N159">
        <v>0</v>
      </c>
      <c r="O159">
        <v>0</v>
      </c>
      <c r="P159">
        <v>0</v>
      </c>
      <c r="Q159">
        <v>0</v>
      </c>
      <c r="R159">
        <v>0</v>
      </c>
      <c r="S159">
        <v>0</v>
      </c>
    </row>
    <row r="160" spans="1:19">
      <c r="A160" t="s">
        <v>118</v>
      </c>
      <c r="B160" t="s">
        <v>177</v>
      </c>
      <c r="C160" t="s">
        <v>862</v>
      </c>
      <c r="D160">
        <v>79.556927500000029</v>
      </c>
      <c r="E160">
        <v>36.584572500000007</v>
      </c>
      <c r="F160">
        <v>0</v>
      </c>
      <c r="G160">
        <v>0</v>
      </c>
      <c r="H160">
        <v>0</v>
      </c>
      <c r="I160">
        <v>0</v>
      </c>
      <c r="J160">
        <v>0</v>
      </c>
      <c r="K160">
        <v>0</v>
      </c>
      <c r="L160">
        <v>0</v>
      </c>
      <c r="M160">
        <v>0</v>
      </c>
      <c r="N160">
        <v>0</v>
      </c>
      <c r="O160">
        <v>0</v>
      </c>
      <c r="P160">
        <v>0</v>
      </c>
      <c r="Q160">
        <v>0</v>
      </c>
      <c r="R160">
        <v>0</v>
      </c>
      <c r="S160">
        <v>0</v>
      </c>
    </row>
    <row r="161" spans="1:19">
      <c r="A161" t="s">
        <v>118</v>
      </c>
      <c r="B161" t="s">
        <v>177</v>
      </c>
      <c r="C161" t="s">
        <v>863</v>
      </c>
      <c r="D161">
        <v>79.556927500000029</v>
      </c>
      <c r="E161">
        <v>36.584572500000007</v>
      </c>
      <c r="F161">
        <v>0</v>
      </c>
      <c r="G161">
        <v>0</v>
      </c>
      <c r="H161">
        <v>0</v>
      </c>
      <c r="I161">
        <v>0</v>
      </c>
      <c r="J161">
        <v>0</v>
      </c>
      <c r="K161">
        <v>0</v>
      </c>
      <c r="L161">
        <v>0</v>
      </c>
      <c r="M161">
        <v>0</v>
      </c>
      <c r="N161">
        <v>0</v>
      </c>
      <c r="O161">
        <v>0</v>
      </c>
      <c r="P161">
        <v>0</v>
      </c>
      <c r="Q161">
        <v>0</v>
      </c>
      <c r="R161">
        <v>0</v>
      </c>
      <c r="S161">
        <v>0</v>
      </c>
    </row>
    <row r="162" spans="1:19">
      <c r="A162" t="s">
        <v>118</v>
      </c>
      <c r="B162" t="s">
        <v>179</v>
      </c>
      <c r="C162" t="s">
        <v>856</v>
      </c>
      <c r="D162">
        <v>0</v>
      </c>
      <c r="E162">
        <v>0</v>
      </c>
      <c r="F162">
        <v>0</v>
      </c>
      <c r="G162">
        <v>0</v>
      </c>
      <c r="H162">
        <v>0</v>
      </c>
      <c r="I162">
        <v>0</v>
      </c>
      <c r="J162">
        <v>0</v>
      </c>
      <c r="K162">
        <v>0</v>
      </c>
      <c r="L162">
        <v>0</v>
      </c>
      <c r="M162">
        <v>0</v>
      </c>
      <c r="N162">
        <v>0</v>
      </c>
      <c r="O162">
        <v>0</v>
      </c>
      <c r="P162">
        <v>0</v>
      </c>
      <c r="Q162">
        <v>0</v>
      </c>
      <c r="R162">
        <v>0</v>
      </c>
      <c r="S162">
        <v>0</v>
      </c>
    </row>
    <row r="163" spans="1:19">
      <c r="A163" t="s">
        <v>118</v>
      </c>
      <c r="B163" t="s">
        <v>179</v>
      </c>
      <c r="C163" t="s">
        <v>857</v>
      </c>
      <c r="D163">
        <v>21.92</v>
      </c>
      <c r="E163">
        <v>10.079999999999998</v>
      </c>
      <c r="F163">
        <v>0</v>
      </c>
      <c r="G163">
        <v>0</v>
      </c>
      <c r="H163">
        <v>0</v>
      </c>
      <c r="I163">
        <v>0</v>
      </c>
      <c r="J163">
        <v>0</v>
      </c>
      <c r="K163">
        <v>0</v>
      </c>
      <c r="L163">
        <v>0</v>
      </c>
      <c r="M163">
        <v>0</v>
      </c>
      <c r="N163">
        <v>0</v>
      </c>
      <c r="O163">
        <v>0</v>
      </c>
      <c r="P163">
        <v>0</v>
      </c>
      <c r="Q163">
        <v>0</v>
      </c>
      <c r="R163">
        <v>0</v>
      </c>
      <c r="S163">
        <v>0</v>
      </c>
    </row>
    <row r="164" spans="1:19">
      <c r="A164" t="s">
        <v>118</v>
      </c>
      <c r="B164" t="s">
        <v>179</v>
      </c>
      <c r="C164" t="s">
        <v>858</v>
      </c>
      <c r="D164">
        <v>52.416561680000001</v>
      </c>
      <c r="E164">
        <v>24.103966319999998</v>
      </c>
      <c r="F164">
        <v>0</v>
      </c>
      <c r="G164">
        <v>0</v>
      </c>
      <c r="H164">
        <v>0</v>
      </c>
      <c r="I164">
        <v>0</v>
      </c>
      <c r="J164">
        <v>0</v>
      </c>
      <c r="K164">
        <v>0</v>
      </c>
      <c r="L164">
        <v>0</v>
      </c>
      <c r="M164">
        <v>0</v>
      </c>
      <c r="N164">
        <v>0</v>
      </c>
      <c r="O164">
        <v>0</v>
      </c>
      <c r="P164">
        <v>0</v>
      </c>
      <c r="Q164">
        <v>0</v>
      </c>
      <c r="R164">
        <v>0</v>
      </c>
      <c r="S164">
        <v>0</v>
      </c>
    </row>
    <row r="165" spans="1:19">
      <c r="A165" t="s">
        <v>118</v>
      </c>
      <c r="B165" t="s">
        <v>179</v>
      </c>
      <c r="C165" t="s">
        <v>859</v>
      </c>
      <c r="D165">
        <v>79.556927500000029</v>
      </c>
      <c r="E165">
        <v>36.584572500000007</v>
      </c>
      <c r="F165">
        <v>0</v>
      </c>
      <c r="G165">
        <v>0</v>
      </c>
      <c r="H165">
        <v>0</v>
      </c>
      <c r="I165">
        <v>0</v>
      </c>
      <c r="J165">
        <v>0</v>
      </c>
      <c r="K165">
        <v>0</v>
      </c>
      <c r="L165">
        <v>0</v>
      </c>
      <c r="M165">
        <v>0</v>
      </c>
      <c r="N165">
        <v>0</v>
      </c>
      <c r="O165">
        <v>0</v>
      </c>
      <c r="P165">
        <v>0</v>
      </c>
      <c r="Q165">
        <v>0</v>
      </c>
      <c r="R165">
        <v>0</v>
      </c>
      <c r="S165">
        <v>0</v>
      </c>
    </row>
    <row r="166" spans="1:19">
      <c r="A166" t="s">
        <v>118</v>
      </c>
      <c r="B166" t="s">
        <v>179</v>
      </c>
      <c r="C166" t="s">
        <v>860</v>
      </c>
      <c r="D166">
        <v>79.556927500000029</v>
      </c>
      <c r="E166">
        <v>36.584572500000007</v>
      </c>
      <c r="F166">
        <v>0</v>
      </c>
      <c r="G166">
        <v>0</v>
      </c>
      <c r="H166">
        <v>0</v>
      </c>
      <c r="I166">
        <v>0</v>
      </c>
      <c r="J166">
        <v>0</v>
      </c>
      <c r="K166">
        <v>0</v>
      </c>
      <c r="L166">
        <v>0</v>
      </c>
      <c r="M166">
        <v>0</v>
      </c>
      <c r="N166">
        <v>0</v>
      </c>
      <c r="O166">
        <v>0</v>
      </c>
      <c r="P166">
        <v>0</v>
      </c>
      <c r="Q166">
        <v>0</v>
      </c>
      <c r="R166">
        <v>0</v>
      </c>
      <c r="S166">
        <v>0</v>
      </c>
    </row>
    <row r="167" spans="1:19">
      <c r="A167" t="s">
        <v>118</v>
      </c>
      <c r="B167" t="s">
        <v>179</v>
      </c>
      <c r="C167" t="s">
        <v>861</v>
      </c>
      <c r="D167">
        <v>79.556927500000029</v>
      </c>
      <c r="E167">
        <v>36.584572500000007</v>
      </c>
      <c r="F167">
        <v>0</v>
      </c>
      <c r="G167">
        <v>0</v>
      </c>
      <c r="H167">
        <v>0</v>
      </c>
      <c r="I167">
        <v>0</v>
      </c>
      <c r="J167">
        <v>0</v>
      </c>
      <c r="K167">
        <v>0</v>
      </c>
      <c r="L167">
        <v>0</v>
      </c>
      <c r="M167">
        <v>0</v>
      </c>
      <c r="N167">
        <v>0</v>
      </c>
      <c r="O167">
        <v>0</v>
      </c>
      <c r="P167">
        <v>0</v>
      </c>
      <c r="Q167">
        <v>0</v>
      </c>
      <c r="R167">
        <v>0</v>
      </c>
      <c r="S167">
        <v>0</v>
      </c>
    </row>
    <row r="168" spans="1:19">
      <c r="A168" t="s">
        <v>118</v>
      </c>
      <c r="B168" t="s">
        <v>179</v>
      </c>
      <c r="C168" t="s">
        <v>862</v>
      </c>
      <c r="D168">
        <v>79.556927500000029</v>
      </c>
      <c r="E168">
        <v>36.584572500000007</v>
      </c>
      <c r="F168">
        <v>0</v>
      </c>
      <c r="G168">
        <v>0</v>
      </c>
      <c r="H168">
        <v>0</v>
      </c>
      <c r="I168">
        <v>0</v>
      </c>
      <c r="J168">
        <v>0</v>
      </c>
      <c r="K168">
        <v>0</v>
      </c>
      <c r="L168">
        <v>0</v>
      </c>
      <c r="M168">
        <v>0</v>
      </c>
      <c r="N168">
        <v>0</v>
      </c>
      <c r="O168">
        <v>0</v>
      </c>
      <c r="P168">
        <v>0</v>
      </c>
      <c r="Q168">
        <v>0</v>
      </c>
      <c r="R168">
        <v>0</v>
      </c>
      <c r="S168">
        <v>0</v>
      </c>
    </row>
    <row r="169" spans="1:19">
      <c r="A169" t="s">
        <v>118</v>
      </c>
      <c r="B169" t="s">
        <v>179</v>
      </c>
      <c r="C169" t="s">
        <v>863</v>
      </c>
      <c r="D169">
        <v>79.556927500000029</v>
      </c>
      <c r="E169">
        <v>36.584572500000007</v>
      </c>
      <c r="F169">
        <v>0</v>
      </c>
      <c r="G169">
        <v>0</v>
      </c>
      <c r="H169">
        <v>0</v>
      </c>
      <c r="I169">
        <v>0</v>
      </c>
      <c r="J169">
        <v>0</v>
      </c>
      <c r="K169">
        <v>0</v>
      </c>
      <c r="L169">
        <v>0</v>
      </c>
      <c r="M169">
        <v>0</v>
      </c>
      <c r="N169">
        <v>0</v>
      </c>
      <c r="O169">
        <v>0</v>
      </c>
      <c r="P169">
        <v>0</v>
      </c>
      <c r="Q169">
        <v>0</v>
      </c>
      <c r="R169">
        <v>0</v>
      </c>
      <c r="S169">
        <v>0</v>
      </c>
    </row>
    <row r="170" spans="1:19">
      <c r="A170" t="s">
        <v>118</v>
      </c>
      <c r="B170" t="s">
        <v>181</v>
      </c>
      <c r="C170" t="s">
        <v>856</v>
      </c>
      <c r="D170">
        <v>0</v>
      </c>
      <c r="E170">
        <v>0</v>
      </c>
      <c r="F170">
        <v>0</v>
      </c>
      <c r="G170">
        <v>0</v>
      </c>
      <c r="H170">
        <v>0</v>
      </c>
      <c r="I170">
        <v>0</v>
      </c>
      <c r="J170">
        <v>0</v>
      </c>
      <c r="K170">
        <v>0</v>
      </c>
      <c r="L170">
        <v>0</v>
      </c>
      <c r="M170">
        <v>0</v>
      </c>
      <c r="N170">
        <v>0</v>
      </c>
      <c r="O170">
        <v>0</v>
      </c>
      <c r="P170">
        <v>0</v>
      </c>
      <c r="Q170">
        <v>0</v>
      </c>
      <c r="R170">
        <v>0</v>
      </c>
      <c r="S170">
        <v>0</v>
      </c>
    </row>
    <row r="171" spans="1:19">
      <c r="A171" t="s">
        <v>118</v>
      </c>
      <c r="B171" t="s">
        <v>181</v>
      </c>
      <c r="C171" t="s">
        <v>857</v>
      </c>
      <c r="D171">
        <v>21.92</v>
      </c>
      <c r="E171">
        <v>10.079999999999998</v>
      </c>
      <c r="F171">
        <v>0</v>
      </c>
      <c r="G171">
        <v>0</v>
      </c>
      <c r="H171">
        <v>0</v>
      </c>
      <c r="I171">
        <v>0</v>
      </c>
      <c r="J171">
        <v>0</v>
      </c>
      <c r="K171">
        <v>0</v>
      </c>
      <c r="L171">
        <v>0</v>
      </c>
      <c r="M171">
        <v>0</v>
      </c>
      <c r="N171">
        <v>0</v>
      </c>
      <c r="O171">
        <v>0</v>
      </c>
      <c r="P171">
        <v>0</v>
      </c>
      <c r="Q171">
        <v>0</v>
      </c>
      <c r="R171">
        <v>0</v>
      </c>
      <c r="S171">
        <v>0</v>
      </c>
    </row>
    <row r="172" spans="1:19">
      <c r="A172" t="s">
        <v>118</v>
      </c>
      <c r="B172" t="s">
        <v>181</v>
      </c>
      <c r="C172" t="s">
        <v>858</v>
      </c>
      <c r="D172">
        <v>52.416561680000001</v>
      </c>
      <c r="E172">
        <v>24.103966319999998</v>
      </c>
      <c r="F172">
        <v>0</v>
      </c>
      <c r="G172">
        <v>0</v>
      </c>
      <c r="H172">
        <v>0</v>
      </c>
      <c r="I172">
        <v>0</v>
      </c>
      <c r="J172">
        <v>0</v>
      </c>
      <c r="K172">
        <v>0</v>
      </c>
      <c r="L172">
        <v>0</v>
      </c>
      <c r="M172">
        <v>0</v>
      </c>
      <c r="N172">
        <v>0</v>
      </c>
      <c r="O172">
        <v>0</v>
      </c>
      <c r="P172">
        <v>0</v>
      </c>
      <c r="Q172">
        <v>0</v>
      </c>
      <c r="R172">
        <v>0</v>
      </c>
      <c r="S172">
        <v>0</v>
      </c>
    </row>
    <row r="173" spans="1:19">
      <c r="A173" t="s">
        <v>118</v>
      </c>
      <c r="B173" t="s">
        <v>181</v>
      </c>
      <c r="C173" t="s">
        <v>859</v>
      </c>
      <c r="D173">
        <v>79.556927500000029</v>
      </c>
      <c r="E173">
        <v>36.584572500000007</v>
      </c>
      <c r="F173">
        <v>0</v>
      </c>
      <c r="G173">
        <v>0</v>
      </c>
      <c r="H173">
        <v>0</v>
      </c>
      <c r="I173">
        <v>0</v>
      </c>
      <c r="J173">
        <v>0</v>
      </c>
      <c r="K173">
        <v>0</v>
      </c>
      <c r="L173">
        <v>0</v>
      </c>
      <c r="M173">
        <v>0</v>
      </c>
      <c r="N173">
        <v>0</v>
      </c>
      <c r="O173">
        <v>0</v>
      </c>
      <c r="P173">
        <v>0</v>
      </c>
      <c r="Q173">
        <v>0</v>
      </c>
      <c r="R173">
        <v>0</v>
      </c>
      <c r="S173">
        <v>0</v>
      </c>
    </row>
    <row r="174" spans="1:19">
      <c r="A174" t="s">
        <v>118</v>
      </c>
      <c r="B174" t="s">
        <v>181</v>
      </c>
      <c r="C174" t="s">
        <v>860</v>
      </c>
      <c r="D174">
        <v>79.556927500000029</v>
      </c>
      <c r="E174">
        <v>36.584572500000007</v>
      </c>
      <c r="F174">
        <v>0</v>
      </c>
      <c r="G174">
        <v>0</v>
      </c>
      <c r="H174">
        <v>0</v>
      </c>
      <c r="I174">
        <v>0</v>
      </c>
      <c r="J174">
        <v>0</v>
      </c>
      <c r="K174">
        <v>0</v>
      </c>
      <c r="L174">
        <v>0</v>
      </c>
      <c r="M174">
        <v>0</v>
      </c>
      <c r="N174">
        <v>0</v>
      </c>
      <c r="O174">
        <v>0</v>
      </c>
      <c r="P174">
        <v>0</v>
      </c>
      <c r="Q174">
        <v>0</v>
      </c>
      <c r="R174">
        <v>0</v>
      </c>
      <c r="S174">
        <v>0</v>
      </c>
    </row>
    <row r="175" spans="1:19">
      <c r="A175" t="s">
        <v>118</v>
      </c>
      <c r="B175" t="s">
        <v>181</v>
      </c>
      <c r="C175" t="s">
        <v>861</v>
      </c>
      <c r="D175">
        <v>79.556927500000029</v>
      </c>
      <c r="E175">
        <v>36.584572500000007</v>
      </c>
      <c r="F175">
        <v>0</v>
      </c>
      <c r="G175">
        <v>0</v>
      </c>
      <c r="H175">
        <v>0</v>
      </c>
      <c r="I175">
        <v>0</v>
      </c>
      <c r="J175">
        <v>0</v>
      </c>
      <c r="K175">
        <v>0</v>
      </c>
      <c r="L175">
        <v>0</v>
      </c>
      <c r="M175">
        <v>0</v>
      </c>
      <c r="N175">
        <v>0</v>
      </c>
      <c r="O175">
        <v>0</v>
      </c>
      <c r="P175">
        <v>0</v>
      </c>
      <c r="Q175">
        <v>0</v>
      </c>
      <c r="R175">
        <v>0</v>
      </c>
      <c r="S175">
        <v>0</v>
      </c>
    </row>
    <row r="176" spans="1:19">
      <c r="A176" t="s">
        <v>118</v>
      </c>
      <c r="B176" t="s">
        <v>181</v>
      </c>
      <c r="C176" t="s">
        <v>862</v>
      </c>
      <c r="D176">
        <v>79.556927500000029</v>
      </c>
      <c r="E176">
        <v>36.584572500000007</v>
      </c>
      <c r="F176">
        <v>0</v>
      </c>
      <c r="G176">
        <v>0</v>
      </c>
      <c r="H176">
        <v>0</v>
      </c>
      <c r="I176">
        <v>0</v>
      </c>
      <c r="J176">
        <v>0</v>
      </c>
      <c r="K176">
        <v>0</v>
      </c>
      <c r="L176">
        <v>0</v>
      </c>
      <c r="M176">
        <v>0</v>
      </c>
      <c r="N176">
        <v>0</v>
      </c>
      <c r="O176">
        <v>0</v>
      </c>
      <c r="P176">
        <v>0</v>
      </c>
      <c r="Q176">
        <v>0</v>
      </c>
      <c r="R176">
        <v>0</v>
      </c>
      <c r="S176">
        <v>0</v>
      </c>
    </row>
    <row r="177" spans="1:19">
      <c r="A177" t="s">
        <v>118</v>
      </c>
      <c r="B177" t="s">
        <v>181</v>
      </c>
      <c r="C177" t="s">
        <v>863</v>
      </c>
      <c r="D177">
        <v>79.556927500000029</v>
      </c>
      <c r="E177">
        <v>36.584572500000007</v>
      </c>
      <c r="F177">
        <v>0</v>
      </c>
      <c r="G177">
        <v>0</v>
      </c>
      <c r="H177">
        <v>0</v>
      </c>
      <c r="I177">
        <v>0</v>
      </c>
      <c r="J177">
        <v>0</v>
      </c>
      <c r="K177">
        <v>0</v>
      </c>
      <c r="L177">
        <v>0</v>
      </c>
      <c r="M177">
        <v>0</v>
      </c>
      <c r="N177">
        <v>0</v>
      </c>
      <c r="O177">
        <v>0</v>
      </c>
      <c r="P177">
        <v>0</v>
      </c>
      <c r="Q177">
        <v>0</v>
      </c>
      <c r="R177">
        <v>0</v>
      </c>
      <c r="S177">
        <v>0</v>
      </c>
    </row>
    <row r="178" spans="1:19">
      <c r="A178" t="s">
        <v>118</v>
      </c>
      <c r="B178" t="s">
        <v>183</v>
      </c>
      <c r="C178" t="s">
        <v>856</v>
      </c>
      <c r="D178">
        <v>0</v>
      </c>
      <c r="E178">
        <v>0</v>
      </c>
      <c r="F178">
        <v>0</v>
      </c>
      <c r="G178">
        <v>0</v>
      </c>
      <c r="H178">
        <v>0</v>
      </c>
      <c r="I178">
        <v>0</v>
      </c>
      <c r="J178">
        <v>0</v>
      </c>
      <c r="K178">
        <v>0</v>
      </c>
      <c r="L178">
        <v>0</v>
      </c>
      <c r="M178">
        <v>0</v>
      </c>
      <c r="N178">
        <v>0</v>
      </c>
      <c r="O178">
        <v>0</v>
      </c>
      <c r="P178">
        <v>0</v>
      </c>
      <c r="Q178">
        <v>0</v>
      </c>
      <c r="R178">
        <v>0</v>
      </c>
      <c r="S178">
        <v>0</v>
      </c>
    </row>
    <row r="179" spans="1:19">
      <c r="A179" t="s">
        <v>118</v>
      </c>
      <c r="B179" t="s">
        <v>183</v>
      </c>
      <c r="C179" t="s">
        <v>857</v>
      </c>
      <c r="D179">
        <v>21.92</v>
      </c>
      <c r="E179">
        <v>10.079999999999998</v>
      </c>
      <c r="F179">
        <v>0</v>
      </c>
      <c r="G179">
        <v>0</v>
      </c>
      <c r="H179">
        <v>0</v>
      </c>
      <c r="I179">
        <v>0</v>
      </c>
      <c r="J179">
        <v>0</v>
      </c>
      <c r="K179">
        <v>0</v>
      </c>
      <c r="L179">
        <v>0</v>
      </c>
      <c r="M179">
        <v>0</v>
      </c>
      <c r="N179">
        <v>0</v>
      </c>
      <c r="O179">
        <v>0</v>
      </c>
      <c r="P179">
        <v>0</v>
      </c>
      <c r="Q179">
        <v>0</v>
      </c>
      <c r="R179">
        <v>0</v>
      </c>
      <c r="S179">
        <v>0</v>
      </c>
    </row>
    <row r="180" spans="1:19">
      <c r="A180" t="s">
        <v>118</v>
      </c>
      <c r="B180" t="s">
        <v>183</v>
      </c>
      <c r="C180" t="s">
        <v>858</v>
      </c>
      <c r="D180">
        <v>52.416561680000001</v>
      </c>
      <c r="E180">
        <v>24.103966319999998</v>
      </c>
      <c r="F180">
        <v>0</v>
      </c>
      <c r="G180">
        <v>0</v>
      </c>
      <c r="H180">
        <v>0</v>
      </c>
      <c r="I180">
        <v>0</v>
      </c>
      <c r="J180">
        <v>0</v>
      </c>
      <c r="K180">
        <v>0</v>
      </c>
      <c r="L180">
        <v>0</v>
      </c>
      <c r="M180">
        <v>0</v>
      </c>
      <c r="N180">
        <v>0</v>
      </c>
      <c r="O180">
        <v>0</v>
      </c>
      <c r="P180">
        <v>0</v>
      </c>
      <c r="Q180">
        <v>0</v>
      </c>
      <c r="R180">
        <v>0</v>
      </c>
      <c r="S180">
        <v>0</v>
      </c>
    </row>
    <row r="181" spans="1:19">
      <c r="A181" t="s">
        <v>118</v>
      </c>
      <c r="B181" t="s">
        <v>183</v>
      </c>
      <c r="C181" t="s">
        <v>859</v>
      </c>
      <c r="D181">
        <v>79.556927500000029</v>
      </c>
      <c r="E181">
        <v>36.584572500000007</v>
      </c>
      <c r="F181">
        <v>0</v>
      </c>
      <c r="G181">
        <v>0</v>
      </c>
      <c r="H181">
        <v>0</v>
      </c>
      <c r="I181">
        <v>0</v>
      </c>
      <c r="J181">
        <v>0</v>
      </c>
      <c r="K181">
        <v>0</v>
      </c>
      <c r="L181">
        <v>0</v>
      </c>
      <c r="M181">
        <v>0</v>
      </c>
      <c r="N181">
        <v>0</v>
      </c>
      <c r="O181">
        <v>0</v>
      </c>
      <c r="P181">
        <v>0</v>
      </c>
      <c r="Q181">
        <v>0</v>
      </c>
      <c r="R181">
        <v>0</v>
      </c>
      <c r="S181">
        <v>0</v>
      </c>
    </row>
    <row r="182" spans="1:19">
      <c r="A182" t="s">
        <v>118</v>
      </c>
      <c r="B182" t="s">
        <v>183</v>
      </c>
      <c r="C182" t="s">
        <v>860</v>
      </c>
      <c r="D182">
        <v>79.556927500000029</v>
      </c>
      <c r="E182">
        <v>36.584572500000007</v>
      </c>
      <c r="F182">
        <v>0</v>
      </c>
      <c r="G182">
        <v>0</v>
      </c>
      <c r="H182">
        <v>0</v>
      </c>
      <c r="I182">
        <v>0</v>
      </c>
      <c r="J182">
        <v>0</v>
      </c>
      <c r="K182">
        <v>0</v>
      </c>
      <c r="L182">
        <v>0</v>
      </c>
      <c r="M182">
        <v>0</v>
      </c>
      <c r="N182">
        <v>0</v>
      </c>
      <c r="O182">
        <v>0</v>
      </c>
      <c r="P182">
        <v>0</v>
      </c>
      <c r="Q182">
        <v>0</v>
      </c>
      <c r="R182">
        <v>0</v>
      </c>
      <c r="S182">
        <v>0</v>
      </c>
    </row>
    <row r="183" spans="1:19">
      <c r="A183" t="s">
        <v>118</v>
      </c>
      <c r="B183" t="s">
        <v>183</v>
      </c>
      <c r="C183" t="s">
        <v>861</v>
      </c>
      <c r="D183">
        <v>79.556927500000029</v>
      </c>
      <c r="E183">
        <v>36.584572500000007</v>
      </c>
      <c r="F183">
        <v>0</v>
      </c>
      <c r="G183">
        <v>0</v>
      </c>
      <c r="H183">
        <v>0</v>
      </c>
      <c r="I183">
        <v>0</v>
      </c>
      <c r="J183">
        <v>0</v>
      </c>
      <c r="K183">
        <v>0</v>
      </c>
      <c r="L183">
        <v>0</v>
      </c>
      <c r="M183">
        <v>0</v>
      </c>
      <c r="N183">
        <v>0</v>
      </c>
      <c r="O183">
        <v>0</v>
      </c>
      <c r="P183">
        <v>0</v>
      </c>
      <c r="Q183">
        <v>0</v>
      </c>
      <c r="R183">
        <v>0</v>
      </c>
      <c r="S183">
        <v>0</v>
      </c>
    </row>
    <row r="184" spans="1:19">
      <c r="A184" t="s">
        <v>118</v>
      </c>
      <c r="B184" t="s">
        <v>183</v>
      </c>
      <c r="C184" t="s">
        <v>862</v>
      </c>
      <c r="D184">
        <v>79.556927500000029</v>
      </c>
      <c r="E184">
        <v>36.584572500000007</v>
      </c>
      <c r="F184">
        <v>0</v>
      </c>
      <c r="G184">
        <v>0</v>
      </c>
      <c r="H184">
        <v>0</v>
      </c>
      <c r="I184">
        <v>0</v>
      </c>
      <c r="J184">
        <v>0</v>
      </c>
      <c r="K184">
        <v>0</v>
      </c>
      <c r="L184">
        <v>0</v>
      </c>
      <c r="M184">
        <v>0</v>
      </c>
      <c r="N184">
        <v>0</v>
      </c>
      <c r="O184">
        <v>0</v>
      </c>
      <c r="P184">
        <v>0</v>
      </c>
      <c r="Q184">
        <v>0</v>
      </c>
      <c r="R184">
        <v>0</v>
      </c>
      <c r="S184">
        <v>0</v>
      </c>
    </row>
    <row r="185" spans="1:19">
      <c r="A185" t="s">
        <v>118</v>
      </c>
      <c r="B185" t="s">
        <v>183</v>
      </c>
      <c r="C185" t="s">
        <v>863</v>
      </c>
      <c r="D185">
        <v>79.556927500000029</v>
      </c>
      <c r="E185">
        <v>36.584572500000007</v>
      </c>
      <c r="F185">
        <v>0</v>
      </c>
      <c r="G185">
        <v>0</v>
      </c>
      <c r="H185">
        <v>0</v>
      </c>
      <c r="I185">
        <v>0</v>
      </c>
      <c r="J185">
        <v>0</v>
      </c>
      <c r="K185">
        <v>0</v>
      </c>
      <c r="L185">
        <v>0</v>
      </c>
      <c r="M185">
        <v>0</v>
      </c>
      <c r="N185">
        <v>0</v>
      </c>
      <c r="O185">
        <v>0</v>
      </c>
      <c r="P185">
        <v>0</v>
      </c>
      <c r="Q185">
        <v>0</v>
      </c>
      <c r="R185">
        <v>0</v>
      </c>
      <c r="S185">
        <v>0</v>
      </c>
    </row>
    <row r="186" spans="1:19">
      <c r="A186" t="s">
        <v>118</v>
      </c>
      <c r="B186" t="s">
        <v>185</v>
      </c>
      <c r="C186" t="s">
        <v>856</v>
      </c>
      <c r="D186">
        <v>0</v>
      </c>
      <c r="E186">
        <v>0</v>
      </c>
      <c r="F186">
        <v>0</v>
      </c>
      <c r="G186">
        <v>0</v>
      </c>
      <c r="H186">
        <v>0</v>
      </c>
      <c r="I186">
        <v>0</v>
      </c>
      <c r="J186">
        <v>0</v>
      </c>
      <c r="K186">
        <v>0</v>
      </c>
      <c r="L186">
        <v>0</v>
      </c>
      <c r="M186">
        <v>0</v>
      </c>
      <c r="N186">
        <v>0</v>
      </c>
      <c r="O186">
        <v>0</v>
      </c>
      <c r="P186">
        <v>0</v>
      </c>
      <c r="Q186">
        <v>0</v>
      </c>
      <c r="R186">
        <v>0</v>
      </c>
      <c r="S186">
        <v>0</v>
      </c>
    </row>
    <row r="187" spans="1:19">
      <c r="A187" t="s">
        <v>118</v>
      </c>
      <c r="B187" t="s">
        <v>185</v>
      </c>
      <c r="C187" t="s">
        <v>857</v>
      </c>
      <c r="D187">
        <v>15.610669496764679</v>
      </c>
      <c r="E187">
        <v>7.1786290386582081</v>
      </c>
      <c r="F187">
        <v>0</v>
      </c>
      <c r="G187">
        <v>0</v>
      </c>
      <c r="H187">
        <v>0</v>
      </c>
      <c r="I187">
        <v>0</v>
      </c>
      <c r="J187">
        <v>0</v>
      </c>
      <c r="K187">
        <v>0</v>
      </c>
      <c r="L187">
        <v>0</v>
      </c>
      <c r="M187">
        <v>0</v>
      </c>
      <c r="N187">
        <v>0</v>
      </c>
      <c r="O187">
        <v>0</v>
      </c>
      <c r="P187">
        <v>0</v>
      </c>
      <c r="Q187">
        <v>0</v>
      </c>
      <c r="R187">
        <v>0</v>
      </c>
      <c r="S187">
        <v>0</v>
      </c>
    </row>
    <row r="188" spans="1:19">
      <c r="A188" t="s">
        <v>118</v>
      </c>
      <c r="B188" t="s">
        <v>185</v>
      </c>
      <c r="C188" t="s">
        <v>858</v>
      </c>
      <c r="D188">
        <v>53.352496404552859</v>
      </c>
      <c r="E188">
        <v>24.534359660487802</v>
      </c>
      <c r="F188">
        <v>0</v>
      </c>
      <c r="G188">
        <v>0</v>
      </c>
      <c r="H188">
        <v>0</v>
      </c>
      <c r="I188">
        <v>0</v>
      </c>
      <c r="J188">
        <v>0</v>
      </c>
      <c r="K188">
        <v>0</v>
      </c>
      <c r="L188">
        <v>0</v>
      </c>
      <c r="M188">
        <v>0</v>
      </c>
      <c r="N188">
        <v>0</v>
      </c>
      <c r="O188">
        <v>0</v>
      </c>
      <c r="P188">
        <v>0</v>
      </c>
      <c r="Q188">
        <v>0</v>
      </c>
      <c r="R188">
        <v>0</v>
      </c>
      <c r="S188">
        <v>0</v>
      </c>
    </row>
    <row r="189" spans="1:19">
      <c r="A189" t="s">
        <v>118</v>
      </c>
      <c r="B189" t="s">
        <v>185</v>
      </c>
      <c r="C189" t="s">
        <v>859</v>
      </c>
      <c r="D189">
        <v>71.446073617886213</v>
      </c>
      <c r="E189">
        <v>32.854763780487815</v>
      </c>
      <c r="F189">
        <v>0</v>
      </c>
      <c r="G189">
        <v>0</v>
      </c>
      <c r="H189">
        <v>0</v>
      </c>
      <c r="I189">
        <v>0</v>
      </c>
      <c r="J189">
        <v>0</v>
      </c>
      <c r="K189">
        <v>0</v>
      </c>
      <c r="L189">
        <v>0</v>
      </c>
      <c r="M189">
        <v>0</v>
      </c>
      <c r="N189">
        <v>0</v>
      </c>
      <c r="O189">
        <v>0</v>
      </c>
      <c r="P189">
        <v>0</v>
      </c>
      <c r="Q189">
        <v>0</v>
      </c>
      <c r="R189">
        <v>0</v>
      </c>
      <c r="S189">
        <v>0</v>
      </c>
    </row>
    <row r="190" spans="1:19">
      <c r="A190" t="s">
        <v>118</v>
      </c>
      <c r="B190" t="s">
        <v>185</v>
      </c>
      <c r="C190" t="s">
        <v>860</v>
      </c>
      <c r="D190">
        <v>68.141257177807972</v>
      </c>
      <c r="E190">
        <v>31.335030673006585</v>
      </c>
      <c r="F190">
        <v>0</v>
      </c>
      <c r="G190">
        <v>0</v>
      </c>
      <c r="H190">
        <v>0</v>
      </c>
      <c r="I190">
        <v>0</v>
      </c>
      <c r="J190">
        <v>0</v>
      </c>
      <c r="K190">
        <v>0</v>
      </c>
      <c r="L190">
        <v>0</v>
      </c>
      <c r="M190">
        <v>0</v>
      </c>
      <c r="N190">
        <v>0</v>
      </c>
      <c r="O190">
        <v>0</v>
      </c>
      <c r="P190">
        <v>0</v>
      </c>
      <c r="Q190">
        <v>0</v>
      </c>
      <c r="R190">
        <v>0</v>
      </c>
      <c r="S190">
        <v>0</v>
      </c>
    </row>
    <row r="191" spans="1:19">
      <c r="A191" t="s">
        <v>118</v>
      </c>
      <c r="B191" t="s">
        <v>185</v>
      </c>
      <c r="C191" t="s">
        <v>861</v>
      </c>
      <c r="D191">
        <v>68.141257177807972</v>
      </c>
      <c r="E191">
        <v>31.335030673006585</v>
      </c>
      <c r="F191">
        <v>0</v>
      </c>
      <c r="G191">
        <v>0</v>
      </c>
      <c r="H191">
        <v>0</v>
      </c>
      <c r="I191">
        <v>0</v>
      </c>
      <c r="J191">
        <v>0</v>
      </c>
      <c r="K191">
        <v>0</v>
      </c>
      <c r="L191">
        <v>0</v>
      </c>
      <c r="M191">
        <v>0</v>
      </c>
      <c r="N191">
        <v>0</v>
      </c>
      <c r="O191">
        <v>0</v>
      </c>
      <c r="P191">
        <v>0</v>
      </c>
      <c r="Q191">
        <v>0</v>
      </c>
      <c r="R191">
        <v>0</v>
      </c>
      <c r="S191">
        <v>0</v>
      </c>
    </row>
    <row r="192" spans="1:19">
      <c r="A192" t="s">
        <v>118</v>
      </c>
      <c r="B192" t="s">
        <v>185</v>
      </c>
      <c r="C192" t="s">
        <v>862</v>
      </c>
      <c r="D192">
        <v>68.141257177807972</v>
      </c>
      <c r="E192">
        <v>31.335030673006585</v>
      </c>
      <c r="F192">
        <v>0</v>
      </c>
      <c r="G192">
        <v>0</v>
      </c>
      <c r="H192">
        <v>0</v>
      </c>
      <c r="I192">
        <v>0</v>
      </c>
      <c r="J192">
        <v>0</v>
      </c>
      <c r="K192">
        <v>0</v>
      </c>
      <c r="L192">
        <v>0</v>
      </c>
      <c r="M192">
        <v>0</v>
      </c>
      <c r="N192">
        <v>0</v>
      </c>
      <c r="O192">
        <v>0</v>
      </c>
      <c r="P192">
        <v>0</v>
      </c>
      <c r="Q192">
        <v>0</v>
      </c>
      <c r="R192">
        <v>0</v>
      </c>
      <c r="S192">
        <v>0</v>
      </c>
    </row>
    <row r="193" spans="1:19">
      <c r="A193" t="s">
        <v>118</v>
      </c>
      <c r="B193" t="s">
        <v>185</v>
      </c>
      <c r="C193" t="s">
        <v>863</v>
      </c>
      <c r="D193">
        <v>68.141257177807972</v>
      </c>
      <c r="E193">
        <v>31.335030673006585</v>
      </c>
      <c r="F193">
        <v>0</v>
      </c>
      <c r="G193">
        <v>0</v>
      </c>
      <c r="H193">
        <v>0</v>
      </c>
      <c r="I193">
        <v>0</v>
      </c>
      <c r="J193">
        <v>0</v>
      </c>
      <c r="K193">
        <v>0</v>
      </c>
      <c r="L193">
        <v>0</v>
      </c>
      <c r="M193">
        <v>0</v>
      </c>
      <c r="N193">
        <v>0</v>
      </c>
      <c r="O193">
        <v>0</v>
      </c>
      <c r="P193">
        <v>0</v>
      </c>
      <c r="Q193">
        <v>0</v>
      </c>
      <c r="R193">
        <v>0</v>
      </c>
      <c r="S193">
        <v>0</v>
      </c>
    </row>
    <row r="194" spans="1:19">
      <c r="A194" t="s">
        <v>120</v>
      </c>
      <c r="B194" t="s">
        <v>171</v>
      </c>
      <c r="C194" t="s">
        <v>856</v>
      </c>
      <c r="D194">
        <v>0</v>
      </c>
      <c r="E194">
        <v>0</v>
      </c>
      <c r="F194">
        <v>0</v>
      </c>
      <c r="G194">
        <v>0</v>
      </c>
      <c r="H194">
        <v>0</v>
      </c>
      <c r="I194">
        <v>0</v>
      </c>
      <c r="J194">
        <v>0</v>
      </c>
      <c r="K194">
        <v>0</v>
      </c>
      <c r="L194">
        <v>0</v>
      </c>
      <c r="M194">
        <v>0</v>
      </c>
      <c r="N194">
        <v>0</v>
      </c>
      <c r="O194">
        <v>0</v>
      </c>
      <c r="P194">
        <v>0</v>
      </c>
      <c r="Q194">
        <v>0</v>
      </c>
      <c r="R194">
        <v>0</v>
      </c>
      <c r="S194">
        <v>0</v>
      </c>
    </row>
    <row r="195" spans="1:19">
      <c r="A195" t="s">
        <v>120</v>
      </c>
      <c r="B195" t="s">
        <v>171</v>
      </c>
      <c r="C195" t="s">
        <v>857</v>
      </c>
      <c r="D195">
        <v>32.830151822518651</v>
      </c>
      <c r="E195">
        <v>15.097077115464778</v>
      </c>
      <c r="F195">
        <v>0</v>
      </c>
      <c r="G195">
        <v>0</v>
      </c>
      <c r="H195">
        <v>0</v>
      </c>
      <c r="I195">
        <v>0</v>
      </c>
      <c r="J195">
        <v>0</v>
      </c>
      <c r="K195">
        <v>0</v>
      </c>
      <c r="L195">
        <v>0</v>
      </c>
      <c r="M195">
        <v>0</v>
      </c>
      <c r="N195">
        <v>0</v>
      </c>
      <c r="O195">
        <v>0</v>
      </c>
      <c r="P195">
        <v>0</v>
      </c>
      <c r="Q195">
        <v>0</v>
      </c>
      <c r="R195">
        <v>0</v>
      </c>
      <c r="S195">
        <v>0</v>
      </c>
    </row>
    <row r="196" spans="1:19">
      <c r="A196" t="s">
        <v>120</v>
      </c>
      <c r="B196" t="s">
        <v>171</v>
      </c>
      <c r="C196" t="s">
        <v>858</v>
      </c>
      <c r="D196">
        <v>36.027389560465018</v>
      </c>
      <c r="E196">
        <v>16.567339724885365</v>
      </c>
      <c r="F196">
        <v>0</v>
      </c>
      <c r="G196">
        <v>0</v>
      </c>
      <c r="H196">
        <v>0</v>
      </c>
      <c r="I196">
        <v>0</v>
      </c>
      <c r="J196">
        <v>0</v>
      </c>
      <c r="K196">
        <v>0</v>
      </c>
      <c r="L196">
        <v>0</v>
      </c>
      <c r="M196">
        <v>0</v>
      </c>
      <c r="N196">
        <v>0</v>
      </c>
      <c r="O196">
        <v>0</v>
      </c>
      <c r="P196">
        <v>0</v>
      </c>
      <c r="Q196">
        <v>0</v>
      </c>
      <c r="R196">
        <v>0</v>
      </c>
      <c r="S196">
        <v>0</v>
      </c>
    </row>
    <row r="197" spans="1:19">
      <c r="A197" t="s">
        <v>120</v>
      </c>
      <c r="B197" t="s">
        <v>171</v>
      </c>
      <c r="C197" t="s">
        <v>859</v>
      </c>
      <c r="D197">
        <v>41.103889166425951</v>
      </c>
      <c r="E197">
        <v>18.901788448794406</v>
      </c>
      <c r="F197">
        <v>0</v>
      </c>
      <c r="G197">
        <v>0</v>
      </c>
      <c r="H197">
        <v>0</v>
      </c>
      <c r="I197">
        <v>0</v>
      </c>
      <c r="J197">
        <v>0</v>
      </c>
      <c r="K197">
        <v>0</v>
      </c>
      <c r="L197">
        <v>0</v>
      </c>
      <c r="M197">
        <v>0</v>
      </c>
      <c r="N197">
        <v>0</v>
      </c>
      <c r="O197">
        <v>0</v>
      </c>
      <c r="P197">
        <v>0</v>
      </c>
      <c r="Q197">
        <v>0</v>
      </c>
      <c r="R197">
        <v>0</v>
      </c>
      <c r="S197">
        <v>0</v>
      </c>
    </row>
    <row r="198" spans="1:19">
      <c r="A198" t="s">
        <v>120</v>
      </c>
      <c r="B198" t="s">
        <v>171</v>
      </c>
      <c r="C198" t="s">
        <v>860</v>
      </c>
      <c r="D198">
        <v>42.419410904424666</v>
      </c>
      <c r="E198">
        <v>19.506736401304764</v>
      </c>
      <c r="F198">
        <v>0</v>
      </c>
      <c r="G198">
        <v>0</v>
      </c>
      <c r="H198">
        <v>0</v>
      </c>
      <c r="I198">
        <v>0</v>
      </c>
      <c r="J198">
        <v>0</v>
      </c>
      <c r="K198">
        <v>0</v>
      </c>
      <c r="L198">
        <v>0</v>
      </c>
      <c r="M198">
        <v>0</v>
      </c>
      <c r="N198">
        <v>0</v>
      </c>
      <c r="O198">
        <v>0</v>
      </c>
      <c r="P198">
        <v>0</v>
      </c>
      <c r="Q198">
        <v>0</v>
      </c>
      <c r="R198">
        <v>0</v>
      </c>
      <c r="S198">
        <v>0</v>
      </c>
    </row>
    <row r="199" spans="1:19">
      <c r="A199" t="s">
        <v>120</v>
      </c>
      <c r="B199" t="s">
        <v>171</v>
      </c>
      <c r="C199" t="s">
        <v>861</v>
      </c>
      <c r="D199">
        <v>42.419410904424666</v>
      </c>
      <c r="E199">
        <v>19.506736401304764</v>
      </c>
      <c r="F199">
        <v>0</v>
      </c>
      <c r="G199">
        <v>0</v>
      </c>
      <c r="H199">
        <v>0</v>
      </c>
      <c r="I199">
        <v>0</v>
      </c>
      <c r="J199">
        <v>0</v>
      </c>
      <c r="K199">
        <v>0</v>
      </c>
      <c r="L199">
        <v>0</v>
      </c>
      <c r="M199">
        <v>0</v>
      </c>
      <c r="N199">
        <v>0</v>
      </c>
      <c r="O199">
        <v>0</v>
      </c>
      <c r="P199">
        <v>0</v>
      </c>
      <c r="Q199">
        <v>0</v>
      </c>
      <c r="R199">
        <v>0</v>
      </c>
      <c r="S199">
        <v>0</v>
      </c>
    </row>
    <row r="200" spans="1:19">
      <c r="A200" t="s">
        <v>120</v>
      </c>
      <c r="B200" t="s">
        <v>171</v>
      </c>
      <c r="C200" t="s">
        <v>862</v>
      </c>
      <c r="D200">
        <v>42.419410904424666</v>
      </c>
      <c r="E200">
        <v>19.506736401304764</v>
      </c>
      <c r="F200">
        <v>0</v>
      </c>
      <c r="G200">
        <v>0</v>
      </c>
      <c r="H200">
        <v>0</v>
      </c>
      <c r="I200">
        <v>0</v>
      </c>
      <c r="J200">
        <v>0</v>
      </c>
      <c r="K200">
        <v>0</v>
      </c>
      <c r="L200">
        <v>0</v>
      </c>
      <c r="M200">
        <v>0</v>
      </c>
      <c r="N200">
        <v>0</v>
      </c>
      <c r="O200">
        <v>0</v>
      </c>
      <c r="P200">
        <v>0</v>
      </c>
      <c r="Q200">
        <v>0</v>
      </c>
      <c r="R200">
        <v>0</v>
      </c>
      <c r="S200">
        <v>0</v>
      </c>
    </row>
    <row r="201" spans="1:19">
      <c r="A201" t="s">
        <v>120</v>
      </c>
      <c r="B201" t="s">
        <v>171</v>
      </c>
      <c r="C201" t="s">
        <v>863</v>
      </c>
      <c r="D201">
        <v>42.419410904424666</v>
      </c>
      <c r="E201">
        <v>19.506736401304764</v>
      </c>
      <c r="F201">
        <v>0</v>
      </c>
      <c r="G201">
        <v>0</v>
      </c>
      <c r="H201">
        <v>0</v>
      </c>
      <c r="I201">
        <v>0</v>
      </c>
      <c r="J201">
        <v>0</v>
      </c>
      <c r="K201">
        <v>0</v>
      </c>
      <c r="L201">
        <v>0</v>
      </c>
      <c r="M201">
        <v>0</v>
      </c>
      <c r="N201">
        <v>0</v>
      </c>
      <c r="O201">
        <v>0</v>
      </c>
      <c r="P201">
        <v>0</v>
      </c>
      <c r="Q201">
        <v>0</v>
      </c>
      <c r="R201">
        <v>0</v>
      </c>
      <c r="S201">
        <v>0</v>
      </c>
    </row>
    <row r="202" spans="1:19">
      <c r="A202" t="s">
        <v>120</v>
      </c>
      <c r="B202" t="s">
        <v>173</v>
      </c>
      <c r="C202" t="s">
        <v>856</v>
      </c>
      <c r="D202">
        <v>0</v>
      </c>
      <c r="E202">
        <v>0</v>
      </c>
      <c r="F202">
        <v>0</v>
      </c>
      <c r="G202">
        <v>0</v>
      </c>
      <c r="H202">
        <v>0</v>
      </c>
      <c r="I202">
        <v>0</v>
      </c>
      <c r="J202">
        <v>0</v>
      </c>
      <c r="K202">
        <v>0</v>
      </c>
      <c r="L202">
        <v>0</v>
      </c>
      <c r="M202">
        <v>0</v>
      </c>
      <c r="N202">
        <v>0</v>
      </c>
      <c r="O202">
        <v>0</v>
      </c>
      <c r="P202">
        <v>0</v>
      </c>
      <c r="Q202">
        <v>0</v>
      </c>
      <c r="R202">
        <v>0</v>
      </c>
      <c r="S202">
        <v>0</v>
      </c>
    </row>
    <row r="203" spans="1:19">
      <c r="A203" t="s">
        <v>120</v>
      </c>
      <c r="B203" t="s">
        <v>173</v>
      </c>
      <c r="C203" t="s">
        <v>857</v>
      </c>
      <c r="D203">
        <v>27.770774603332125</v>
      </c>
      <c r="E203">
        <v>12.770502189853456</v>
      </c>
      <c r="F203">
        <v>0</v>
      </c>
      <c r="G203">
        <v>0</v>
      </c>
      <c r="H203">
        <v>0</v>
      </c>
      <c r="I203">
        <v>0</v>
      </c>
      <c r="J203">
        <v>0</v>
      </c>
      <c r="K203">
        <v>0</v>
      </c>
      <c r="L203">
        <v>0</v>
      </c>
      <c r="M203">
        <v>0</v>
      </c>
      <c r="N203">
        <v>0</v>
      </c>
      <c r="O203">
        <v>0</v>
      </c>
      <c r="P203">
        <v>0</v>
      </c>
      <c r="Q203">
        <v>0</v>
      </c>
      <c r="R203">
        <v>0</v>
      </c>
      <c r="S203">
        <v>0</v>
      </c>
    </row>
    <row r="204" spans="1:19">
      <c r="A204" t="s">
        <v>120</v>
      </c>
      <c r="B204" t="s">
        <v>173</v>
      </c>
      <c r="C204" t="s">
        <v>858</v>
      </c>
      <c r="D204">
        <v>35.970704906981837</v>
      </c>
      <c r="E204">
        <v>16.541273059414998</v>
      </c>
      <c r="F204">
        <v>0</v>
      </c>
      <c r="G204">
        <v>0</v>
      </c>
      <c r="H204">
        <v>0</v>
      </c>
      <c r="I204">
        <v>0</v>
      </c>
      <c r="J204">
        <v>0</v>
      </c>
      <c r="K204">
        <v>0</v>
      </c>
      <c r="L204">
        <v>0</v>
      </c>
      <c r="M204">
        <v>0</v>
      </c>
      <c r="N204">
        <v>0</v>
      </c>
      <c r="O204">
        <v>0</v>
      </c>
      <c r="P204">
        <v>0</v>
      </c>
      <c r="Q204">
        <v>0</v>
      </c>
      <c r="R204">
        <v>0</v>
      </c>
      <c r="S204">
        <v>0</v>
      </c>
    </row>
    <row r="205" spans="1:19">
      <c r="A205" t="s">
        <v>120</v>
      </c>
      <c r="B205" t="s">
        <v>173</v>
      </c>
      <c r="C205" t="s">
        <v>859</v>
      </c>
      <c r="D205">
        <v>32.771793871227928</v>
      </c>
      <c r="E205">
        <v>15.070240977279994</v>
      </c>
      <c r="F205">
        <v>0</v>
      </c>
      <c r="G205">
        <v>0</v>
      </c>
      <c r="H205">
        <v>0</v>
      </c>
      <c r="I205">
        <v>0</v>
      </c>
      <c r="J205">
        <v>0</v>
      </c>
      <c r="K205">
        <v>0</v>
      </c>
      <c r="L205">
        <v>0</v>
      </c>
      <c r="M205">
        <v>0</v>
      </c>
      <c r="N205">
        <v>0</v>
      </c>
      <c r="O205">
        <v>0</v>
      </c>
      <c r="P205">
        <v>0</v>
      </c>
      <c r="Q205">
        <v>0</v>
      </c>
      <c r="R205">
        <v>0</v>
      </c>
      <c r="S205">
        <v>0</v>
      </c>
    </row>
    <row r="206" spans="1:19">
      <c r="A206" t="s">
        <v>120</v>
      </c>
      <c r="B206" t="s">
        <v>173</v>
      </c>
      <c r="C206" t="s">
        <v>860</v>
      </c>
      <c r="D206">
        <v>27.681731369124478</v>
      </c>
      <c r="E206">
        <v>12.729555301130233</v>
      </c>
      <c r="F206">
        <v>0</v>
      </c>
      <c r="G206">
        <v>0</v>
      </c>
      <c r="H206">
        <v>0</v>
      </c>
      <c r="I206">
        <v>0</v>
      </c>
      <c r="J206">
        <v>0</v>
      </c>
      <c r="K206">
        <v>0</v>
      </c>
      <c r="L206">
        <v>0</v>
      </c>
      <c r="M206">
        <v>0</v>
      </c>
      <c r="N206">
        <v>0</v>
      </c>
      <c r="O206">
        <v>0</v>
      </c>
      <c r="P206">
        <v>0</v>
      </c>
      <c r="Q206">
        <v>0</v>
      </c>
      <c r="R206">
        <v>0</v>
      </c>
      <c r="S206">
        <v>0</v>
      </c>
    </row>
    <row r="207" spans="1:19">
      <c r="A207" t="s">
        <v>120</v>
      </c>
      <c r="B207" t="s">
        <v>173</v>
      </c>
      <c r="C207" t="s">
        <v>861</v>
      </c>
      <c r="D207">
        <v>27.681731369124478</v>
      </c>
      <c r="E207">
        <v>12.729555301130233</v>
      </c>
      <c r="F207">
        <v>0</v>
      </c>
      <c r="G207">
        <v>0</v>
      </c>
      <c r="H207">
        <v>0</v>
      </c>
      <c r="I207">
        <v>0</v>
      </c>
      <c r="J207">
        <v>0</v>
      </c>
      <c r="K207">
        <v>0</v>
      </c>
      <c r="L207">
        <v>0</v>
      </c>
      <c r="M207">
        <v>0</v>
      </c>
      <c r="N207">
        <v>0</v>
      </c>
      <c r="O207">
        <v>0</v>
      </c>
      <c r="P207">
        <v>0</v>
      </c>
      <c r="Q207">
        <v>0</v>
      </c>
      <c r="R207">
        <v>0</v>
      </c>
      <c r="S207">
        <v>0</v>
      </c>
    </row>
    <row r="208" spans="1:19">
      <c r="A208" t="s">
        <v>120</v>
      </c>
      <c r="B208" t="s">
        <v>173</v>
      </c>
      <c r="C208" t="s">
        <v>862</v>
      </c>
      <c r="D208">
        <v>27.681731369124478</v>
      </c>
      <c r="E208">
        <v>12.729555301130233</v>
      </c>
      <c r="F208">
        <v>0</v>
      </c>
      <c r="G208">
        <v>0</v>
      </c>
      <c r="H208">
        <v>0</v>
      </c>
      <c r="I208">
        <v>0</v>
      </c>
      <c r="J208">
        <v>0</v>
      </c>
      <c r="K208">
        <v>0</v>
      </c>
      <c r="L208">
        <v>0</v>
      </c>
      <c r="M208">
        <v>0</v>
      </c>
      <c r="N208">
        <v>0</v>
      </c>
      <c r="O208">
        <v>0</v>
      </c>
      <c r="P208">
        <v>0</v>
      </c>
      <c r="Q208">
        <v>0</v>
      </c>
      <c r="R208">
        <v>0</v>
      </c>
      <c r="S208">
        <v>0</v>
      </c>
    </row>
    <row r="209" spans="1:19">
      <c r="A209" t="s">
        <v>120</v>
      </c>
      <c r="B209" t="s">
        <v>173</v>
      </c>
      <c r="C209" t="s">
        <v>863</v>
      </c>
      <c r="D209">
        <v>27.681731369124478</v>
      </c>
      <c r="E209">
        <v>12.729555301130233</v>
      </c>
      <c r="F209">
        <v>0</v>
      </c>
      <c r="G209">
        <v>0</v>
      </c>
      <c r="H209">
        <v>0</v>
      </c>
      <c r="I209">
        <v>0</v>
      </c>
      <c r="J209">
        <v>0</v>
      </c>
      <c r="K209">
        <v>0</v>
      </c>
      <c r="L209">
        <v>0</v>
      </c>
      <c r="M209">
        <v>0</v>
      </c>
      <c r="N209">
        <v>0</v>
      </c>
      <c r="O209">
        <v>0</v>
      </c>
      <c r="P209">
        <v>0</v>
      </c>
      <c r="Q209">
        <v>0</v>
      </c>
      <c r="R209">
        <v>0</v>
      </c>
      <c r="S209">
        <v>0</v>
      </c>
    </row>
    <row r="210" spans="1:19">
      <c r="A210" t="s">
        <v>120</v>
      </c>
      <c r="B210" t="s">
        <v>175</v>
      </c>
      <c r="C210" t="s">
        <v>856</v>
      </c>
      <c r="D210">
        <v>0</v>
      </c>
      <c r="E210">
        <v>0</v>
      </c>
      <c r="F210">
        <v>0</v>
      </c>
      <c r="G210">
        <v>0</v>
      </c>
      <c r="H210">
        <v>0</v>
      </c>
      <c r="I210">
        <v>0</v>
      </c>
      <c r="J210">
        <v>0</v>
      </c>
      <c r="K210">
        <v>0</v>
      </c>
      <c r="L210">
        <v>0</v>
      </c>
      <c r="M210">
        <v>0</v>
      </c>
      <c r="N210">
        <v>0</v>
      </c>
      <c r="O210">
        <v>0</v>
      </c>
      <c r="P210">
        <v>0</v>
      </c>
      <c r="Q210">
        <v>0</v>
      </c>
      <c r="R210">
        <v>0</v>
      </c>
      <c r="S210">
        <v>0</v>
      </c>
    </row>
    <row r="211" spans="1:19">
      <c r="A211" t="s">
        <v>120</v>
      </c>
      <c r="B211" t="s">
        <v>175</v>
      </c>
      <c r="C211" t="s">
        <v>857</v>
      </c>
      <c r="D211">
        <v>43.839999999999996</v>
      </c>
      <c r="E211">
        <v>20.159999999999989</v>
      </c>
      <c r="F211">
        <v>0</v>
      </c>
      <c r="G211">
        <v>0</v>
      </c>
      <c r="H211">
        <v>0</v>
      </c>
      <c r="I211">
        <v>0</v>
      </c>
      <c r="J211">
        <v>0</v>
      </c>
      <c r="K211">
        <v>0</v>
      </c>
      <c r="L211">
        <v>0</v>
      </c>
      <c r="M211">
        <v>0</v>
      </c>
      <c r="N211">
        <v>0</v>
      </c>
      <c r="O211">
        <v>0</v>
      </c>
      <c r="P211">
        <v>0</v>
      </c>
      <c r="Q211">
        <v>0</v>
      </c>
      <c r="R211">
        <v>0</v>
      </c>
      <c r="S211">
        <v>0</v>
      </c>
    </row>
    <row r="212" spans="1:19">
      <c r="A212" t="s">
        <v>120</v>
      </c>
      <c r="B212" t="s">
        <v>175</v>
      </c>
      <c r="C212" t="s">
        <v>858</v>
      </c>
      <c r="D212">
        <v>43.84</v>
      </c>
      <c r="E212">
        <v>20.159999999999997</v>
      </c>
      <c r="F212">
        <v>0</v>
      </c>
      <c r="G212">
        <v>0</v>
      </c>
      <c r="H212">
        <v>0</v>
      </c>
      <c r="I212">
        <v>0</v>
      </c>
      <c r="J212">
        <v>0</v>
      </c>
      <c r="K212">
        <v>0</v>
      </c>
      <c r="L212">
        <v>0</v>
      </c>
      <c r="M212">
        <v>0</v>
      </c>
      <c r="N212">
        <v>0</v>
      </c>
      <c r="O212">
        <v>0</v>
      </c>
      <c r="P212">
        <v>0</v>
      </c>
      <c r="Q212">
        <v>0</v>
      </c>
      <c r="R212">
        <v>0</v>
      </c>
      <c r="S212">
        <v>0</v>
      </c>
    </row>
    <row r="213" spans="1:19">
      <c r="A213" t="s">
        <v>120</v>
      </c>
      <c r="B213" t="s">
        <v>175</v>
      </c>
      <c r="C213" t="s">
        <v>859</v>
      </c>
      <c r="D213">
        <v>43.84</v>
      </c>
      <c r="E213">
        <v>20.159999999999997</v>
      </c>
      <c r="F213">
        <v>0</v>
      </c>
      <c r="G213">
        <v>0</v>
      </c>
      <c r="H213">
        <v>0</v>
      </c>
      <c r="I213">
        <v>0</v>
      </c>
      <c r="J213">
        <v>0</v>
      </c>
      <c r="K213">
        <v>0</v>
      </c>
      <c r="L213">
        <v>0</v>
      </c>
      <c r="M213">
        <v>0</v>
      </c>
      <c r="N213">
        <v>0</v>
      </c>
      <c r="O213">
        <v>0</v>
      </c>
      <c r="P213">
        <v>0</v>
      </c>
      <c r="Q213">
        <v>0</v>
      </c>
      <c r="R213">
        <v>0</v>
      </c>
      <c r="S213">
        <v>0</v>
      </c>
    </row>
    <row r="214" spans="1:19">
      <c r="A214" t="s">
        <v>120</v>
      </c>
      <c r="B214" t="s">
        <v>175</v>
      </c>
      <c r="C214" t="s">
        <v>860</v>
      </c>
      <c r="D214">
        <v>43.84</v>
      </c>
      <c r="E214">
        <v>20.159999999999997</v>
      </c>
      <c r="F214">
        <v>0</v>
      </c>
      <c r="G214">
        <v>0</v>
      </c>
      <c r="H214">
        <v>0</v>
      </c>
      <c r="I214">
        <v>0</v>
      </c>
      <c r="J214">
        <v>0</v>
      </c>
      <c r="K214">
        <v>0</v>
      </c>
      <c r="L214">
        <v>0</v>
      </c>
      <c r="M214">
        <v>0</v>
      </c>
      <c r="N214">
        <v>0</v>
      </c>
      <c r="O214">
        <v>0</v>
      </c>
      <c r="P214">
        <v>0</v>
      </c>
      <c r="Q214">
        <v>0</v>
      </c>
      <c r="R214">
        <v>0</v>
      </c>
      <c r="S214">
        <v>0</v>
      </c>
    </row>
    <row r="215" spans="1:19">
      <c r="A215" t="s">
        <v>120</v>
      </c>
      <c r="B215" t="s">
        <v>175</v>
      </c>
      <c r="C215" t="s">
        <v>861</v>
      </c>
      <c r="D215">
        <v>43.84</v>
      </c>
      <c r="E215">
        <v>20.159999999999997</v>
      </c>
      <c r="F215">
        <v>0</v>
      </c>
      <c r="G215">
        <v>0</v>
      </c>
      <c r="H215">
        <v>0</v>
      </c>
      <c r="I215">
        <v>0</v>
      </c>
      <c r="J215">
        <v>0</v>
      </c>
      <c r="K215">
        <v>0</v>
      </c>
      <c r="L215">
        <v>0</v>
      </c>
      <c r="M215">
        <v>0</v>
      </c>
      <c r="N215">
        <v>0</v>
      </c>
      <c r="O215">
        <v>0</v>
      </c>
      <c r="P215">
        <v>0</v>
      </c>
      <c r="Q215">
        <v>0</v>
      </c>
      <c r="R215">
        <v>0</v>
      </c>
      <c r="S215">
        <v>0</v>
      </c>
    </row>
    <row r="216" spans="1:19">
      <c r="A216" t="s">
        <v>120</v>
      </c>
      <c r="B216" t="s">
        <v>175</v>
      </c>
      <c r="C216" t="s">
        <v>862</v>
      </c>
      <c r="D216">
        <v>43.84</v>
      </c>
      <c r="E216">
        <v>20.159999999999997</v>
      </c>
      <c r="F216">
        <v>0</v>
      </c>
      <c r="G216">
        <v>0</v>
      </c>
      <c r="H216">
        <v>0</v>
      </c>
      <c r="I216">
        <v>0</v>
      </c>
      <c r="J216">
        <v>0</v>
      </c>
      <c r="K216">
        <v>0</v>
      </c>
      <c r="L216">
        <v>0</v>
      </c>
      <c r="M216">
        <v>0</v>
      </c>
      <c r="N216">
        <v>0</v>
      </c>
      <c r="O216">
        <v>0</v>
      </c>
      <c r="P216">
        <v>0</v>
      </c>
      <c r="Q216">
        <v>0</v>
      </c>
      <c r="R216">
        <v>0</v>
      </c>
      <c r="S216">
        <v>0</v>
      </c>
    </row>
    <row r="217" spans="1:19">
      <c r="A217" t="s">
        <v>120</v>
      </c>
      <c r="B217" t="s">
        <v>175</v>
      </c>
      <c r="C217" t="s">
        <v>863</v>
      </c>
      <c r="D217">
        <v>43.84</v>
      </c>
      <c r="E217">
        <v>20.159999999999997</v>
      </c>
      <c r="F217">
        <v>0</v>
      </c>
      <c r="G217">
        <v>0</v>
      </c>
      <c r="H217">
        <v>0</v>
      </c>
      <c r="I217">
        <v>0</v>
      </c>
      <c r="J217">
        <v>0</v>
      </c>
      <c r="K217">
        <v>0</v>
      </c>
      <c r="L217">
        <v>0</v>
      </c>
      <c r="M217">
        <v>0</v>
      </c>
      <c r="N217">
        <v>0</v>
      </c>
      <c r="O217">
        <v>0</v>
      </c>
      <c r="P217">
        <v>0</v>
      </c>
      <c r="Q217">
        <v>0</v>
      </c>
      <c r="R217">
        <v>0</v>
      </c>
      <c r="S217">
        <v>0</v>
      </c>
    </row>
    <row r="218" spans="1:19">
      <c r="A218" t="s">
        <v>120</v>
      </c>
      <c r="B218" t="s">
        <v>177</v>
      </c>
      <c r="C218" t="s">
        <v>856</v>
      </c>
      <c r="D218">
        <v>0</v>
      </c>
      <c r="E218">
        <v>0</v>
      </c>
      <c r="F218">
        <v>0</v>
      </c>
      <c r="G218">
        <v>0</v>
      </c>
      <c r="H218">
        <v>0</v>
      </c>
      <c r="I218">
        <v>0</v>
      </c>
      <c r="J218">
        <v>0</v>
      </c>
      <c r="K218">
        <v>0</v>
      </c>
      <c r="L218">
        <v>0</v>
      </c>
      <c r="M218">
        <v>0</v>
      </c>
      <c r="N218">
        <v>0</v>
      </c>
      <c r="O218">
        <v>0</v>
      </c>
      <c r="P218">
        <v>0</v>
      </c>
      <c r="Q218">
        <v>0</v>
      </c>
      <c r="R218">
        <v>0</v>
      </c>
      <c r="S218">
        <v>0</v>
      </c>
    </row>
    <row r="219" spans="1:19">
      <c r="A219" t="s">
        <v>120</v>
      </c>
      <c r="B219" t="s">
        <v>177</v>
      </c>
      <c r="C219" t="s">
        <v>857</v>
      </c>
      <c r="D219">
        <v>26.303999999999995</v>
      </c>
      <c r="E219">
        <v>12.095999999999997</v>
      </c>
      <c r="F219">
        <v>0</v>
      </c>
      <c r="G219">
        <v>0</v>
      </c>
      <c r="H219">
        <v>0</v>
      </c>
      <c r="I219">
        <v>0</v>
      </c>
      <c r="J219">
        <v>0</v>
      </c>
      <c r="K219">
        <v>0</v>
      </c>
      <c r="L219">
        <v>0</v>
      </c>
      <c r="M219">
        <v>0</v>
      </c>
      <c r="N219">
        <v>0</v>
      </c>
      <c r="O219">
        <v>0</v>
      </c>
      <c r="P219">
        <v>0</v>
      </c>
      <c r="Q219">
        <v>0</v>
      </c>
      <c r="R219">
        <v>0</v>
      </c>
      <c r="S219">
        <v>0</v>
      </c>
    </row>
    <row r="220" spans="1:19">
      <c r="A220" t="s">
        <v>120</v>
      </c>
      <c r="B220" t="s">
        <v>177</v>
      </c>
      <c r="C220" t="s">
        <v>858</v>
      </c>
      <c r="D220">
        <v>97.652449200000049</v>
      </c>
      <c r="E220">
        <v>44.905870800000017</v>
      </c>
      <c r="F220">
        <v>0</v>
      </c>
      <c r="G220">
        <v>0</v>
      </c>
      <c r="H220">
        <v>0</v>
      </c>
      <c r="I220">
        <v>0</v>
      </c>
      <c r="J220">
        <v>0</v>
      </c>
      <c r="K220">
        <v>0</v>
      </c>
      <c r="L220">
        <v>0</v>
      </c>
      <c r="M220">
        <v>0</v>
      </c>
      <c r="N220">
        <v>0</v>
      </c>
      <c r="O220">
        <v>0</v>
      </c>
      <c r="P220">
        <v>0</v>
      </c>
      <c r="Q220">
        <v>0</v>
      </c>
      <c r="R220">
        <v>0</v>
      </c>
      <c r="S220">
        <v>0</v>
      </c>
    </row>
    <row r="221" spans="1:19">
      <c r="A221" t="s">
        <v>120</v>
      </c>
      <c r="B221" t="s">
        <v>177</v>
      </c>
      <c r="C221" t="s">
        <v>859</v>
      </c>
      <c r="D221">
        <v>26.303999999999995</v>
      </c>
      <c r="E221">
        <v>12.095999999999997</v>
      </c>
      <c r="F221">
        <v>0</v>
      </c>
      <c r="G221">
        <v>0</v>
      </c>
      <c r="H221">
        <v>0</v>
      </c>
      <c r="I221">
        <v>0</v>
      </c>
      <c r="J221">
        <v>0</v>
      </c>
      <c r="K221">
        <v>0</v>
      </c>
      <c r="L221">
        <v>0</v>
      </c>
      <c r="M221">
        <v>0</v>
      </c>
      <c r="N221">
        <v>0</v>
      </c>
      <c r="O221">
        <v>0</v>
      </c>
      <c r="P221">
        <v>0</v>
      </c>
      <c r="Q221">
        <v>0</v>
      </c>
      <c r="R221">
        <v>0</v>
      </c>
      <c r="S221">
        <v>0</v>
      </c>
    </row>
    <row r="222" spans="1:19">
      <c r="A222" t="s">
        <v>120</v>
      </c>
      <c r="B222" t="s">
        <v>177</v>
      </c>
      <c r="C222" t="s">
        <v>860</v>
      </c>
      <c r="D222">
        <v>26.303999999999995</v>
      </c>
      <c r="E222">
        <v>12.095999999999997</v>
      </c>
      <c r="F222">
        <v>0</v>
      </c>
      <c r="G222">
        <v>0</v>
      </c>
      <c r="H222">
        <v>0</v>
      </c>
      <c r="I222">
        <v>0</v>
      </c>
      <c r="J222">
        <v>0</v>
      </c>
      <c r="K222">
        <v>0</v>
      </c>
      <c r="L222">
        <v>0</v>
      </c>
      <c r="M222">
        <v>0</v>
      </c>
      <c r="N222">
        <v>0</v>
      </c>
      <c r="O222">
        <v>0</v>
      </c>
      <c r="P222">
        <v>0</v>
      </c>
      <c r="Q222">
        <v>0</v>
      </c>
      <c r="R222">
        <v>0</v>
      </c>
      <c r="S222">
        <v>0</v>
      </c>
    </row>
    <row r="223" spans="1:19">
      <c r="A223" t="s">
        <v>120</v>
      </c>
      <c r="B223" t="s">
        <v>177</v>
      </c>
      <c r="C223" t="s">
        <v>861</v>
      </c>
      <c r="D223">
        <v>26.303999999999995</v>
      </c>
      <c r="E223">
        <v>12.095999999999997</v>
      </c>
      <c r="F223">
        <v>0</v>
      </c>
      <c r="G223">
        <v>0</v>
      </c>
      <c r="H223">
        <v>0</v>
      </c>
      <c r="I223">
        <v>0</v>
      </c>
      <c r="J223">
        <v>0</v>
      </c>
      <c r="K223">
        <v>0</v>
      </c>
      <c r="L223">
        <v>0</v>
      </c>
      <c r="M223">
        <v>0</v>
      </c>
      <c r="N223">
        <v>0</v>
      </c>
      <c r="O223">
        <v>0</v>
      </c>
      <c r="P223">
        <v>0</v>
      </c>
      <c r="Q223">
        <v>0</v>
      </c>
      <c r="R223">
        <v>0</v>
      </c>
      <c r="S223">
        <v>0</v>
      </c>
    </row>
    <row r="224" spans="1:19">
      <c r="A224" t="s">
        <v>120</v>
      </c>
      <c r="B224" t="s">
        <v>177</v>
      </c>
      <c r="C224" t="s">
        <v>862</v>
      </c>
      <c r="D224">
        <v>26.303999999999995</v>
      </c>
      <c r="E224">
        <v>12.095999999999997</v>
      </c>
      <c r="F224">
        <v>0</v>
      </c>
      <c r="G224">
        <v>0</v>
      </c>
      <c r="H224">
        <v>0</v>
      </c>
      <c r="I224">
        <v>0</v>
      </c>
      <c r="J224">
        <v>0</v>
      </c>
      <c r="K224">
        <v>0</v>
      </c>
      <c r="L224">
        <v>0</v>
      </c>
      <c r="M224">
        <v>0</v>
      </c>
      <c r="N224">
        <v>0</v>
      </c>
      <c r="O224">
        <v>0</v>
      </c>
      <c r="P224">
        <v>0</v>
      </c>
      <c r="Q224">
        <v>0</v>
      </c>
      <c r="R224">
        <v>0</v>
      </c>
      <c r="S224">
        <v>0</v>
      </c>
    </row>
    <row r="225" spans="1:19">
      <c r="A225" t="s">
        <v>120</v>
      </c>
      <c r="B225" t="s">
        <v>177</v>
      </c>
      <c r="C225" t="s">
        <v>863</v>
      </c>
      <c r="D225">
        <v>26.303999999999995</v>
      </c>
      <c r="E225">
        <v>12.095999999999997</v>
      </c>
      <c r="F225">
        <v>0</v>
      </c>
      <c r="G225">
        <v>0</v>
      </c>
      <c r="H225">
        <v>0</v>
      </c>
      <c r="I225">
        <v>0</v>
      </c>
      <c r="J225">
        <v>0</v>
      </c>
      <c r="K225">
        <v>0</v>
      </c>
      <c r="L225">
        <v>0</v>
      </c>
      <c r="M225">
        <v>0</v>
      </c>
      <c r="N225">
        <v>0</v>
      </c>
      <c r="O225">
        <v>0</v>
      </c>
      <c r="P225">
        <v>0</v>
      </c>
      <c r="Q225">
        <v>0</v>
      </c>
      <c r="R225">
        <v>0</v>
      </c>
      <c r="S225">
        <v>0</v>
      </c>
    </row>
    <row r="226" spans="1:19">
      <c r="A226" t="s">
        <v>120</v>
      </c>
      <c r="B226" t="s">
        <v>179</v>
      </c>
      <c r="C226" t="s">
        <v>856</v>
      </c>
      <c r="D226">
        <v>0</v>
      </c>
      <c r="E226">
        <v>0</v>
      </c>
      <c r="F226">
        <v>0</v>
      </c>
      <c r="G226">
        <v>0</v>
      </c>
      <c r="H226">
        <v>0</v>
      </c>
      <c r="I226">
        <v>0</v>
      </c>
      <c r="J226">
        <v>0</v>
      </c>
      <c r="K226">
        <v>0</v>
      </c>
      <c r="L226">
        <v>0</v>
      </c>
      <c r="M226">
        <v>0</v>
      </c>
      <c r="N226">
        <v>0</v>
      </c>
      <c r="O226">
        <v>0</v>
      </c>
      <c r="P226">
        <v>0</v>
      </c>
      <c r="Q226">
        <v>0</v>
      </c>
      <c r="R226">
        <v>0</v>
      </c>
      <c r="S226">
        <v>0</v>
      </c>
    </row>
    <row r="227" spans="1:19">
      <c r="A227" t="s">
        <v>120</v>
      </c>
      <c r="B227" t="s">
        <v>179</v>
      </c>
      <c r="C227" t="s">
        <v>857</v>
      </c>
      <c r="D227">
        <v>26.303999999999995</v>
      </c>
      <c r="E227">
        <v>12.095999999999997</v>
      </c>
      <c r="F227">
        <v>0</v>
      </c>
      <c r="G227">
        <v>0</v>
      </c>
      <c r="H227">
        <v>0</v>
      </c>
      <c r="I227">
        <v>0</v>
      </c>
      <c r="J227">
        <v>0</v>
      </c>
      <c r="K227">
        <v>0</v>
      </c>
      <c r="L227">
        <v>0</v>
      </c>
      <c r="M227">
        <v>0</v>
      </c>
      <c r="N227">
        <v>0</v>
      </c>
      <c r="O227">
        <v>0</v>
      </c>
      <c r="P227">
        <v>0</v>
      </c>
      <c r="Q227">
        <v>0</v>
      </c>
      <c r="R227">
        <v>0</v>
      </c>
      <c r="S227">
        <v>0</v>
      </c>
    </row>
    <row r="228" spans="1:19">
      <c r="A228" t="s">
        <v>120</v>
      </c>
      <c r="B228" t="s">
        <v>179</v>
      </c>
      <c r="C228" t="s">
        <v>858</v>
      </c>
      <c r="D228">
        <v>97.652449200000049</v>
      </c>
      <c r="E228">
        <v>44.905870800000017</v>
      </c>
      <c r="F228">
        <v>0</v>
      </c>
      <c r="G228">
        <v>0</v>
      </c>
      <c r="H228">
        <v>0</v>
      </c>
      <c r="I228">
        <v>0</v>
      </c>
      <c r="J228">
        <v>0</v>
      </c>
      <c r="K228">
        <v>0</v>
      </c>
      <c r="L228">
        <v>0</v>
      </c>
      <c r="M228">
        <v>0</v>
      </c>
      <c r="N228">
        <v>0</v>
      </c>
      <c r="O228">
        <v>0</v>
      </c>
      <c r="P228">
        <v>0</v>
      </c>
      <c r="Q228">
        <v>0</v>
      </c>
      <c r="R228">
        <v>0</v>
      </c>
      <c r="S228">
        <v>0</v>
      </c>
    </row>
    <row r="229" spans="1:19">
      <c r="A229" t="s">
        <v>120</v>
      </c>
      <c r="B229" t="s">
        <v>179</v>
      </c>
      <c r="C229" t="s">
        <v>859</v>
      </c>
      <c r="D229">
        <v>26.303999999999995</v>
      </c>
      <c r="E229">
        <v>12.095999999999997</v>
      </c>
      <c r="F229">
        <v>0</v>
      </c>
      <c r="G229">
        <v>0</v>
      </c>
      <c r="H229">
        <v>0</v>
      </c>
      <c r="I229">
        <v>0</v>
      </c>
      <c r="J229">
        <v>0</v>
      </c>
      <c r="K229">
        <v>0</v>
      </c>
      <c r="L229">
        <v>0</v>
      </c>
      <c r="M229">
        <v>0</v>
      </c>
      <c r="N229">
        <v>0</v>
      </c>
      <c r="O229">
        <v>0</v>
      </c>
      <c r="P229">
        <v>0</v>
      </c>
      <c r="Q229">
        <v>0</v>
      </c>
      <c r="R229">
        <v>0</v>
      </c>
      <c r="S229">
        <v>0</v>
      </c>
    </row>
    <row r="230" spans="1:19">
      <c r="A230" t="s">
        <v>120</v>
      </c>
      <c r="B230" t="s">
        <v>179</v>
      </c>
      <c r="C230" t="s">
        <v>860</v>
      </c>
      <c r="D230">
        <v>26.303999999999995</v>
      </c>
      <c r="E230">
        <v>12.095999999999997</v>
      </c>
      <c r="F230">
        <v>0</v>
      </c>
      <c r="G230">
        <v>0</v>
      </c>
      <c r="H230">
        <v>0</v>
      </c>
      <c r="I230">
        <v>0</v>
      </c>
      <c r="J230">
        <v>0</v>
      </c>
      <c r="K230">
        <v>0</v>
      </c>
      <c r="L230">
        <v>0</v>
      </c>
      <c r="M230">
        <v>0</v>
      </c>
      <c r="N230">
        <v>0</v>
      </c>
      <c r="O230">
        <v>0</v>
      </c>
      <c r="P230">
        <v>0</v>
      </c>
      <c r="Q230">
        <v>0</v>
      </c>
      <c r="R230">
        <v>0</v>
      </c>
      <c r="S230">
        <v>0</v>
      </c>
    </row>
    <row r="231" spans="1:19">
      <c r="A231" t="s">
        <v>120</v>
      </c>
      <c r="B231" t="s">
        <v>179</v>
      </c>
      <c r="C231" t="s">
        <v>861</v>
      </c>
      <c r="D231">
        <v>26.303999999999995</v>
      </c>
      <c r="E231">
        <v>12.095999999999997</v>
      </c>
      <c r="F231">
        <v>0</v>
      </c>
      <c r="G231">
        <v>0</v>
      </c>
      <c r="H231">
        <v>0</v>
      </c>
      <c r="I231">
        <v>0</v>
      </c>
      <c r="J231">
        <v>0</v>
      </c>
      <c r="K231">
        <v>0</v>
      </c>
      <c r="L231">
        <v>0</v>
      </c>
      <c r="M231">
        <v>0</v>
      </c>
      <c r="N231">
        <v>0</v>
      </c>
      <c r="O231">
        <v>0</v>
      </c>
      <c r="P231">
        <v>0</v>
      </c>
      <c r="Q231">
        <v>0</v>
      </c>
      <c r="R231">
        <v>0</v>
      </c>
      <c r="S231">
        <v>0</v>
      </c>
    </row>
    <row r="232" spans="1:19">
      <c r="A232" t="s">
        <v>120</v>
      </c>
      <c r="B232" t="s">
        <v>179</v>
      </c>
      <c r="C232" t="s">
        <v>862</v>
      </c>
      <c r="D232">
        <v>26.303999999999995</v>
      </c>
      <c r="E232">
        <v>12.095999999999997</v>
      </c>
      <c r="F232">
        <v>0</v>
      </c>
      <c r="G232">
        <v>0</v>
      </c>
      <c r="H232">
        <v>0</v>
      </c>
      <c r="I232">
        <v>0</v>
      </c>
      <c r="J232">
        <v>0</v>
      </c>
      <c r="K232">
        <v>0</v>
      </c>
      <c r="L232">
        <v>0</v>
      </c>
      <c r="M232">
        <v>0</v>
      </c>
      <c r="N232">
        <v>0</v>
      </c>
      <c r="O232">
        <v>0</v>
      </c>
      <c r="P232">
        <v>0</v>
      </c>
      <c r="Q232">
        <v>0</v>
      </c>
      <c r="R232">
        <v>0</v>
      </c>
      <c r="S232">
        <v>0</v>
      </c>
    </row>
    <row r="233" spans="1:19">
      <c r="A233" t="s">
        <v>120</v>
      </c>
      <c r="B233" t="s">
        <v>179</v>
      </c>
      <c r="C233" t="s">
        <v>863</v>
      </c>
      <c r="D233">
        <v>26.303999999999995</v>
      </c>
      <c r="E233">
        <v>12.095999999999997</v>
      </c>
      <c r="F233">
        <v>0</v>
      </c>
      <c r="G233">
        <v>0</v>
      </c>
      <c r="H233">
        <v>0</v>
      </c>
      <c r="I233">
        <v>0</v>
      </c>
      <c r="J233">
        <v>0</v>
      </c>
      <c r="K233">
        <v>0</v>
      </c>
      <c r="L233">
        <v>0</v>
      </c>
      <c r="M233">
        <v>0</v>
      </c>
      <c r="N233">
        <v>0</v>
      </c>
      <c r="O233">
        <v>0</v>
      </c>
      <c r="P233">
        <v>0</v>
      </c>
      <c r="Q233">
        <v>0</v>
      </c>
      <c r="R233">
        <v>0</v>
      </c>
      <c r="S233">
        <v>0</v>
      </c>
    </row>
    <row r="234" spans="1:19">
      <c r="A234" t="s">
        <v>120</v>
      </c>
      <c r="B234" t="s">
        <v>181</v>
      </c>
      <c r="C234" t="s">
        <v>856</v>
      </c>
      <c r="D234">
        <v>0</v>
      </c>
      <c r="E234">
        <v>0</v>
      </c>
      <c r="F234">
        <v>0</v>
      </c>
      <c r="G234">
        <v>0</v>
      </c>
      <c r="H234">
        <v>0</v>
      </c>
      <c r="I234">
        <v>0</v>
      </c>
      <c r="J234">
        <v>0</v>
      </c>
      <c r="K234">
        <v>0</v>
      </c>
      <c r="L234">
        <v>0</v>
      </c>
      <c r="M234">
        <v>0</v>
      </c>
      <c r="N234">
        <v>0</v>
      </c>
      <c r="O234">
        <v>0</v>
      </c>
      <c r="P234">
        <v>0</v>
      </c>
      <c r="Q234">
        <v>0</v>
      </c>
      <c r="R234">
        <v>0</v>
      </c>
      <c r="S234">
        <v>0</v>
      </c>
    </row>
    <row r="235" spans="1:19">
      <c r="A235" t="s">
        <v>120</v>
      </c>
      <c r="B235" t="s">
        <v>181</v>
      </c>
      <c r="C235" t="s">
        <v>857</v>
      </c>
      <c r="D235">
        <v>26.303999999999995</v>
      </c>
      <c r="E235">
        <v>12.095999999999997</v>
      </c>
      <c r="F235">
        <v>0</v>
      </c>
      <c r="G235">
        <v>0</v>
      </c>
      <c r="H235">
        <v>0</v>
      </c>
      <c r="I235">
        <v>0</v>
      </c>
      <c r="J235">
        <v>0</v>
      </c>
      <c r="K235">
        <v>0</v>
      </c>
      <c r="L235">
        <v>0</v>
      </c>
      <c r="M235">
        <v>0</v>
      </c>
      <c r="N235">
        <v>0</v>
      </c>
      <c r="O235">
        <v>0</v>
      </c>
      <c r="P235">
        <v>0</v>
      </c>
      <c r="Q235">
        <v>0</v>
      </c>
      <c r="R235">
        <v>0</v>
      </c>
      <c r="S235">
        <v>0</v>
      </c>
    </row>
    <row r="236" spans="1:19">
      <c r="A236" t="s">
        <v>120</v>
      </c>
      <c r="B236" t="s">
        <v>181</v>
      </c>
      <c r="C236" t="s">
        <v>858</v>
      </c>
      <c r="D236">
        <v>97.652449200000049</v>
      </c>
      <c r="E236">
        <v>44.905870800000017</v>
      </c>
      <c r="F236">
        <v>0</v>
      </c>
      <c r="G236">
        <v>0</v>
      </c>
      <c r="H236">
        <v>0</v>
      </c>
      <c r="I236">
        <v>0</v>
      </c>
      <c r="J236">
        <v>0</v>
      </c>
      <c r="K236">
        <v>0</v>
      </c>
      <c r="L236">
        <v>0</v>
      </c>
      <c r="M236">
        <v>0</v>
      </c>
      <c r="N236">
        <v>0</v>
      </c>
      <c r="O236">
        <v>0</v>
      </c>
      <c r="P236">
        <v>0</v>
      </c>
      <c r="Q236">
        <v>0</v>
      </c>
      <c r="R236">
        <v>0</v>
      </c>
      <c r="S236">
        <v>0</v>
      </c>
    </row>
    <row r="237" spans="1:19">
      <c r="A237" t="s">
        <v>120</v>
      </c>
      <c r="B237" t="s">
        <v>181</v>
      </c>
      <c r="C237" t="s">
        <v>859</v>
      </c>
      <c r="D237">
        <v>26.303999999999995</v>
      </c>
      <c r="E237">
        <v>12.095999999999997</v>
      </c>
      <c r="F237">
        <v>0</v>
      </c>
      <c r="G237">
        <v>0</v>
      </c>
      <c r="H237">
        <v>0</v>
      </c>
      <c r="I237">
        <v>0</v>
      </c>
      <c r="J237">
        <v>0</v>
      </c>
      <c r="K237">
        <v>0</v>
      </c>
      <c r="L237">
        <v>0</v>
      </c>
      <c r="M237">
        <v>0</v>
      </c>
      <c r="N237">
        <v>0</v>
      </c>
      <c r="O237">
        <v>0</v>
      </c>
      <c r="P237">
        <v>0</v>
      </c>
      <c r="Q237">
        <v>0</v>
      </c>
      <c r="R237">
        <v>0</v>
      </c>
      <c r="S237">
        <v>0</v>
      </c>
    </row>
    <row r="238" spans="1:19">
      <c r="A238" t="s">
        <v>120</v>
      </c>
      <c r="B238" t="s">
        <v>181</v>
      </c>
      <c r="C238" t="s">
        <v>860</v>
      </c>
      <c r="D238">
        <v>26.303999999999995</v>
      </c>
      <c r="E238">
        <v>12.095999999999997</v>
      </c>
      <c r="F238">
        <v>0</v>
      </c>
      <c r="G238">
        <v>0</v>
      </c>
      <c r="H238">
        <v>0</v>
      </c>
      <c r="I238">
        <v>0</v>
      </c>
      <c r="J238">
        <v>0</v>
      </c>
      <c r="K238">
        <v>0</v>
      </c>
      <c r="L238">
        <v>0</v>
      </c>
      <c r="M238">
        <v>0</v>
      </c>
      <c r="N238">
        <v>0</v>
      </c>
      <c r="O238">
        <v>0</v>
      </c>
      <c r="P238">
        <v>0</v>
      </c>
      <c r="Q238">
        <v>0</v>
      </c>
      <c r="R238">
        <v>0</v>
      </c>
      <c r="S238">
        <v>0</v>
      </c>
    </row>
    <row r="239" spans="1:19">
      <c r="A239" t="s">
        <v>120</v>
      </c>
      <c r="B239" t="s">
        <v>181</v>
      </c>
      <c r="C239" t="s">
        <v>861</v>
      </c>
      <c r="D239">
        <v>26.303999999999995</v>
      </c>
      <c r="E239">
        <v>12.095999999999997</v>
      </c>
      <c r="F239">
        <v>0</v>
      </c>
      <c r="G239">
        <v>0</v>
      </c>
      <c r="H239">
        <v>0</v>
      </c>
      <c r="I239">
        <v>0</v>
      </c>
      <c r="J239">
        <v>0</v>
      </c>
      <c r="K239">
        <v>0</v>
      </c>
      <c r="L239">
        <v>0</v>
      </c>
      <c r="M239">
        <v>0</v>
      </c>
      <c r="N239">
        <v>0</v>
      </c>
      <c r="O239">
        <v>0</v>
      </c>
      <c r="P239">
        <v>0</v>
      </c>
      <c r="Q239">
        <v>0</v>
      </c>
      <c r="R239">
        <v>0</v>
      </c>
      <c r="S239">
        <v>0</v>
      </c>
    </row>
    <row r="240" spans="1:19">
      <c r="A240" t="s">
        <v>120</v>
      </c>
      <c r="B240" t="s">
        <v>181</v>
      </c>
      <c r="C240" t="s">
        <v>862</v>
      </c>
      <c r="D240">
        <v>26.303999999999995</v>
      </c>
      <c r="E240">
        <v>12.095999999999997</v>
      </c>
      <c r="F240">
        <v>0</v>
      </c>
      <c r="G240">
        <v>0</v>
      </c>
      <c r="H240">
        <v>0</v>
      </c>
      <c r="I240">
        <v>0</v>
      </c>
      <c r="J240">
        <v>0</v>
      </c>
      <c r="K240">
        <v>0</v>
      </c>
      <c r="L240">
        <v>0</v>
      </c>
      <c r="M240">
        <v>0</v>
      </c>
      <c r="N240">
        <v>0</v>
      </c>
      <c r="O240">
        <v>0</v>
      </c>
      <c r="P240">
        <v>0</v>
      </c>
      <c r="Q240">
        <v>0</v>
      </c>
      <c r="R240">
        <v>0</v>
      </c>
      <c r="S240">
        <v>0</v>
      </c>
    </row>
    <row r="241" spans="1:19">
      <c r="A241" t="s">
        <v>120</v>
      </c>
      <c r="B241" t="s">
        <v>181</v>
      </c>
      <c r="C241" t="s">
        <v>863</v>
      </c>
      <c r="D241">
        <v>26.303999999999995</v>
      </c>
      <c r="E241">
        <v>12.095999999999997</v>
      </c>
      <c r="F241">
        <v>0</v>
      </c>
      <c r="G241">
        <v>0</v>
      </c>
      <c r="H241">
        <v>0</v>
      </c>
      <c r="I241">
        <v>0</v>
      </c>
      <c r="J241">
        <v>0</v>
      </c>
      <c r="K241">
        <v>0</v>
      </c>
      <c r="L241">
        <v>0</v>
      </c>
      <c r="M241">
        <v>0</v>
      </c>
      <c r="N241">
        <v>0</v>
      </c>
      <c r="O241">
        <v>0</v>
      </c>
      <c r="P241">
        <v>0</v>
      </c>
      <c r="Q241">
        <v>0</v>
      </c>
      <c r="R241">
        <v>0</v>
      </c>
      <c r="S241">
        <v>0</v>
      </c>
    </row>
    <row r="242" spans="1:19">
      <c r="A242" t="s">
        <v>120</v>
      </c>
      <c r="B242" t="s">
        <v>183</v>
      </c>
      <c r="C242" t="s">
        <v>856</v>
      </c>
      <c r="D242">
        <v>0</v>
      </c>
      <c r="E242">
        <v>0</v>
      </c>
      <c r="F242">
        <v>0</v>
      </c>
      <c r="G242">
        <v>0</v>
      </c>
      <c r="H242">
        <v>0</v>
      </c>
      <c r="I242">
        <v>0</v>
      </c>
      <c r="J242">
        <v>0</v>
      </c>
      <c r="K242">
        <v>0</v>
      </c>
      <c r="L242">
        <v>0</v>
      </c>
      <c r="M242">
        <v>0</v>
      </c>
      <c r="N242">
        <v>0</v>
      </c>
      <c r="O242">
        <v>0</v>
      </c>
      <c r="P242">
        <v>0</v>
      </c>
      <c r="Q242">
        <v>0</v>
      </c>
      <c r="R242">
        <v>0</v>
      </c>
      <c r="S242">
        <v>0</v>
      </c>
    </row>
    <row r="243" spans="1:19">
      <c r="A243" t="s">
        <v>120</v>
      </c>
      <c r="B243" t="s">
        <v>183</v>
      </c>
      <c r="C243" t="s">
        <v>857</v>
      </c>
      <c r="D243">
        <v>26.303999999999995</v>
      </c>
      <c r="E243">
        <v>12.095999999999997</v>
      </c>
      <c r="F243">
        <v>0</v>
      </c>
      <c r="G243">
        <v>0</v>
      </c>
      <c r="H243">
        <v>0</v>
      </c>
      <c r="I243">
        <v>0</v>
      </c>
      <c r="J243">
        <v>0</v>
      </c>
      <c r="K243">
        <v>0</v>
      </c>
      <c r="L243">
        <v>0</v>
      </c>
      <c r="M243">
        <v>0</v>
      </c>
      <c r="N243">
        <v>0</v>
      </c>
      <c r="O243">
        <v>0</v>
      </c>
      <c r="P243">
        <v>0</v>
      </c>
      <c r="Q243">
        <v>0</v>
      </c>
      <c r="R243">
        <v>0</v>
      </c>
      <c r="S243">
        <v>0</v>
      </c>
    </row>
    <row r="244" spans="1:19">
      <c r="A244" t="s">
        <v>120</v>
      </c>
      <c r="B244" t="s">
        <v>183</v>
      </c>
      <c r="C244" t="s">
        <v>858</v>
      </c>
      <c r="D244">
        <v>97.652449200000049</v>
      </c>
      <c r="E244">
        <v>44.905870800000017</v>
      </c>
      <c r="F244">
        <v>0</v>
      </c>
      <c r="G244">
        <v>0</v>
      </c>
      <c r="H244">
        <v>0</v>
      </c>
      <c r="I244">
        <v>0</v>
      </c>
      <c r="J244">
        <v>0</v>
      </c>
      <c r="K244">
        <v>0</v>
      </c>
      <c r="L244">
        <v>0</v>
      </c>
      <c r="M244">
        <v>0</v>
      </c>
      <c r="N244">
        <v>0</v>
      </c>
      <c r="O244">
        <v>0</v>
      </c>
      <c r="P244">
        <v>0</v>
      </c>
      <c r="Q244">
        <v>0</v>
      </c>
      <c r="R244">
        <v>0</v>
      </c>
      <c r="S244">
        <v>0</v>
      </c>
    </row>
    <row r="245" spans="1:19">
      <c r="A245" t="s">
        <v>120</v>
      </c>
      <c r="B245" t="s">
        <v>183</v>
      </c>
      <c r="C245" t="s">
        <v>859</v>
      </c>
      <c r="D245">
        <v>26.303999999999995</v>
      </c>
      <c r="E245">
        <v>12.095999999999997</v>
      </c>
      <c r="F245">
        <v>0</v>
      </c>
      <c r="G245">
        <v>0</v>
      </c>
      <c r="H245">
        <v>0</v>
      </c>
      <c r="I245">
        <v>0</v>
      </c>
      <c r="J245">
        <v>0</v>
      </c>
      <c r="K245">
        <v>0</v>
      </c>
      <c r="L245">
        <v>0</v>
      </c>
      <c r="M245">
        <v>0</v>
      </c>
      <c r="N245">
        <v>0</v>
      </c>
      <c r="O245">
        <v>0</v>
      </c>
      <c r="P245">
        <v>0</v>
      </c>
      <c r="Q245">
        <v>0</v>
      </c>
      <c r="R245">
        <v>0</v>
      </c>
      <c r="S245">
        <v>0</v>
      </c>
    </row>
    <row r="246" spans="1:19">
      <c r="A246" t="s">
        <v>120</v>
      </c>
      <c r="B246" t="s">
        <v>183</v>
      </c>
      <c r="C246" t="s">
        <v>860</v>
      </c>
      <c r="D246">
        <v>26.303999999999995</v>
      </c>
      <c r="E246">
        <v>12.095999999999997</v>
      </c>
      <c r="F246">
        <v>0</v>
      </c>
      <c r="G246">
        <v>0</v>
      </c>
      <c r="H246">
        <v>0</v>
      </c>
      <c r="I246">
        <v>0</v>
      </c>
      <c r="J246">
        <v>0</v>
      </c>
      <c r="K246">
        <v>0</v>
      </c>
      <c r="L246">
        <v>0</v>
      </c>
      <c r="M246">
        <v>0</v>
      </c>
      <c r="N246">
        <v>0</v>
      </c>
      <c r="O246">
        <v>0</v>
      </c>
      <c r="P246">
        <v>0</v>
      </c>
      <c r="Q246">
        <v>0</v>
      </c>
      <c r="R246">
        <v>0</v>
      </c>
      <c r="S246">
        <v>0</v>
      </c>
    </row>
    <row r="247" spans="1:19">
      <c r="A247" t="s">
        <v>120</v>
      </c>
      <c r="B247" t="s">
        <v>183</v>
      </c>
      <c r="C247" t="s">
        <v>861</v>
      </c>
      <c r="D247">
        <v>26.303999999999995</v>
      </c>
      <c r="E247">
        <v>12.095999999999997</v>
      </c>
      <c r="F247">
        <v>0</v>
      </c>
      <c r="G247">
        <v>0</v>
      </c>
      <c r="H247">
        <v>0</v>
      </c>
      <c r="I247">
        <v>0</v>
      </c>
      <c r="J247">
        <v>0</v>
      </c>
      <c r="K247">
        <v>0</v>
      </c>
      <c r="L247">
        <v>0</v>
      </c>
      <c r="M247">
        <v>0</v>
      </c>
      <c r="N247">
        <v>0</v>
      </c>
      <c r="O247">
        <v>0</v>
      </c>
      <c r="P247">
        <v>0</v>
      </c>
      <c r="Q247">
        <v>0</v>
      </c>
      <c r="R247">
        <v>0</v>
      </c>
      <c r="S247">
        <v>0</v>
      </c>
    </row>
    <row r="248" spans="1:19">
      <c r="A248" t="s">
        <v>120</v>
      </c>
      <c r="B248" t="s">
        <v>183</v>
      </c>
      <c r="C248" t="s">
        <v>862</v>
      </c>
      <c r="D248">
        <v>26.303999999999995</v>
      </c>
      <c r="E248">
        <v>12.095999999999997</v>
      </c>
      <c r="F248">
        <v>0</v>
      </c>
      <c r="G248">
        <v>0</v>
      </c>
      <c r="H248">
        <v>0</v>
      </c>
      <c r="I248">
        <v>0</v>
      </c>
      <c r="J248">
        <v>0</v>
      </c>
      <c r="K248">
        <v>0</v>
      </c>
      <c r="L248">
        <v>0</v>
      </c>
      <c r="M248">
        <v>0</v>
      </c>
      <c r="N248">
        <v>0</v>
      </c>
      <c r="O248">
        <v>0</v>
      </c>
      <c r="P248">
        <v>0</v>
      </c>
      <c r="Q248">
        <v>0</v>
      </c>
      <c r="R248">
        <v>0</v>
      </c>
      <c r="S248">
        <v>0</v>
      </c>
    </row>
    <row r="249" spans="1:19">
      <c r="A249" t="s">
        <v>120</v>
      </c>
      <c r="B249" t="s">
        <v>183</v>
      </c>
      <c r="C249" t="s">
        <v>863</v>
      </c>
      <c r="D249">
        <v>26.303999999999995</v>
      </c>
      <c r="E249">
        <v>12.095999999999997</v>
      </c>
      <c r="F249">
        <v>0</v>
      </c>
      <c r="G249">
        <v>0</v>
      </c>
      <c r="H249">
        <v>0</v>
      </c>
      <c r="I249">
        <v>0</v>
      </c>
      <c r="J249">
        <v>0</v>
      </c>
      <c r="K249">
        <v>0</v>
      </c>
      <c r="L249">
        <v>0</v>
      </c>
      <c r="M249">
        <v>0</v>
      </c>
      <c r="N249">
        <v>0</v>
      </c>
      <c r="O249">
        <v>0</v>
      </c>
      <c r="P249">
        <v>0</v>
      </c>
      <c r="Q249">
        <v>0</v>
      </c>
      <c r="R249">
        <v>0</v>
      </c>
      <c r="S249">
        <v>0</v>
      </c>
    </row>
    <row r="250" spans="1:19">
      <c r="A250" t="s">
        <v>120</v>
      </c>
      <c r="B250" t="s">
        <v>185</v>
      </c>
      <c r="C250" t="s">
        <v>856</v>
      </c>
      <c r="D250">
        <v>0</v>
      </c>
      <c r="E250">
        <v>0</v>
      </c>
      <c r="F250">
        <v>0</v>
      </c>
      <c r="G250">
        <v>0</v>
      </c>
      <c r="H250">
        <v>0</v>
      </c>
      <c r="I250">
        <v>0</v>
      </c>
      <c r="J250">
        <v>0</v>
      </c>
      <c r="K250">
        <v>0</v>
      </c>
      <c r="L250">
        <v>0</v>
      </c>
      <c r="M250">
        <v>0</v>
      </c>
      <c r="N250">
        <v>0</v>
      </c>
      <c r="O250">
        <v>0</v>
      </c>
      <c r="P250">
        <v>0</v>
      </c>
      <c r="Q250">
        <v>0</v>
      </c>
      <c r="R250">
        <v>0</v>
      </c>
      <c r="S250">
        <v>0</v>
      </c>
    </row>
    <row r="251" spans="1:19">
      <c r="A251" t="s">
        <v>120</v>
      </c>
      <c r="B251" t="s">
        <v>185</v>
      </c>
      <c r="C251" t="s">
        <v>857</v>
      </c>
      <c r="D251">
        <v>32.149333333333324</v>
      </c>
      <c r="E251">
        <v>14.783999999999992</v>
      </c>
      <c r="F251">
        <v>0</v>
      </c>
      <c r="G251">
        <v>0</v>
      </c>
      <c r="H251">
        <v>0</v>
      </c>
      <c r="I251">
        <v>0</v>
      </c>
      <c r="J251">
        <v>0</v>
      </c>
      <c r="K251">
        <v>0</v>
      </c>
      <c r="L251">
        <v>0</v>
      </c>
      <c r="M251">
        <v>0</v>
      </c>
      <c r="N251">
        <v>0</v>
      </c>
      <c r="O251">
        <v>0</v>
      </c>
      <c r="P251">
        <v>0</v>
      </c>
      <c r="Q251">
        <v>0</v>
      </c>
      <c r="R251">
        <v>0</v>
      </c>
      <c r="S251">
        <v>0</v>
      </c>
    </row>
    <row r="252" spans="1:19">
      <c r="A252" t="s">
        <v>120</v>
      </c>
      <c r="B252" t="s">
        <v>185</v>
      </c>
      <c r="C252" t="s">
        <v>858</v>
      </c>
      <c r="D252">
        <v>79.714966133333377</v>
      </c>
      <c r="E252">
        <v>36.657247200000015</v>
      </c>
      <c r="F252">
        <v>0</v>
      </c>
      <c r="G252">
        <v>0</v>
      </c>
      <c r="H252">
        <v>0</v>
      </c>
      <c r="I252">
        <v>0</v>
      </c>
      <c r="J252">
        <v>0</v>
      </c>
      <c r="K252">
        <v>0</v>
      </c>
      <c r="L252">
        <v>0</v>
      </c>
      <c r="M252">
        <v>0</v>
      </c>
      <c r="N252">
        <v>0</v>
      </c>
      <c r="O252">
        <v>0</v>
      </c>
      <c r="P252">
        <v>0</v>
      </c>
      <c r="Q252">
        <v>0</v>
      </c>
      <c r="R252">
        <v>0</v>
      </c>
      <c r="S252">
        <v>0</v>
      </c>
    </row>
    <row r="253" spans="1:19">
      <c r="A253" t="s">
        <v>120</v>
      </c>
      <c r="B253" t="s">
        <v>185</v>
      </c>
      <c r="C253" t="s">
        <v>859</v>
      </c>
      <c r="D253">
        <v>32.149333333333324</v>
      </c>
      <c r="E253">
        <v>14.783999999999992</v>
      </c>
      <c r="F253">
        <v>0</v>
      </c>
      <c r="G253">
        <v>0</v>
      </c>
      <c r="H253">
        <v>0</v>
      </c>
      <c r="I253">
        <v>0</v>
      </c>
      <c r="J253">
        <v>0</v>
      </c>
      <c r="K253">
        <v>0</v>
      </c>
      <c r="L253">
        <v>0</v>
      </c>
      <c r="M253">
        <v>0</v>
      </c>
      <c r="N253">
        <v>0</v>
      </c>
      <c r="O253">
        <v>0</v>
      </c>
      <c r="P253">
        <v>0</v>
      </c>
      <c r="Q253">
        <v>0</v>
      </c>
      <c r="R253">
        <v>0</v>
      </c>
      <c r="S253">
        <v>0</v>
      </c>
    </row>
    <row r="254" spans="1:19">
      <c r="A254" t="s">
        <v>120</v>
      </c>
      <c r="B254" t="s">
        <v>185</v>
      </c>
      <c r="C254" t="s">
        <v>860</v>
      </c>
      <c r="D254">
        <v>32.149333333333324</v>
      </c>
      <c r="E254">
        <v>14.783999999999992</v>
      </c>
      <c r="F254">
        <v>0</v>
      </c>
      <c r="G254">
        <v>0</v>
      </c>
      <c r="H254">
        <v>0</v>
      </c>
      <c r="I254">
        <v>0</v>
      </c>
      <c r="J254">
        <v>0</v>
      </c>
      <c r="K254">
        <v>0</v>
      </c>
      <c r="L254">
        <v>0</v>
      </c>
      <c r="M254">
        <v>0</v>
      </c>
      <c r="N254">
        <v>0</v>
      </c>
      <c r="O254">
        <v>0</v>
      </c>
      <c r="P254">
        <v>0</v>
      </c>
      <c r="Q254">
        <v>0</v>
      </c>
      <c r="R254">
        <v>0</v>
      </c>
      <c r="S254">
        <v>0</v>
      </c>
    </row>
    <row r="255" spans="1:19">
      <c r="A255" t="s">
        <v>120</v>
      </c>
      <c r="B255" t="s">
        <v>185</v>
      </c>
      <c r="C255" t="s">
        <v>861</v>
      </c>
      <c r="D255">
        <v>32.149333333333324</v>
      </c>
      <c r="E255">
        <v>14.783999999999992</v>
      </c>
      <c r="F255">
        <v>0</v>
      </c>
      <c r="G255">
        <v>0</v>
      </c>
      <c r="H255">
        <v>0</v>
      </c>
      <c r="I255">
        <v>0</v>
      </c>
      <c r="J255">
        <v>0</v>
      </c>
      <c r="K255">
        <v>0</v>
      </c>
      <c r="L255">
        <v>0</v>
      </c>
      <c r="M255">
        <v>0</v>
      </c>
      <c r="N255">
        <v>0</v>
      </c>
      <c r="O255">
        <v>0</v>
      </c>
      <c r="P255">
        <v>0</v>
      </c>
      <c r="Q255">
        <v>0</v>
      </c>
      <c r="R255">
        <v>0</v>
      </c>
      <c r="S255">
        <v>0</v>
      </c>
    </row>
    <row r="256" spans="1:19">
      <c r="A256" t="s">
        <v>120</v>
      </c>
      <c r="B256" t="s">
        <v>185</v>
      </c>
      <c r="C256" t="s">
        <v>862</v>
      </c>
      <c r="D256">
        <v>32.149333333333324</v>
      </c>
      <c r="E256">
        <v>14.783999999999992</v>
      </c>
      <c r="F256">
        <v>0</v>
      </c>
      <c r="G256">
        <v>0</v>
      </c>
      <c r="H256">
        <v>0</v>
      </c>
      <c r="I256">
        <v>0</v>
      </c>
      <c r="J256">
        <v>0</v>
      </c>
      <c r="K256">
        <v>0</v>
      </c>
      <c r="L256">
        <v>0</v>
      </c>
      <c r="M256">
        <v>0</v>
      </c>
      <c r="N256">
        <v>0</v>
      </c>
      <c r="O256">
        <v>0</v>
      </c>
      <c r="P256">
        <v>0</v>
      </c>
      <c r="Q256">
        <v>0</v>
      </c>
      <c r="R256">
        <v>0</v>
      </c>
      <c r="S256">
        <v>0</v>
      </c>
    </row>
    <row r="257" spans="1:19">
      <c r="A257" t="s">
        <v>120</v>
      </c>
      <c r="B257" t="s">
        <v>185</v>
      </c>
      <c r="C257" t="s">
        <v>863</v>
      </c>
      <c r="D257">
        <v>32.149333333333324</v>
      </c>
      <c r="E257">
        <v>14.783999999999992</v>
      </c>
      <c r="F257">
        <v>0</v>
      </c>
      <c r="G257">
        <v>0</v>
      </c>
      <c r="H257">
        <v>0</v>
      </c>
      <c r="I257">
        <v>0</v>
      </c>
      <c r="J257">
        <v>0</v>
      </c>
      <c r="K257">
        <v>0</v>
      </c>
      <c r="L257">
        <v>0</v>
      </c>
      <c r="M257">
        <v>0</v>
      </c>
      <c r="N257">
        <v>0</v>
      </c>
      <c r="O257">
        <v>0</v>
      </c>
      <c r="P257">
        <v>0</v>
      </c>
      <c r="Q257">
        <v>0</v>
      </c>
      <c r="R257">
        <v>0</v>
      </c>
      <c r="S257">
        <v>0</v>
      </c>
    </row>
    <row r="258" spans="1:19">
      <c r="A258" t="s">
        <v>122</v>
      </c>
      <c r="B258" t="s">
        <v>171</v>
      </c>
      <c r="C258" t="s">
        <v>856</v>
      </c>
      <c r="D258">
        <v>0</v>
      </c>
      <c r="E258">
        <v>0</v>
      </c>
      <c r="F258">
        <v>0</v>
      </c>
      <c r="G258">
        <v>0</v>
      </c>
      <c r="H258">
        <v>0</v>
      </c>
      <c r="I258">
        <v>0</v>
      </c>
      <c r="J258">
        <v>0</v>
      </c>
      <c r="K258">
        <v>0</v>
      </c>
      <c r="L258">
        <v>0</v>
      </c>
      <c r="M258">
        <v>0</v>
      </c>
      <c r="N258">
        <v>0</v>
      </c>
      <c r="O258">
        <v>0</v>
      </c>
      <c r="P258">
        <v>0</v>
      </c>
      <c r="Q258">
        <v>0</v>
      </c>
      <c r="R258">
        <v>0</v>
      </c>
      <c r="S258">
        <v>0</v>
      </c>
    </row>
    <row r="259" spans="1:19">
      <c r="A259" t="s">
        <v>122</v>
      </c>
      <c r="B259" t="s">
        <v>171</v>
      </c>
      <c r="C259" t="s">
        <v>857</v>
      </c>
      <c r="D259">
        <v>21.679689123593107</v>
      </c>
      <c r="E259">
        <v>9.9694920787325962</v>
      </c>
      <c r="F259">
        <v>0</v>
      </c>
      <c r="G259">
        <v>0</v>
      </c>
      <c r="H259">
        <v>0</v>
      </c>
      <c r="I259">
        <v>0</v>
      </c>
      <c r="J259">
        <v>0</v>
      </c>
      <c r="K259">
        <v>0</v>
      </c>
      <c r="L259">
        <v>0</v>
      </c>
      <c r="M259">
        <v>0</v>
      </c>
      <c r="N259">
        <v>0</v>
      </c>
      <c r="O259">
        <v>0</v>
      </c>
      <c r="P259">
        <v>0</v>
      </c>
      <c r="Q259">
        <v>0</v>
      </c>
      <c r="R259">
        <v>0</v>
      </c>
      <c r="S259">
        <v>0</v>
      </c>
    </row>
    <row r="260" spans="1:19">
      <c r="A260" t="s">
        <v>122</v>
      </c>
      <c r="B260" t="s">
        <v>171</v>
      </c>
      <c r="C260" t="s">
        <v>858</v>
      </c>
      <c r="D260">
        <v>37.616291696687846</v>
      </c>
      <c r="E260">
        <v>17.298002751031632</v>
      </c>
      <c r="F260">
        <v>0</v>
      </c>
      <c r="G260">
        <v>0</v>
      </c>
      <c r="H260">
        <v>0</v>
      </c>
      <c r="I260">
        <v>0</v>
      </c>
      <c r="J260">
        <v>0</v>
      </c>
      <c r="K260">
        <v>0</v>
      </c>
      <c r="L260">
        <v>0</v>
      </c>
      <c r="M260">
        <v>0</v>
      </c>
      <c r="N260">
        <v>0</v>
      </c>
      <c r="O260">
        <v>0</v>
      </c>
      <c r="P260">
        <v>0</v>
      </c>
      <c r="Q260">
        <v>0</v>
      </c>
      <c r="R260">
        <v>0</v>
      </c>
      <c r="S260">
        <v>0</v>
      </c>
    </row>
    <row r="261" spans="1:19">
      <c r="A261" t="s">
        <v>122</v>
      </c>
      <c r="B261" t="s">
        <v>171</v>
      </c>
      <c r="C261" t="s">
        <v>859</v>
      </c>
      <c r="D261">
        <v>36.950565604032235</v>
      </c>
      <c r="E261">
        <v>16.991865934700947</v>
      </c>
      <c r="F261">
        <v>0</v>
      </c>
      <c r="G261">
        <v>0</v>
      </c>
      <c r="H261">
        <v>0</v>
      </c>
      <c r="I261">
        <v>0</v>
      </c>
      <c r="J261">
        <v>0</v>
      </c>
      <c r="K261">
        <v>0</v>
      </c>
      <c r="L261">
        <v>0</v>
      </c>
      <c r="M261">
        <v>0</v>
      </c>
      <c r="N261">
        <v>0</v>
      </c>
      <c r="O261">
        <v>0</v>
      </c>
      <c r="P261">
        <v>0</v>
      </c>
      <c r="Q261">
        <v>0</v>
      </c>
      <c r="R261">
        <v>0</v>
      </c>
      <c r="S261">
        <v>0</v>
      </c>
    </row>
    <row r="262" spans="1:19">
      <c r="A262" t="s">
        <v>122</v>
      </c>
      <c r="B262" t="s">
        <v>171</v>
      </c>
      <c r="C262" t="s">
        <v>860</v>
      </c>
      <c r="D262">
        <v>34.904382315749295</v>
      </c>
      <c r="E262">
        <v>16.050920334979601</v>
      </c>
      <c r="F262">
        <v>0</v>
      </c>
      <c r="G262">
        <v>0</v>
      </c>
      <c r="H262">
        <v>0</v>
      </c>
      <c r="I262">
        <v>0</v>
      </c>
      <c r="J262">
        <v>0</v>
      </c>
      <c r="K262">
        <v>0</v>
      </c>
      <c r="L262">
        <v>0</v>
      </c>
      <c r="M262">
        <v>0</v>
      </c>
      <c r="N262">
        <v>0</v>
      </c>
      <c r="O262">
        <v>0</v>
      </c>
      <c r="P262">
        <v>0</v>
      </c>
      <c r="Q262">
        <v>0</v>
      </c>
      <c r="R262">
        <v>0</v>
      </c>
      <c r="S262">
        <v>0</v>
      </c>
    </row>
    <row r="263" spans="1:19">
      <c r="A263" t="s">
        <v>122</v>
      </c>
      <c r="B263" t="s">
        <v>171</v>
      </c>
      <c r="C263" t="s">
        <v>861</v>
      </c>
      <c r="D263">
        <v>34.904382315749295</v>
      </c>
      <c r="E263">
        <v>16.050920334979601</v>
      </c>
      <c r="F263">
        <v>0</v>
      </c>
      <c r="G263">
        <v>0</v>
      </c>
      <c r="H263">
        <v>0</v>
      </c>
      <c r="I263">
        <v>0</v>
      </c>
      <c r="J263">
        <v>0</v>
      </c>
      <c r="K263">
        <v>0</v>
      </c>
      <c r="L263">
        <v>0</v>
      </c>
      <c r="M263">
        <v>0</v>
      </c>
      <c r="N263">
        <v>0</v>
      </c>
      <c r="O263">
        <v>0</v>
      </c>
      <c r="P263">
        <v>0</v>
      </c>
      <c r="Q263">
        <v>0</v>
      </c>
      <c r="R263">
        <v>0</v>
      </c>
      <c r="S263">
        <v>0</v>
      </c>
    </row>
    <row r="264" spans="1:19">
      <c r="A264" t="s">
        <v>122</v>
      </c>
      <c r="B264" t="s">
        <v>171</v>
      </c>
      <c r="C264" t="s">
        <v>862</v>
      </c>
      <c r="D264">
        <v>34.904382315749295</v>
      </c>
      <c r="E264">
        <v>16.050920334979601</v>
      </c>
      <c r="F264">
        <v>0</v>
      </c>
      <c r="G264">
        <v>0</v>
      </c>
      <c r="H264">
        <v>0</v>
      </c>
      <c r="I264">
        <v>0</v>
      </c>
      <c r="J264">
        <v>0</v>
      </c>
      <c r="K264">
        <v>0</v>
      </c>
      <c r="L264">
        <v>0</v>
      </c>
      <c r="M264">
        <v>0</v>
      </c>
      <c r="N264">
        <v>0</v>
      </c>
      <c r="O264">
        <v>0</v>
      </c>
      <c r="P264">
        <v>0</v>
      </c>
      <c r="Q264">
        <v>0</v>
      </c>
      <c r="R264">
        <v>0</v>
      </c>
      <c r="S264">
        <v>0</v>
      </c>
    </row>
    <row r="265" spans="1:19">
      <c r="A265" t="s">
        <v>122</v>
      </c>
      <c r="B265" t="s">
        <v>171</v>
      </c>
      <c r="C265" t="s">
        <v>863</v>
      </c>
      <c r="D265">
        <v>34.904382315749295</v>
      </c>
      <c r="E265">
        <v>16.050920334979601</v>
      </c>
      <c r="F265">
        <v>0</v>
      </c>
      <c r="G265">
        <v>0</v>
      </c>
      <c r="H265">
        <v>0</v>
      </c>
      <c r="I265">
        <v>0</v>
      </c>
      <c r="J265">
        <v>0</v>
      </c>
      <c r="K265">
        <v>0</v>
      </c>
      <c r="L265">
        <v>0</v>
      </c>
      <c r="M265">
        <v>0</v>
      </c>
      <c r="N265">
        <v>0</v>
      </c>
      <c r="O265">
        <v>0</v>
      </c>
      <c r="P265">
        <v>0</v>
      </c>
      <c r="Q265">
        <v>0</v>
      </c>
      <c r="R265">
        <v>0</v>
      </c>
      <c r="S265">
        <v>0</v>
      </c>
    </row>
    <row r="266" spans="1:19">
      <c r="A266" t="s">
        <v>122</v>
      </c>
      <c r="B266" t="s">
        <v>173</v>
      </c>
      <c r="C266" t="s">
        <v>856</v>
      </c>
      <c r="D266">
        <v>0</v>
      </c>
      <c r="E266">
        <v>0</v>
      </c>
      <c r="F266">
        <v>0</v>
      </c>
      <c r="G266">
        <v>0</v>
      </c>
      <c r="H266">
        <v>0</v>
      </c>
      <c r="I266">
        <v>0</v>
      </c>
      <c r="J266">
        <v>0</v>
      </c>
      <c r="K266">
        <v>0</v>
      </c>
      <c r="L266">
        <v>0</v>
      </c>
      <c r="M266">
        <v>0</v>
      </c>
      <c r="N266">
        <v>0</v>
      </c>
      <c r="O266">
        <v>0</v>
      </c>
      <c r="P266">
        <v>0</v>
      </c>
      <c r="Q266">
        <v>0</v>
      </c>
      <c r="R266">
        <v>0</v>
      </c>
      <c r="S266">
        <v>0</v>
      </c>
    </row>
    <row r="267" spans="1:19">
      <c r="A267" t="s">
        <v>122</v>
      </c>
      <c r="B267" t="s">
        <v>173</v>
      </c>
      <c r="C267" t="s">
        <v>857</v>
      </c>
      <c r="D267">
        <v>56.058040103899756</v>
      </c>
      <c r="E267">
        <v>25.778514792304264</v>
      </c>
      <c r="F267">
        <v>0</v>
      </c>
      <c r="G267">
        <v>0</v>
      </c>
      <c r="H267">
        <v>0</v>
      </c>
      <c r="I267">
        <v>0</v>
      </c>
      <c r="J267">
        <v>0</v>
      </c>
      <c r="K267">
        <v>0</v>
      </c>
      <c r="L267">
        <v>0</v>
      </c>
      <c r="M267">
        <v>0</v>
      </c>
      <c r="N267">
        <v>0</v>
      </c>
      <c r="O267">
        <v>0</v>
      </c>
      <c r="P267">
        <v>0</v>
      </c>
      <c r="Q267">
        <v>0</v>
      </c>
      <c r="R267">
        <v>0</v>
      </c>
      <c r="S267">
        <v>0</v>
      </c>
    </row>
    <row r="268" spans="1:19">
      <c r="A268" t="s">
        <v>122</v>
      </c>
      <c r="B268" t="s">
        <v>173</v>
      </c>
      <c r="C268" t="s">
        <v>858</v>
      </c>
      <c r="D268">
        <v>51.188706405106089</v>
      </c>
      <c r="E268">
        <v>23.539332142494032</v>
      </c>
      <c r="F268">
        <v>0</v>
      </c>
      <c r="G268">
        <v>0</v>
      </c>
      <c r="H268">
        <v>0</v>
      </c>
      <c r="I268">
        <v>0</v>
      </c>
      <c r="J268">
        <v>0</v>
      </c>
      <c r="K268">
        <v>0</v>
      </c>
      <c r="L268">
        <v>0</v>
      </c>
      <c r="M268">
        <v>0</v>
      </c>
      <c r="N268">
        <v>0</v>
      </c>
      <c r="O268">
        <v>0</v>
      </c>
      <c r="P268">
        <v>0</v>
      </c>
      <c r="Q268">
        <v>0</v>
      </c>
      <c r="R268">
        <v>0</v>
      </c>
      <c r="S268">
        <v>0</v>
      </c>
    </row>
    <row r="269" spans="1:19">
      <c r="A269" t="s">
        <v>122</v>
      </c>
      <c r="B269" t="s">
        <v>173</v>
      </c>
      <c r="C269" t="s">
        <v>859</v>
      </c>
      <c r="D269">
        <v>36.387206371917713</v>
      </c>
      <c r="E269">
        <v>16.732802930151934</v>
      </c>
      <c r="F269">
        <v>0</v>
      </c>
      <c r="G269">
        <v>0</v>
      </c>
      <c r="H269">
        <v>0</v>
      </c>
      <c r="I269">
        <v>0</v>
      </c>
      <c r="J269">
        <v>0</v>
      </c>
      <c r="K269">
        <v>0</v>
      </c>
      <c r="L269">
        <v>0</v>
      </c>
      <c r="M269">
        <v>0</v>
      </c>
      <c r="N269">
        <v>0</v>
      </c>
      <c r="O269">
        <v>0</v>
      </c>
      <c r="P269">
        <v>0</v>
      </c>
      <c r="Q269">
        <v>0</v>
      </c>
      <c r="R269">
        <v>0</v>
      </c>
      <c r="S269">
        <v>0</v>
      </c>
    </row>
    <row r="270" spans="1:19">
      <c r="A270" t="s">
        <v>122</v>
      </c>
      <c r="B270" t="s">
        <v>173</v>
      </c>
      <c r="C270" t="s">
        <v>860</v>
      </c>
      <c r="D270">
        <v>48.770618598109671</v>
      </c>
      <c r="E270">
        <v>22.427364756794951</v>
      </c>
      <c r="F270">
        <v>0</v>
      </c>
      <c r="G270">
        <v>0</v>
      </c>
      <c r="H270">
        <v>0</v>
      </c>
      <c r="I270">
        <v>0</v>
      </c>
      <c r="J270">
        <v>0</v>
      </c>
      <c r="K270">
        <v>0</v>
      </c>
      <c r="L270">
        <v>0</v>
      </c>
      <c r="M270">
        <v>0</v>
      </c>
      <c r="N270">
        <v>0</v>
      </c>
      <c r="O270">
        <v>0</v>
      </c>
      <c r="P270">
        <v>0</v>
      </c>
      <c r="Q270">
        <v>0</v>
      </c>
      <c r="R270">
        <v>0</v>
      </c>
      <c r="S270">
        <v>0</v>
      </c>
    </row>
    <row r="271" spans="1:19">
      <c r="A271" t="s">
        <v>122</v>
      </c>
      <c r="B271" t="s">
        <v>173</v>
      </c>
      <c r="C271" t="s">
        <v>861</v>
      </c>
      <c r="D271">
        <v>48.770618598109671</v>
      </c>
      <c r="E271">
        <v>22.427364756794951</v>
      </c>
      <c r="F271">
        <v>0</v>
      </c>
      <c r="G271">
        <v>0</v>
      </c>
      <c r="H271">
        <v>0</v>
      </c>
      <c r="I271">
        <v>0</v>
      </c>
      <c r="J271">
        <v>0</v>
      </c>
      <c r="K271">
        <v>0</v>
      </c>
      <c r="L271">
        <v>0</v>
      </c>
      <c r="M271">
        <v>0</v>
      </c>
      <c r="N271">
        <v>0</v>
      </c>
      <c r="O271">
        <v>0</v>
      </c>
      <c r="P271">
        <v>0</v>
      </c>
      <c r="Q271">
        <v>0</v>
      </c>
      <c r="R271">
        <v>0</v>
      </c>
      <c r="S271">
        <v>0</v>
      </c>
    </row>
    <row r="272" spans="1:19">
      <c r="A272" t="s">
        <v>122</v>
      </c>
      <c r="B272" t="s">
        <v>173</v>
      </c>
      <c r="C272" t="s">
        <v>862</v>
      </c>
      <c r="D272">
        <v>48.770618598109671</v>
      </c>
      <c r="E272">
        <v>22.427364756794951</v>
      </c>
      <c r="F272">
        <v>0</v>
      </c>
      <c r="G272">
        <v>0</v>
      </c>
      <c r="H272">
        <v>0</v>
      </c>
      <c r="I272">
        <v>0</v>
      </c>
      <c r="J272">
        <v>0</v>
      </c>
      <c r="K272">
        <v>0</v>
      </c>
      <c r="L272">
        <v>0</v>
      </c>
      <c r="M272">
        <v>0</v>
      </c>
      <c r="N272">
        <v>0</v>
      </c>
      <c r="O272">
        <v>0</v>
      </c>
      <c r="P272">
        <v>0</v>
      </c>
      <c r="Q272">
        <v>0</v>
      </c>
      <c r="R272">
        <v>0</v>
      </c>
      <c r="S272">
        <v>0</v>
      </c>
    </row>
    <row r="273" spans="1:19">
      <c r="A273" t="s">
        <v>122</v>
      </c>
      <c r="B273" t="s">
        <v>173</v>
      </c>
      <c r="C273" t="s">
        <v>863</v>
      </c>
      <c r="D273">
        <v>48.770618598109671</v>
      </c>
      <c r="E273">
        <v>22.427364756794951</v>
      </c>
      <c r="F273">
        <v>0</v>
      </c>
      <c r="G273">
        <v>0</v>
      </c>
      <c r="H273">
        <v>0</v>
      </c>
      <c r="I273">
        <v>0</v>
      </c>
      <c r="J273">
        <v>0</v>
      </c>
      <c r="K273">
        <v>0</v>
      </c>
      <c r="L273">
        <v>0</v>
      </c>
      <c r="M273">
        <v>0</v>
      </c>
      <c r="N273">
        <v>0</v>
      </c>
      <c r="O273">
        <v>0</v>
      </c>
      <c r="P273">
        <v>0</v>
      </c>
      <c r="Q273">
        <v>0</v>
      </c>
      <c r="R273">
        <v>0</v>
      </c>
      <c r="S273">
        <v>0</v>
      </c>
    </row>
    <row r="274" spans="1:19">
      <c r="A274" t="s">
        <v>122</v>
      </c>
      <c r="B274" t="s">
        <v>175</v>
      </c>
      <c r="C274" t="s">
        <v>856</v>
      </c>
      <c r="D274">
        <v>0</v>
      </c>
      <c r="E274">
        <v>0</v>
      </c>
      <c r="F274">
        <v>0</v>
      </c>
      <c r="G274">
        <v>0</v>
      </c>
      <c r="H274">
        <v>0</v>
      </c>
      <c r="I274">
        <v>0</v>
      </c>
      <c r="J274">
        <v>0</v>
      </c>
      <c r="K274">
        <v>0</v>
      </c>
      <c r="L274">
        <v>0</v>
      </c>
      <c r="M274">
        <v>0</v>
      </c>
      <c r="N274">
        <v>0</v>
      </c>
      <c r="O274">
        <v>0</v>
      </c>
      <c r="P274">
        <v>0</v>
      </c>
      <c r="Q274">
        <v>0</v>
      </c>
      <c r="R274">
        <v>0</v>
      </c>
      <c r="S274">
        <v>0</v>
      </c>
    </row>
    <row r="275" spans="1:19">
      <c r="A275" t="s">
        <v>122</v>
      </c>
      <c r="B275" t="s">
        <v>175</v>
      </c>
      <c r="C275" t="s">
        <v>857</v>
      </c>
      <c r="D275">
        <v>0</v>
      </c>
      <c r="E275">
        <v>0</v>
      </c>
      <c r="F275">
        <v>0</v>
      </c>
      <c r="G275">
        <v>0</v>
      </c>
      <c r="H275">
        <v>0</v>
      </c>
      <c r="I275">
        <v>0</v>
      </c>
      <c r="J275">
        <v>0</v>
      </c>
      <c r="K275">
        <v>0</v>
      </c>
      <c r="L275">
        <v>0</v>
      </c>
      <c r="M275">
        <v>0</v>
      </c>
      <c r="N275">
        <v>0</v>
      </c>
      <c r="O275">
        <v>0</v>
      </c>
      <c r="P275">
        <v>0</v>
      </c>
      <c r="Q275">
        <v>0</v>
      </c>
      <c r="R275">
        <v>0</v>
      </c>
      <c r="S275">
        <v>0</v>
      </c>
    </row>
    <row r="276" spans="1:19">
      <c r="A276" t="s">
        <v>122</v>
      </c>
      <c r="B276" t="s">
        <v>175</v>
      </c>
      <c r="C276" t="s">
        <v>858</v>
      </c>
      <c r="D276">
        <v>66.608731707317091</v>
      </c>
      <c r="E276">
        <v>30.630292682926822</v>
      </c>
      <c r="F276">
        <v>0</v>
      </c>
      <c r="G276">
        <v>0</v>
      </c>
      <c r="H276">
        <v>0</v>
      </c>
      <c r="I276">
        <v>0</v>
      </c>
      <c r="J276">
        <v>0</v>
      </c>
      <c r="K276">
        <v>0</v>
      </c>
      <c r="L276">
        <v>0</v>
      </c>
      <c r="M276">
        <v>0</v>
      </c>
      <c r="N276">
        <v>0</v>
      </c>
      <c r="O276">
        <v>0</v>
      </c>
      <c r="P276">
        <v>0</v>
      </c>
      <c r="Q276">
        <v>0</v>
      </c>
      <c r="R276">
        <v>0</v>
      </c>
      <c r="S276">
        <v>0</v>
      </c>
    </row>
    <row r="277" spans="1:19">
      <c r="A277" t="s">
        <v>122</v>
      </c>
      <c r="B277" t="s">
        <v>175</v>
      </c>
      <c r="C277" t="s">
        <v>859</v>
      </c>
      <c r="D277">
        <v>66.608731707317091</v>
      </c>
      <c r="E277">
        <v>30.630292682926822</v>
      </c>
      <c r="F277">
        <v>0</v>
      </c>
      <c r="G277">
        <v>0</v>
      </c>
      <c r="H277">
        <v>0</v>
      </c>
      <c r="I277">
        <v>0</v>
      </c>
      <c r="J277">
        <v>0</v>
      </c>
      <c r="K277">
        <v>0</v>
      </c>
      <c r="L277">
        <v>0</v>
      </c>
      <c r="M277">
        <v>0</v>
      </c>
      <c r="N277">
        <v>0</v>
      </c>
      <c r="O277">
        <v>0</v>
      </c>
      <c r="P277">
        <v>0</v>
      </c>
      <c r="Q277">
        <v>0</v>
      </c>
      <c r="R277">
        <v>0</v>
      </c>
      <c r="S277">
        <v>0</v>
      </c>
    </row>
    <row r="278" spans="1:19">
      <c r="A278" t="s">
        <v>122</v>
      </c>
      <c r="B278" t="s">
        <v>175</v>
      </c>
      <c r="C278" t="s">
        <v>860</v>
      </c>
      <c r="D278">
        <v>46.779833066847658</v>
      </c>
      <c r="E278">
        <v>21.511894038039429</v>
      </c>
      <c r="F278">
        <v>0</v>
      </c>
      <c r="G278">
        <v>0</v>
      </c>
      <c r="H278">
        <v>0</v>
      </c>
      <c r="I278">
        <v>0</v>
      </c>
      <c r="J278">
        <v>0</v>
      </c>
      <c r="K278">
        <v>0</v>
      </c>
      <c r="L278">
        <v>0</v>
      </c>
      <c r="M278">
        <v>0</v>
      </c>
      <c r="N278">
        <v>0</v>
      </c>
      <c r="O278">
        <v>0</v>
      </c>
      <c r="P278">
        <v>0</v>
      </c>
      <c r="Q278">
        <v>0</v>
      </c>
      <c r="R278">
        <v>0</v>
      </c>
      <c r="S278">
        <v>0</v>
      </c>
    </row>
    <row r="279" spans="1:19">
      <c r="A279" t="s">
        <v>122</v>
      </c>
      <c r="B279" t="s">
        <v>175</v>
      </c>
      <c r="C279" t="s">
        <v>861</v>
      </c>
      <c r="D279">
        <v>46.779833066847658</v>
      </c>
      <c r="E279">
        <v>21.511894038039429</v>
      </c>
      <c r="F279">
        <v>0</v>
      </c>
      <c r="G279">
        <v>0</v>
      </c>
      <c r="H279">
        <v>0</v>
      </c>
      <c r="I279">
        <v>0</v>
      </c>
      <c r="J279">
        <v>0</v>
      </c>
      <c r="K279">
        <v>0</v>
      </c>
      <c r="L279">
        <v>0</v>
      </c>
      <c r="M279">
        <v>0</v>
      </c>
      <c r="N279">
        <v>0</v>
      </c>
      <c r="O279">
        <v>0</v>
      </c>
      <c r="P279">
        <v>0</v>
      </c>
      <c r="Q279">
        <v>0</v>
      </c>
      <c r="R279">
        <v>0</v>
      </c>
      <c r="S279">
        <v>0</v>
      </c>
    </row>
    <row r="280" spans="1:19">
      <c r="A280" t="s">
        <v>122</v>
      </c>
      <c r="B280" t="s">
        <v>175</v>
      </c>
      <c r="C280" t="s">
        <v>862</v>
      </c>
      <c r="D280">
        <v>46.779833066847658</v>
      </c>
      <c r="E280">
        <v>21.511894038039429</v>
      </c>
      <c r="F280">
        <v>0</v>
      </c>
      <c r="G280">
        <v>0</v>
      </c>
      <c r="H280">
        <v>0</v>
      </c>
      <c r="I280">
        <v>0</v>
      </c>
      <c r="J280">
        <v>0</v>
      </c>
      <c r="K280">
        <v>0</v>
      </c>
      <c r="L280">
        <v>0</v>
      </c>
      <c r="M280">
        <v>0</v>
      </c>
      <c r="N280">
        <v>0</v>
      </c>
      <c r="O280">
        <v>0</v>
      </c>
      <c r="P280">
        <v>0</v>
      </c>
      <c r="Q280">
        <v>0</v>
      </c>
      <c r="R280">
        <v>0</v>
      </c>
      <c r="S280">
        <v>0</v>
      </c>
    </row>
    <row r="281" spans="1:19">
      <c r="A281" t="s">
        <v>122</v>
      </c>
      <c r="B281" t="s">
        <v>175</v>
      </c>
      <c r="C281" t="s">
        <v>863</v>
      </c>
      <c r="D281">
        <v>46.779833066847658</v>
      </c>
      <c r="E281">
        <v>21.511894038039429</v>
      </c>
      <c r="F281">
        <v>0</v>
      </c>
      <c r="G281">
        <v>0</v>
      </c>
      <c r="H281">
        <v>0</v>
      </c>
      <c r="I281">
        <v>0</v>
      </c>
      <c r="J281">
        <v>0</v>
      </c>
      <c r="K281">
        <v>0</v>
      </c>
      <c r="L281">
        <v>0</v>
      </c>
      <c r="M281">
        <v>0</v>
      </c>
      <c r="N281">
        <v>0</v>
      </c>
      <c r="O281">
        <v>0</v>
      </c>
      <c r="P281">
        <v>0</v>
      </c>
      <c r="Q281">
        <v>0</v>
      </c>
      <c r="R281">
        <v>0</v>
      </c>
      <c r="S281">
        <v>0</v>
      </c>
    </row>
    <row r="282" spans="1:19">
      <c r="A282" t="s">
        <v>122</v>
      </c>
      <c r="B282" t="s">
        <v>177</v>
      </c>
      <c r="C282" t="s">
        <v>856</v>
      </c>
      <c r="D282">
        <v>0</v>
      </c>
      <c r="E282">
        <v>0</v>
      </c>
      <c r="F282">
        <v>0</v>
      </c>
      <c r="G282">
        <v>0</v>
      </c>
      <c r="H282">
        <v>0</v>
      </c>
      <c r="I282">
        <v>0</v>
      </c>
      <c r="J282">
        <v>0</v>
      </c>
      <c r="K282">
        <v>0</v>
      </c>
      <c r="L282">
        <v>0</v>
      </c>
      <c r="M282">
        <v>0</v>
      </c>
      <c r="N282">
        <v>0</v>
      </c>
      <c r="O282">
        <v>0</v>
      </c>
      <c r="P282">
        <v>0</v>
      </c>
      <c r="Q282">
        <v>0</v>
      </c>
      <c r="R282">
        <v>0</v>
      </c>
      <c r="S282">
        <v>0</v>
      </c>
    </row>
    <row r="283" spans="1:19">
      <c r="A283" t="s">
        <v>122</v>
      </c>
      <c r="B283" t="s">
        <v>177</v>
      </c>
      <c r="C283" t="s">
        <v>857</v>
      </c>
      <c r="D283">
        <v>21.92</v>
      </c>
      <c r="E283">
        <v>10.079999999999998</v>
      </c>
      <c r="F283">
        <v>0</v>
      </c>
      <c r="G283">
        <v>0</v>
      </c>
      <c r="H283">
        <v>0</v>
      </c>
      <c r="I283">
        <v>0</v>
      </c>
      <c r="J283">
        <v>0</v>
      </c>
      <c r="K283">
        <v>0</v>
      </c>
      <c r="L283">
        <v>0</v>
      </c>
      <c r="M283">
        <v>0</v>
      </c>
      <c r="N283">
        <v>0</v>
      </c>
      <c r="O283">
        <v>0</v>
      </c>
      <c r="P283">
        <v>0</v>
      </c>
      <c r="Q283">
        <v>0</v>
      </c>
      <c r="R283">
        <v>0</v>
      </c>
      <c r="S283">
        <v>0</v>
      </c>
    </row>
    <row r="284" spans="1:19">
      <c r="A284" t="s">
        <v>122</v>
      </c>
      <c r="B284" t="s">
        <v>177</v>
      </c>
      <c r="C284" t="s">
        <v>858</v>
      </c>
      <c r="D284">
        <v>52.416561680000001</v>
      </c>
      <c r="E284">
        <v>24.103966319999998</v>
      </c>
      <c r="F284">
        <v>0</v>
      </c>
      <c r="G284">
        <v>0</v>
      </c>
      <c r="H284">
        <v>0</v>
      </c>
      <c r="I284">
        <v>0</v>
      </c>
      <c r="J284">
        <v>0</v>
      </c>
      <c r="K284">
        <v>0</v>
      </c>
      <c r="L284">
        <v>0</v>
      </c>
      <c r="M284">
        <v>0</v>
      </c>
      <c r="N284">
        <v>0</v>
      </c>
      <c r="O284">
        <v>0</v>
      </c>
      <c r="P284">
        <v>0</v>
      </c>
      <c r="Q284">
        <v>0</v>
      </c>
      <c r="R284">
        <v>0</v>
      </c>
      <c r="S284">
        <v>0</v>
      </c>
    </row>
    <row r="285" spans="1:19">
      <c r="A285" t="s">
        <v>122</v>
      </c>
      <c r="B285" t="s">
        <v>177</v>
      </c>
      <c r="C285" t="s">
        <v>859</v>
      </c>
      <c r="D285">
        <v>79.556927500000029</v>
      </c>
      <c r="E285">
        <v>36.584572500000007</v>
      </c>
      <c r="F285">
        <v>0</v>
      </c>
      <c r="G285">
        <v>0</v>
      </c>
      <c r="H285">
        <v>0</v>
      </c>
      <c r="I285">
        <v>0</v>
      </c>
      <c r="J285">
        <v>0</v>
      </c>
      <c r="K285">
        <v>0</v>
      </c>
      <c r="L285">
        <v>0</v>
      </c>
      <c r="M285">
        <v>0</v>
      </c>
      <c r="N285">
        <v>0</v>
      </c>
      <c r="O285">
        <v>0</v>
      </c>
      <c r="P285">
        <v>0</v>
      </c>
      <c r="Q285">
        <v>0</v>
      </c>
      <c r="R285">
        <v>0</v>
      </c>
      <c r="S285">
        <v>0</v>
      </c>
    </row>
    <row r="286" spans="1:19">
      <c r="A286" t="s">
        <v>122</v>
      </c>
      <c r="B286" t="s">
        <v>177</v>
      </c>
      <c r="C286" t="s">
        <v>860</v>
      </c>
      <c r="D286">
        <v>79.556927500000029</v>
      </c>
      <c r="E286">
        <v>36.584572500000007</v>
      </c>
      <c r="F286">
        <v>0</v>
      </c>
      <c r="G286">
        <v>0</v>
      </c>
      <c r="H286">
        <v>0</v>
      </c>
      <c r="I286">
        <v>0</v>
      </c>
      <c r="J286">
        <v>0</v>
      </c>
      <c r="K286">
        <v>0</v>
      </c>
      <c r="L286">
        <v>0</v>
      </c>
      <c r="M286">
        <v>0</v>
      </c>
      <c r="N286">
        <v>0</v>
      </c>
      <c r="O286">
        <v>0</v>
      </c>
      <c r="P286">
        <v>0</v>
      </c>
      <c r="Q286">
        <v>0</v>
      </c>
      <c r="R286">
        <v>0</v>
      </c>
      <c r="S286">
        <v>0</v>
      </c>
    </row>
    <row r="287" spans="1:19">
      <c r="A287" t="s">
        <v>122</v>
      </c>
      <c r="B287" t="s">
        <v>177</v>
      </c>
      <c r="C287" t="s">
        <v>861</v>
      </c>
      <c r="D287">
        <v>79.556927500000029</v>
      </c>
      <c r="E287">
        <v>36.584572500000007</v>
      </c>
      <c r="F287">
        <v>0</v>
      </c>
      <c r="G287">
        <v>0</v>
      </c>
      <c r="H287">
        <v>0</v>
      </c>
      <c r="I287">
        <v>0</v>
      </c>
      <c r="J287">
        <v>0</v>
      </c>
      <c r="K287">
        <v>0</v>
      </c>
      <c r="L287">
        <v>0</v>
      </c>
      <c r="M287">
        <v>0</v>
      </c>
      <c r="N287">
        <v>0</v>
      </c>
      <c r="O287">
        <v>0</v>
      </c>
      <c r="P287">
        <v>0</v>
      </c>
      <c r="Q287">
        <v>0</v>
      </c>
      <c r="R287">
        <v>0</v>
      </c>
      <c r="S287">
        <v>0</v>
      </c>
    </row>
    <row r="288" spans="1:19">
      <c r="A288" t="s">
        <v>122</v>
      </c>
      <c r="B288" t="s">
        <v>177</v>
      </c>
      <c r="C288" t="s">
        <v>862</v>
      </c>
      <c r="D288">
        <v>79.556927500000029</v>
      </c>
      <c r="E288">
        <v>36.584572500000007</v>
      </c>
      <c r="F288">
        <v>0</v>
      </c>
      <c r="G288">
        <v>0</v>
      </c>
      <c r="H288">
        <v>0</v>
      </c>
      <c r="I288">
        <v>0</v>
      </c>
      <c r="J288">
        <v>0</v>
      </c>
      <c r="K288">
        <v>0</v>
      </c>
      <c r="L288">
        <v>0</v>
      </c>
      <c r="M288">
        <v>0</v>
      </c>
      <c r="N288">
        <v>0</v>
      </c>
      <c r="O288">
        <v>0</v>
      </c>
      <c r="P288">
        <v>0</v>
      </c>
      <c r="Q288">
        <v>0</v>
      </c>
      <c r="R288">
        <v>0</v>
      </c>
      <c r="S288">
        <v>0</v>
      </c>
    </row>
    <row r="289" spans="1:19">
      <c r="A289" t="s">
        <v>122</v>
      </c>
      <c r="B289" t="s">
        <v>177</v>
      </c>
      <c r="C289" t="s">
        <v>863</v>
      </c>
      <c r="D289">
        <v>79.556927500000029</v>
      </c>
      <c r="E289">
        <v>36.584572500000007</v>
      </c>
      <c r="F289">
        <v>0</v>
      </c>
      <c r="G289">
        <v>0</v>
      </c>
      <c r="H289">
        <v>0</v>
      </c>
      <c r="I289">
        <v>0</v>
      </c>
      <c r="J289">
        <v>0</v>
      </c>
      <c r="K289">
        <v>0</v>
      </c>
      <c r="L289">
        <v>0</v>
      </c>
      <c r="M289">
        <v>0</v>
      </c>
      <c r="N289">
        <v>0</v>
      </c>
      <c r="O289">
        <v>0</v>
      </c>
      <c r="P289">
        <v>0</v>
      </c>
      <c r="Q289">
        <v>0</v>
      </c>
      <c r="R289">
        <v>0</v>
      </c>
      <c r="S289">
        <v>0</v>
      </c>
    </row>
    <row r="290" spans="1:19">
      <c r="A290" t="s">
        <v>122</v>
      </c>
      <c r="B290" t="s">
        <v>179</v>
      </c>
      <c r="C290" t="s">
        <v>856</v>
      </c>
      <c r="D290">
        <v>0</v>
      </c>
      <c r="E290">
        <v>0</v>
      </c>
      <c r="F290">
        <v>0</v>
      </c>
      <c r="G290">
        <v>0</v>
      </c>
      <c r="H290">
        <v>0</v>
      </c>
      <c r="I290">
        <v>0</v>
      </c>
      <c r="J290">
        <v>0</v>
      </c>
      <c r="K290">
        <v>0</v>
      </c>
      <c r="L290">
        <v>0</v>
      </c>
      <c r="M290">
        <v>0</v>
      </c>
      <c r="N290">
        <v>0</v>
      </c>
      <c r="O290">
        <v>0</v>
      </c>
      <c r="P290">
        <v>0</v>
      </c>
      <c r="Q290">
        <v>0</v>
      </c>
      <c r="R290">
        <v>0</v>
      </c>
      <c r="S290">
        <v>0</v>
      </c>
    </row>
    <row r="291" spans="1:19">
      <c r="A291" t="s">
        <v>122</v>
      </c>
      <c r="B291" t="s">
        <v>179</v>
      </c>
      <c r="C291" t="s">
        <v>857</v>
      </c>
      <c r="D291">
        <v>21.92</v>
      </c>
      <c r="E291">
        <v>10.079999999999998</v>
      </c>
      <c r="F291">
        <v>0</v>
      </c>
      <c r="G291">
        <v>0</v>
      </c>
      <c r="H291">
        <v>0</v>
      </c>
      <c r="I291">
        <v>0</v>
      </c>
      <c r="J291">
        <v>0</v>
      </c>
      <c r="K291">
        <v>0</v>
      </c>
      <c r="L291">
        <v>0</v>
      </c>
      <c r="M291">
        <v>0</v>
      </c>
      <c r="N291">
        <v>0</v>
      </c>
      <c r="O291">
        <v>0</v>
      </c>
      <c r="P291">
        <v>0</v>
      </c>
      <c r="Q291">
        <v>0</v>
      </c>
      <c r="R291">
        <v>0</v>
      </c>
      <c r="S291">
        <v>0</v>
      </c>
    </row>
    <row r="292" spans="1:19">
      <c r="A292" t="s">
        <v>122</v>
      </c>
      <c r="B292" t="s">
        <v>179</v>
      </c>
      <c r="C292" t="s">
        <v>858</v>
      </c>
      <c r="D292">
        <v>52.416561680000001</v>
      </c>
      <c r="E292">
        <v>24.103966319999998</v>
      </c>
      <c r="F292">
        <v>0</v>
      </c>
      <c r="G292">
        <v>0</v>
      </c>
      <c r="H292">
        <v>0</v>
      </c>
      <c r="I292">
        <v>0</v>
      </c>
      <c r="J292">
        <v>0</v>
      </c>
      <c r="K292">
        <v>0</v>
      </c>
      <c r="L292">
        <v>0</v>
      </c>
      <c r="M292">
        <v>0</v>
      </c>
      <c r="N292">
        <v>0</v>
      </c>
      <c r="O292">
        <v>0</v>
      </c>
      <c r="P292">
        <v>0</v>
      </c>
      <c r="Q292">
        <v>0</v>
      </c>
      <c r="R292">
        <v>0</v>
      </c>
      <c r="S292">
        <v>0</v>
      </c>
    </row>
    <row r="293" spans="1:19">
      <c r="A293" t="s">
        <v>122</v>
      </c>
      <c r="B293" t="s">
        <v>179</v>
      </c>
      <c r="C293" t="s">
        <v>859</v>
      </c>
      <c r="D293">
        <v>79.556927500000029</v>
      </c>
      <c r="E293">
        <v>36.584572500000007</v>
      </c>
      <c r="F293">
        <v>0</v>
      </c>
      <c r="G293">
        <v>0</v>
      </c>
      <c r="H293">
        <v>0</v>
      </c>
      <c r="I293">
        <v>0</v>
      </c>
      <c r="J293">
        <v>0</v>
      </c>
      <c r="K293">
        <v>0</v>
      </c>
      <c r="L293">
        <v>0</v>
      </c>
      <c r="M293">
        <v>0</v>
      </c>
      <c r="N293">
        <v>0</v>
      </c>
      <c r="O293">
        <v>0</v>
      </c>
      <c r="P293">
        <v>0</v>
      </c>
      <c r="Q293">
        <v>0</v>
      </c>
      <c r="R293">
        <v>0</v>
      </c>
      <c r="S293">
        <v>0</v>
      </c>
    </row>
    <row r="294" spans="1:19">
      <c r="A294" t="s">
        <v>122</v>
      </c>
      <c r="B294" t="s">
        <v>179</v>
      </c>
      <c r="C294" t="s">
        <v>860</v>
      </c>
      <c r="D294">
        <v>79.556927500000029</v>
      </c>
      <c r="E294">
        <v>36.584572500000007</v>
      </c>
      <c r="F294">
        <v>0</v>
      </c>
      <c r="G294">
        <v>0</v>
      </c>
      <c r="H294">
        <v>0</v>
      </c>
      <c r="I294">
        <v>0</v>
      </c>
      <c r="J294">
        <v>0</v>
      </c>
      <c r="K294">
        <v>0</v>
      </c>
      <c r="L294">
        <v>0</v>
      </c>
      <c r="M294">
        <v>0</v>
      </c>
      <c r="N294">
        <v>0</v>
      </c>
      <c r="O294">
        <v>0</v>
      </c>
      <c r="P294">
        <v>0</v>
      </c>
      <c r="Q294">
        <v>0</v>
      </c>
      <c r="R294">
        <v>0</v>
      </c>
      <c r="S294">
        <v>0</v>
      </c>
    </row>
    <row r="295" spans="1:19">
      <c r="A295" t="s">
        <v>122</v>
      </c>
      <c r="B295" t="s">
        <v>179</v>
      </c>
      <c r="C295" t="s">
        <v>861</v>
      </c>
      <c r="D295">
        <v>79.556927500000029</v>
      </c>
      <c r="E295">
        <v>36.584572500000007</v>
      </c>
      <c r="F295">
        <v>0</v>
      </c>
      <c r="G295">
        <v>0</v>
      </c>
      <c r="H295">
        <v>0</v>
      </c>
      <c r="I295">
        <v>0</v>
      </c>
      <c r="J295">
        <v>0</v>
      </c>
      <c r="K295">
        <v>0</v>
      </c>
      <c r="L295">
        <v>0</v>
      </c>
      <c r="M295">
        <v>0</v>
      </c>
      <c r="N295">
        <v>0</v>
      </c>
      <c r="O295">
        <v>0</v>
      </c>
      <c r="P295">
        <v>0</v>
      </c>
      <c r="Q295">
        <v>0</v>
      </c>
      <c r="R295">
        <v>0</v>
      </c>
      <c r="S295">
        <v>0</v>
      </c>
    </row>
    <row r="296" spans="1:19">
      <c r="A296" t="s">
        <v>122</v>
      </c>
      <c r="B296" t="s">
        <v>179</v>
      </c>
      <c r="C296" t="s">
        <v>862</v>
      </c>
      <c r="D296">
        <v>79.556927500000029</v>
      </c>
      <c r="E296">
        <v>36.584572500000007</v>
      </c>
      <c r="F296">
        <v>0</v>
      </c>
      <c r="G296">
        <v>0</v>
      </c>
      <c r="H296">
        <v>0</v>
      </c>
      <c r="I296">
        <v>0</v>
      </c>
      <c r="J296">
        <v>0</v>
      </c>
      <c r="K296">
        <v>0</v>
      </c>
      <c r="L296">
        <v>0</v>
      </c>
      <c r="M296">
        <v>0</v>
      </c>
      <c r="N296">
        <v>0</v>
      </c>
      <c r="O296">
        <v>0</v>
      </c>
      <c r="P296">
        <v>0</v>
      </c>
      <c r="Q296">
        <v>0</v>
      </c>
      <c r="R296">
        <v>0</v>
      </c>
      <c r="S296">
        <v>0</v>
      </c>
    </row>
    <row r="297" spans="1:19">
      <c r="A297" t="s">
        <v>122</v>
      </c>
      <c r="B297" t="s">
        <v>179</v>
      </c>
      <c r="C297" t="s">
        <v>863</v>
      </c>
      <c r="D297">
        <v>79.556927500000029</v>
      </c>
      <c r="E297">
        <v>36.584572500000007</v>
      </c>
      <c r="F297">
        <v>0</v>
      </c>
      <c r="G297">
        <v>0</v>
      </c>
      <c r="H297">
        <v>0</v>
      </c>
      <c r="I297">
        <v>0</v>
      </c>
      <c r="J297">
        <v>0</v>
      </c>
      <c r="K297">
        <v>0</v>
      </c>
      <c r="L297">
        <v>0</v>
      </c>
      <c r="M297">
        <v>0</v>
      </c>
      <c r="N297">
        <v>0</v>
      </c>
      <c r="O297">
        <v>0</v>
      </c>
      <c r="P297">
        <v>0</v>
      </c>
      <c r="Q297">
        <v>0</v>
      </c>
      <c r="R297">
        <v>0</v>
      </c>
      <c r="S297">
        <v>0</v>
      </c>
    </row>
    <row r="298" spans="1:19">
      <c r="A298" t="s">
        <v>122</v>
      </c>
      <c r="B298" t="s">
        <v>181</v>
      </c>
      <c r="C298" t="s">
        <v>856</v>
      </c>
      <c r="D298">
        <v>0</v>
      </c>
      <c r="E298">
        <v>0</v>
      </c>
      <c r="F298">
        <v>0</v>
      </c>
      <c r="G298">
        <v>0</v>
      </c>
      <c r="H298">
        <v>0</v>
      </c>
      <c r="I298">
        <v>0</v>
      </c>
      <c r="J298">
        <v>0</v>
      </c>
      <c r="K298">
        <v>0</v>
      </c>
      <c r="L298">
        <v>0</v>
      </c>
      <c r="M298">
        <v>0</v>
      </c>
      <c r="N298">
        <v>0</v>
      </c>
      <c r="O298">
        <v>0</v>
      </c>
      <c r="P298">
        <v>0</v>
      </c>
      <c r="Q298">
        <v>0</v>
      </c>
      <c r="R298">
        <v>0</v>
      </c>
      <c r="S298">
        <v>0</v>
      </c>
    </row>
    <row r="299" spans="1:19">
      <c r="A299" t="s">
        <v>122</v>
      </c>
      <c r="B299" t="s">
        <v>181</v>
      </c>
      <c r="C299" t="s">
        <v>857</v>
      </c>
      <c r="D299">
        <v>21.92</v>
      </c>
      <c r="E299">
        <v>10.079999999999998</v>
      </c>
      <c r="F299">
        <v>0</v>
      </c>
      <c r="G299">
        <v>0</v>
      </c>
      <c r="H299">
        <v>0</v>
      </c>
      <c r="I299">
        <v>0</v>
      </c>
      <c r="J299">
        <v>0</v>
      </c>
      <c r="K299">
        <v>0</v>
      </c>
      <c r="L299">
        <v>0</v>
      </c>
      <c r="M299">
        <v>0</v>
      </c>
      <c r="N299">
        <v>0</v>
      </c>
      <c r="O299">
        <v>0</v>
      </c>
      <c r="P299">
        <v>0</v>
      </c>
      <c r="Q299">
        <v>0</v>
      </c>
      <c r="R299">
        <v>0</v>
      </c>
      <c r="S299">
        <v>0</v>
      </c>
    </row>
    <row r="300" spans="1:19">
      <c r="A300" t="s">
        <v>122</v>
      </c>
      <c r="B300" t="s">
        <v>181</v>
      </c>
      <c r="C300" t="s">
        <v>858</v>
      </c>
      <c r="D300">
        <v>52.416561680000001</v>
      </c>
      <c r="E300">
        <v>24.103966319999998</v>
      </c>
      <c r="F300">
        <v>0</v>
      </c>
      <c r="G300">
        <v>0</v>
      </c>
      <c r="H300">
        <v>0</v>
      </c>
      <c r="I300">
        <v>0</v>
      </c>
      <c r="J300">
        <v>0</v>
      </c>
      <c r="K300">
        <v>0</v>
      </c>
      <c r="L300">
        <v>0</v>
      </c>
      <c r="M300">
        <v>0</v>
      </c>
      <c r="N300">
        <v>0</v>
      </c>
      <c r="O300">
        <v>0</v>
      </c>
      <c r="P300">
        <v>0</v>
      </c>
      <c r="Q300">
        <v>0</v>
      </c>
      <c r="R300">
        <v>0</v>
      </c>
      <c r="S300">
        <v>0</v>
      </c>
    </row>
    <row r="301" spans="1:19">
      <c r="A301" t="s">
        <v>122</v>
      </c>
      <c r="B301" t="s">
        <v>181</v>
      </c>
      <c r="C301" t="s">
        <v>859</v>
      </c>
      <c r="D301">
        <v>79.556927500000029</v>
      </c>
      <c r="E301">
        <v>36.584572500000007</v>
      </c>
      <c r="F301">
        <v>0</v>
      </c>
      <c r="G301">
        <v>0</v>
      </c>
      <c r="H301">
        <v>0</v>
      </c>
      <c r="I301">
        <v>0</v>
      </c>
      <c r="J301">
        <v>0</v>
      </c>
      <c r="K301">
        <v>0</v>
      </c>
      <c r="L301">
        <v>0</v>
      </c>
      <c r="M301">
        <v>0</v>
      </c>
      <c r="N301">
        <v>0</v>
      </c>
      <c r="O301">
        <v>0</v>
      </c>
      <c r="P301">
        <v>0</v>
      </c>
      <c r="Q301">
        <v>0</v>
      </c>
      <c r="R301">
        <v>0</v>
      </c>
      <c r="S301">
        <v>0</v>
      </c>
    </row>
    <row r="302" spans="1:19">
      <c r="A302" t="s">
        <v>122</v>
      </c>
      <c r="B302" t="s">
        <v>181</v>
      </c>
      <c r="C302" t="s">
        <v>860</v>
      </c>
      <c r="D302">
        <v>79.556927500000029</v>
      </c>
      <c r="E302">
        <v>36.584572500000007</v>
      </c>
      <c r="F302">
        <v>0</v>
      </c>
      <c r="G302">
        <v>0</v>
      </c>
      <c r="H302">
        <v>0</v>
      </c>
      <c r="I302">
        <v>0</v>
      </c>
      <c r="J302">
        <v>0</v>
      </c>
      <c r="K302">
        <v>0</v>
      </c>
      <c r="L302">
        <v>0</v>
      </c>
      <c r="M302">
        <v>0</v>
      </c>
      <c r="N302">
        <v>0</v>
      </c>
      <c r="O302">
        <v>0</v>
      </c>
      <c r="P302">
        <v>0</v>
      </c>
      <c r="Q302">
        <v>0</v>
      </c>
      <c r="R302">
        <v>0</v>
      </c>
      <c r="S302">
        <v>0</v>
      </c>
    </row>
    <row r="303" spans="1:19">
      <c r="A303" t="s">
        <v>122</v>
      </c>
      <c r="B303" t="s">
        <v>181</v>
      </c>
      <c r="C303" t="s">
        <v>861</v>
      </c>
      <c r="D303">
        <v>79.556927500000029</v>
      </c>
      <c r="E303">
        <v>36.584572500000007</v>
      </c>
      <c r="F303">
        <v>0</v>
      </c>
      <c r="G303">
        <v>0</v>
      </c>
      <c r="H303">
        <v>0</v>
      </c>
      <c r="I303">
        <v>0</v>
      </c>
      <c r="J303">
        <v>0</v>
      </c>
      <c r="K303">
        <v>0</v>
      </c>
      <c r="L303">
        <v>0</v>
      </c>
      <c r="M303">
        <v>0</v>
      </c>
      <c r="N303">
        <v>0</v>
      </c>
      <c r="O303">
        <v>0</v>
      </c>
      <c r="P303">
        <v>0</v>
      </c>
      <c r="Q303">
        <v>0</v>
      </c>
      <c r="R303">
        <v>0</v>
      </c>
      <c r="S303">
        <v>0</v>
      </c>
    </row>
    <row r="304" spans="1:19">
      <c r="A304" t="s">
        <v>122</v>
      </c>
      <c r="B304" t="s">
        <v>181</v>
      </c>
      <c r="C304" t="s">
        <v>862</v>
      </c>
      <c r="D304">
        <v>79.556927500000029</v>
      </c>
      <c r="E304">
        <v>36.584572500000007</v>
      </c>
      <c r="F304">
        <v>0</v>
      </c>
      <c r="G304">
        <v>0</v>
      </c>
      <c r="H304">
        <v>0</v>
      </c>
      <c r="I304">
        <v>0</v>
      </c>
      <c r="J304">
        <v>0</v>
      </c>
      <c r="K304">
        <v>0</v>
      </c>
      <c r="L304">
        <v>0</v>
      </c>
      <c r="M304">
        <v>0</v>
      </c>
      <c r="N304">
        <v>0</v>
      </c>
      <c r="O304">
        <v>0</v>
      </c>
      <c r="P304">
        <v>0</v>
      </c>
      <c r="Q304">
        <v>0</v>
      </c>
      <c r="R304">
        <v>0</v>
      </c>
      <c r="S304">
        <v>0</v>
      </c>
    </row>
    <row r="305" spans="1:19">
      <c r="A305" t="s">
        <v>122</v>
      </c>
      <c r="B305" t="s">
        <v>181</v>
      </c>
      <c r="C305" t="s">
        <v>863</v>
      </c>
      <c r="D305">
        <v>79.556927500000029</v>
      </c>
      <c r="E305">
        <v>36.584572500000007</v>
      </c>
      <c r="F305">
        <v>0</v>
      </c>
      <c r="G305">
        <v>0</v>
      </c>
      <c r="H305">
        <v>0</v>
      </c>
      <c r="I305">
        <v>0</v>
      </c>
      <c r="J305">
        <v>0</v>
      </c>
      <c r="K305">
        <v>0</v>
      </c>
      <c r="L305">
        <v>0</v>
      </c>
      <c r="M305">
        <v>0</v>
      </c>
      <c r="N305">
        <v>0</v>
      </c>
      <c r="O305">
        <v>0</v>
      </c>
      <c r="P305">
        <v>0</v>
      </c>
      <c r="Q305">
        <v>0</v>
      </c>
      <c r="R305">
        <v>0</v>
      </c>
      <c r="S305">
        <v>0</v>
      </c>
    </row>
    <row r="306" spans="1:19">
      <c r="A306" t="s">
        <v>122</v>
      </c>
      <c r="B306" t="s">
        <v>183</v>
      </c>
      <c r="C306" t="s">
        <v>856</v>
      </c>
      <c r="D306">
        <v>0</v>
      </c>
      <c r="E306">
        <v>0</v>
      </c>
      <c r="F306">
        <v>0</v>
      </c>
      <c r="G306">
        <v>0</v>
      </c>
      <c r="H306">
        <v>0</v>
      </c>
      <c r="I306">
        <v>0</v>
      </c>
      <c r="J306">
        <v>0</v>
      </c>
      <c r="K306">
        <v>0</v>
      </c>
      <c r="L306">
        <v>0</v>
      </c>
      <c r="M306">
        <v>0</v>
      </c>
      <c r="N306">
        <v>0</v>
      </c>
      <c r="O306">
        <v>0</v>
      </c>
      <c r="P306">
        <v>0</v>
      </c>
      <c r="Q306">
        <v>0</v>
      </c>
      <c r="R306">
        <v>0</v>
      </c>
      <c r="S306">
        <v>0</v>
      </c>
    </row>
    <row r="307" spans="1:19">
      <c r="A307" t="s">
        <v>122</v>
      </c>
      <c r="B307" t="s">
        <v>183</v>
      </c>
      <c r="C307" t="s">
        <v>857</v>
      </c>
      <c r="D307">
        <v>21.92</v>
      </c>
      <c r="E307">
        <v>10.079999999999998</v>
      </c>
      <c r="F307">
        <v>0</v>
      </c>
      <c r="G307">
        <v>0</v>
      </c>
      <c r="H307">
        <v>0</v>
      </c>
      <c r="I307">
        <v>0</v>
      </c>
      <c r="J307">
        <v>0</v>
      </c>
      <c r="K307">
        <v>0</v>
      </c>
      <c r="L307">
        <v>0</v>
      </c>
      <c r="M307">
        <v>0</v>
      </c>
      <c r="N307">
        <v>0</v>
      </c>
      <c r="O307">
        <v>0</v>
      </c>
      <c r="P307">
        <v>0</v>
      </c>
      <c r="Q307">
        <v>0</v>
      </c>
      <c r="R307">
        <v>0</v>
      </c>
      <c r="S307">
        <v>0</v>
      </c>
    </row>
    <row r="308" spans="1:19">
      <c r="A308" t="s">
        <v>122</v>
      </c>
      <c r="B308" t="s">
        <v>183</v>
      </c>
      <c r="C308" t="s">
        <v>858</v>
      </c>
      <c r="D308">
        <v>52.416561680000001</v>
      </c>
      <c r="E308">
        <v>24.103966319999998</v>
      </c>
      <c r="F308">
        <v>0</v>
      </c>
      <c r="G308">
        <v>0</v>
      </c>
      <c r="H308">
        <v>0</v>
      </c>
      <c r="I308">
        <v>0</v>
      </c>
      <c r="J308">
        <v>0</v>
      </c>
      <c r="K308">
        <v>0</v>
      </c>
      <c r="L308">
        <v>0</v>
      </c>
      <c r="M308">
        <v>0</v>
      </c>
      <c r="N308">
        <v>0</v>
      </c>
      <c r="O308">
        <v>0</v>
      </c>
      <c r="P308">
        <v>0</v>
      </c>
      <c r="Q308">
        <v>0</v>
      </c>
      <c r="R308">
        <v>0</v>
      </c>
      <c r="S308">
        <v>0</v>
      </c>
    </row>
    <row r="309" spans="1:19">
      <c r="A309" t="s">
        <v>122</v>
      </c>
      <c r="B309" t="s">
        <v>183</v>
      </c>
      <c r="C309" t="s">
        <v>859</v>
      </c>
      <c r="D309">
        <v>79.556927500000029</v>
      </c>
      <c r="E309">
        <v>36.584572500000007</v>
      </c>
      <c r="F309">
        <v>0</v>
      </c>
      <c r="G309">
        <v>0</v>
      </c>
      <c r="H309">
        <v>0</v>
      </c>
      <c r="I309">
        <v>0</v>
      </c>
      <c r="J309">
        <v>0</v>
      </c>
      <c r="K309">
        <v>0</v>
      </c>
      <c r="L309">
        <v>0</v>
      </c>
      <c r="M309">
        <v>0</v>
      </c>
      <c r="N309">
        <v>0</v>
      </c>
      <c r="O309">
        <v>0</v>
      </c>
      <c r="P309">
        <v>0</v>
      </c>
      <c r="Q309">
        <v>0</v>
      </c>
      <c r="R309">
        <v>0</v>
      </c>
      <c r="S309">
        <v>0</v>
      </c>
    </row>
    <row r="310" spans="1:19">
      <c r="A310" t="s">
        <v>122</v>
      </c>
      <c r="B310" t="s">
        <v>183</v>
      </c>
      <c r="C310" t="s">
        <v>860</v>
      </c>
      <c r="D310">
        <v>79.556927500000029</v>
      </c>
      <c r="E310">
        <v>36.584572500000007</v>
      </c>
      <c r="F310">
        <v>0</v>
      </c>
      <c r="G310">
        <v>0</v>
      </c>
      <c r="H310">
        <v>0</v>
      </c>
      <c r="I310">
        <v>0</v>
      </c>
      <c r="J310">
        <v>0</v>
      </c>
      <c r="K310">
        <v>0</v>
      </c>
      <c r="L310">
        <v>0</v>
      </c>
      <c r="M310">
        <v>0</v>
      </c>
      <c r="N310">
        <v>0</v>
      </c>
      <c r="O310">
        <v>0</v>
      </c>
      <c r="P310">
        <v>0</v>
      </c>
      <c r="Q310">
        <v>0</v>
      </c>
      <c r="R310">
        <v>0</v>
      </c>
      <c r="S310">
        <v>0</v>
      </c>
    </row>
    <row r="311" spans="1:19">
      <c r="A311" t="s">
        <v>122</v>
      </c>
      <c r="B311" t="s">
        <v>183</v>
      </c>
      <c r="C311" t="s">
        <v>861</v>
      </c>
      <c r="D311">
        <v>79.556927500000029</v>
      </c>
      <c r="E311">
        <v>36.584572500000007</v>
      </c>
      <c r="F311">
        <v>0</v>
      </c>
      <c r="G311">
        <v>0</v>
      </c>
      <c r="H311">
        <v>0</v>
      </c>
      <c r="I311">
        <v>0</v>
      </c>
      <c r="J311">
        <v>0</v>
      </c>
      <c r="K311">
        <v>0</v>
      </c>
      <c r="L311">
        <v>0</v>
      </c>
      <c r="M311">
        <v>0</v>
      </c>
      <c r="N311">
        <v>0</v>
      </c>
      <c r="O311">
        <v>0</v>
      </c>
      <c r="P311">
        <v>0</v>
      </c>
      <c r="Q311">
        <v>0</v>
      </c>
      <c r="R311">
        <v>0</v>
      </c>
      <c r="S311">
        <v>0</v>
      </c>
    </row>
    <row r="312" spans="1:19">
      <c r="A312" t="s">
        <v>122</v>
      </c>
      <c r="B312" t="s">
        <v>183</v>
      </c>
      <c r="C312" t="s">
        <v>862</v>
      </c>
      <c r="D312">
        <v>79.556927500000029</v>
      </c>
      <c r="E312">
        <v>36.584572500000007</v>
      </c>
      <c r="F312">
        <v>0</v>
      </c>
      <c r="G312">
        <v>0</v>
      </c>
      <c r="H312">
        <v>0</v>
      </c>
      <c r="I312">
        <v>0</v>
      </c>
      <c r="J312">
        <v>0</v>
      </c>
      <c r="K312">
        <v>0</v>
      </c>
      <c r="L312">
        <v>0</v>
      </c>
      <c r="M312">
        <v>0</v>
      </c>
      <c r="N312">
        <v>0</v>
      </c>
      <c r="O312">
        <v>0</v>
      </c>
      <c r="P312">
        <v>0</v>
      </c>
      <c r="Q312">
        <v>0</v>
      </c>
      <c r="R312">
        <v>0</v>
      </c>
      <c r="S312">
        <v>0</v>
      </c>
    </row>
    <row r="313" spans="1:19">
      <c r="A313" t="s">
        <v>122</v>
      </c>
      <c r="B313" t="s">
        <v>183</v>
      </c>
      <c r="C313" t="s">
        <v>863</v>
      </c>
      <c r="D313">
        <v>79.556927500000029</v>
      </c>
      <c r="E313">
        <v>36.584572500000007</v>
      </c>
      <c r="F313">
        <v>0</v>
      </c>
      <c r="G313">
        <v>0</v>
      </c>
      <c r="H313">
        <v>0</v>
      </c>
      <c r="I313">
        <v>0</v>
      </c>
      <c r="J313">
        <v>0</v>
      </c>
      <c r="K313">
        <v>0</v>
      </c>
      <c r="L313">
        <v>0</v>
      </c>
      <c r="M313">
        <v>0</v>
      </c>
      <c r="N313">
        <v>0</v>
      </c>
      <c r="O313">
        <v>0</v>
      </c>
      <c r="P313">
        <v>0</v>
      </c>
      <c r="Q313">
        <v>0</v>
      </c>
      <c r="R313">
        <v>0</v>
      </c>
      <c r="S313">
        <v>0</v>
      </c>
    </row>
    <row r="314" spans="1:19">
      <c r="A314" t="s">
        <v>122</v>
      </c>
      <c r="B314" t="s">
        <v>185</v>
      </c>
      <c r="C314" t="s">
        <v>856</v>
      </c>
      <c r="D314">
        <v>0</v>
      </c>
      <c r="E314">
        <v>0</v>
      </c>
      <c r="F314">
        <v>0</v>
      </c>
      <c r="G314">
        <v>0</v>
      </c>
      <c r="H314">
        <v>0</v>
      </c>
      <c r="I314">
        <v>0</v>
      </c>
      <c r="J314">
        <v>0</v>
      </c>
      <c r="K314">
        <v>0</v>
      </c>
      <c r="L314">
        <v>0</v>
      </c>
      <c r="M314">
        <v>0</v>
      </c>
      <c r="N314">
        <v>0</v>
      </c>
      <c r="O314">
        <v>0</v>
      </c>
      <c r="P314">
        <v>0</v>
      </c>
      <c r="Q314">
        <v>0</v>
      </c>
      <c r="R314">
        <v>0</v>
      </c>
      <c r="S314">
        <v>0</v>
      </c>
    </row>
    <row r="315" spans="1:19">
      <c r="A315" t="s">
        <v>122</v>
      </c>
      <c r="B315" t="s">
        <v>185</v>
      </c>
      <c r="C315" t="s">
        <v>857</v>
      </c>
      <c r="D315">
        <v>15.610669496764679</v>
      </c>
      <c r="E315">
        <v>7.1786290386582081</v>
      </c>
      <c r="F315">
        <v>0</v>
      </c>
      <c r="G315">
        <v>0</v>
      </c>
      <c r="H315">
        <v>0</v>
      </c>
      <c r="I315">
        <v>0</v>
      </c>
      <c r="J315">
        <v>0</v>
      </c>
      <c r="K315">
        <v>0</v>
      </c>
      <c r="L315">
        <v>0</v>
      </c>
      <c r="M315">
        <v>0</v>
      </c>
      <c r="N315">
        <v>0</v>
      </c>
      <c r="O315">
        <v>0</v>
      </c>
      <c r="P315">
        <v>0</v>
      </c>
      <c r="Q315">
        <v>0</v>
      </c>
      <c r="R315">
        <v>0</v>
      </c>
      <c r="S315">
        <v>0</v>
      </c>
    </row>
    <row r="316" spans="1:19">
      <c r="A316" t="s">
        <v>122</v>
      </c>
      <c r="B316" t="s">
        <v>185</v>
      </c>
      <c r="C316" t="s">
        <v>858</v>
      </c>
      <c r="D316">
        <v>53.352496404552859</v>
      </c>
      <c r="E316">
        <v>24.534359660487802</v>
      </c>
      <c r="F316">
        <v>0</v>
      </c>
      <c r="G316">
        <v>0</v>
      </c>
      <c r="H316">
        <v>0</v>
      </c>
      <c r="I316">
        <v>0</v>
      </c>
      <c r="J316">
        <v>0</v>
      </c>
      <c r="K316">
        <v>0</v>
      </c>
      <c r="L316">
        <v>0</v>
      </c>
      <c r="M316">
        <v>0</v>
      </c>
      <c r="N316">
        <v>0</v>
      </c>
      <c r="O316">
        <v>0</v>
      </c>
      <c r="P316">
        <v>0</v>
      </c>
      <c r="Q316">
        <v>0</v>
      </c>
      <c r="R316">
        <v>0</v>
      </c>
      <c r="S316">
        <v>0</v>
      </c>
    </row>
    <row r="317" spans="1:19">
      <c r="A317" t="s">
        <v>122</v>
      </c>
      <c r="B317" t="s">
        <v>185</v>
      </c>
      <c r="C317" t="s">
        <v>859</v>
      </c>
      <c r="D317">
        <v>71.446073617886213</v>
      </c>
      <c r="E317">
        <v>32.854763780487815</v>
      </c>
      <c r="F317">
        <v>0</v>
      </c>
      <c r="G317">
        <v>0</v>
      </c>
      <c r="H317">
        <v>0</v>
      </c>
      <c r="I317">
        <v>0</v>
      </c>
      <c r="J317">
        <v>0</v>
      </c>
      <c r="K317">
        <v>0</v>
      </c>
      <c r="L317">
        <v>0</v>
      </c>
      <c r="M317">
        <v>0</v>
      </c>
      <c r="N317">
        <v>0</v>
      </c>
      <c r="O317">
        <v>0</v>
      </c>
      <c r="P317">
        <v>0</v>
      </c>
      <c r="Q317">
        <v>0</v>
      </c>
      <c r="R317">
        <v>0</v>
      </c>
      <c r="S317">
        <v>0</v>
      </c>
    </row>
    <row r="318" spans="1:19">
      <c r="A318" t="s">
        <v>122</v>
      </c>
      <c r="B318" t="s">
        <v>185</v>
      </c>
      <c r="C318" t="s">
        <v>860</v>
      </c>
      <c r="D318">
        <v>68.141257177807972</v>
      </c>
      <c r="E318">
        <v>31.335030673006585</v>
      </c>
      <c r="F318">
        <v>0</v>
      </c>
      <c r="G318">
        <v>0</v>
      </c>
      <c r="H318">
        <v>0</v>
      </c>
      <c r="I318">
        <v>0</v>
      </c>
      <c r="J318">
        <v>0</v>
      </c>
      <c r="K318">
        <v>0</v>
      </c>
      <c r="L318">
        <v>0</v>
      </c>
      <c r="M318">
        <v>0</v>
      </c>
      <c r="N318">
        <v>0</v>
      </c>
      <c r="O318">
        <v>0</v>
      </c>
      <c r="P318">
        <v>0</v>
      </c>
      <c r="Q318">
        <v>0</v>
      </c>
      <c r="R318">
        <v>0</v>
      </c>
      <c r="S318">
        <v>0</v>
      </c>
    </row>
    <row r="319" spans="1:19">
      <c r="A319" t="s">
        <v>122</v>
      </c>
      <c r="B319" t="s">
        <v>185</v>
      </c>
      <c r="C319" t="s">
        <v>861</v>
      </c>
      <c r="D319">
        <v>68.141257177807972</v>
      </c>
      <c r="E319">
        <v>31.335030673006585</v>
      </c>
      <c r="F319">
        <v>0</v>
      </c>
      <c r="G319">
        <v>0</v>
      </c>
      <c r="H319">
        <v>0</v>
      </c>
      <c r="I319">
        <v>0</v>
      </c>
      <c r="J319">
        <v>0</v>
      </c>
      <c r="K319">
        <v>0</v>
      </c>
      <c r="L319">
        <v>0</v>
      </c>
      <c r="M319">
        <v>0</v>
      </c>
      <c r="N319">
        <v>0</v>
      </c>
      <c r="O319">
        <v>0</v>
      </c>
      <c r="P319">
        <v>0</v>
      </c>
      <c r="Q319">
        <v>0</v>
      </c>
      <c r="R319">
        <v>0</v>
      </c>
      <c r="S319">
        <v>0</v>
      </c>
    </row>
    <row r="320" spans="1:19">
      <c r="A320" t="s">
        <v>122</v>
      </c>
      <c r="B320" t="s">
        <v>185</v>
      </c>
      <c r="C320" t="s">
        <v>862</v>
      </c>
      <c r="D320">
        <v>68.141257177807972</v>
      </c>
      <c r="E320">
        <v>31.335030673006585</v>
      </c>
      <c r="F320">
        <v>0</v>
      </c>
      <c r="G320">
        <v>0</v>
      </c>
      <c r="H320">
        <v>0</v>
      </c>
      <c r="I320">
        <v>0</v>
      </c>
      <c r="J320">
        <v>0</v>
      </c>
      <c r="K320">
        <v>0</v>
      </c>
      <c r="L320">
        <v>0</v>
      </c>
      <c r="M320">
        <v>0</v>
      </c>
      <c r="N320">
        <v>0</v>
      </c>
      <c r="O320">
        <v>0</v>
      </c>
      <c r="P320">
        <v>0</v>
      </c>
      <c r="Q320">
        <v>0</v>
      </c>
      <c r="R320">
        <v>0</v>
      </c>
      <c r="S320">
        <v>0</v>
      </c>
    </row>
    <row r="321" spans="1:19">
      <c r="A321" t="s">
        <v>122</v>
      </c>
      <c r="B321" t="s">
        <v>185</v>
      </c>
      <c r="C321" t="s">
        <v>863</v>
      </c>
      <c r="D321">
        <v>68.141257177807972</v>
      </c>
      <c r="E321">
        <v>31.335030673006585</v>
      </c>
      <c r="F321">
        <v>0</v>
      </c>
      <c r="G321">
        <v>0</v>
      </c>
      <c r="H321">
        <v>0</v>
      </c>
      <c r="I321">
        <v>0</v>
      </c>
      <c r="J321">
        <v>0</v>
      </c>
      <c r="K321">
        <v>0</v>
      </c>
      <c r="L321">
        <v>0</v>
      </c>
      <c r="M321">
        <v>0</v>
      </c>
      <c r="N321">
        <v>0</v>
      </c>
      <c r="O321">
        <v>0</v>
      </c>
      <c r="P321">
        <v>0</v>
      </c>
      <c r="Q321">
        <v>0</v>
      </c>
      <c r="R321">
        <v>0</v>
      </c>
      <c r="S321">
        <v>0</v>
      </c>
    </row>
    <row r="322" spans="1:19">
      <c r="A322" t="s">
        <v>124</v>
      </c>
      <c r="B322" t="s">
        <v>171</v>
      </c>
      <c r="C322" t="s">
        <v>856</v>
      </c>
      <c r="D322">
        <v>0</v>
      </c>
      <c r="E322">
        <v>0</v>
      </c>
      <c r="F322">
        <v>0</v>
      </c>
      <c r="G322">
        <v>0</v>
      </c>
      <c r="H322">
        <v>0</v>
      </c>
      <c r="I322">
        <v>0</v>
      </c>
      <c r="J322">
        <v>0</v>
      </c>
      <c r="K322">
        <v>0</v>
      </c>
      <c r="L322">
        <v>0</v>
      </c>
      <c r="M322">
        <v>0</v>
      </c>
      <c r="N322">
        <v>0</v>
      </c>
      <c r="O322">
        <v>0</v>
      </c>
      <c r="P322">
        <v>0</v>
      </c>
      <c r="Q322">
        <v>0</v>
      </c>
      <c r="R322">
        <v>0</v>
      </c>
      <c r="S322">
        <v>0</v>
      </c>
    </row>
    <row r="323" spans="1:19">
      <c r="A323" t="s">
        <v>124</v>
      </c>
      <c r="B323" t="s">
        <v>171</v>
      </c>
      <c r="C323" t="s">
        <v>857</v>
      </c>
      <c r="D323">
        <v>21.679689123593107</v>
      </c>
      <c r="E323">
        <v>9.9694920787325962</v>
      </c>
      <c r="F323">
        <v>0</v>
      </c>
      <c r="G323">
        <v>0</v>
      </c>
      <c r="H323">
        <v>0</v>
      </c>
      <c r="I323">
        <v>0</v>
      </c>
      <c r="J323">
        <v>0</v>
      </c>
      <c r="K323">
        <v>0</v>
      </c>
      <c r="L323">
        <v>0</v>
      </c>
      <c r="M323">
        <v>0</v>
      </c>
      <c r="N323">
        <v>0</v>
      </c>
      <c r="O323">
        <v>0</v>
      </c>
      <c r="P323">
        <v>0</v>
      </c>
      <c r="Q323">
        <v>0</v>
      </c>
      <c r="R323">
        <v>0</v>
      </c>
      <c r="S323">
        <v>0</v>
      </c>
    </row>
    <row r="324" spans="1:19">
      <c r="A324" t="s">
        <v>124</v>
      </c>
      <c r="B324" t="s">
        <v>171</v>
      </c>
      <c r="C324" t="s">
        <v>858</v>
      </c>
      <c r="D324">
        <v>37.616291696687846</v>
      </c>
      <c r="E324">
        <v>17.298002751031632</v>
      </c>
      <c r="F324">
        <v>0</v>
      </c>
      <c r="G324">
        <v>0</v>
      </c>
      <c r="H324">
        <v>0</v>
      </c>
      <c r="I324">
        <v>0</v>
      </c>
      <c r="J324">
        <v>0</v>
      </c>
      <c r="K324">
        <v>0</v>
      </c>
      <c r="L324">
        <v>0</v>
      </c>
      <c r="M324">
        <v>0</v>
      </c>
      <c r="N324">
        <v>0</v>
      </c>
      <c r="O324">
        <v>0</v>
      </c>
      <c r="P324">
        <v>0</v>
      </c>
      <c r="Q324">
        <v>0</v>
      </c>
      <c r="R324">
        <v>0</v>
      </c>
      <c r="S324">
        <v>0</v>
      </c>
    </row>
    <row r="325" spans="1:19">
      <c r="A325" t="s">
        <v>124</v>
      </c>
      <c r="B325" t="s">
        <v>171</v>
      </c>
      <c r="C325" t="s">
        <v>859</v>
      </c>
      <c r="D325">
        <v>36.950565604032235</v>
      </c>
      <c r="E325">
        <v>16.991865934700947</v>
      </c>
      <c r="F325">
        <v>0</v>
      </c>
      <c r="G325">
        <v>0</v>
      </c>
      <c r="H325">
        <v>0</v>
      </c>
      <c r="I325">
        <v>0</v>
      </c>
      <c r="J325">
        <v>0</v>
      </c>
      <c r="K325">
        <v>0</v>
      </c>
      <c r="L325">
        <v>0</v>
      </c>
      <c r="M325">
        <v>0</v>
      </c>
      <c r="N325">
        <v>0</v>
      </c>
      <c r="O325">
        <v>0</v>
      </c>
      <c r="P325">
        <v>0</v>
      </c>
      <c r="Q325">
        <v>0</v>
      </c>
      <c r="R325">
        <v>0</v>
      </c>
      <c r="S325">
        <v>0</v>
      </c>
    </row>
    <row r="326" spans="1:19">
      <c r="A326" t="s">
        <v>124</v>
      </c>
      <c r="B326" t="s">
        <v>171</v>
      </c>
      <c r="C326" t="s">
        <v>860</v>
      </c>
      <c r="D326">
        <v>34.904382315749295</v>
      </c>
      <c r="E326">
        <v>16.050920334979601</v>
      </c>
      <c r="F326">
        <v>0</v>
      </c>
      <c r="G326">
        <v>0</v>
      </c>
      <c r="H326">
        <v>0</v>
      </c>
      <c r="I326">
        <v>0</v>
      </c>
      <c r="J326">
        <v>0</v>
      </c>
      <c r="K326">
        <v>0</v>
      </c>
      <c r="L326">
        <v>0</v>
      </c>
      <c r="M326">
        <v>0</v>
      </c>
      <c r="N326">
        <v>0</v>
      </c>
      <c r="O326">
        <v>0</v>
      </c>
      <c r="P326">
        <v>0</v>
      </c>
      <c r="Q326">
        <v>0</v>
      </c>
      <c r="R326">
        <v>0</v>
      </c>
      <c r="S326">
        <v>0</v>
      </c>
    </row>
    <row r="327" spans="1:19">
      <c r="A327" t="s">
        <v>124</v>
      </c>
      <c r="B327" t="s">
        <v>171</v>
      </c>
      <c r="C327" t="s">
        <v>861</v>
      </c>
      <c r="D327">
        <v>34.904382315749295</v>
      </c>
      <c r="E327">
        <v>16.050920334979601</v>
      </c>
      <c r="F327">
        <v>0</v>
      </c>
      <c r="G327">
        <v>0</v>
      </c>
      <c r="H327">
        <v>0</v>
      </c>
      <c r="I327">
        <v>0</v>
      </c>
      <c r="J327">
        <v>0</v>
      </c>
      <c r="K327">
        <v>0</v>
      </c>
      <c r="L327">
        <v>0</v>
      </c>
      <c r="M327">
        <v>0</v>
      </c>
      <c r="N327">
        <v>0</v>
      </c>
      <c r="O327">
        <v>0</v>
      </c>
      <c r="P327">
        <v>0</v>
      </c>
      <c r="Q327">
        <v>0</v>
      </c>
      <c r="R327">
        <v>0</v>
      </c>
      <c r="S327">
        <v>0</v>
      </c>
    </row>
    <row r="328" spans="1:19">
      <c r="A328" t="s">
        <v>124</v>
      </c>
      <c r="B328" t="s">
        <v>171</v>
      </c>
      <c r="C328" t="s">
        <v>862</v>
      </c>
      <c r="D328">
        <v>34.904382315749295</v>
      </c>
      <c r="E328">
        <v>16.050920334979601</v>
      </c>
      <c r="F328">
        <v>0</v>
      </c>
      <c r="G328">
        <v>0</v>
      </c>
      <c r="H328">
        <v>0</v>
      </c>
      <c r="I328">
        <v>0</v>
      </c>
      <c r="J328">
        <v>0</v>
      </c>
      <c r="K328">
        <v>0</v>
      </c>
      <c r="L328">
        <v>0</v>
      </c>
      <c r="M328">
        <v>0</v>
      </c>
      <c r="N328">
        <v>0</v>
      </c>
      <c r="O328">
        <v>0</v>
      </c>
      <c r="P328">
        <v>0</v>
      </c>
      <c r="Q328">
        <v>0</v>
      </c>
      <c r="R328">
        <v>0</v>
      </c>
      <c r="S328">
        <v>0</v>
      </c>
    </row>
    <row r="329" spans="1:19">
      <c r="A329" t="s">
        <v>124</v>
      </c>
      <c r="B329" t="s">
        <v>171</v>
      </c>
      <c r="C329" t="s">
        <v>863</v>
      </c>
      <c r="D329">
        <v>34.904382315749295</v>
      </c>
      <c r="E329">
        <v>16.050920334979601</v>
      </c>
      <c r="F329">
        <v>0</v>
      </c>
      <c r="G329">
        <v>0</v>
      </c>
      <c r="H329">
        <v>0</v>
      </c>
      <c r="I329">
        <v>0</v>
      </c>
      <c r="J329">
        <v>0</v>
      </c>
      <c r="K329">
        <v>0</v>
      </c>
      <c r="L329">
        <v>0</v>
      </c>
      <c r="M329">
        <v>0</v>
      </c>
      <c r="N329">
        <v>0</v>
      </c>
      <c r="O329">
        <v>0</v>
      </c>
      <c r="P329">
        <v>0</v>
      </c>
      <c r="Q329">
        <v>0</v>
      </c>
      <c r="R329">
        <v>0</v>
      </c>
      <c r="S329">
        <v>0</v>
      </c>
    </row>
    <row r="330" spans="1:19">
      <c r="A330" t="s">
        <v>124</v>
      </c>
      <c r="B330" t="s">
        <v>173</v>
      </c>
      <c r="C330" t="s">
        <v>856</v>
      </c>
      <c r="D330">
        <v>0</v>
      </c>
      <c r="E330">
        <v>0</v>
      </c>
      <c r="F330">
        <v>0</v>
      </c>
      <c r="G330">
        <v>0</v>
      </c>
      <c r="H330">
        <v>0</v>
      </c>
      <c r="I330">
        <v>0</v>
      </c>
      <c r="J330">
        <v>0</v>
      </c>
      <c r="K330">
        <v>0</v>
      </c>
      <c r="L330">
        <v>0</v>
      </c>
      <c r="M330">
        <v>0</v>
      </c>
      <c r="N330">
        <v>0</v>
      </c>
      <c r="O330">
        <v>0</v>
      </c>
      <c r="P330">
        <v>0</v>
      </c>
      <c r="Q330">
        <v>0</v>
      </c>
      <c r="R330">
        <v>0</v>
      </c>
      <c r="S330">
        <v>0</v>
      </c>
    </row>
    <row r="331" spans="1:19">
      <c r="A331" t="s">
        <v>124</v>
      </c>
      <c r="B331" t="s">
        <v>173</v>
      </c>
      <c r="C331" t="s">
        <v>857</v>
      </c>
      <c r="D331">
        <v>56.058040103899756</v>
      </c>
      <c r="E331">
        <v>25.778514792304264</v>
      </c>
      <c r="F331">
        <v>0</v>
      </c>
      <c r="G331">
        <v>0</v>
      </c>
      <c r="H331">
        <v>0</v>
      </c>
      <c r="I331">
        <v>0</v>
      </c>
      <c r="J331">
        <v>0</v>
      </c>
      <c r="K331">
        <v>0</v>
      </c>
      <c r="L331">
        <v>0</v>
      </c>
      <c r="M331">
        <v>0</v>
      </c>
      <c r="N331">
        <v>0</v>
      </c>
      <c r="O331">
        <v>0</v>
      </c>
      <c r="P331">
        <v>0</v>
      </c>
      <c r="Q331">
        <v>0</v>
      </c>
      <c r="R331">
        <v>0</v>
      </c>
      <c r="S331">
        <v>0</v>
      </c>
    </row>
    <row r="332" spans="1:19">
      <c r="A332" t="s">
        <v>124</v>
      </c>
      <c r="B332" t="s">
        <v>173</v>
      </c>
      <c r="C332" t="s">
        <v>858</v>
      </c>
      <c r="D332">
        <v>51.188706405106089</v>
      </c>
      <c r="E332">
        <v>23.539332142494032</v>
      </c>
      <c r="F332">
        <v>0</v>
      </c>
      <c r="G332">
        <v>0</v>
      </c>
      <c r="H332">
        <v>0</v>
      </c>
      <c r="I332">
        <v>0</v>
      </c>
      <c r="J332">
        <v>0</v>
      </c>
      <c r="K332">
        <v>0</v>
      </c>
      <c r="L332">
        <v>0</v>
      </c>
      <c r="M332">
        <v>0</v>
      </c>
      <c r="N332">
        <v>0</v>
      </c>
      <c r="O332">
        <v>0</v>
      </c>
      <c r="P332">
        <v>0</v>
      </c>
      <c r="Q332">
        <v>0</v>
      </c>
      <c r="R332">
        <v>0</v>
      </c>
      <c r="S332">
        <v>0</v>
      </c>
    </row>
    <row r="333" spans="1:19">
      <c r="A333" t="s">
        <v>124</v>
      </c>
      <c r="B333" t="s">
        <v>173</v>
      </c>
      <c r="C333" t="s">
        <v>859</v>
      </c>
      <c r="D333">
        <v>36.387206371917713</v>
      </c>
      <c r="E333">
        <v>16.732802930151934</v>
      </c>
      <c r="F333">
        <v>0</v>
      </c>
      <c r="G333">
        <v>0</v>
      </c>
      <c r="H333">
        <v>0</v>
      </c>
      <c r="I333">
        <v>0</v>
      </c>
      <c r="J333">
        <v>0</v>
      </c>
      <c r="K333">
        <v>0</v>
      </c>
      <c r="L333">
        <v>0</v>
      </c>
      <c r="M333">
        <v>0</v>
      </c>
      <c r="N333">
        <v>0</v>
      </c>
      <c r="O333">
        <v>0</v>
      </c>
      <c r="P333">
        <v>0</v>
      </c>
      <c r="Q333">
        <v>0</v>
      </c>
      <c r="R333">
        <v>0</v>
      </c>
      <c r="S333">
        <v>0</v>
      </c>
    </row>
    <row r="334" spans="1:19">
      <c r="A334" t="s">
        <v>124</v>
      </c>
      <c r="B334" t="s">
        <v>173</v>
      </c>
      <c r="C334" t="s">
        <v>860</v>
      </c>
      <c r="D334">
        <v>48.770618598109671</v>
      </c>
      <c r="E334">
        <v>22.427364756794951</v>
      </c>
      <c r="F334">
        <v>0</v>
      </c>
      <c r="G334">
        <v>0</v>
      </c>
      <c r="H334">
        <v>0</v>
      </c>
      <c r="I334">
        <v>0</v>
      </c>
      <c r="J334">
        <v>0</v>
      </c>
      <c r="K334">
        <v>0</v>
      </c>
      <c r="L334">
        <v>0</v>
      </c>
      <c r="M334">
        <v>0</v>
      </c>
      <c r="N334">
        <v>0</v>
      </c>
      <c r="O334">
        <v>0</v>
      </c>
      <c r="P334">
        <v>0</v>
      </c>
      <c r="Q334">
        <v>0</v>
      </c>
      <c r="R334">
        <v>0</v>
      </c>
      <c r="S334">
        <v>0</v>
      </c>
    </row>
    <row r="335" spans="1:19">
      <c r="A335" t="s">
        <v>124</v>
      </c>
      <c r="B335" t="s">
        <v>173</v>
      </c>
      <c r="C335" t="s">
        <v>861</v>
      </c>
      <c r="D335">
        <v>48.770618598109671</v>
      </c>
      <c r="E335">
        <v>22.427364756794951</v>
      </c>
      <c r="F335">
        <v>0</v>
      </c>
      <c r="G335">
        <v>0</v>
      </c>
      <c r="H335">
        <v>0</v>
      </c>
      <c r="I335">
        <v>0</v>
      </c>
      <c r="J335">
        <v>0</v>
      </c>
      <c r="K335">
        <v>0</v>
      </c>
      <c r="L335">
        <v>0</v>
      </c>
      <c r="M335">
        <v>0</v>
      </c>
      <c r="N335">
        <v>0</v>
      </c>
      <c r="O335">
        <v>0</v>
      </c>
      <c r="P335">
        <v>0</v>
      </c>
      <c r="Q335">
        <v>0</v>
      </c>
      <c r="R335">
        <v>0</v>
      </c>
      <c r="S335">
        <v>0</v>
      </c>
    </row>
    <row r="336" spans="1:19">
      <c r="A336" t="s">
        <v>124</v>
      </c>
      <c r="B336" t="s">
        <v>173</v>
      </c>
      <c r="C336" t="s">
        <v>862</v>
      </c>
      <c r="D336">
        <v>48.770618598109671</v>
      </c>
      <c r="E336">
        <v>22.427364756794951</v>
      </c>
      <c r="F336">
        <v>0</v>
      </c>
      <c r="G336">
        <v>0</v>
      </c>
      <c r="H336">
        <v>0</v>
      </c>
      <c r="I336">
        <v>0</v>
      </c>
      <c r="J336">
        <v>0</v>
      </c>
      <c r="K336">
        <v>0</v>
      </c>
      <c r="L336">
        <v>0</v>
      </c>
      <c r="M336">
        <v>0</v>
      </c>
      <c r="N336">
        <v>0</v>
      </c>
      <c r="O336">
        <v>0</v>
      </c>
      <c r="P336">
        <v>0</v>
      </c>
      <c r="Q336">
        <v>0</v>
      </c>
      <c r="R336">
        <v>0</v>
      </c>
      <c r="S336">
        <v>0</v>
      </c>
    </row>
    <row r="337" spans="1:19">
      <c r="A337" t="s">
        <v>124</v>
      </c>
      <c r="B337" t="s">
        <v>173</v>
      </c>
      <c r="C337" t="s">
        <v>863</v>
      </c>
      <c r="D337">
        <v>48.770618598109671</v>
      </c>
      <c r="E337">
        <v>22.427364756794951</v>
      </c>
      <c r="F337">
        <v>0</v>
      </c>
      <c r="G337">
        <v>0</v>
      </c>
      <c r="H337">
        <v>0</v>
      </c>
      <c r="I337">
        <v>0</v>
      </c>
      <c r="J337">
        <v>0</v>
      </c>
      <c r="K337">
        <v>0</v>
      </c>
      <c r="L337">
        <v>0</v>
      </c>
      <c r="M337">
        <v>0</v>
      </c>
      <c r="N337">
        <v>0</v>
      </c>
      <c r="O337">
        <v>0</v>
      </c>
      <c r="P337">
        <v>0</v>
      </c>
      <c r="Q337">
        <v>0</v>
      </c>
      <c r="R337">
        <v>0</v>
      </c>
      <c r="S337">
        <v>0</v>
      </c>
    </row>
    <row r="338" spans="1:19">
      <c r="A338" t="s">
        <v>124</v>
      </c>
      <c r="B338" t="s">
        <v>175</v>
      </c>
      <c r="C338" t="s">
        <v>856</v>
      </c>
      <c r="D338">
        <v>0</v>
      </c>
      <c r="E338">
        <v>0</v>
      </c>
      <c r="F338">
        <v>0</v>
      </c>
      <c r="G338">
        <v>0</v>
      </c>
      <c r="H338">
        <v>0</v>
      </c>
      <c r="I338">
        <v>0</v>
      </c>
      <c r="J338">
        <v>0</v>
      </c>
      <c r="K338">
        <v>0</v>
      </c>
      <c r="L338">
        <v>0</v>
      </c>
      <c r="M338">
        <v>0</v>
      </c>
      <c r="N338">
        <v>0</v>
      </c>
      <c r="O338">
        <v>0</v>
      </c>
      <c r="P338">
        <v>0</v>
      </c>
      <c r="Q338">
        <v>0</v>
      </c>
      <c r="R338">
        <v>0</v>
      </c>
      <c r="S338">
        <v>0</v>
      </c>
    </row>
    <row r="339" spans="1:19">
      <c r="A339" t="s">
        <v>124</v>
      </c>
      <c r="B339" t="s">
        <v>175</v>
      </c>
      <c r="C339" t="s">
        <v>857</v>
      </c>
      <c r="D339">
        <v>0</v>
      </c>
      <c r="E339">
        <v>0</v>
      </c>
      <c r="F339">
        <v>0</v>
      </c>
      <c r="G339">
        <v>0</v>
      </c>
      <c r="H339">
        <v>0</v>
      </c>
      <c r="I339">
        <v>0</v>
      </c>
      <c r="J339">
        <v>0</v>
      </c>
      <c r="K339">
        <v>0</v>
      </c>
      <c r="L339">
        <v>0</v>
      </c>
      <c r="M339">
        <v>0</v>
      </c>
      <c r="N339">
        <v>0</v>
      </c>
      <c r="O339">
        <v>0</v>
      </c>
      <c r="P339">
        <v>0</v>
      </c>
      <c r="Q339">
        <v>0</v>
      </c>
      <c r="R339">
        <v>0</v>
      </c>
      <c r="S339">
        <v>0</v>
      </c>
    </row>
    <row r="340" spans="1:19">
      <c r="A340" t="s">
        <v>124</v>
      </c>
      <c r="B340" t="s">
        <v>175</v>
      </c>
      <c r="C340" t="s">
        <v>858</v>
      </c>
      <c r="D340">
        <v>66.608731707317091</v>
      </c>
      <c r="E340">
        <v>30.630292682926822</v>
      </c>
      <c r="F340">
        <v>0</v>
      </c>
      <c r="G340">
        <v>0</v>
      </c>
      <c r="H340">
        <v>0</v>
      </c>
      <c r="I340">
        <v>0</v>
      </c>
      <c r="J340">
        <v>0</v>
      </c>
      <c r="K340">
        <v>0</v>
      </c>
      <c r="L340">
        <v>0</v>
      </c>
      <c r="M340">
        <v>0</v>
      </c>
      <c r="N340">
        <v>0</v>
      </c>
      <c r="O340">
        <v>0</v>
      </c>
      <c r="P340">
        <v>0</v>
      </c>
      <c r="Q340">
        <v>0</v>
      </c>
      <c r="R340">
        <v>0</v>
      </c>
      <c r="S340">
        <v>0</v>
      </c>
    </row>
    <row r="341" spans="1:19">
      <c r="A341" t="s">
        <v>124</v>
      </c>
      <c r="B341" t="s">
        <v>175</v>
      </c>
      <c r="C341" t="s">
        <v>859</v>
      </c>
      <c r="D341">
        <v>66.608731707317091</v>
      </c>
      <c r="E341">
        <v>30.630292682926822</v>
      </c>
      <c r="F341">
        <v>0</v>
      </c>
      <c r="G341">
        <v>0</v>
      </c>
      <c r="H341">
        <v>0</v>
      </c>
      <c r="I341">
        <v>0</v>
      </c>
      <c r="J341">
        <v>0</v>
      </c>
      <c r="K341">
        <v>0</v>
      </c>
      <c r="L341">
        <v>0</v>
      </c>
      <c r="M341">
        <v>0</v>
      </c>
      <c r="N341">
        <v>0</v>
      </c>
      <c r="O341">
        <v>0</v>
      </c>
      <c r="P341">
        <v>0</v>
      </c>
      <c r="Q341">
        <v>0</v>
      </c>
      <c r="R341">
        <v>0</v>
      </c>
      <c r="S341">
        <v>0</v>
      </c>
    </row>
    <row r="342" spans="1:19">
      <c r="A342" t="s">
        <v>124</v>
      </c>
      <c r="B342" t="s">
        <v>175</v>
      </c>
      <c r="C342" t="s">
        <v>860</v>
      </c>
      <c r="D342">
        <v>46.779833066847658</v>
      </c>
      <c r="E342">
        <v>21.511894038039429</v>
      </c>
      <c r="F342">
        <v>0</v>
      </c>
      <c r="G342">
        <v>0</v>
      </c>
      <c r="H342">
        <v>0</v>
      </c>
      <c r="I342">
        <v>0</v>
      </c>
      <c r="J342">
        <v>0</v>
      </c>
      <c r="K342">
        <v>0</v>
      </c>
      <c r="L342">
        <v>0</v>
      </c>
      <c r="M342">
        <v>0</v>
      </c>
      <c r="N342">
        <v>0</v>
      </c>
      <c r="O342">
        <v>0</v>
      </c>
      <c r="P342">
        <v>0</v>
      </c>
      <c r="Q342">
        <v>0</v>
      </c>
      <c r="R342">
        <v>0</v>
      </c>
      <c r="S342">
        <v>0</v>
      </c>
    </row>
    <row r="343" spans="1:19">
      <c r="A343" t="s">
        <v>124</v>
      </c>
      <c r="B343" t="s">
        <v>175</v>
      </c>
      <c r="C343" t="s">
        <v>861</v>
      </c>
      <c r="D343">
        <v>46.779833066847658</v>
      </c>
      <c r="E343">
        <v>21.511894038039429</v>
      </c>
      <c r="F343">
        <v>0</v>
      </c>
      <c r="G343">
        <v>0</v>
      </c>
      <c r="H343">
        <v>0</v>
      </c>
      <c r="I343">
        <v>0</v>
      </c>
      <c r="J343">
        <v>0</v>
      </c>
      <c r="K343">
        <v>0</v>
      </c>
      <c r="L343">
        <v>0</v>
      </c>
      <c r="M343">
        <v>0</v>
      </c>
      <c r="N343">
        <v>0</v>
      </c>
      <c r="O343">
        <v>0</v>
      </c>
      <c r="P343">
        <v>0</v>
      </c>
      <c r="Q343">
        <v>0</v>
      </c>
      <c r="R343">
        <v>0</v>
      </c>
      <c r="S343">
        <v>0</v>
      </c>
    </row>
    <row r="344" spans="1:19">
      <c r="A344" t="s">
        <v>124</v>
      </c>
      <c r="B344" t="s">
        <v>175</v>
      </c>
      <c r="C344" t="s">
        <v>862</v>
      </c>
      <c r="D344">
        <v>46.779833066847658</v>
      </c>
      <c r="E344">
        <v>21.511894038039429</v>
      </c>
      <c r="F344">
        <v>0</v>
      </c>
      <c r="G344">
        <v>0</v>
      </c>
      <c r="H344">
        <v>0</v>
      </c>
      <c r="I344">
        <v>0</v>
      </c>
      <c r="J344">
        <v>0</v>
      </c>
      <c r="K344">
        <v>0</v>
      </c>
      <c r="L344">
        <v>0</v>
      </c>
      <c r="M344">
        <v>0</v>
      </c>
      <c r="N344">
        <v>0</v>
      </c>
      <c r="O344">
        <v>0</v>
      </c>
      <c r="P344">
        <v>0</v>
      </c>
      <c r="Q344">
        <v>0</v>
      </c>
      <c r="R344">
        <v>0</v>
      </c>
      <c r="S344">
        <v>0</v>
      </c>
    </row>
    <row r="345" spans="1:19">
      <c r="A345" t="s">
        <v>124</v>
      </c>
      <c r="B345" t="s">
        <v>175</v>
      </c>
      <c r="C345" t="s">
        <v>863</v>
      </c>
      <c r="D345">
        <v>46.779833066847658</v>
      </c>
      <c r="E345">
        <v>21.511894038039429</v>
      </c>
      <c r="F345">
        <v>0</v>
      </c>
      <c r="G345">
        <v>0</v>
      </c>
      <c r="H345">
        <v>0</v>
      </c>
      <c r="I345">
        <v>0</v>
      </c>
      <c r="J345">
        <v>0</v>
      </c>
      <c r="K345">
        <v>0</v>
      </c>
      <c r="L345">
        <v>0</v>
      </c>
      <c r="M345">
        <v>0</v>
      </c>
      <c r="N345">
        <v>0</v>
      </c>
      <c r="O345">
        <v>0</v>
      </c>
      <c r="P345">
        <v>0</v>
      </c>
      <c r="Q345">
        <v>0</v>
      </c>
      <c r="R345">
        <v>0</v>
      </c>
      <c r="S345">
        <v>0</v>
      </c>
    </row>
    <row r="346" spans="1:19">
      <c r="A346" t="s">
        <v>124</v>
      </c>
      <c r="B346" t="s">
        <v>177</v>
      </c>
      <c r="C346" t="s">
        <v>856</v>
      </c>
      <c r="D346">
        <v>0</v>
      </c>
      <c r="E346">
        <v>0</v>
      </c>
      <c r="F346">
        <v>0</v>
      </c>
      <c r="G346">
        <v>0</v>
      </c>
      <c r="H346">
        <v>0</v>
      </c>
      <c r="I346">
        <v>0</v>
      </c>
      <c r="J346">
        <v>0</v>
      </c>
      <c r="K346">
        <v>0</v>
      </c>
      <c r="L346">
        <v>0</v>
      </c>
      <c r="M346">
        <v>0</v>
      </c>
      <c r="N346">
        <v>0</v>
      </c>
      <c r="O346">
        <v>0</v>
      </c>
      <c r="P346">
        <v>0</v>
      </c>
      <c r="Q346">
        <v>0</v>
      </c>
      <c r="R346">
        <v>0</v>
      </c>
      <c r="S346">
        <v>0</v>
      </c>
    </row>
    <row r="347" spans="1:19">
      <c r="A347" t="s">
        <v>124</v>
      </c>
      <c r="B347" t="s">
        <v>177</v>
      </c>
      <c r="C347" t="s">
        <v>857</v>
      </c>
      <c r="D347">
        <v>21.92</v>
      </c>
      <c r="E347">
        <v>10.079999999999998</v>
      </c>
      <c r="F347">
        <v>0</v>
      </c>
      <c r="G347">
        <v>0</v>
      </c>
      <c r="H347">
        <v>0</v>
      </c>
      <c r="I347">
        <v>0</v>
      </c>
      <c r="J347">
        <v>0</v>
      </c>
      <c r="K347">
        <v>0</v>
      </c>
      <c r="L347">
        <v>0</v>
      </c>
      <c r="M347">
        <v>0</v>
      </c>
      <c r="N347">
        <v>0</v>
      </c>
      <c r="O347">
        <v>0</v>
      </c>
      <c r="P347">
        <v>0</v>
      </c>
      <c r="Q347">
        <v>0</v>
      </c>
      <c r="R347">
        <v>0</v>
      </c>
      <c r="S347">
        <v>0</v>
      </c>
    </row>
    <row r="348" spans="1:19">
      <c r="A348" t="s">
        <v>124</v>
      </c>
      <c r="B348" t="s">
        <v>177</v>
      </c>
      <c r="C348" t="s">
        <v>858</v>
      </c>
      <c r="D348">
        <v>52.416561680000001</v>
      </c>
      <c r="E348">
        <v>24.103966319999998</v>
      </c>
      <c r="F348">
        <v>0</v>
      </c>
      <c r="G348">
        <v>0</v>
      </c>
      <c r="H348">
        <v>0</v>
      </c>
      <c r="I348">
        <v>0</v>
      </c>
      <c r="J348">
        <v>0</v>
      </c>
      <c r="K348">
        <v>0</v>
      </c>
      <c r="L348">
        <v>0</v>
      </c>
      <c r="M348">
        <v>0</v>
      </c>
      <c r="N348">
        <v>0</v>
      </c>
      <c r="O348">
        <v>0</v>
      </c>
      <c r="P348">
        <v>0</v>
      </c>
      <c r="Q348">
        <v>0</v>
      </c>
      <c r="R348">
        <v>0</v>
      </c>
      <c r="S348">
        <v>0</v>
      </c>
    </row>
    <row r="349" spans="1:19">
      <c r="A349" t="s">
        <v>124</v>
      </c>
      <c r="B349" t="s">
        <v>177</v>
      </c>
      <c r="C349" t="s">
        <v>859</v>
      </c>
      <c r="D349">
        <v>79.556927500000029</v>
      </c>
      <c r="E349">
        <v>36.584572500000007</v>
      </c>
      <c r="F349">
        <v>0</v>
      </c>
      <c r="G349">
        <v>0</v>
      </c>
      <c r="H349">
        <v>0</v>
      </c>
      <c r="I349">
        <v>0</v>
      </c>
      <c r="J349">
        <v>0</v>
      </c>
      <c r="K349">
        <v>0</v>
      </c>
      <c r="L349">
        <v>0</v>
      </c>
      <c r="M349">
        <v>0</v>
      </c>
      <c r="N349">
        <v>0</v>
      </c>
      <c r="O349">
        <v>0</v>
      </c>
      <c r="P349">
        <v>0</v>
      </c>
      <c r="Q349">
        <v>0</v>
      </c>
      <c r="R349">
        <v>0</v>
      </c>
      <c r="S349">
        <v>0</v>
      </c>
    </row>
    <row r="350" spans="1:19">
      <c r="A350" t="s">
        <v>124</v>
      </c>
      <c r="B350" t="s">
        <v>177</v>
      </c>
      <c r="C350" t="s">
        <v>860</v>
      </c>
      <c r="D350">
        <v>79.556927500000029</v>
      </c>
      <c r="E350">
        <v>36.584572500000007</v>
      </c>
      <c r="F350">
        <v>0</v>
      </c>
      <c r="G350">
        <v>0</v>
      </c>
      <c r="H350">
        <v>0</v>
      </c>
      <c r="I350">
        <v>0</v>
      </c>
      <c r="J350">
        <v>0</v>
      </c>
      <c r="K350">
        <v>0</v>
      </c>
      <c r="L350">
        <v>0</v>
      </c>
      <c r="M350">
        <v>0</v>
      </c>
      <c r="N350">
        <v>0</v>
      </c>
      <c r="O350">
        <v>0</v>
      </c>
      <c r="P350">
        <v>0</v>
      </c>
      <c r="Q350">
        <v>0</v>
      </c>
      <c r="R350">
        <v>0</v>
      </c>
      <c r="S350">
        <v>0</v>
      </c>
    </row>
    <row r="351" spans="1:19">
      <c r="A351" t="s">
        <v>124</v>
      </c>
      <c r="B351" t="s">
        <v>177</v>
      </c>
      <c r="C351" t="s">
        <v>861</v>
      </c>
      <c r="D351">
        <v>79.556927500000029</v>
      </c>
      <c r="E351">
        <v>36.584572500000007</v>
      </c>
      <c r="F351">
        <v>0</v>
      </c>
      <c r="G351">
        <v>0</v>
      </c>
      <c r="H351">
        <v>0</v>
      </c>
      <c r="I351">
        <v>0</v>
      </c>
      <c r="J351">
        <v>0</v>
      </c>
      <c r="K351">
        <v>0</v>
      </c>
      <c r="L351">
        <v>0</v>
      </c>
      <c r="M351">
        <v>0</v>
      </c>
      <c r="N351">
        <v>0</v>
      </c>
      <c r="O351">
        <v>0</v>
      </c>
      <c r="P351">
        <v>0</v>
      </c>
      <c r="Q351">
        <v>0</v>
      </c>
      <c r="R351">
        <v>0</v>
      </c>
      <c r="S351">
        <v>0</v>
      </c>
    </row>
    <row r="352" spans="1:19">
      <c r="A352" t="s">
        <v>124</v>
      </c>
      <c r="B352" t="s">
        <v>177</v>
      </c>
      <c r="C352" t="s">
        <v>862</v>
      </c>
      <c r="D352">
        <v>79.556927500000029</v>
      </c>
      <c r="E352">
        <v>36.584572500000007</v>
      </c>
      <c r="F352">
        <v>0</v>
      </c>
      <c r="G352">
        <v>0</v>
      </c>
      <c r="H352">
        <v>0</v>
      </c>
      <c r="I352">
        <v>0</v>
      </c>
      <c r="J352">
        <v>0</v>
      </c>
      <c r="K352">
        <v>0</v>
      </c>
      <c r="L352">
        <v>0</v>
      </c>
      <c r="M352">
        <v>0</v>
      </c>
      <c r="N352">
        <v>0</v>
      </c>
      <c r="O352">
        <v>0</v>
      </c>
      <c r="P352">
        <v>0</v>
      </c>
      <c r="Q352">
        <v>0</v>
      </c>
      <c r="R352">
        <v>0</v>
      </c>
      <c r="S352">
        <v>0</v>
      </c>
    </row>
    <row r="353" spans="1:19">
      <c r="A353" t="s">
        <v>124</v>
      </c>
      <c r="B353" t="s">
        <v>177</v>
      </c>
      <c r="C353" t="s">
        <v>863</v>
      </c>
      <c r="D353">
        <v>79.556927500000029</v>
      </c>
      <c r="E353">
        <v>36.584572500000007</v>
      </c>
      <c r="F353">
        <v>0</v>
      </c>
      <c r="G353">
        <v>0</v>
      </c>
      <c r="H353">
        <v>0</v>
      </c>
      <c r="I353">
        <v>0</v>
      </c>
      <c r="J353">
        <v>0</v>
      </c>
      <c r="K353">
        <v>0</v>
      </c>
      <c r="L353">
        <v>0</v>
      </c>
      <c r="M353">
        <v>0</v>
      </c>
      <c r="N353">
        <v>0</v>
      </c>
      <c r="O353">
        <v>0</v>
      </c>
      <c r="P353">
        <v>0</v>
      </c>
      <c r="Q353">
        <v>0</v>
      </c>
      <c r="R353">
        <v>0</v>
      </c>
      <c r="S353">
        <v>0</v>
      </c>
    </row>
    <row r="354" spans="1:19">
      <c r="A354" t="s">
        <v>124</v>
      </c>
      <c r="B354" t="s">
        <v>179</v>
      </c>
      <c r="C354" t="s">
        <v>856</v>
      </c>
      <c r="D354">
        <v>0</v>
      </c>
      <c r="E354">
        <v>0</v>
      </c>
      <c r="F354">
        <v>0</v>
      </c>
      <c r="G354">
        <v>0</v>
      </c>
      <c r="H354">
        <v>0</v>
      </c>
      <c r="I354">
        <v>0</v>
      </c>
      <c r="J354">
        <v>0</v>
      </c>
      <c r="K354">
        <v>0</v>
      </c>
      <c r="L354">
        <v>0</v>
      </c>
      <c r="M354">
        <v>0</v>
      </c>
      <c r="N354">
        <v>0</v>
      </c>
      <c r="O354">
        <v>0</v>
      </c>
      <c r="P354">
        <v>0</v>
      </c>
      <c r="Q354">
        <v>0</v>
      </c>
      <c r="R354">
        <v>0</v>
      </c>
      <c r="S354">
        <v>0</v>
      </c>
    </row>
    <row r="355" spans="1:19">
      <c r="A355" t="s">
        <v>124</v>
      </c>
      <c r="B355" t="s">
        <v>179</v>
      </c>
      <c r="C355" t="s">
        <v>857</v>
      </c>
      <c r="D355">
        <v>21.92</v>
      </c>
      <c r="E355">
        <v>10.079999999999998</v>
      </c>
      <c r="F355">
        <v>0</v>
      </c>
      <c r="G355">
        <v>0</v>
      </c>
      <c r="H355">
        <v>0</v>
      </c>
      <c r="I355">
        <v>0</v>
      </c>
      <c r="J355">
        <v>0</v>
      </c>
      <c r="K355">
        <v>0</v>
      </c>
      <c r="L355">
        <v>0</v>
      </c>
      <c r="M355">
        <v>0</v>
      </c>
      <c r="N355">
        <v>0</v>
      </c>
      <c r="O355">
        <v>0</v>
      </c>
      <c r="P355">
        <v>0</v>
      </c>
      <c r="Q355">
        <v>0</v>
      </c>
      <c r="R355">
        <v>0</v>
      </c>
      <c r="S355">
        <v>0</v>
      </c>
    </row>
    <row r="356" spans="1:19">
      <c r="A356" t="s">
        <v>124</v>
      </c>
      <c r="B356" t="s">
        <v>179</v>
      </c>
      <c r="C356" t="s">
        <v>858</v>
      </c>
      <c r="D356">
        <v>52.416561680000001</v>
      </c>
      <c r="E356">
        <v>24.103966319999998</v>
      </c>
      <c r="F356">
        <v>0</v>
      </c>
      <c r="G356">
        <v>0</v>
      </c>
      <c r="H356">
        <v>0</v>
      </c>
      <c r="I356">
        <v>0</v>
      </c>
      <c r="J356">
        <v>0</v>
      </c>
      <c r="K356">
        <v>0</v>
      </c>
      <c r="L356">
        <v>0</v>
      </c>
      <c r="M356">
        <v>0</v>
      </c>
      <c r="N356">
        <v>0</v>
      </c>
      <c r="O356">
        <v>0</v>
      </c>
      <c r="P356">
        <v>0</v>
      </c>
      <c r="Q356">
        <v>0</v>
      </c>
      <c r="R356">
        <v>0</v>
      </c>
      <c r="S356">
        <v>0</v>
      </c>
    </row>
    <row r="357" spans="1:19">
      <c r="A357" t="s">
        <v>124</v>
      </c>
      <c r="B357" t="s">
        <v>179</v>
      </c>
      <c r="C357" t="s">
        <v>859</v>
      </c>
      <c r="D357">
        <v>79.556927500000029</v>
      </c>
      <c r="E357">
        <v>36.584572500000007</v>
      </c>
      <c r="F357">
        <v>0</v>
      </c>
      <c r="G357">
        <v>0</v>
      </c>
      <c r="H357">
        <v>0</v>
      </c>
      <c r="I357">
        <v>0</v>
      </c>
      <c r="J357">
        <v>0</v>
      </c>
      <c r="K357">
        <v>0</v>
      </c>
      <c r="L357">
        <v>0</v>
      </c>
      <c r="M357">
        <v>0</v>
      </c>
      <c r="N357">
        <v>0</v>
      </c>
      <c r="O357">
        <v>0</v>
      </c>
      <c r="P357">
        <v>0</v>
      </c>
      <c r="Q357">
        <v>0</v>
      </c>
      <c r="R357">
        <v>0</v>
      </c>
      <c r="S357">
        <v>0</v>
      </c>
    </row>
    <row r="358" spans="1:19">
      <c r="A358" t="s">
        <v>124</v>
      </c>
      <c r="B358" t="s">
        <v>179</v>
      </c>
      <c r="C358" t="s">
        <v>860</v>
      </c>
      <c r="D358">
        <v>79.556927500000029</v>
      </c>
      <c r="E358">
        <v>36.584572500000007</v>
      </c>
      <c r="F358">
        <v>0</v>
      </c>
      <c r="G358">
        <v>0</v>
      </c>
      <c r="H358">
        <v>0</v>
      </c>
      <c r="I358">
        <v>0</v>
      </c>
      <c r="J358">
        <v>0</v>
      </c>
      <c r="K358">
        <v>0</v>
      </c>
      <c r="L358">
        <v>0</v>
      </c>
      <c r="M358">
        <v>0</v>
      </c>
      <c r="N358">
        <v>0</v>
      </c>
      <c r="O358">
        <v>0</v>
      </c>
      <c r="P358">
        <v>0</v>
      </c>
      <c r="Q358">
        <v>0</v>
      </c>
      <c r="R358">
        <v>0</v>
      </c>
      <c r="S358">
        <v>0</v>
      </c>
    </row>
    <row r="359" spans="1:19">
      <c r="A359" t="s">
        <v>124</v>
      </c>
      <c r="B359" t="s">
        <v>179</v>
      </c>
      <c r="C359" t="s">
        <v>861</v>
      </c>
      <c r="D359">
        <v>79.556927500000029</v>
      </c>
      <c r="E359">
        <v>36.584572500000007</v>
      </c>
      <c r="F359">
        <v>0</v>
      </c>
      <c r="G359">
        <v>0</v>
      </c>
      <c r="H359">
        <v>0</v>
      </c>
      <c r="I359">
        <v>0</v>
      </c>
      <c r="J359">
        <v>0</v>
      </c>
      <c r="K359">
        <v>0</v>
      </c>
      <c r="L359">
        <v>0</v>
      </c>
      <c r="M359">
        <v>0</v>
      </c>
      <c r="N359">
        <v>0</v>
      </c>
      <c r="O359">
        <v>0</v>
      </c>
      <c r="P359">
        <v>0</v>
      </c>
      <c r="Q359">
        <v>0</v>
      </c>
      <c r="R359">
        <v>0</v>
      </c>
      <c r="S359">
        <v>0</v>
      </c>
    </row>
    <row r="360" spans="1:19">
      <c r="A360" t="s">
        <v>124</v>
      </c>
      <c r="B360" t="s">
        <v>179</v>
      </c>
      <c r="C360" t="s">
        <v>862</v>
      </c>
      <c r="D360">
        <v>79.556927500000029</v>
      </c>
      <c r="E360">
        <v>36.584572500000007</v>
      </c>
      <c r="F360">
        <v>0</v>
      </c>
      <c r="G360">
        <v>0</v>
      </c>
      <c r="H360">
        <v>0</v>
      </c>
      <c r="I360">
        <v>0</v>
      </c>
      <c r="J360">
        <v>0</v>
      </c>
      <c r="K360">
        <v>0</v>
      </c>
      <c r="L360">
        <v>0</v>
      </c>
      <c r="M360">
        <v>0</v>
      </c>
      <c r="N360">
        <v>0</v>
      </c>
      <c r="O360">
        <v>0</v>
      </c>
      <c r="P360">
        <v>0</v>
      </c>
      <c r="Q360">
        <v>0</v>
      </c>
      <c r="R360">
        <v>0</v>
      </c>
      <c r="S360">
        <v>0</v>
      </c>
    </row>
    <row r="361" spans="1:19">
      <c r="A361" t="s">
        <v>124</v>
      </c>
      <c r="B361" t="s">
        <v>179</v>
      </c>
      <c r="C361" t="s">
        <v>863</v>
      </c>
      <c r="D361">
        <v>79.556927500000029</v>
      </c>
      <c r="E361">
        <v>36.584572500000007</v>
      </c>
      <c r="F361">
        <v>0</v>
      </c>
      <c r="G361">
        <v>0</v>
      </c>
      <c r="H361">
        <v>0</v>
      </c>
      <c r="I361">
        <v>0</v>
      </c>
      <c r="J361">
        <v>0</v>
      </c>
      <c r="K361">
        <v>0</v>
      </c>
      <c r="L361">
        <v>0</v>
      </c>
      <c r="M361">
        <v>0</v>
      </c>
      <c r="N361">
        <v>0</v>
      </c>
      <c r="O361">
        <v>0</v>
      </c>
      <c r="P361">
        <v>0</v>
      </c>
      <c r="Q361">
        <v>0</v>
      </c>
      <c r="R361">
        <v>0</v>
      </c>
      <c r="S361">
        <v>0</v>
      </c>
    </row>
    <row r="362" spans="1:19">
      <c r="A362" t="s">
        <v>124</v>
      </c>
      <c r="B362" t="s">
        <v>181</v>
      </c>
      <c r="C362" t="s">
        <v>856</v>
      </c>
      <c r="D362">
        <v>0</v>
      </c>
      <c r="E362">
        <v>0</v>
      </c>
      <c r="F362">
        <v>0</v>
      </c>
      <c r="G362">
        <v>0</v>
      </c>
      <c r="H362">
        <v>0</v>
      </c>
      <c r="I362">
        <v>0</v>
      </c>
      <c r="J362">
        <v>0</v>
      </c>
      <c r="K362">
        <v>0</v>
      </c>
      <c r="L362">
        <v>0</v>
      </c>
      <c r="M362">
        <v>0</v>
      </c>
      <c r="N362">
        <v>0</v>
      </c>
      <c r="O362">
        <v>0</v>
      </c>
      <c r="P362">
        <v>0</v>
      </c>
      <c r="Q362">
        <v>0</v>
      </c>
      <c r="R362">
        <v>0</v>
      </c>
      <c r="S362">
        <v>0</v>
      </c>
    </row>
    <row r="363" spans="1:19">
      <c r="A363" t="s">
        <v>124</v>
      </c>
      <c r="B363" t="s">
        <v>181</v>
      </c>
      <c r="C363" t="s">
        <v>857</v>
      </c>
      <c r="D363">
        <v>21.92</v>
      </c>
      <c r="E363">
        <v>10.079999999999998</v>
      </c>
      <c r="F363">
        <v>0</v>
      </c>
      <c r="G363">
        <v>0</v>
      </c>
      <c r="H363">
        <v>0</v>
      </c>
      <c r="I363">
        <v>0</v>
      </c>
      <c r="J363">
        <v>0</v>
      </c>
      <c r="K363">
        <v>0</v>
      </c>
      <c r="L363">
        <v>0</v>
      </c>
      <c r="M363">
        <v>0</v>
      </c>
      <c r="N363">
        <v>0</v>
      </c>
      <c r="O363">
        <v>0</v>
      </c>
      <c r="P363">
        <v>0</v>
      </c>
      <c r="Q363">
        <v>0</v>
      </c>
      <c r="R363">
        <v>0</v>
      </c>
      <c r="S363">
        <v>0</v>
      </c>
    </row>
    <row r="364" spans="1:19">
      <c r="A364" t="s">
        <v>124</v>
      </c>
      <c r="B364" t="s">
        <v>181</v>
      </c>
      <c r="C364" t="s">
        <v>858</v>
      </c>
      <c r="D364">
        <v>52.416561680000001</v>
      </c>
      <c r="E364">
        <v>24.103966319999998</v>
      </c>
      <c r="F364">
        <v>0</v>
      </c>
      <c r="G364">
        <v>0</v>
      </c>
      <c r="H364">
        <v>0</v>
      </c>
      <c r="I364">
        <v>0</v>
      </c>
      <c r="J364">
        <v>0</v>
      </c>
      <c r="K364">
        <v>0</v>
      </c>
      <c r="L364">
        <v>0</v>
      </c>
      <c r="M364">
        <v>0</v>
      </c>
      <c r="N364">
        <v>0</v>
      </c>
      <c r="O364">
        <v>0</v>
      </c>
      <c r="P364">
        <v>0</v>
      </c>
      <c r="Q364">
        <v>0</v>
      </c>
      <c r="R364">
        <v>0</v>
      </c>
      <c r="S364">
        <v>0</v>
      </c>
    </row>
    <row r="365" spans="1:19">
      <c r="A365" t="s">
        <v>124</v>
      </c>
      <c r="B365" t="s">
        <v>181</v>
      </c>
      <c r="C365" t="s">
        <v>859</v>
      </c>
      <c r="D365">
        <v>79.556927500000029</v>
      </c>
      <c r="E365">
        <v>36.584572500000007</v>
      </c>
      <c r="F365">
        <v>0</v>
      </c>
      <c r="G365">
        <v>0</v>
      </c>
      <c r="H365">
        <v>0</v>
      </c>
      <c r="I365">
        <v>0</v>
      </c>
      <c r="J365">
        <v>0</v>
      </c>
      <c r="K365">
        <v>0</v>
      </c>
      <c r="L365">
        <v>0</v>
      </c>
      <c r="M365">
        <v>0</v>
      </c>
      <c r="N365">
        <v>0</v>
      </c>
      <c r="O365">
        <v>0</v>
      </c>
      <c r="P365">
        <v>0</v>
      </c>
      <c r="Q365">
        <v>0</v>
      </c>
      <c r="R365">
        <v>0</v>
      </c>
      <c r="S365">
        <v>0</v>
      </c>
    </row>
    <row r="366" spans="1:19">
      <c r="A366" t="s">
        <v>124</v>
      </c>
      <c r="B366" t="s">
        <v>181</v>
      </c>
      <c r="C366" t="s">
        <v>860</v>
      </c>
      <c r="D366">
        <v>79.556927500000029</v>
      </c>
      <c r="E366">
        <v>36.584572500000007</v>
      </c>
      <c r="F366">
        <v>0</v>
      </c>
      <c r="G366">
        <v>0</v>
      </c>
      <c r="H366">
        <v>0</v>
      </c>
      <c r="I366">
        <v>0</v>
      </c>
      <c r="J366">
        <v>0</v>
      </c>
      <c r="K366">
        <v>0</v>
      </c>
      <c r="L366">
        <v>0</v>
      </c>
      <c r="M366">
        <v>0</v>
      </c>
      <c r="N366">
        <v>0</v>
      </c>
      <c r="O366">
        <v>0</v>
      </c>
      <c r="P366">
        <v>0</v>
      </c>
      <c r="Q366">
        <v>0</v>
      </c>
      <c r="R366">
        <v>0</v>
      </c>
      <c r="S366">
        <v>0</v>
      </c>
    </row>
    <row r="367" spans="1:19">
      <c r="A367" t="s">
        <v>124</v>
      </c>
      <c r="B367" t="s">
        <v>181</v>
      </c>
      <c r="C367" t="s">
        <v>861</v>
      </c>
      <c r="D367">
        <v>79.556927500000029</v>
      </c>
      <c r="E367">
        <v>36.584572500000007</v>
      </c>
      <c r="F367">
        <v>0</v>
      </c>
      <c r="G367">
        <v>0</v>
      </c>
      <c r="H367">
        <v>0</v>
      </c>
      <c r="I367">
        <v>0</v>
      </c>
      <c r="J367">
        <v>0</v>
      </c>
      <c r="K367">
        <v>0</v>
      </c>
      <c r="L367">
        <v>0</v>
      </c>
      <c r="M367">
        <v>0</v>
      </c>
      <c r="N367">
        <v>0</v>
      </c>
      <c r="O367">
        <v>0</v>
      </c>
      <c r="P367">
        <v>0</v>
      </c>
      <c r="Q367">
        <v>0</v>
      </c>
      <c r="R367">
        <v>0</v>
      </c>
      <c r="S367">
        <v>0</v>
      </c>
    </row>
    <row r="368" spans="1:19">
      <c r="A368" t="s">
        <v>124</v>
      </c>
      <c r="B368" t="s">
        <v>181</v>
      </c>
      <c r="C368" t="s">
        <v>862</v>
      </c>
      <c r="D368">
        <v>79.556927500000029</v>
      </c>
      <c r="E368">
        <v>36.584572500000007</v>
      </c>
      <c r="F368">
        <v>0</v>
      </c>
      <c r="G368">
        <v>0</v>
      </c>
      <c r="H368">
        <v>0</v>
      </c>
      <c r="I368">
        <v>0</v>
      </c>
      <c r="J368">
        <v>0</v>
      </c>
      <c r="K368">
        <v>0</v>
      </c>
      <c r="L368">
        <v>0</v>
      </c>
      <c r="M368">
        <v>0</v>
      </c>
      <c r="N368">
        <v>0</v>
      </c>
      <c r="O368">
        <v>0</v>
      </c>
      <c r="P368">
        <v>0</v>
      </c>
      <c r="Q368">
        <v>0</v>
      </c>
      <c r="R368">
        <v>0</v>
      </c>
      <c r="S368">
        <v>0</v>
      </c>
    </row>
    <row r="369" spans="1:19">
      <c r="A369" t="s">
        <v>124</v>
      </c>
      <c r="B369" t="s">
        <v>181</v>
      </c>
      <c r="C369" t="s">
        <v>863</v>
      </c>
      <c r="D369">
        <v>79.556927500000029</v>
      </c>
      <c r="E369">
        <v>36.584572500000007</v>
      </c>
      <c r="F369">
        <v>0</v>
      </c>
      <c r="G369">
        <v>0</v>
      </c>
      <c r="H369">
        <v>0</v>
      </c>
      <c r="I369">
        <v>0</v>
      </c>
      <c r="J369">
        <v>0</v>
      </c>
      <c r="K369">
        <v>0</v>
      </c>
      <c r="L369">
        <v>0</v>
      </c>
      <c r="M369">
        <v>0</v>
      </c>
      <c r="N369">
        <v>0</v>
      </c>
      <c r="O369">
        <v>0</v>
      </c>
      <c r="P369">
        <v>0</v>
      </c>
      <c r="Q369">
        <v>0</v>
      </c>
      <c r="R369">
        <v>0</v>
      </c>
      <c r="S369">
        <v>0</v>
      </c>
    </row>
    <row r="370" spans="1:19">
      <c r="A370" t="s">
        <v>124</v>
      </c>
      <c r="B370" t="s">
        <v>183</v>
      </c>
      <c r="C370" t="s">
        <v>856</v>
      </c>
      <c r="D370">
        <v>0</v>
      </c>
      <c r="E370">
        <v>0</v>
      </c>
      <c r="F370">
        <v>0</v>
      </c>
      <c r="G370">
        <v>0</v>
      </c>
      <c r="H370">
        <v>0</v>
      </c>
      <c r="I370">
        <v>0</v>
      </c>
      <c r="J370">
        <v>0</v>
      </c>
      <c r="K370">
        <v>0</v>
      </c>
      <c r="L370">
        <v>0</v>
      </c>
      <c r="M370">
        <v>0</v>
      </c>
      <c r="N370">
        <v>0</v>
      </c>
      <c r="O370">
        <v>0</v>
      </c>
      <c r="P370">
        <v>0</v>
      </c>
      <c r="Q370">
        <v>0</v>
      </c>
      <c r="R370">
        <v>0</v>
      </c>
      <c r="S370">
        <v>0</v>
      </c>
    </row>
    <row r="371" spans="1:19">
      <c r="A371" t="s">
        <v>124</v>
      </c>
      <c r="B371" t="s">
        <v>183</v>
      </c>
      <c r="C371" t="s">
        <v>857</v>
      </c>
      <c r="D371">
        <v>21.92</v>
      </c>
      <c r="E371">
        <v>10.079999999999998</v>
      </c>
      <c r="F371">
        <v>0</v>
      </c>
      <c r="G371">
        <v>0</v>
      </c>
      <c r="H371">
        <v>0</v>
      </c>
      <c r="I371">
        <v>0</v>
      </c>
      <c r="J371">
        <v>0</v>
      </c>
      <c r="K371">
        <v>0</v>
      </c>
      <c r="L371">
        <v>0</v>
      </c>
      <c r="M371">
        <v>0</v>
      </c>
      <c r="N371">
        <v>0</v>
      </c>
      <c r="O371">
        <v>0</v>
      </c>
      <c r="P371">
        <v>0</v>
      </c>
      <c r="Q371">
        <v>0</v>
      </c>
      <c r="R371">
        <v>0</v>
      </c>
      <c r="S371">
        <v>0</v>
      </c>
    </row>
    <row r="372" spans="1:19">
      <c r="A372" t="s">
        <v>124</v>
      </c>
      <c r="B372" t="s">
        <v>183</v>
      </c>
      <c r="C372" t="s">
        <v>858</v>
      </c>
      <c r="D372">
        <v>52.416561680000001</v>
      </c>
      <c r="E372">
        <v>24.103966319999998</v>
      </c>
      <c r="F372">
        <v>0</v>
      </c>
      <c r="G372">
        <v>0</v>
      </c>
      <c r="H372">
        <v>0</v>
      </c>
      <c r="I372">
        <v>0</v>
      </c>
      <c r="J372">
        <v>0</v>
      </c>
      <c r="K372">
        <v>0</v>
      </c>
      <c r="L372">
        <v>0</v>
      </c>
      <c r="M372">
        <v>0</v>
      </c>
      <c r="N372">
        <v>0</v>
      </c>
      <c r="O372">
        <v>0</v>
      </c>
      <c r="P372">
        <v>0</v>
      </c>
      <c r="Q372">
        <v>0</v>
      </c>
      <c r="R372">
        <v>0</v>
      </c>
      <c r="S372">
        <v>0</v>
      </c>
    </row>
    <row r="373" spans="1:19">
      <c r="A373" t="s">
        <v>124</v>
      </c>
      <c r="B373" t="s">
        <v>183</v>
      </c>
      <c r="C373" t="s">
        <v>859</v>
      </c>
      <c r="D373">
        <v>79.556927500000029</v>
      </c>
      <c r="E373">
        <v>36.584572500000007</v>
      </c>
      <c r="F373">
        <v>0</v>
      </c>
      <c r="G373">
        <v>0</v>
      </c>
      <c r="H373">
        <v>0</v>
      </c>
      <c r="I373">
        <v>0</v>
      </c>
      <c r="J373">
        <v>0</v>
      </c>
      <c r="K373">
        <v>0</v>
      </c>
      <c r="L373">
        <v>0</v>
      </c>
      <c r="M373">
        <v>0</v>
      </c>
      <c r="N373">
        <v>0</v>
      </c>
      <c r="O373">
        <v>0</v>
      </c>
      <c r="P373">
        <v>0</v>
      </c>
      <c r="Q373">
        <v>0</v>
      </c>
      <c r="R373">
        <v>0</v>
      </c>
      <c r="S373">
        <v>0</v>
      </c>
    </row>
    <row r="374" spans="1:19">
      <c r="A374" t="s">
        <v>124</v>
      </c>
      <c r="B374" t="s">
        <v>183</v>
      </c>
      <c r="C374" t="s">
        <v>860</v>
      </c>
      <c r="D374">
        <v>79.556927500000029</v>
      </c>
      <c r="E374">
        <v>36.584572500000007</v>
      </c>
      <c r="F374">
        <v>0</v>
      </c>
      <c r="G374">
        <v>0</v>
      </c>
      <c r="H374">
        <v>0</v>
      </c>
      <c r="I374">
        <v>0</v>
      </c>
      <c r="J374">
        <v>0</v>
      </c>
      <c r="K374">
        <v>0</v>
      </c>
      <c r="L374">
        <v>0</v>
      </c>
      <c r="M374">
        <v>0</v>
      </c>
      <c r="N374">
        <v>0</v>
      </c>
      <c r="O374">
        <v>0</v>
      </c>
      <c r="P374">
        <v>0</v>
      </c>
      <c r="Q374">
        <v>0</v>
      </c>
      <c r="R374">
        <v>0</v>
      </c>
      <c r="S374">
        <v>0</v>
      </c>
    </row>
    <row r="375" spans="1:19">
      <c r="A375" t="s">
        <v>124</v>
      </c>
      <c r="B375" t="s">
        <v>183</v>
      </c>
      <c r="C375" t="s">
        <v>861</v>
      </c>
      <c r="D375">
        <v>79.556927500000029</v>
      </c>
      <c r="E375">
        <v>36.584572500000007</v>
      </c>
      <c r="F375">
        <v>0</v>
      </c>
      <c r="G375">
        <v>0</v>
      </c>
      <c r="H375">
        <v>0</v>
      </c>
      <c r="I375">
        <v>0</v>
      </c>
      <c r="J375">
        <v>0</v>
      </c>
      <c r="K375">
        <v>0</v>
      </c>
      <c r="L375">
        <v>0</v>
      </c>
      <c r="M375">
        <v>0</v>
      </c>
      <c r="N375">
        <v>0</v>
      </c>
      <c r="O375">
        <v>0</v>
      </c>
      <c r="P375">
        <v>0</v>
      </c>
      <c r="Q375">
        <v>0</v>
      </c>
      <c r="R375">
        <v>0</v>
      </c>
      <c r="S375">
        <v>0</v>
      </c>
    </row>
    <row r="376" spans="1:19">
      <c r="A376" t="s">
        <v>124</v>
      </c>
      <c r="B376" t="s">
        <v>183</v>
      </c>
      <c r="C376" t="s">
        <v>862</v>
      </c>
      <c r="D376">
        <v>79.556927500000029</v>
      </c>
      <c r="E376">
        <v>36.584572500000007</v>
      </c>
      <c r="F376">
        <v>0</v>
      </c>
      <c r="G376">
        <v>0</v>
      </c>
      <c r="H376">
        <v>0</v>
      </c>
      <c r="I376">
        <v>0</v>
      </c>
      <c r="J376">
        <v>0</v>
      </c>
      <c r="K376">
        <v>0</v>
      </c>
      <c r="L376">
        <v>0</v>
      </c>
      <c r="M376">
        <v>0</v>
      </c>
      <c r="N376">
        <v>0</v>
      </c>
      <c r="O376">
        <v>0</v>
      </c>
      <c r="P376">
        <v>0</v>
      </c>
      <c r="Q376">
        <v>0</v>
      </c>
      <c r="R376">
        <v>0</v>
      </c>
      <c r="S376">
        <v>0</v>
      </c>
    </row>
    <row r="377" spans="1:19">
      <c r="A377" t="s">
        <v>124</v>
      </c>
      <c r="B377" t="s">
        <v>183</v>
      </c>
      <c r="C377" t="s">
        <v>863</v>
      </c>
      <c r="D377">
        <v>79.556927500000029</v>
      </c>
      <c r="E377">
        <v>36.584572500000007</v>
      </c>
      <c r="F377">
        <v>0</v>
      </c>
      <c r="G377">
        <v>0</v>
      </c>
      <c r="H377">
        <v>0</v>
      </c>
      <c r="I377">
        <v>0</v>
      </c>
      <c r="J377">
        <v>0</v>
      </c>
      <c r="K377">
        <v>0</v>
      </c>
      <c r="L377">
        <v>0</v>
      </c>
      <c r="M377">
        <v>0</v>
      </c>
      <c r="N377">
        <v>0</v>
      </c>
      <c r="O377">
        <v>0</v>
      </c>
      <c r="P377">
        <v>0</v>
      </c>
      <c r="Q377">
        <v>0</v>
      </c>
      <c r="R377">
        <v>0</v>
      </c>
      <c r="S377">
        <v>0</v>
      </c>
    </row>
    <row r="378" spans="1:19">
      <c r="A378" t="s">
        <v>124</v>
      </c>
      <c r="B378" t="s">
        <v>185</v>
      </c>
      <c r="C378" t="s">
        <v>856</v>
      </c>
      <c r="D378">
        <v>0</v>
      </c>
      <c r="E378">
        <v>0</v>
      </c>
      <c r="F378">
        <v>0</v>
      </c>
      <c r="G378">
        <v>0</v>
      </c>
      <c r="H378">
        <v>0</v>
      </c>
      <c r="I378">
        <v>0</v>
      </c>
      <c r="J378">
        <v>0</v>
      </c>
      <c r="K378">
        <v>0</v>
      </c>
      <c r="L378">
        <v>0</v>
      </c>
      <c r="M378">
        <v>0</v>
      </c>
      <c r="N378">
        <v>0</v>
      </c>
      <c r="O378">
        <v>0</v>
      </c>
      <c r="P378">
        <v>0</v>
      </c>
      <c r="Q378">
        <v>0</v>
      </c>
      <c r="R378">
        <v>0</v>
      </c>
      <c r="S378">
        <v>0</v>
      </c>
    </row>
    <row r="379" spans="1:19">
      <c r="A379" t="s">
        <v>124</v>
      </c>
      <c r="B379" t="s">
        <v>185</v>
      </c>
      <c r="C379" t="s">
        <v>857</v>
      </c>
      <c r="D379">
        <v>15.610669496764679</v>
      </c>
      <c r="E379">
        <v>7.1786290386582081</v>
      </c>
      <c r="F379">
        <v>0</v>
      </c>
      <c r="G379">
        <v>0</v>
      </c>
      <c r="H379">
        <v>0</v>
      </c>
      <c r="I379">
        <v>0</v>
      </c>
      <c r="J379">
        <v>0</v>
      </c>
      <c r="K379">
        <v>0</v>
      </c>
      <c r="L379">
        <v>0</v>
      </c>
      <c r="M379">
        <v>0</v>
      </c>
      <c r="N379">
        <v>0</v>
      </c>
      <c r="O379">
        <v>0</v>
      </c>
      <c r="P379">
        <v>0</v>
      </c>
      <c r="Q379">
        <v>0</v>
      </c>
      <c r="R379">
        <v>0</v>
      </c>
      <c r="S379">
        <v>0</v>
      </c>
    </row>
    <row r="380" spans="1:19">
      <c r="A380" t="s">
        <v>124</v>
      </c>
      <c r="B380" t="s">
        <v>185</v>
      </c>
      <c r="C380" t="s">
        <v>858</v>
      </c>
      <c r="D380">
        <v>53.352496404552859</v>
      </c>
      <c r="E380">
        <v>24.534359660487802</v>
      </c>
      <c r="F380">
        <v>0</v>
      </c>
      <c r="G380">
        <v>0</v>
      </c>
      <c r="H380">
        <v>0</v>
      </c>
      <c r="I380">
        <v>0</v>
      </c>
      <c r="J380">
        <v>0</v>
      </c>
      <c r="K380">
        <v>0</v>
      </c>
      <c r="L380">
        <v>0</v>
      </c>
      <c r="M380">
        <v>0</v>
      </c>
      <c r="N380">
        <v>0</v>
      </c>
      <c r="O380">
        <v>0</v>
      </c>
      <c r="P380">
        <v>0</v>
      </c>
      <c r="Q380">
        <v>0</v>
      </c>
      <c r="R380">
        <v>0</v>
      </c>
      <c r="S380">
        <v>0</v>
      </c>
    </row>
    <row r="381" spans="1:19">
      <c r="A381" t="s">
        <v>124</v>
      </c>
      <c r="B381" t="s">
        <v>185</v>
      </c>
      <c r="C381" t="s">
        <v>859</v>
      </c>
      <c r="D381">
        <v>71.446073617886213</v>
      </c>
      <c r="E381">
        <v>32.854763780487815</v>
      </c>
      <c r="F381">
        <v>0</v>
      </c>
      <c r="G381">
        <v>0</v>
      </c>
      <c r="H381">
        <v>0</v>
      </c>
      <c r="I381">
        <v>0</v>
      </c>
      <c r="J381">
        <v>0</v>
      </c>
      <c r="K381">
        <v>0</v>
      </c>
      <c r="L381">
        <v>0</v>
      </c>
      <c r="M381">
        <v>0</v>
      </c>
      <c r="N381">
        <v>0</v>
      </c>
      <c r="O381">
        <v>0</v>
      </c>
      <c r="P381">
        <v>0</v>
      </c>
      <c r="Q381">
        <v>0</v>
      </c>
      <c r="R381">
        <v>0</v>
      </c>
      <c r="S381">
        <v>0</v>
      </c>
    </row>
    <row r="382" spans="1:19">
      <c r="A382" t="s">
        <v>124</v>
      </c>
      <c r="B382" t="s">
        <v>185</v>
      </c>
      <c r="C382" t="s">
        <v>860</v>
      </c>
      <c r="D382">
        <v>68.141257177807972</v>
      </c>
      <c r="E382">
        <v>31.335030673006585</v>
      </c>
      <c r="F382">
        <v>0</v>
      </c>
      <c r="G382">
        <v>0</v>
      </c>
      <c r="H382">
        <v>0</v>
      </c>
      <c r="I382">
        <v>0</v>
      </c>
      <c r="J382">
        <v>0</v>
      </c>
      <c r="K382">
        <v>0</v>
      </c>
      <c r="L382">
        <v>0</v>
      </c>
      <c r="M382">
        <v>0</v>
      </c>
      <c r="N382">
        <v>0</v>
      </c>
      <c r="O382">
        <v>0</v>
      </c>
      <c r="P382">
        <v>0</v>
      </c>
      <c r="Q382">
        <v>0</v>
      </c>
      <c r="R382">
        <v>0</v>
      </c>
      <c r="S382">
        <v>0</v>
      </c>
    </row>
    <row r="383" spans="1:19">
      <c r="A383" t="s">
        <v>124</v>
      </c>
      <c r="B383" t="s">
        <v>185</v>
      </c>
      <c r="C383" t="s">
        <v>861</v>
      </c>
      <c r="D383">
        <v>68.141257177807972</v>
      </c>
      <c r="E383">
        <v>31.335030673006585</v>
      </c>
      <c r="F383">
        <v>0</v>
      </c>
      <c r="G383">
        <v>0</v>
      </c>
      <c r="H383">
        <v>0</v>
      </c>
      <c r="I383">
        <v>0</v>
      </c>
      <c r="J383">
        <v>0</v>
      </c>
      <c r="K383">
        <v>0</v>
      </c>
      <c r="L383">
        <v>0</v>
      </c>
      <c r="M383">
        <v>0</v>
      </c>
      <c r="N383">
        <v>0</v>
      </c>
      <c r="O383">
        <v>0</v>
      </c>
      <c r="P383">
        <v>0</v>
      </c>
      <c r="Q383">
        <v>0</v>
      </c>
      <c r="R383">
        <v>0</v>
      </c>
      <c r="S383">
        <v>0</v>
      </c>
    </row>
    <row r="384" spans="1:19">
      <c r="A384" t="s">
        <v>124</v>
      </c>
      <c r="B384" t="s">
        <v>185</v>
      </c>
      <c r="C384" t="s">
        <v>862</v>
      </c>
      <c r="D384">
        <v>68.141257177807972</v>
      </c>
      <c r="E384">
        <v>31.335030673006585</v>
      </c>
      <c r="F384">
        <v>0</v>
      </c>
      <c r="G384">
        <v>0</v>
      </c>
      <c r="H384">
        <v>0</v>
      </c>
      <c r="I384">
        <v>0</v>
      </c>
      <c r="J384">
        <v>0</v>
      </c>
      <c r="K384">
        <v>0</v>
      </c>
      <c r="L384">
        <v>0</v>
      </c>
      <c r="M384">
        <v>0</v>
      </c>
      <c r="N384">
        <v>0</v>
      </c>
      <c r="O384">
        <v>0</v>
      </c>
      <c r="P384">
        <v>0</v>
      </c>
      <c r="Q384">
        <v>0</v>
      </c>
      <c r="R384">
        <v>0</v>
      </c>
      <c r="S384">
        <v>0</v>
      </c>
    </row>
    <row r="385" spans="1:19">
      <c r="A385" t="s">
        <v>124</v>
      </c>
      <c r="B385" t="s">
        <v>185</v>
      </c>
      <c r="C385" t="s">
        <v>863</v>
      </c>
      <c r="D385">
        <v>68.141257177807972</v>
      </c>
      <c r="E385">
        <v>31.335030673006585</v>
      </c>
      <c r="F385">
        <v>0</v>
      </c>
      <c r="G385">
        <v>0</v>
      </c>
      <c r="H385">
        <v>0</v>
      </c>
      <c r="I385">
        <v>0</v>
      </c>
      <c r="J385">
        <v>0</v>
      </c>
      <c r="K385">
        <v>0</v>
      </c>
      <c r="L385">
        <v>0</v>
      </c>
      <c r="M385">
        <v>0</v>
      </c>
      <c r="N385">
        <v>0</v>
      </c>
      <c r="O385">
        <v>0</v>
      </c>
      <c r="P385">
        <v>0</v>
      </c>
      <c r="Q385">
        <v>0</v>
      </c>
      <c r="R385">
        <v>0</v>
      </c>
      <c r="S385">
        <v>0</v>
      </c>
    </row>
    <row r="386" spans="1:19">
      <c r="A386" t="s">
        <v>126</v>
      </c>
      <c r="B386" t="s">
        <v>171</v>
      </c>
      <c r="C386" t="s">
        <v>856</v>
      </c>
      <c r="D386">
        <v>0</v>
      </c>
      <c r="E386">
        <v>0</v>
      </c>
      <c r="F386">
        <v>0</v>
      </c>
      <c r="G386">
        <v>0</v>
      </c>
      <c r="H386">
        <v>0</v>
      </c>
      <c r="I386">
        <v>0</v>
      </c>
      <c r="J386">
        <v>0</v>
      </c>
      <c r="K386">
        <v>0</v>
      </c>
      <c r="L386">
        <v>0</v>
      </c>
      <c r="M386">
        <v>0</v>
      </c>
      <c r="N386">
        <v>0</v>
      </c>
      <c r="O386">
        <v>0</v>
      </c>
      <c r="P386">
        <v>0</v>
      </c>
      <c r="Q386">
        <v>0</v>
      </c>
      <c r="R386">
        <v>0</v>
      </c>
      <c r="S386">
        <v>0</v>
      </c>
    </row>
    <row r="387" spans="1:19">
      <c r="A387" t="s">
        <v>126</v>
      </c>
      <c r="B387" t="s">
        <v>171</v>
      </c>
      <c r="C387" t="s">
        <v>857</v>
      </c>
      <c r="D387">
        <v>21.679689123593107</v>
      </c>
      <c r="E387">
        <v>9.9694920787325962</v>
      </c>
      <c r="F387">
        <v>0</v>
      </c>
      <c r="G387">
        <v>0</v>
      </c>
      <c r="H387">
        <v>0</v>
      </c>
      <c r="I387">
        <v>0</v>
      </c>
      <c r="J387">
        <v>0</v>
      </c>
      <c r="K387">
        <v>0</v>
      </c>
      <c r="L387">
        <v>0</v>
      </c>
      <c r="M387">
        <v>0</v>
      </c>
      <c r="N387">
        <v>0</v>
      </c>
      <c r="O387">
        <v>0</v>
      </c>
      <c r="P387">
        <v>0</v>
      </c>
      <c r="Q387">
        <v>0</v>
      </c>
      <c r="R387">
        <v>0</v>
      </c>
      <c r="S387">
        <v>0</v>
      </c>
    </row>
    <row r="388" spans="1:19">
      <c r="A388" t="s">
        <v>126</v>
      </c>
      <c r="B388" t="s">
        <v>171</v>
      </c>
      <c r="C388" t="s">
        <v>858</v>
      </c>
      <c r="D388">
        <v>37.616291696687846</v>
      </c>
      <c r="E388">
        <v>17.298002751031632</v>
      </c>
      <c r="F388">
        <v>0</v>
      </c>
      <c r="G388">
        <v>0</v>
      </c>
      <c r="H388">
        <v>0</v>
      </c>
      <c r="I388">
        <v>0</v>
      </c>
      <c r="J388">
        <v>0</v>
      </c>
      <c r="K388">
        <v>0</v>
      </c>
      <c r="L388">
        <v>0</v>
      </c>
      <c r="M388">
        <v>0</v>
      </c>
      <c r="N388">
        <v>0</v>
      </c>
      <c r="O388">
        <v>0</v>
      </c>
      <c r="P388">
        <v>0</v>
      </c>
      <c r="Q388">
        <v>0</v>
      </c>
      <c r="R388">
        <v>0</v>
      </c>
      <c r="S388">
        <v>0</v>
      </c>
    </row>
    <row r="389" spans="1:19">
      <c r="A389" t="s">
        <v>126</v>
      </c>
      <c r="B389" t="s">
        <v>171</v>
      </c>
      <c r="C389" t="s">
        <v>859</v>
      </c>
      <c r="D389">
        <v>36.950565604032235</v>
      </c>
      <c r="E389">
        <v>16.991865934700947</v>
      </c>
      <c r="F389">
        <v>0</v>
      </c>
      <c r="G389">
        <v>0</v>
      </c>
      <c r="H389">
        <v>0</v>
      </c>
      <c r="I389">
        <v>0</v>
      </c>
      <c r="J389">
        <v>0</v>
      </c>
      <c r="K389">
        <v>0</v>
      </c>
      <c r="L389">
        <v>0</v>
      </c>
      <c r="M389">
        <v>0</v>
      </c>
      <c r="N389">
        <v>0</v>
      </c>
      <c r="O389">
        <v>0</v>
      </c>
      <c r="P389">
        <v>0</v>
      </c>
      <c r="Q389">
        <v>0</v>
      </c>
      <c r="R389">
        <v>0</v>
      </c>
      <c r="S389">
        <v>0</v>
      </c>
    </row>
    <row r="390" spans="1:19">
      <c r="A390" t="s">
        <v>126</v>
      </c>
      <c r="B390" t="s">
        <v>171</v>
      </c>
      <c r="C390" t="s">
        <v>860</v>
      </c>
      <c r="D390">
        <v>34.904382315749295</v>
      </c>
      <c r="E390">
        <v>16.050920334979601</v>
      </c>
      <c r="F390">
        <v>0</v>
      </c>
      <c r="G390">
        <v>0</v>
      </c>
      <c r="H390">
        <v>0</v>
      </c>
      <c r="I390">
        <v>0</v>
      </c>
      <c r="J390">
        <v>0</v>
      </c>
      <c r="K390">
        <v>0</v>
      </c>
      <c r="L390">
        <v>0</v>
      </c>
      <c r="M390">
        <v>0</v>
      </c>
      <c r="N390">
        <v>0</v>
      </c>
      <c r="O390">
        <v>0</v>
      </c>
      <c r="P390">
        <v>0</v>
      </c>
      <c r="Q390">
        <v>0</v>
      </c>
      <c r="R390">
        <v>0</v>
      </c>
      <c r="S390">
        <v>0</v>
      </c>
    </row>
    <row r="391" spans="1:19">
      <c r="A391" t="s">
        <v>126</v>
      </c>
      <c r="B391" t="s">
        <v>171</v>
      </c>
      <c r="C391" t="s">
        <v>861</v>
      </c>
      <c r="D391">
        <v>34.904382315749295</v>
      </c>
      <c r="E391">
        <v>16.050920334979601</v>
      </c>
      <c r="F391">
        <v>0</v>
      </c>
      <c r="G391">
        <v>0</v>
      </c>
      <c r="H391">
        <v>0</v>
      </c>
      <c r="I391">
        <v>0</v>
      </c>
      <c r="J391">
        <v>0</v>
      </c>
      <c r="K391">
        <v>0</v>
      </c>
      <c r="L391">
        <v>0</v>
      </c>
      <c r="M391">
        <v>0</v>
      </c>
      <c r="N391">
        <v>0</v>
      </c>
      <c r="O391">
        <v>0</v>
      </c>
      <c r="P391">
        <v>0</v>
      </c>
      <c r="Q391">
        <v>0</v>
      </c>
      <c r="R391">
        <v>0</v>
      </c>
      <c r="S391">
        <v>0</v>
      </c>
    </row>
    <row r="392" spans="1:19">
      <c r="A392" t="s">
        <v>126</v>
      </c>
      <c r="B392" t="s">
        <v>171</v>
      </c>
      <c r="C392" t="s">
        <v>862</v>
      </c>
      <c r="D392">
        <v>34.904382315749295</v>
      </c>
      <c r="E392">
        <v>16.050920334979601</v>
      </c>
      <c r="F392">
        <v>0</v>
      </c>
      <c r="G392">
        <v>0</v>
      </c>
      <c r="H392">
        <v>0</v>
      </c>
      <c r="I392">
        <v>0</v>
      </c>
      <c r="J392">
        <v>0</v>
      </c>
      <c r="K392">
        <v>0</v>
      </c>
      <c r="L392">
        <v>0</v>
      </c>
      <c r="M392">
        <v>0</v>
      </c>
      <c r="N392">
        <v>0</v>
      </c>
      <c r="O392">
        <v>0</v>
      </c>
      <c r="P392">
        <v>0</v>
      </c>
      <c r="Q392">
        <v>0</v>
      </c>
      <c r="R392">
        <v>0</v>
      </c>
      <c r="S392">
        <v>0</v>
      </c>
    </row>
    <row r="393" spans="1:19">
      <c r="A393" t="s">
        <v>126</v>
      </c>
      <c r="B393" t="s">
        <v>171</v>
      </c>
      <c r="C393" t="s">
        <v>863</v>
      </c>
      <c r="D393">
        <v>34.904382315749295</v>
      </c>
      <c r="E393">
        <v>16.050920334979601</v>
      </c>
      <c r="F393">
        <v>0</v>
      </c>
      <c r="G393">
        <v>0</v>
      </c>
      <c r="H393">
        <v>0</v>
      </c>
      <c r="I393">
        <v>0</v>
      </c>
      <c r="J393">
        <v>0</v>
      </c>
      <c r="K393">
        <v>0</v>
      </c>
      <c r="L393">
        <v>0</v>
      </c>
      <c r="M393">
        <v>0</v>
      </c>
      <c r="N393">
        <v>0</v>
      </c>
      <c r="O393">
        <v>0</v>
      </c>
      <c r="P393">
        <v>0</v>
      </c>
      <c r="Q393">
        <v>0</v>
      </c>
      <c r="R393">
        <v>0</v>
      </c>
      <c r="S393">
        <v>0</v>
      </c>
    </row>
    <row r="394" spans="1:19">
      <c r="A394" t="s">
        <v>126</v>
      </c>
      <c r="B394" t="s">
        <v>173</v>
      </c>
      <c r="C394" t="s">
        <v>856</v>
      </c>
      <c r="D394">
        <v>0</v>
      </c>
      <c r="E394">
        <v>0</v>
      </c>
      <c r="F394">
        <v>0</v>
      </c>
      <c r="G394">
        <v>0</v>
      </c>
      <c r="H394">
        <v>0</v>
      </c>
      <c r="I394">
        <v>0</v>
      </c>
      <c r="J394">
        <v>0</v>
      </c>
      <c r="K394">
        <v>0</v>
      </c>
      <c r="L394">
        <v>0</v>
      </c>
      <c r="M394">
        <v>0</v>
      </c>
      <c r="N394">
        <v>0</v>
      </c>
      <c r="O394">
        <v>0</v>
      </c>
      <c r="P394">
        <v>0</v>
      </c>
      <c r="Q394">
        <v>0</v>
      </c>
      <c r="R394">
        <v>0</v>
      </c>
      <c r="S394">
        <v>0</v>
      </c>
    </row>
    <row r="395" spans="1:19">
      <c r="A395" t="s">
        <v>126</v>
      </c>
      <c r="B395" t="s">
        <v>173</v>
      </c>
      <c r="C395" t="s">
        <v>857</v>
      </c>
      <c r="D395">
        <v>56.058040103899756</v>
      </c>
      <c r="E395">
        <v>25.778514792304264</v>
      </c>
      <c r="F395">
        <v>0</v>
      </c>
      <c r="G395">
        <v>0</v>
      </c>
      <c r="H395">
        <v>0</v>
      </c>
      <c r="I395">
        <v>0</v>
      </c>
      <c r="J395">
        <v>0</v>
      </c>
      <c r="K395">
        <v>0</v>
      </c>
      <c r="L395">
        <v>0</v>
      </c>
      <c r="M395">
        <v>0</v>
      </c>
      <c r="N395">
        <v>0</v>
      </c>
      <c r="O395">
        <v>0</v>
      </c>
      <c r="P395">
        <v>0</v>
      </c>
      <c r="Q395">
        <v>0</v>
      </c>
      <c r="R395">
        <v>0</v>
      </c>
      <c r="S395">
        <v>0</v>
      </c>
    </row>
    <row r="396" spans="1:19">
      <c r="A396" t="s">
        <v>126</v>
      </c>
      <c r="B396" t="s">
        <v>173</v>
      </c>
      <c r="C396" t="s">
        <v>858</v>
      </c>
      <c r="D396">
        <v>51.188706405106089</v>
      </c>
      <c r="E396">
        <v>23.539332142494032</v>
      </c>
      <c r="F396">
        <v>0</v>
      </c>
      <c r="G396">
        <v>0</v>
      </c>
      <c r="H396">
        <v>0</v>
      </c>
      <c r="I396">
        <v>0</v>
      </c>
      <c r="J396">
        <v>0</v>
      </c>
      <c r="K396">
        <v>0</v>
      </c>
      <c r="L396">
        <v>0</v>
      </c>
      <c r="M396">
        <v>0</v>
      </c>
      <c r="N396">
        <v>0</v>
      </c>
      <c r="O396">
        <v>0</v>
      </c>
      <c r="P396">
        <v>0</v>
      </c>
      <c r="Q396">
        <v>0</v>
      </c>
      <c r="R396">
        <v>0</v>
      </c>
      <c r="S396">
        <v>0</v>
      </c>
    </row>
    <row r="397" spans="1:19">
      <c r="A397" t="s">
        <v>126</v>
      </c>
      <c r="B397" t="s">
        <v>173</v>
      </c>
      <c r="C397" t="s">
        <v>859</v>
      </c>
      <c r="D397">
        <v>36.387206371917713</v>
      </c>
      <c r="E397">
        <v>16.732802930151934</v>
      </c>
      <c r="F397">
        <v>0</v>
      </c>
      <c r="G397">
        <v>0</v>
      </c>
      <c r="H397">
        <v>0</v>
      </c>
      <c r="I397">
        <v>0</v>
      </c>
      <c r="J397">
        <v>0</v>
      </c>
      <c r="K397">
        <v>0</v>
      </c>
      <c r="L397">
        <v>0</v>
      </c>
      <c r="M397">
        <v>0</v>
      </c>
      <c r="N397">
        <v>0</v>
      </c>
      <c r="O397">
        <v>0</v>
      </c>
      <c r="P397">
        <v>0</v>
      </c>
      <c r="Q397">
        <v>0</v>
      </c>
      <c r="R397">
        <v>0</v>
      </c>
      <c r="S397">
        <v>0</v>
      </c>
    </row>
    <row r="398" spans="1:19">
      <c r="A398" t="s">
        <v>126</v>
      </c>
      <c r="B398" t="s">
        <v>173</v>
      </c>
      <c r="C398" t="s">
        <v>860</v>
      </c>
      <c r="D398">
        <v>48.770618598109671</v>
      </c>
      <c r="E398">
        <v>22.427364756794951</v>
      </c>
      <c r="F398">
        <v>0</v>
      </c>
      <c r="G398">
        <v>0</v>
      </c>
      <c r="H398">
        <v>0</v>
      </c>
      <c r="I398">
        <v>0</v>
      </c>
      <c r="J398">
        <v>0</v>
      </c>
      <c r="K398">
        <v>0</v>
      </c>
      <c r="L398">
        <v>0</v>
      </c>
      <c r="M398">
        <v>0</v>
      </c>
      <c r="N398">
        <v>0</v>
      </c>
      <c r="O398">
        <v>0</v>
      </c>
      <c r="P398">
        <v>0</v>
      </c>
      <c r="Q398">
        <v>0</v>
      </c>
      <c r="R398">
        <v>0</v>
      </c>
      <c r="S398">
        <v>0</v>
      </c>
    </row>
    <row r="399" spans="1:19">
      <c r="A399" t="s">
        <v>126</v>
      </c>
      <c r="B399" t="s">
        <v>173</v>
      </c>
      <c r="C399" t="s">
        <v>861</v>
      </c>
      <c r="D399">
        <v>48.770618598109671</v>
      </c>
      <c r="E399">
        <v>22.427364756794951</v>
      </c>
      <c r="F399">
        <v>0</v>
      </c>
      <c r="G399">
        <v>0</v>
      </c>
      <c r="H399">
        <v>0</v>
      </c>
      <c r="I399">
        <v>0</v>
      </c>
      <c r="J399">
        <v>0</v>
      </c>
      <c r="K399">
        <v>0</v>
      </c>
      <c r="L399">
        <v>0</v>
      </c>
      <c r="M399">
        <v>0</v>
      </c>
      <c r="N399">
        <v>0</v>
      </c>
      <c r="O399">
        <v>0</v>
      </c>
      <c r="P399">
        <v>0</v>
      </c>
      <c r="Q399">
        <v>0</v>
      </c>
      <c r="R399">
        <v>0</v>
      </c>
      <c r="S399">
        <v>0</v>
      </c>
    </row>
    <row r="400" spans="1:19">
      <c r="A400" t="s">
        <v>126</v>
      </c>
      <c r="B400" t="s">
        <v>173</v>
      </c>
      <c r="C400" t="s">
        <v>862</v>
      </c>
      <c r="D400">
        <v>48.770618598109671</v>
      </c>
      <c r="E400">
        <v>22.427364756794951</v>
      </c>
      <c r="F400">
        <v>0</v>
      </c>
      <c r="G400">
        <v>0</v>
      </c>
      <c r="H400">
        <v>0</v>
      </c>
      <c r="I400">
        <v>0</v>
      </c>
      <c r="J400">
        <v>0</v>
      </c>
      <c r="K400">
        <v>0</v>
      </c>
      <c r="L400">
        <v>0</v>
      </c>
      <c r="M400">
        <v>0</v>
      </c>
      <c r="N400">
        <v>0</v>
      </c>
      <c r="O400">
        <v>0</v>
      </c>
      <c r="P400">
        <v>0</v>
      </c>
      <c r="Q400">
        <v>0</v>
      </c>
      <c r="R400">
        <v>0</v>
      </c>
      <c r="S400">
        <v>0</v>
      </c>
    </row>
    <row r="401" spans="1:19">
      <c r="A401" t="s">
        <v>126</v>
      </c>
      <c r="B401" t="s">
        <v>173</v>
      </c>
      <c r="C401" t="s">
        <v>863</v>
      </c>
      <c r="D401">
        <v>48.770618598109671</v>
      </c>
      <c r="E401">
        <v>22.427364756794951</v>
      </c>
      <c r="F401">
        <v>0</v>
      </c>
      <c r="G401">
        <v>0</v>
      </c>
      <c r="H401">
        <v>0</v>
      </c>
      <c r="I401">
        <v>0</v>
      </c>
      <c r="J401">
        <v>0</v>
      </c>
      <c r="K401">
        <v>0</v>
      </c>
      <c r="L401">
        <v>0</v>
      </c>
      <c r="M401">
        <v>0</v>
      </c>
      <c r="N401">
        <v>0</v>
      </c>
      <c r="O401">
        <v>0</v>
      </c>
      <c r="P401">
        <v>0</v>
      </c>
      <c r="Q401">
        <v>0</v>
      </c>
      <c r="R401">
        <v>0</v>
      </c>
      <c r="S401">
        <v>0</v>
      </c>
    </row>
    <row r="402" spans="1:19">
      <c r="A402" t="s">
        <v>126</v>
      </c>
      <c r="B402" t="s">
        <v>175</v>
      </c>
      <c r="C402" t="s">
        <v>856</v>
      </c>
      <c r="D402">
        <v>0</v>
      </c>
      <c r="E402">
        <v>0</v>
      </c>
      <c r="F402">
        <v>0</v>
      </c>
      <c r="G402">
        <v>0</v>
      </c>
      <c r="H402">
        <v>0</v>
      </c>
      <c r="I402">
        <v>0</v>
      </c>
      <c r="J402">
        <v>0</v>
      </c>
      <c r="K402">
        <v>0</v>
      </c>
      <c r="L402">
        <v>0</v>
      </c>
      <c r="M402">
        <v>0</v>
      </c>
      <c r="N402">
        <v>0</v>
      </c>
      <c r="O402">
        <v>0</v>
      </c>
      <c r="P402">
        <v>0</v>
      </c>
      <c r="Q402">
        <v>0</v>
      </c>
      <c r="R402">
        <v>0</v>
      </c>
      <c r="S402">
        <v>0</v>
      </c>
    </row>
    <row r="403" spans="1:19">
      <c r="A403" t="s">
        <v>126</v>
      </c>
      <c r="B403" t="s">
        <v>175</v>
      </c>
      <c r="C403" t="s">
        <v>857</v>
      </c>
      <c r="D403">
        <v>0</v>
      </c>
      <c r="E403">
        <v>0</v>
      </c>
      <c r="F403">
        <v>0</v>
      </c>
      <c r="G403">
        <v>0</v>
      </c>
      <c r="H403">
        <v>0</v>
      </c>
      <c r="I403">
        <v>0</v>
      </c>
      <c r="J403">
        <v>0</v>
      </c>
      <c r="K403">
        <v>0</v>
      </c>
      <c r="L403">
        <v>0</v>
      </c>
      <c r="M403">
        <v>0</v>
      </c>
      <c r="N403">
        <v>0</v>
      </c>
      <c r="O403">
        <v>0</v>
      </c>
      <c r="P403">
        <v>0</v>
      </c>
      <c r="Q403">
        <v>0</v>
      </c>
      <c r="R403">
        <v>0</v>
      </c>
      <c r="S403">
        <v>0</v>
      </c>
    </row>
    <row r="404" spans="1:19">
      <c r="A404" t="s">
        <v>126</v>
      </c>
      <c r="B404" t="s">
        <v>175</v>
      </c>
      <c r="C404" t="s">
        <v>858</v>
      </c>
      <c r="D404">
        <v>66.608731707317091</v>
      </c>
      <c r="E404">
        <v>30.630292682926822</v>
      </c>
      <c r="F404">
        <v>0</v>
      </c>
      <c r="G404">
        <v>0</v>
      </c>
      <c r="H404">
        <v>0</v>
      </c>
      <c r="I404">
        <v>0</v>
      </c>
      <c r="J404">
        <v>0</v>
      </c>
      <c r="K404">
        <v>0</v>
      </c>
      <c r="L404">
        <v>0</v>
      </c>
      <c r="M404">
        <v>0</v>
      </c>
      <c r="N404">
        <v>0</v>
      </c>
      <c r="O404">
        <v>0</v>
      </c>
      <c r="P404">
        <v>0</v>
      </c>
      <c r="Q404">
        <v>0</v>
      </c>
      <c r="R404">
        <v>0</v>
      </c>
      <c r="S404">
        <v>0</v>
      </c>
    </row>
    <row r="405" spans="1:19">
      <c r="A405" t="s">
        <v>126</v>
      </c>
      <c r="B405" t="s">
        <v>175</v>
      </c>
      <c r="C405" t="s">
        <v>859</v>
      </c>
      <c r="D405">
        <v>66.608731707317091</v>
      </c>
      <c r="E405">
        <v>30.630292682926822</v>
      </c>
      <c r="F405">
        <v>0</v>
      </c>
      <c r="G405">
        <v>0</v>
      </c>
      <c r="H405">
        <v>0</v>
      </c>
      <c r="I405">
        <v>0</v>
      </c>
      <c r="J405">
        <v>0</v>
      </c>
      <c r="K405">
        <v>0</v>
      </c>
      <c r="L405">
        <v>0</v>
      </c>
      <c r="M405">
        <v>0</v>
      </c>
      <c r="N405">
        <v>0</v>
      </c>
      <c r="O405">
        <v>0</v>
      </c>
      <c r="P405">
        <v>0</v>
      </c>
      <c r="Q405">
        <v>0</v>
      </c>
      <c r="R405">
        <v>0</v>
      </c>
      <c r="S405">
        <v>0</v>
      </c>
    </row>
    <row r="406" spans="1:19">
      <c r="A406" t="s">
        <v>126</v>
      </c>
      <c r="B406" t="s">
        <v>175</v>
      </c>
      <c r="C406" t="s">
        <v>860</v>
      </c>
      <c r="D406">
        <v>46.779833066847658</v>
      </c>
      <c r="E406">
        <v>21.511894038039429</v>
      </c>
      <c r="F406">
        <v>0</v>
      </c>
      <c r="G406">
        <v>0</v>
      </c>
      <c r="H406">
        <v>0</v>
      </c>
      <c r="I406">
        <v>0</v>
      </c>
      <c r="J406">
        <v>0</v>
      </c>
      <c r="K406">
        <v>0</v>
      </c>
      <c r="L406">
        <v>0</v>
      </c>
      <c r="M406">
        <v>0</v>
      </c>
      <c r="N406">
        <v>0</v>
      </c>
      <c r="O406">
        <v>0</v>
      </c>
      <c r="P406">
        <v>0</v>
      </c>
      <c r="Q406">
        <v>0</v>
      </c>
      <c r="R406">
        <v>0</v>
      </c>
      <c r="S406">
        <v>0</v>
      </c>
    </row>
    <row r="407" spans="1:19">
      <c r="A407" t="s">
        <v>126</v>
      </c>
      <c r="B407" t="s">
        <v>175</v>
      </c>
      <c r="C407" t="s">
        <v>861</v>
      </c>
      <c r="D407">
        <v>46.779833066847658</v>
      </c>
      <c r="E407">
        <v>21.511894038039429</v>
      </c>
      <c r="F407">
        <v>0</v>
      </c>
      <c r="G407">
        <v>0</v>
      </c>
      <c r="H407">
        <v>0</v>
      </c>
      <c r="I407">
        <v>0</v>
      </c>
      <c r="J407">
        <v>0</v>
      </c>
      <c r="K407">
        <v>0</v>
      </c>
      <c r="L407">
        <v>0</v>
      </c>
      <c r="M407">
        <v>0</v>
      </c>
      <c r="N407">
        <v>0</v>
      </c>
      <c r="O407">
        <v>0</v>
      </c>
      <c r="P407">
        <v>0</v>
      </c>
      <c r="Q407">
        <v>0</v>
      </c>
      <c r="R407">
        <v>0</v>
      </c>
      <c r="S407">
        <v>0</v>
      </c>
    </row>
    <row r="408" spans="1:19">
      <c r="A408" t="s">
        <v>126</v>
      </c>
      <c r="B408" t="s">
        <v>175</v>
      </c>
      <c r="C408" t="s">
        <v>862</v>
      </c>
      <c r="D408">
        <v>46.779833066847658</v>
      </c>
      <c r="E408">
        <v>21.511894038039429</v>
      </c>
      <c r="F408">
        <v>0</v>
      </c>
      <c r="G408">
        <v>0</v>
      </c>
      <c r="H408">
        <v>0</v>
      </c>
      <c r="I408">
        <v>0</v>
      </c>
      <c r="J408">
        <v>0</v>
      </c>
      <c r="K408">
        <v>0</v>
      </c>
      <c r="L408">
        <v>0</v>
      </c>
      <c r="M408">
        <v>0</v>
      </c>
      <c r="N408">
        <v>0</v>
      </c>
      <c r="O408">
        <v>0</v>
      </c>
      <c r="P408">
        <v>0</v>
      </c>
      <c r="Q408">
        <v>0</v>
      </c>
      <c r="R408">
        <v>0</v>
      </c>
      <c r="S408">
        <v>0</v>
      </c>
    </row>
    <row r="409" spans="1:19">
      <c r="A409" t="s">
        <v>126</v>
      </c>
      <c r="B409" t="s">
        <v>175</v>
      </c>
      <c r="C409" t="s">
        <v>863</v>
      </c>
      <c r="D409">
        <v>46.779833066847658</v>
      </c>
      <c r="E409">
        <v>21.511894038039429</v>
      </c>
      <c r="F409">
        <v>0</v>
      </c>
      <c r="G409">
        <v>0</v>
      </c>
      <c r="H409">
        <v>0</v>
      </c>
      <c r="I409">
        <v>0</v>
      </c>
      <c r="J409">
        <v>0</v>
      </c>
      <c r="K409">
        <v>0</v>
      </c>
      <c r="L409">
        <v>0</v>
      </c>
      <c r="M409">
        <v>0</v>
      </c>
      <c r="N409">
        <v>0</v>
      </c>
      <c r="O409">
        <v>0</v>
      </c>
      <c r="P409">
        <v>0</v>
      </c>
      <c r="Q409">
        <v>0</v>
      </c>
      <c r="R409">
        <v>0</v>
      </c>
      <c r="S409">
        <v>0</v>
      </c>
    </row>
    <row r="410" spans="1:19">
      <c r="A410" t="s">
        <v>126</v>
      </c>
      <c r="B410" t="s">
        <v>177</v>
      </c>
      <c r="C410" t="s">
        <v>856</v>
      </c>
      <c r="D410">
        <v>0</v>
      </c>
      <c r="E410">
        <v>0</v>
      </c>
      <c r="F410">
        <v>0</v>
      </c>
      <c r="G410">
        <v>0</v>
      </c>
      <c r="H410">
        <v>0</v>
      </c>
      <c r="I410">
        <v>0</v>
      </c>
      <c r="J410">
        <v>0</v>
      </c>
      <c r="K410">
        <v>0</v>
      </c>
      <c r="L410">
        <v>0</v>
      </c>
      <c r="M410">
        <v>0</v>
      </c>
      <c r="N410">
        <v>0</v>
      </c>
      <c r="O410">
        <v>0</v>
      </c>
      <c r="P410">
        <v>0</v>
      </c>
      <c r="Q410">
        <v>0</v>
      </c>
      <c r="R410">
        <v>0</v>
      </c>
      <c r="S410">
        <v>0</v>
      </c>
    </row>
    <row r="411" spans="1:19">
      <c r="A411" t="s">
        <v>126</v>
      </c>
      <c r="B411" t="s">
        <v>177</v>
      </c>
      <c r="C411" t="s">
        <v>857</v>
      </c>
      <c r="D411">
        <v>21.92</v>
      </c>
      <c r="E411">
        <v>10.079999999999998</v>
      </c>
      <c r="F411">
        <v>0</v>
      </c>
      <c r="G411">
        <v>0</v>
      </c>
      <c r="H411">
        <v>0</v>
      </c>
      <c r="I411">
        <v>0</v>
      </c>
      <c r="J411">
        <v>0</v>
      </c>
      <c r="K411">
        <v>0</v>
      </c>
      <c r="L411">
        <v>0</v>
      </c>
      <c r="M411">
        <v>0</v>
      </c>
      <c r="N411">
        <v>0</v>
      </c>
      <c r="O411">
        <v>0</v>
      </c>
      <c r="P411">
        <v>0</v>
      </c>
      <c r="Q411">
        <v>0</v>
      </c>
      <c r="R411">
        <v>0</v>
      </c>
      <c r="S411">
        <v>0</v>
      </c>
    </row>
    <row r="412" spans="1:19">
      <c r="A412" t="s">
        <v>126</v>
      </c>
      <c r="B412" t="s">
        <v>177</v>
      </c>
      <c r="C412" t="s">
        <v>858</v>
      </c>
      <c r="D412">
        <v>52.416561680000001</v>
      </c>
      <c r="E412">
        <v>24.103966319999998</v>
      </c>
      <c r="F412">
        <v>0</v>
      </c>
      <c r="G412">
        <v>0</v>
      </c>
      <c r="H412">
        <v>0</v>
      </c>
      <c r="I412">
        <v>0</v>
      </c>
      <c r="J412">
        <v>0</v>
      </c>
      <c r="K412">
        <v>0</v>
      </c>
      <c r="L412">
        <v>0</v>
      </c>
      <c r="M412">
        <v>0</v>
      </c>
      <c r="N412">
        <v>0</v>
      </c>
      <c r="O412">
        <v>0</v>
      </c>
      <c r="P412">
        <v>0</v>
      </c>
      <c r="Q412">
        <v>0</v>
      </c>
      <c r="R412">
        <v>0</v>
      </c>
      <c r="S412">
        <v>0</v>
      </c>
    </row>
    <row r="413" spans="1:19">
      <c r="A413" t="s">
        <v>126</v>
      </c>
      <c r="B413" t="s">
        <v>177</v>
      </c>
      <c r="C413" t="s">
        <v>859</v>
      </c>
      <c r="D413">
        <v>79.556927500000029</v>
      </c>
      <c r="E413">
        <v>36.584572500000007</v>
      </c>
      <c r="F413">
        <v>0</v>
      </c>
      <c r="G413">
        <v>0</v>
      </c>
      <c r="H413">
        <v>0</v>
      </c>
      <c r="I413">
        <v>0</v>
      </c>
      <c r="J413">
        <v>0</v>
      </c>
      <c r="K413">
        <v>0</v>
      </c>
      <c r="L413">
        <v>0</v>
      </c>
      <c r="M413">
        <v>0</v>
      </c>
      <c r="N413">
        <v>0</v>
      </c>
      <c r="O413">
        <v>0</v>
      </c>
      <c r="P413">
        <v>0</v>
      </c>
      <c r="Q413">
        <v>0</v>
      </c>
      <c r="R413">
        <v>0</v>
      </c>
      <c r="S413">
        <v>0</v>
      </c>
    </row>
    <row r="414" spans="1:19">
      <c r="A414" t="s">
        <v>126</v>
      </c>
      <c r="B414" t="s">
        <v>177</v>
      </c>
      <c r="C414" t="s">
        <v>860</v>
      </c>
      <c r="D414">
        <v>79.556927500000029</v>
      </c>
      <c r="E414">
        <v>36.584572500000007</v>
      </c>
      <c r="F414">
        <v>0</v>
      </c>
      <c r="G414">
        <v>0</v>
      </c>
      <c r="H414">
        <v>0</v>
      </c>
      <c r="I414">
        <v>0</v>
      </c>
      <c r="J414">
        <v>0</v>
      </c>
      <c r="K414">
        <v>0</v>
      </c>
      <c r="L414">
        <v>0</v>
      </c>
      <c r="M414">
        <v>0</v>
      </c>
      <c r="N414">
        <v>0</v>
      </c>
      <c r="O414">
        <v>0</v>
      </c>
      <c r="P414">
        <v>0</v>
      </c>
      <c r="Q414">
        <v>0</v>
      </c>
      <c r="R414">
        <v>0</v>
      </c>
      <c r="S414">
        <v>0</v>
      </c>
    </row>
    <row r="415" spans="1:19">
      <c r="A415" t="s">
        <v>126</v>
      </c>
      <c r="B415" t="s">
        <v>177</v>
      </c>
      <c r="C415" t="s">
        <v>861</v>
      </c>
      <c r="D415">
        <v>79.556927500000029</v>
      </c>
      <c r="E415">
        <v>36.584572500000007</v>
      </c>
      <c r="F415">
        <v>0</v>
      </c>
      <c r="G415">
        <v>0</v>
      </c>
      <c r="H415">
        <v>0</v>
      </c>
      <c r="I415">
        <v>0</v>
      </c>
      <c r="J415">
        <v>0</v>
      </c>
      <c r="K415">
        <v>0</v>
      </c>
      <c r="L415">
        <v>0</v>
      </c>
      <c r="M415">
        <v>0</v>
      </c>
      <c r="N415">
        <v>0</v>
      </c>
      <c r="O415">
        <v>0</v>
      </c>
      <c r="P415">
        <v>0</v>
      </c>
      <c r="Q415">
        <v>0</v>
      </c>
      <c r="R415">
        <v>0</v>
      </c>
      <c r="S415">
        <v>0</v>
      </c>
    </row>
    <row r="416" spans="1:19">
      <c r="A416" t="s">
        <v>126</v>
      </c>
      <c r="B416" t="s">
        <v>177</v>
      </c>
      <c r="C416" t="s">
        <v>862</v>
      </c>
      <c r="D416">
        <v>79.556927500000029</v>
      </c>
      <c r="E416">
        <v>36.584572500000007</v>
      </c>
      <c r="F416">
        <v>0</v>
      </c>
      <c r="G416">
        <v>0</v>
      </c>
      <c r="H416">
        <v>0</v>
      </c>
      <c r="I416">
        <v>0</v>
      </c>
      <c r="J416">
        <v>0</v>
      </c>
      <c r="K416">
        <v>0</v>
      </c>
      <c r="L416">
        <v>0</v>
      </c>
      <c r="M416">
        <v>0</v>
      </c>
      <c r="N416">
        <v>0</v>
      </c>
      <c r="O416">
        <v>0</v>
      </c>
      <c r="P416">
        <v>0</v>
      </c>
      <c r="Q416">
        <v>0</v>
      </c>
      <c r="R416">
        <v>0</v>
      </c>
      <c r="S416">
        <v>0</v>
      </c>
    </row>
    <row r="417" spans="1:19">
      <c r="A417" t="s">
        <v>126</v>
      </c>
      <c r="B417" t="s">
        <v>177</v>
      </c>
      <c r="C417" t="s">
        <v>863</v>
      </c>
      <c r="D417">
        <v>79.556927500000029</v>
      </c>
      <c r="E417">
        <v>36.584572500000007</v>
      </c>
      <c r="F417">
        <v>0</v>
      </c>
      <c r="G417">
        <v>0</v>
      </c>
      <c r="H417">
        <v>0</v>
      </c>
      <c r="I417">
        <v>0</v>
      </c>
      <c r="J417">
        <v>0</v>
      </c>
      <c r="K417">
        <v>0</v>
      </c>
      <c r="L417">
        <v>0</v>
      </c>
      <c r="M417">
        <v>0</v>
      </c>
      <c r="N417">
        <v>0</v>
      </c>
      <c r="O417">
        <v>0</v>
      </c>
      <c r="P417">
        <v>0</v>
      </c>
      <c r="Q417">
        <v>0</v>
      </c>
      <c r="R417">
        <v>0</v>
      </c>
      <c r="S417">
        <v>0</v>
      </c>
    </row>
    <row r="418" spans="1:19">
      <c r="A418" t="s">
        <v>126</v>
      </c>
      <c r="B418" t="s">
        <v>179</v>
      </c>
      <c r="C418" t="s">
        <v>856</v>
      </c>
      <c r="D418">
        <v>0</v>
      </c>
      <c r="E418">
        <v>0</v>
      </c>
      <c r="F418">
        <v>0</v>
      </c>
      <c r="G418">
        <v>0</v>
      </c>
      <c r="H418">
        <v>0</v>
      </c>
      <c r="I418">
        <v>0</v>
      </c>
      <c r="J418">
        <v>0</v>
      </c>
      <c r="K418">
        <v>0</v>
      </c>
      <c r="L418">
        <v>0</v>
      </c>
      <c r="M418">
        <v>0</v>
      </c>
      <c r="N418">
        <v>0</v>
      </c>
      <c r="O418">
        <v>0</v>
      </c>
      <c r="P418">
        <v>0</v>
      </c>
      <c r="Q418">
        <v>0</v>
      </c>
      <c r="R418">
        <v>0</v>
      </c>
      <c r="S418">
        <v>0</v>
      </c>
    </row>
    <row r="419" spans="1:19">
      <c r="A419" t="s">
        <v>126</v>
      </c>
      <c r="B419" t="s">
        <v>179</v>
      </c>
      <c r="C419" t="s">
        <v>857</v>
      </c>
      <c r="D419">
        <v>21.92</v>
      </c>
      <c r="E419">
        <v>10.079999999999998</v>
      </c>
      <c r="F419">
        <v>0</v>
      </c>
      <c r="G419">
        <v>0</v>
      </c>
      <c r="H419">
        <v>0</v>
      </c>
      <c r="I419">
        <v>0</v>
      </c>
      <c r="J419">
        <v>0</v>
      </c>
      <c r="K419">
        <v>0</v>
      </c>
      <c r="L419">
        <v>0</v>
      </c>
      <c r="M419">
        <v>0</v>
      </c>
      <c r="N419">
        <v>0</v>
      </c>
      <c r="O419">
        <v>0</v>
      </c>
      <c r="P419">
        <v>0</v>
      </c>
      <c r="Q419">
        <v>0</v>
      </c>
      <c r="R419">
        <v>0</v>
      </c>
      <c r="S419">
        <v>0</v>
      </c>
    </row>
    <row r="420" spans="1:19">
      <c r="A420" t="s">
        <v>126</v>
      </c>
      <c r="B420" t="s">
        <v>179</v>
      </c>
      <c r="C420" t="s">
        <v>858</v>
      </c>
      <c r="D420">
        <v>52.416561680000001</v>
      </c>
      <c r="E420">
        <v>24.103966319999998</v>
      </c>
      <c r="F420">
        <v>0</v>
      </c>
      <c r="G420">
        <v>0</v>
      </c>
      <c r="H420">
        <v>0</v>
      </c>
      <c r="I420">
        <v>0</v>
      </c>
      <c r="J420">
        <v>0</v>
      </c>
      <c r="K420">
        <v>0</v>
      </c>
      <c r="L420">
        <v>0</v>
      </c>
      <c r="M420">
        <v>0</v>
      </c>
      <c r="N420">
        <v>0</v>
      </c>
      <c r="O420">
        <v>0</v>
      </c>
      <c r="P420">
        <v>0</v>
      </c>
      <c r="Q420">
        <v>0</v>
      </c>
      <c r="R420">
        <v>0</v>
      </c>
      <c r="S420">
        <v>0</v>
      </c>
    </row>
    <row r="421" spans="1:19">
      <c r="A421" t="s">
        <v>126</v>
      </c>
      <c r="B421" t="s">
        <v>179</v>
      </c>
      <c r="C421" t="s">
        <v>859</v>
      </c>
      <c r="D421">
        <v>79.556927500000029</v>
      </c>
      <c r="E421">
        <v>36.584572500000007</v>
      </c>
      <c r="F421">
        <v>0</v>
      </c>
      <c r="G421">
        <v>0</v>
      </c>
      <c r="H421">
        <v>0</v>
      </c>
      <c r="I421">
        <v>0</v>
      </c>
      <c r="J421">
        <v>0</v>
      </c>
      <c r="K421">
        <v>0</v>
      </c>
      <c r="L421">
        <v>0</v>
      </c>
      <c r="M421">
        <v>0</v>
      </c>
      <c r="N421">
        <v>0</v>
      </c>
      <c r="O421">
        <v>0</v>
      </c>
      <c r="P421">
        <v>0</v>
      </c>
      <c r="Q421">
        <v>0</v>
      </c>
      <c r="R421">
        <v>0</v>
      </c>
      <c r="S421">
        <v>0</v>
      </c>
    </row>
    <row r="422" spans="1:19">
      <c r="A422" t="s">
        <v>126</v>
      </c>
      <c r="B422" t="s">
        <v>179</v>
      </c>
      <c r="C422" t="s">
        <v>860</v>
      </c>
      <c r="D422">
        <v>79.556927500000029</v>
      </c>
      <c r="E422">
        <v>36.584572500000007</v>
      </c>
      <c r="F422">
        <v>0</v>
      </c>
      <c r="G422">
        <v>0</v>
      </c>
      <c r="H422">
        <v>0</v>
      </c>
      <c r="I422">
        <v>0</v>
      </c>
      <c r="J422">
        <v>0</v>
      </c>
      <c r="K422">
        <v>0</v>
      </c>
      <c r="L422">
        <v>0</v>
      </c>
      <c r="M422">
        <v>0</v>
      </c>
      <c r="N422">
        <v>0</v>
      </c>
      <c r="O422">
        <v>0</v>
      </c>
      <c r="P422">
        <v>0</v>
      </c>
      <c r="Q422">
        <v>0</v>
      </c>
      <c r="R422">
        <v>0</v>
      </c>
      <c r="S422">
        <v>0</v>
      </c>
    </row>
    <row r="423" spans="1:19">
      <c r="A423" t="s">
        <v>126</v>
      </c>
      <c r="B423" t="s">
        <v>179</v>
      </c>
      <c r="C423" t="s">
        <v>861</v>
      </c>
      <c r="D423">
        <v>79.556927500000029</v>
      </c>
      <c r="E423">
        <v>36.584572500000007</v>
      </c>
      <c r="F423">
        <v>0</v>
      </c>
      <c r="G423">
        <v>0</v>
      </c>
      <c r="H423">
        <v>0</v>
      </c>
      <c r="I423">
        <v>0</v>
      </c>
      <c r="J423">
        <v>0</v>
      </c>
      <c r="K423">
        <v>0</v>
      </c>
      <c r="L423">
        <v>0</v>
      </c>
      <c r="M423">
        <v>0</v>
      </c>
      <c r="N423">
        <v>0</v>
      </c>
      <c r="O423">
        <v>0</v>
      </c>
      <c r="P423">
        <v>0</v>
      </c>
      <c r="Q423">
        <v>0</v>
      </c>
      <c r="R423">
        <v>0</v>
      </c>
      <c r="S423">
        <v>0</v>
      </c>
    </row>
    <row r="424" spans="1:19">
      <c r="A424" t="s">
        <v>126</v>
      </c>
      <c r="B424" t="s">
        <v>179</v>
      </c>
      <c r="C424" t="s">
        <v>862</v>
      </c>
      <c r="D424">
        <v>79.556927500000029</v>
      </c>
      <c r="E424">
        <v>36.584572500000007</v>
      </c>
      <c r="F424">
        <v>0</v>
      </c>
      <c r="G424">
        <v>0</v>
      </c>
      <c r="H424">
        <v>0</v>
      </c>
      <c r="I424">
        <v>0</v>
      </c>
      <c r="J424">
        <v>0</v>
      </c>
      <c r="K424">
        <v>0</v>
      </c>
      <c r="L424">
        <v>0</v>
      </c>
      <c r="M424">
        <v>0</v>
      </c>
      <c r="N424">
        <v>0</v>
      </c>
      <c r="O424">
        <v>0</v>
      </c>
      <c r="P424">
        <v>0</v>
      </c>
      <c r="Q424">
        <v>0</v>
      </c>
      <c r="R424">
        <v>0</v>
      </c>
      <c r="S424">
        <v>0</v>
      </c>
    </row>
    <row r="425" spans="1:19">
      <c r="A425" t="s">
        <v>126</v>
      </c>
      <c r="B425" t="s">
        <v>179</v>
      </c>
      <c r="C425" t="s">
        <v>863</v>
      </c>
      <c r="D425">
        <v>79.556927500000029</v>
      </c>
      <c r="E425">
        <v>36.584572500000007</v>
      </c>
      <c r="F425">
        <v>0</v>
      </c>
      <c r="G425">
        <v>0</v>
      </c>
      <c r="H425">
        <v>0</v>
      </c>
      <c r="I425">
        <v>0</v>
      </c>
      <c r="J425">
        <v>0</v>
      </c>
      <c r="K425">
        <v>0</v>
      </c>
      <c r="L425">
        <v>0</v>
      </c>
      <c r="M425">
        <v>0</v>
      </c>
      <c r="N425">
        <v>0</v>
      </c>
      <c r="O425">
        <v>0</v>
      </c>
      <c r="P425">
        <v>0</v>
      </c>
      <c r="Q425">
        <v>0</v>
      </c>
      <c r="R425">
        <v>0</v>
      </c>
      <c r="S425">
        <v>0</v>
      </c>
    </row>
    <row r="426" spans="1:19">
      <c r="A426" t="s">
        <v>126</v>
      </c>
      <c r="B426" t="s">
        <v>181</v>
      </c>
      <c r="C426" t="s">
        <v>856</v>
      </c>
      <c r="D426">
        <v>0</v>
      </c>
      <c r="E426">
        <v>0</v>
      </c>
      <c r="F426">
        <v>0</v>
      </c>
      <c r="G426">
        <v>0</v>
      </c>
      <c r="H426">
        <v>0</v>
      </c>
      <c r="I426">
        <v>0</v>
      </c>
      <c r="J426">
        <v>0</v>
      </c>
      <c r="K426">
        <v>0</v>
      </c>
      <c r="L426">
        <v>0</v>
      </c>
      <c r="M426">
        <v>0</v>
      </c>
      <c r="N426">
        <v>0</v>
      </c>
      <c r="O426">
        <v>0</v>
      </c>
      <c r="P426">
        <v>0</v>
      </c>
      <c r="Q426">
        <v>0</v>
      </c>
      <c r="R426">
        <v>0</v>
      </c>
      <c r="S426">
        <v>0</v>
      </c>
    </row>
    <row r="427" spans="1:19">
      <c r="A427" t="s">
        <v>126</v>
      </c>
      <c r="B427" t="s">
        <v>181</v>
      </c>
      <c r="C427" t="s">
        <v>857</v>
      </c>
      <c r="D427">
        <v>21.92</v>
      </c>
      <c r="E427">
        <v>10.079999999999998</v>
      </c>
      <c r="F427">
        <v>0</v>
      </c>
      <c r="G427">
        <v>0</v>
      </c>
      <c r="H427">
        <v>0</v>
      </c>
      <c r="I427">
        <v>0</v>
      </c>
      <c r="J427">
        <v>0</v>
      </c>
      <c r="K427">
        <v>0</v>
      </c>
      <c r="L427">
        <v>0</v>
      </c>
      <c r="M427">
        <v>0</v>
      </c>
      <c r="N427">
        <v>0</v>
      </c>
      <c r="O427">
        <v>0</v>
      </c>
      <c r="P427">
        <v>0</v>
      </c>
      <c r="Q427">
        <v>0</v>
      </c>
      <c r="R427">
        <v>0</v>
      </c>
      <c r="S427">
        <v>0</v>
      </c>
    </row>
    <row r="428" spans="1:19">
      <c r="A428" t="s">
        <v>126</v>
      </c>
      <c r="B428" t="s">
        <v>181</v>
      </c>
      <c r="C428" t="s">
        <v>858</v>
      </c>
      <c r="D428">
        <v>52.416561680000001</v>
      </c>
      <c r="E428">
        <v>24.103966319999998</v>
      </c>
      <c r="F428">
        <v>0</v>
      </c>
      <c r="G428">
        <v>0</v>
      </c>
      <c r="H428">
        <v>0</v>
      </c>
      <c r="I428">
        <v>0</v>
      </c>
      <c r="J428">
        <v>0</v>
      </c>
      <c r="K428">
        <v>0</v>
      </c>
      <c r="L428">
        <v>0</v>
      </c>
      <c r="M428">
        <v>0</v>
      </c>
      <c r="N428">
        <v>0</v>
      </c>
      <c r="O428">
        <v>0</v>
      </c>
      <c r="P428">
        <v>0</v>
      </c>
      <c r="Q428">
        <v>0</v>
      </c>
      <c r="R428">
        <v>0</v>
      </c>
      <c r="S428">
        <v>0</v>
      </c>
    </row>
    <row r="429" spans="1:19">
      <c r="A429" t="s">
        <v>126</v>
      </c>
      <c r="B429" t="s">
        <v>181</v>
      </c>
      <c r="C429" t="s">
        <v>859</v>
      </c>
      <c r="D429">
        <v>79.556927500000029</v>
      </c>
      <c r="E429">
        <v>36.584572500000007</v>
      </c>
      <c r="F429">
        <v>0</v>
      </c>
      <c r="G429">
        <v>0</v>
      </c>
      <c r="H429">
        <v>0</v>
      </c>
      <c r="I429">
        <v>0</v>
      </c>
      <c r="J429">
        <v>0</v>
      </c>
      <c r="K429">
        <v>0</v>
      </c>
      <c r="L429">
        <v>0</v>
      </c>
      <c r="M429">
        <v>0</v>
      </c>
      <c r="N429">
        <v>0</v>
      </c>
      <c r="O429">
        <v>0</v>
      </c>
      <c r="P429">
        <v>0</v>
      </c>
      <c r="Q429">
        <v>0</v>
      </c>
      <c r="R429">
        <v>0</v>
      </c>
      <c r="S429">
        <v>0</v>
      </c>
    </row>
    <row r="430" spans="1:19">
      <c r="A430" t="s">
        <v>126</v>
      </c>
      <c r="B430" t="s">
        <v>181</v>
      </c>
      <c r="C430" t="s">
        <v>860</v>
      </c>
      <c r="D430">
        <v>79.556927500000029</v>
      </c>
      <c r="E430">
        <v>36.584572500000007</v>
      </c>
      <c r="F430">
        <v>0</v>
      </c>
      <c r="G430">
        <v>0</v>
      </c>
      <c r="H430">
        <v>0</v>
      </c>
      <c r="I430">
        <v>0</v>
      </c>
      <c r="J430">
        <v>0</v>
      </c>
      <c r="K430">
        <v>0</v>
      </c>
      <c r="L430">
        <v>0</v>
      </c>
      <c r="M430">
        <v>0</v>
      </c>
      <c r="N430">
        <v>0</v>
      </c>
      <c r="O430">
        <v>0</v>
      </c>
      <c r="P430">
        <v>0</v>
      </c>
      <c r="Q430">
        <v>0</v>
      </c>
      <c r="R430">
        <v>0</v>
      </c>
      <c r="S430">
        <v>0</v>
      </c>
    </row>
    <row r="431" spans="1:19">
      <c r="A431" t="s">
        <v>126</v>
      </c>
      <c r="B431" t="s">
        <v>181</v>
      </c>
      <c r="C431" t="s">
        <v>861</v>
      </c>
      <c r="D431">
        <v>79.556927500000029</v>
      </c>
      <c r="E431">
        <v>36.584572500000007</v>
      </c>
      <c r="F431">
        <v>0</v>
      </c>
      <c r="G431">
        <v>0</v>
      </c>
      <c r="H431">
        <v>0</v>
      </c>
      <c r="I431">
        <v>0</v>
      </c>
      <c r="J431">
        <v>0</v>
      </c>
      <c r="K431">
        <v>0</v>
      </c>
      <c r="L431">
        <v>0</v>
      </c>
      <c r="M431">
        <v>0</v>
      </c>
      <c r="N431">
        <v>0</v>
      </c>
      <c r="O431">
        <v>0</v>
      </c>
      <c r="P431">
        <v>0</v>
      </c>
      <c r="Q431">
        <v>0</v>
      </c>
      <c r="R431">
        <v>0</v>
      </c>
      <c r="S431">
        <v>0</v>
      </c>
    </row>
    <row r="432" spans="1:19">
      <c r="A432" t="s">
        <v>126</v>
      </c>
      <c r="B432" t="s">
        <v>181</v>
      </c>
      <c r="C432" t="s">
        <v>862</v>
      </c>
      <c r="D432">
        <v>79.556927500000029</v>
      </c>
      <c r="E432">
        <v>36.584572500000007</v>
      </c>
      <c r="F432">
        <v>0</v>
      </c>
      <c r="G432">
        <v>0</v>
      </c>
      <c r="H432">
        <v>0</v>
      </c>
      <c r="I432">
        <v>0</v>
      </c>
      <c r="J432">
        <v>0</v>
      </c>
      <c r="K432">
        <v>0</v>
      </c>
      <c r="L432">
        <v>0</v>
      </c>
      <c r="M432">
        <v>0</v>
      </c>
      <c r="N432">
        <v>0</v>
      </c>
      <c r="O432">
        <v>0</v>
      </c>
      <c r="P432">
        <v>0</v>
      </c>
      <c r="Q432">
        <v>0</v>
      </c>
      <c r="R432">
        <v>0</v>
      </c>
      <c r="S432">
        <v>0</v>
      </c>
    </row>
    <row r="433" spans="1:19">
      <c r="A433" t="s">
        <v>126</v>
      </c>
      <c r="B433" t="s">
        <v>181</v>
      </c>
      <c r="C433" t="s">
        <v>863</v>
      </c>
      <c r="D433">
        <v>79.556927500000029</v>
      </c>
      <c r="E433">
        <v>36.584572500000007</v>
      </c>
      <c r="F433">
        <v>0</v>
      </c>
      <c r="G433">
        <v>0</v>
      </c>
      <c r="H433">
        <v>0</v>
      </c>
      <c r="I433">
        <v>0</v>
      </c>
      <c r="J433">
        <v>0</v>
      </c>
      <c r="K433">
        <v>0</v>
      </c>
      <c r="L433">
        <v>0</v>
      </c>
      <c r="M433">
        <v>0</v>
      </c>
      <c r="N433">
        <v>0</v>
      </c>
      <c r="O433">
        <v>0</v>
      </c>
      <c r="P433">
        <v>0</v>
      </c>
      <c r="Q433">
        <v>0</v>
      </c>
      <c r="R433">
        <v>0</v>
      </c>
      <c r="S433">
        <v>0</v>
      </c>
    </row>
    <row r="434" spans="1:19">
      <c r="A434" t="s">
        <v>126</v>
      </c>
      <c r="B434" t="s">
        <v>183</v>
      </c>
      <c r="C434" t="s">
        <v>856</v>
      </c>
      <c r="D434">
        <v>0</v>
      </c>
      <c r="E434">
        <v>0</v>
      </c>
      <c r="F434">
        <v>0</v>
      </c>
      <c r="G434">
        <v>0</v>
      </c>
      <c r="H434">
        <v>0</v>
      </c>
      <c r="I434">
        <v>0</v>
      </c>
      <c r="J434">
        <v>0</v>
      </c>
      <c r="K434">
        <v>0</v>
      </c>
      <c r="L434">
        <v>0</v>
      </c>
      <c r="M434">
        <v>0</v>
      </c>
      <c r="N434">
        <v>0</v>
      </c>
      <c r="O434">
        <v>0</v>
      </c>
      <c r="P434">
        <v>0</v>
      </c>
      <c r="Q434">
        <v>0</v>
      </c>
      <c r="R434">
        <v>0</v>
      </c>
      <c r="S434">
        <v>0</v>
      </c>
    </row>
    <row r="435" spans="1:19">
      <c r="A435" t="s">
        <v>126</v>
      </c>
      <c r="B435" t="s">
        <v>183</v>
      </c>
      <c r="C435" t="s">
        <v>857</v>
      </c>
      <c r="D435">
        <v>21.92</v>
      </c>
      <c r="E435">
        <v>10.079999999999998</v>
      </c>
      <c r="F435">
        <v>0</v>
      </c>
      <c r="G435">
        <v>0</v>
      </c>
      <c r="H435">
        <v>0</v>
      </c>
      <c r="I435">
        <v>0</v>
      </c>
      <c r="J435">
        <v>0</v>
      </c>
      <c r="K435">
        <v>0</v>
      </c>
      <c r="L435">
        <v>0</v>
      </c>
      <c r="M435">
        <v>0</v>
      </c>
      <c r="N435">
        <v>0</v>
      </c>
      <c r="O435">
        <v>0</v>
      </c>
      <c r="P435">
        <v>0</v>
      </c>
      <c r="Q435">
        <v>0</v>
      </c>
      <c r="R435">
        <v>0</v>
      </c>
      <c r="S435">
        <v>0</v>
      </c>
    </row>
    <row r="436" spans="1:19">
      <c r="A436" t="s">
        <v>126</v>
      </c>
      <c r="B436" t="s">
        <v>183</v>
      </c>
      <c r="C436" t="s">
        <v>858</v>
      </c>
      <c r="D436">
        <v>52.416561680000001</v>
      </c>
      <c r="E436">
        <v>24.103966319999998</v>
      </c>
      <c r="F436">
        <v>0</v>
      </c>
      <c r="G436">
        <v>0</v>
      </c>
      <c r="H436">
        <v>0</v>
      </c>
      <c r="I436">
        <v>0</v>
      </c>
      <c r="J436">
        <v>0</v>
      </c>
      <c r="K436">
        <v>0</v>
      </c>
      <c r="L436">
        <v>0</v>
      </c>
      <c r="M436">
        <v>0</v>
      </c>
      <c r="N436">
        <v>0</v>
      </c>
      <c r="O436">
        <v>0</v>
      </c>
      <c r="P436">
        <v>0</v>
      </c>
      <c r="Q436">
        <v>0</v>
      </c>
      <c r="R436">
        <v>0</v>
      </c>
      <c r="S436">
        <v>0</v>
      </c>
    </row>
    <row r="437" spans="1:19">
      <c r="A437" t="s">
        <v>126</v>
      </c>
      <c r="B437" t="s">
        <v>183</v>
      </c>
      <c r="C437" t="s">
        <v>859</v>
      </c>
      <c r="D437">
        <v>79.556927500000029</v>
      </c>
      <c r="E437">
        <v>36.584572500000007</v>
      </c>
      <c r="F437">
        <v>0</v>
      </c>
      <c r="G437">
        <v>0</v>
      </c>
      <c r="H437">
        <v>0</v>
      </c>
      <c r="I437">
        <v>0</v>
      </c>
      <c r="J437">
        <v>0</v>
      </c>
      <c r="K437">
        <v>0</v>
      </c>
      <c r="L437">
        <v>0</v>
      </c>
      <c r="M437">
        <v>0</v>
      </c>
      <c r="N437">
        <v>0</v>
      </c>
      <c r="O437">
        <v>0</v>
      </c>
      <c r="P437">
        <v>0</v>
      </c>
      <c r="Q437">
        <v>0</v>
      </c>
      <c r="R437">
        <v>0</v>
      </c>
      <c r="S437">
        <v>0</v>
      </c>
    </row>
    <row r="438" spans="1:19">
      <c r="A438" t="s">
        <v>126</v>
      </c>
      <c r="B438" t="s">
        <v>183</v>
      </c>
      <c r="C438" t="s">
        <v>860</v>
      </c>
      <c r="D438">
        <v>79.556927500000029</v>
      </c>
      <c r="E438">
        <v>36.584572500000007</v>
      </c>
      <c r="F438">
        <v>0</v>
      </c>
      <c r="G438">
        <v>0</v>
      </c>
      <c r="H438">
        <v>0</v>
      </c>
      <c r="I438">
        <v>0</v>
      </c>
      <c r="J438">
        <v>0</v>
      </c>
      <c r="K438">
        <v>0</v>
      </c>
      <c r="L438">
        <v>0</v>
      </c>
      <c r="M438">
        <v>0</v>
      </c>
      <c r="N438">
        <v>0</v>
      </c>
      <c r="O438">
        <v>0</v>
      </c>
      <c r="P438">
        <v>0</v>
      </c>
      <c r="Q438">
        <v>0</v>
      </c>
      <c r="R438">
        <v>0</v>
      </c>
      <c r="S438">
        <v>0</v>
      </c>
    </row>
    <row r="439" spans="1:19">
      <c r="A439" t="s">
        <v>126</v>
      </c>
      <c r="B439" t="s">
        <v>183</v>
      </c>
      <c r="C439" t="s">
        <v>861</v>
      </c>
      <c r="D439">
        <v>79.556927500000029</v>
      </c>
      <c r="E439">
        <v>36.584572500000007</v>
      </c>
      <c r="F439">
        <v>0</v>
      </c>
      <c r="G439">
        <v>0</v>
      </c>
      <c r="H439">
        <v>0</v>
      </c>
      <c r="I439">
        <v>0</v>
      </c>
      <c r="J439">
        <v>0</v>
      </c>
      <c r="K439">
        <v>0</v>
      </c>
      <c r="L439">
        <v>0</v>
      </c>
      <c r="M439">
        <v>0</v>
      </c>
      <c r="N439">
        <v>0</v>
      </c>
      <c r="O439">
        <v>0</v>
      </c>
      <c r="P439">
        <v>0</v>
      </c>
      <c r="Q439">
        <v>0</v>
      </c>
      <c r="R439">
        <v>0</v>
      </c>
      <c r="S439">
        <v>0</v>
      </c>
    </row>
    <row r="440" spans="1:19">
      <c r="A440" t="s">
        <v>126</v>
      </c>
      <c r="B440" t="s">
        <v>183</v>
      </c>
      <c r="C440" t="s">
        <v>862</v>
      </c>
      <c r="D440">
        <v>79.556927500000029</v>
      </c>
      <c r="E440">
        <v>36.584572500000007</v>
      </c>
      <c r="F440">
        <v>0</v>
      </c>
      <c r="G440">
        <v>0</v>
      </c>
      <c r="H440">
        <v>0</v>
      </c>
      <c r="I440">
        <v>0</v>
      </c>
      <c r="J440">
        <v>0</v>
      </c>
      <c r="K440">
        <v>0</v>
      </c>
      <c r="L440">
        <v>0</v>
      </c>
      <c r="M440">
        <v>0</v>
      </c>
      <c r="N440">
        <v>0</v>
      </c>
      <c r="O440">
        <v>0</v>
      </c>
      <c r="P440">
        <v>0</v>
      </c>
      <c r="Q440">
        <v>0</v>
      </c>
      <c r="R440">
        <v>0</v>
      </c>
      <c r="S440">
        <v>0</v>
      </c>
    </row>
    <row r="441" spans="1:19">
      <c r="A441" t="s">
        <v>126</v>
      </c>
      <c r="B441" t="s">
        <v>183</v>
      </c>
      <c r="C441" t="s">
        <v>863</v>
      </c>
      <c r="D441">
        <v>79.556927500000029</v>
      </c>
      <c r="E441">
        <v>36.584572500000007</v>
      </c>
      <c r="F441">
        <v>0</v>
      </c>
      <c r="G441">
        <v>0</v>
      </c>
      <c r="H441">
        <v>0</v>
      </c>
      <c r="I441">
        <v>0</v>
      </c>
      <c r="J441">
        <v>0</v>
      </c>
      <c r="K441">
        <v>0</v>
      </c>
      <c r="L441">
        <v>0</v>
      </c>
      <c r="M441">
        <v>0</v>
      </c>
      <c r="N441">
        <v>0</v>
      </c>
      <c r="O441">
        <v>0</v>
      </c>
      <c r="P441">
        <v>0</v>
      </c>
      <c r="Q441">
        <v>0</v>
      </c>
      <c r="R441">
        <v>0</v>
      </c>
      <c r="S441">
        <v>0</v>
      </c>
    </row>
    <row r="442" spans="1:19">
      <c r="A442" t="s">
        <v>126</v>
      </c>
      <c r="B442" t="s">
        <v>185</v>
      </c>
      <c r="C442" t="s">
        <v>856</v>
      </c>
      <c r="D442">
        <v>0</v>
      </c>
      <c r="E442">
        <v>0</v>
      </c>
      <c r="F442">
        <v>0</v>
      </c>
      <c r="G442">
        <v>0</v>
      </c>
      <c r="H442">
        <v>0</v>
      </c>
      <c r="I442">
        <v>0</v>
      </c>
      <c r="J442">
        <v>0</v>
      </c>
      <c r="K442">
        <v>0</v>
      </c>
      <c r="L442">
        <v>0</v>
      </c>
      <c r="M442">
        <v>0</v>
      </c>
      <c r="N442">
        <v>0</v>
      </c>
      <c r="O442">
        <v>0</v>
      </c>
      <c r="P442">
        <v>0</v>
      </c>
      <c r="Q442">
        <v>0</v>
      </c>
      <c r="R442">
        <v>0</v>
      </c>
      <c r="S442">
        <v>0</v>
      </c>
    </row>
    <row r="443" spans="1:19">
      <c r="A443" t="s">
        <v>126</v>
      </c>
      <c r="B443" t="s">
        <v>185</v>
      </c>
      <c r="C443" t="s">
        <v>857</v>
      </c>
      <c r="D443">
        <v>15.610669496764679</v>
      </c>
      <c r="E443">
        <v>7.1786290386582081</v>
      </c>
      <c r="F443">
        <v>0</v>
      </c>
      <c r="G443">
        <v>0</v>
      </c>
      <c r="H443">
        <v>0</v>
      </c>
      <c r="I443">
        <v>0</v>
      </c>
      <c r="J443">
        <v>0</v>
      </c>
      <c r="K443">
        <v>0</v>
      </c>
      <c r="L443">
        <v>0</v>
      </c>
      <c r="M443">
        <v>0</v>
      </c>
      <c r="N443">
        <v>0</v>
      </c>
      <c r="O443">
        <v>0</v>
      </c>
      <c r="P443">
        <v>0</v>
      </c>
      <c r="Q443">
        <v>0</v>
      </c>
      <c r="R443">
        <v>0</v>
      </c>
      <c r="S443">
        <v>0</v>
      </c>
    </row>
    <row r="444" spans="1:19">
      <c r="A444" t="s">
        <v>126</v>
      </c>
      <c r="B444" t="s">
        <v>185</v>
      </c>
      <c r="C444" t="s">
        <v>858</v>
      </c>
      <c r="D444">
        <v>53.352496404552859</v>
      </c>
      <c r="E444">
        <v>24.534359660487802</v>
      </c>
      <c r="F444">
        <v>0</v>
      </c>
      <c r="G444">
        <v>0</v>
      </c>
      <c r="H444">
        <v>0</v>
      </c>
      <c r="I444">
        <v>0</v>
      </c>
      <c r="J444">
        <v>0</v>
      </c>
      <c r="K444">
        <v>0</v>
      </c>
      <c r="L444">
        <v>0</v>
      </c>
      <c r="M444">
        <v>0</v>
      </c>
      <c r="N444">
        <v>0</v>
      </c>
      <c r="O444">
        <v>0</v>
      </c>
      <c r="P444">
        <v>0</v>
      </c>
      <c r="Q444">
        <v>0</v>
      </c>
      <c r="R444">
        <v>0</v>
      </c>
      <c r="S444">
        <v>0</v>
      </c>
    </row>
    <row r="445" spans="1:19">
      <c r="A445" t="s">
        <v>126</v>
      </c>
      <c r="B445" t="s">
        <v>185</v>
      </c>
      <c r="C445" t="s">
        <v>859</v>
      </c>
      <c r="D445">
        <v>71.446073617886213</v>
      </c>
      <c r="E445">
        <v>32.854763780487815</v>
      </c>
      <c r="F445">
        <v>0</v>
      </c>
      <c r="G445">
        <v>0</v>
      </c>
      <c r="H445">
        <v>0</v>
      </c>
      <c r="I445">
        <v>0</v>
      </c>
      <c r="J445">
        <v>0</v>
      </c>
      <c r="K445">
        <v>0</v>
      </c>
      <c r="L445">
        <v>0</v>
      </c>
      <c r="M445">
        <v>0</v>
      </c>
      <c r="N445">
        <v>0</v>
      </c>
      <c r="O445">
        <v>0</v>
      </c>
      <c r="P445">
        <v>0</v>
      </c>
      <c r="Q445">
        <v>0</v>
      </c>
      <c r="R445">
        <v>0</v>
      </c>
      <c r="S445">
        <v>0</v>
      </c>
    </row>
    <row r="446" spans="1:19">
      <c r="A446" t="s">
        <v>126</v>
      </c>
      <c r="B446" t="s">
        <v>185</v>
      </c>
      <c r="C446" t="s">
        <v>860</v>
      </c>
      <c r="D446">
        <v>68.141257177807972</v>
      </c>
      <c r="E446">
        <v>31.335030673006585</v>
      </c>
      <c r="F446">
        <v>0</v>
      </c>
      <c r="G446">
        <v>0</v>
      </c>
      <c r="H446">
        <v>0</v>
      </c>
      <c r="I446">
        <v>0</v>
      </c>
      <c r="J446">
        <v>0</v>
      </c>
      <c r="K446">
        <v>0</v>
      </c>
      <c r="L446">
        <v>0</v>
      </c>
      <c r="M446">
        <v>0</v>
      </c>
      <c r="N446">
        <v>0</v>
      </c>
      <c r="O446">
        <v>0</v>
      </c>
      <c r="P446">
        <v>0</v>
      </c>
      <c r="Q446">
        <v>0</v>
      </c>
      <c r="R446">
        <v>0</v>
      </c>
      <c r="S446">
        <v>0</v>
      </c>
    </row>
    <row r="447" spans="1:19">
      <c r="A447" t="s">
        <v>126</v>
      </c>
      <c r="B447" t="s">
        <v>185</v>
      </c>
      <c r="C447" t="s">
        <v>861</v>
      </c>
      <c r="D447">
        <v>68.141257177807972</v>
      </c>
      <c r="E447">
        <v>31.335030673006585</v>
      </c>
      <c r="F447">
        <v>0</v>
      </c>
      <c r="G447">
        <v>0</v>
      </c>
      <c r="H447">
        <v>0</v>
      </c>
      <c r="I447">
        <v>0</v>
      </c>
      <c r="J447">
        <v>0</v>
      </c>
      <c r="K447">
        <v>0</v>
      </c>
      <c r="L447">
        <v>0</v>
      </c>
      <c r="M447">
        <v>0</v>
      </c>
      <c r="N447">
        <v>0</v>
      </c>
      <c r="O447">
        <v>0</v>
      </c>
      <c r="P447">
        <v>0</v>
      </c>
      <c r="Q447">
        <v>0</v>
      </c>
      <c r="R447">
        <v>0</v>
      </c>
      <c r="S447">
        <v>0</v>
      </c>
    </row>
    <row r="448" spans="1:19">
      <c r="A448" t="s">
        <v>126</v>
      </c>
      <c r="B448" t="s">
        <v>185</v>
      </c>
      <c r="C448" t="s">
        <v>862</v>
      </c>
      <c r="D448">
        <v>68.141257177807972</v>
      </c>
      <c r="E448">
        <v>31.335030673006585</v>
      </c>
      <c r="F448">
        <v>0</v>
      </c>
      <c r="G448">
        <v>0</v>
      </c>
      <c r="H448">
        <v>0</v>
      </c>
      <c r="I448">
        <v>0</v>
      </c>
      <c r="J448">
        <v>0</v>
      </c>
      <c r="K448">
        <v>0</v>
      </c>
      <c r="L448">
        <v>0</v>
      </c>
      <c r="M448">
        <v>0</v>
      </c>
      <c r="N448">
        <v>0</v>
      </c>
      <c r="O448">
        <v>0</v>
      </c>
      <c r="P448">
        <v>0</v>
      </c>
      <c r="Q448">
        <v>0</v>
      </c>
      <c r="R448">
        <v>0</v>
      </c>
      <c r="S448">
        <v>0</v>
      </c>
    </row>
    <row r="449" spans="1:19">
      <c r="A449" t="s">
        <v>126</v>
      </c>
      <c r="B449" t="s">
        <v>185</v>
      </c>
      <c r="C449" t="s">
        <v>863</v>
      </c>
      <c r="D449">
        <v>68.141257177807972</v>
      </c>
      <c r="E449">
        <v>31.335030673006585</v>
      </c>
      <c r="F449">
        <v>0</v>
      </c>
      <c r="G449">
        <v>0</v>
      </c>
      <c r="H449">
        <v>0</v>
      </c>
      <c r="I449">
        <v>0</v>
      </c>
      <c r="J449">
        <v>0</v>
      </c>
      <c r="K449">
        <v>0</v>
      </c>
      <c r="L449">
        <v>0</v>
      </c>
      <c r="M449">
        <v>0</v>
      </c>
      <c r="N449">
        <v>0</v>
      </c>
      <c r="O449">
        <v>0</v>
      </c>
      <c r="P449">
        <v>0</v>
      </c>
      <c r="Q449">
        <v>0</v>
      </c>
      <c r="R449">
        <v>0</v>
      </c>
      <c r="S449">
        <v>0</v>
      </c>
    </row>
    <row r="450" spans="1:19">
      <c r="A450" t="s">
        <v>128</v>
      </c>
      <c r="B450" t="s">
        <v>171</v>
      </c>
      <c r="C450" t="s">
        <v>856</v>
      </c>
      <c r="D450">
        <v>0</v>
      </c>
      <c r="E450">
        <v>0</v>
      </c>
      <c r="F450">
        <v>0</v>
      </c>
      <c r="G450">
        <v>0</v>
      </c>
      <c r="H450">
        <v>0</v>
      </c>
      <c r="I450">
        <v>0</v>
      </c>
      <c r="J450">
        <v>0</v>
      </c>
      <c r="K450">
        <v>0</v>
      </c>
      <c r="L450">
        <v>0</v>
      </c>
      <c r="M450">
        <v>0</v>
      </c>
      <c r="N450">
        <v>0</v>
      </c>
      <c r="O450">
        <v>0</v>
      </c>
      <c r="P450">
        <v>0</v>
      </c>
      <c r="Q450">
        <v>0</v>
      </c>
      <c r="R450">
        <v>0</v>
      </c>
      <c r="S450">
        <v>0</v>
      </c>
    </row>
    <row r="451" spans="1:19">
      <c r="A451" t="s">
        <v>128</v>
      </c>
      <c r="B451" t="s">
        <v>171</v>
      </c>
      <c r="C451" t="s">
        <v>857</v>
      </c>
      <c r="D451">
        <v>32.830151822518651</v>
      </c>
      <c r="E451">
        <v>15.097077115464778</v>
      </c>
      <c r="F451">
        <v>0</v>
      </c>
      <c r="G451">
        <v>0</v>
      </c>
      <c r="H451">
        <v>0</v>
      </c>
      <c r="I451">
        <v>0</v>
      </c>
      <c r="J451">
        <v>0</v>
      </c>
      <c r="K451">
        <v>0</v>
      </c>
      <c r="L451">
        <v>0</v>
      </c>
      <c r="M451">
        <v>0</v>
      </c>
      <c r="N451">
        <v>0</v>
      </c>
      <c r="O451">
        <v>0</v>
      </c>
      <c r="P451">
        <v>0</v>
      </c>
      <c r="Q451">
        <v>0</v>
      </c>
      <c r="R451">
        <v>0</v>
      </c>
      <c r="S451">
        <v>0</v>
      </c>
    </row>
    <row r="452" spans="1:19">
      <c r="A452" t="s">
        <v>128</v>
      </c>
      <c r="B452" t="s">
        <v>171</v>
      </c>
      <c r="C452" t="s">
        <v>858</v>
      </c>
      <c r="D452">
        <v>36.027389560465018</v>
      </c>
      <c r="E452">
        <v>16.567339724885365</v>
      </c>
      <c r="F452">
        <v>0</v>
      </c>
      <c r="G452">
        <v>0</v>
      </c>
      <c r="H452">
        <v>0</v>
      </c>
      <c r="I452">
        <v>0</v>
      </c>
      <c r="J452">
        <v>0</v>
      </c>
      <c r="K452">
        <v>0</v>
      </c>
      <c r="L452">
        <v>0</v>
      </c>
      <c r="M452">
        <v>0</v>
      </c>
      <c r="N452">
        <v>0</v>
      </c>
      <c r="O452">
        <v>0</v>
      </c>
      <c r="P452">
        <v>0</v>
      </c>
      <c r="Q452">
        <v>0</v>
      </c>
      <c r="R452">
        <v>0</v>
      </c>
      <c r="S452">
        <v>0</v>
      </c>
    </row>
    <row r="453" spans="1:19">
      <c r="A453" t="s">
        <v>128</v>
      </c>
      <c r="B453" t="s">
        <v>171</v>
      </c>
      <c r="C453" t="s">
        <v>859</v>
      </c>
      <c r="D453">
        <v>41.103889166425951</v>
      </c>
      <c r="E453">
        <v>18.901788448794406</v>
      </c>
      <c r="F453">
        <v>0</v>
      </c>
      <c r="G453">
        <v>0</v>
      </c>
      <c r="H453">
        <v>0</v>
      </c>
      <c r="I453">
        <v>0</v>
      </c>
      <c r="J453">
        <v>0</v>
      </c>
      <c r="K453">
        <v>0</v>
      </c>
      <c r="L453">
        <v>0</v>
      </c>
      <c r="M453">
        <v>0</v>
      </c>
      <c r="N453">
        <v>0</v>
      </c>
      <c r="O453">
        <v>0</v>
      </c>
      <c r="P453">
        <v>0</v>
      </c>
      <c r="Q453">
        <v>0</v>
      </c>
      <c r="R453">
        <v>0</v>
      </c>
      <c r="S453">
        <v>0</v>
      </c>
    </row>
    <row r="454" spans="1:19">
      <c r="A454" t="s">
        <v>128</v>
      </c>
      <c r="B454" t="s">
        <v>171</v>
      </c>
      <c r="C454" t="s">
        <v>860</v>
      </c>
      <c r="D454">
        <v>42.419410904424666</v>
      </c>
      <c r="E454">
        <v>19.506736401304764</v>
      </c>
      <c r="F454">
        <v>0</v>
      </c>
      <c r="G454">
        <v>0</v>
      </c>
      <c r="H454">
        <v>0</v>
      </c>
      <c r="I454">
        <v>0</v>
      </c>
      <c r="J454">
        <v>0</v>
      </c>
      <c r="K454">
        <v>0</v>
      </c>
      <c r="L454">
        <v>0</v>
      </c>
      <c r="M454">
        <v>0</v>
      </c>
      <c r="N454">
        <v>0</v>
      </c>
      <c r="O454">
        <v>0</v>
      </c>
      <c r="P454">
        <v>0</v>
      </c>
      <c r="Q454">
        <v>0</v>
      </c>
      <c r="R454">
        <v>0</v>
      </c>
      <c r="S454">
        <v>0</v>
      </c>
    </row>
    <row r="455" spans="1:19">
      <c r="A455" t="s">
        <v>128</v>
      </c>
      <c r="B455" t="s">
        <v>171</v>
      </c>
      <c r="C455" t="s">
        <v>861</v>
      </c>
      <c r="D455">
        <v>42.419410904424666</v>
      </c>
      <c r="E455">
        <v>19.506736401304764</v>
      </c>
      <c r="F455">
        <v>0</v>
      </c>
      <c r="G455">
        <v>0</v>
      </c>
      <c r="H455">
        <v>0</v>
      </c>
      <c r="I455">
        <v>0</v>
      </c>
      <c r="J455">
        <v>0</v>
      </c>
      <c r="K455">
        <v>0</v>
      </c>
      <c r="L455">
        <v>0</v>
      </c>
      <c r="M455">
        <v>0</v>
      </c>
      <c r="N455">
        <v>0</v>
      </c>
      <c r="O455">
        <v>0</v>
      </c>
      <c r="P455">
        <v>0</v>
      </c>
      <c r="Q455">
        <v>0</v>
      </c>
      <c r="R455">
        <v>0</v>
      </c>
      <c r="S455">
        <v>0</v>
      </c>
    </row>
    <row r="456" spans="1:19">
      <c r="A456" t="s">
        <v>128</v>
      </c>
      <c r="B456" t="s">
        <v>171</v>
      </c>
      <c r="C456" t="s">
        <v>862</v>
      </c>
      <c r="D456">
        <v>42.419410904424666</v>
      </c>
      <c r="E456">
        <v>19.506736401304764</v>
      </c>
      <c r="F456">
        <v>0</v>
      </c>
      <c r="G456">
        <v>0</v>
      </c>
      <c r="H456">
        <v>0</v>
      </c>
      <c r="I456">
        <v>0</v>
      </c>
      <c r="J456">
        <v>0</v>
      </c>
      <c r="K456">
        <v>0</v>
      </c>
      <c r="L456">
        <v>0</v>
      </c>
      <c r="M456">
        <v>0</v>
      </c>
      <c r="N456">
        <v>0</v>
      </c>
      <c r="O456">
        <v>0</v>
      </c>
      <c r="P456">
        <v>0</v>
      </c>
      <c r="Q456">
        <v>0</v>
      </c>
      <c r="R456">
        <v>0</v>
      </c>
      <c r="S456">
        <v>0</v>
      </c>
    </row>
    <row r="457" spans="1:19">
      <c r="A457" t="s">
        <v>128</v>
      </c>
      <c r="B457" t="s">
        <v>171</v>
      </c>
      <c r="C457" t="s">
        <v>863</v>
      </c>
      <c r="D457">
        <v>42.419410904424666</v>
      </c>
      <c r="E457">
        <v>19.506736401304764</v>
      </c>
      <c r="F457">
        <v>0</v>
      </c>
      <c r="G457">
        <v>0</v>
      </c>
      <c r="H457">
        <v>0</v>
      </c>
      <c r="I457">
        <v>0</v>
      </c>
      <c r="J457">
        <v>0</v>
      </c>
      <c r="K457">
        <v>0</v>
      </c>
      <c r="L457">
        <v>0</v>
      </c>
      <c r="M457">
        <v>0</v>
      </c>
      <c r="N457">
        <v>0</v>
      </c>
      <c r="O457">
        <v>0</v>
      </c>
      <c r="P457">
        <v>0</v>
      </c>
      <c r="Q457">
        <v>0</v>
      </c>
      <c r="R457">
        <v>0</v>
      </c>
      <c r="S457">
        <v>0</v>
      </c>
    </row>
    <row r="458" spans="1:19">
      <c r="A458" t="s">
        <v>128</v>
      </c>
      <c r="B458" t="s">
        <v>173</v>
      </c>
      <c r="C458" t="s">
        <v>856</v>
      </c>
      <c r="D458">
        <v>0</v>
      </c>
      <c r="E458">
        <v>0</v>
      </c>
      <c r="F458">
        <v>0</v>
      </c>
      <c r="G458">
        <v>0</v>
      </c>
      <c r="H458">
        <v>0</v>
      </c>
      <c r="I458">
        <v>0</v>
      </c>
      <c r="J458">
        <v>0</v>
      </c>
      <c r="K458">
        <v>0</v>
      </c>
      <c r="L458">
        <v>0</v>
      </c>
      <c r="M458">
        <v>0</v>
      </c>
      <c r="N458">
        <v>0</v>
      </c>
      <c r="O458">
        <v>0</v>
      </c>
      <c r="P458">
        <v>0</v>
      </c>
      <c r="Q458">
        <v>0</v>
      </c>
      <c r="R458">
        <v>0</v>
      </c>
      <c r="S458">
        <v>0</v>
      </c>
    </row>
    <row r="459" spans="1:19">
      <c r="A459" t="s">
        <v>128</v>
      </c>
      <c r="B459" t="s">
        <v>173</v>
      </c>
      <c r="C459" t="s">
        <v>857</v>
      </c>
      <c r="D459">
        <v>27.770774603332125</v>
      </c>
      <c r="E459">
        <v>12.770502189853456</v>
      </c>
      <c r="F459">
        <v>0</v>
      </c>
      <c r="G459">
        <v>0</v>
      </c>
      <c r="H459">
        <v>0</v>
      </c>
      <c r="I459">
        <v>0</v>
      </c>
      <c r="J459">
        <v>0</v>
      </c>
      <c r="K459">
        <v>0</v>
      </c>
      <c r="L459">
        <v>0</v>
      </c>
      <c r="M459">
        <v>0</v>
      </c>
      <c r="N459">
        <v>0</v>
      </c>
      <c r="O459">
        <v>0</v>
      </c>
      <c r="P459">
        <v>0</v>
      </c>
      <c r="Q459">
        <v>0</v>
      </c>
      <c r="R459">
        <v>0</v>
      </c>
      <c r="S459">
        <v>0</v>
      </c>
    </row>
    <row r="460" spans="1:19">
      <c r="A460" t="s">
        <v>128</v>
      </c>
      <c r="B460" t="s">
        <v>173</v>
      </c>
      <c r="C460" t="s">
        <v>858</v>
      </c>
      <c r="D460">
        <v>35.970704906981837</v>
      </c>
      <c r="E460">
        <v>16.541273059414998</v>
      </c>
      <c r="F460">
        <v>0</v>
      </c>
      <c r="G460">
        <v>0</v>
      </c>
      <c r="H460">
        <v>0</v>
      </c>
      <c r="I460">
        <v>0</v>
      </c>
      <c r="J460">
        <v>0</v>
      </c>
      <c r="K460">
        <v>0</v>
      </c>
      <c r="L460">
        <v>0</v>
      </c>
      <c r="M460">
        <v>0</v>
      </c>
      <c r="N460">
        <v>0</v>
      </c>
      <c r="O460">
        <v>0</v>
      </c>
      <c r="P460">
        <v>0</v>
      </c>
      <c r="Q460">
        <v>0</v>
      </c>
      <c r="R460">
        <v>0</v>
      </c>
      <c r="S460">
        <v>0</v>
      </c>
    </row>
    <row r="461" spans="1:19">
      <c r="A461" t="s">
        <v>128</v>
      </c>
      <c r="B461" t="s">
        <v>173</v>
      </c>
      <c r="C461" t="s">
        <v>859</v>
      </c>
      <c r="D461">
        <v>32.771793871227928</v>
      </c>
      <c r="E461">
        <v>15.070240977279994</v>
      </c>
      <c r="F461">
        <v>0</v>
      </c>
      <c r="G461">
        <v>0</v>
      </c>
      <c r="H461">
        <v>0</v>
      </c>
      <c r="I461">
        <v>0</v>
      </c>
      <c r="J461">
        <v>0</v>
      </c>
      <c r="K461">
        <v>0</v>
      </c>
      <c r="L461">
        <v>0</v>
      </c>
      <c r="M461">
        <v>0</v>
      </c>
      <c r="N461">
        <v>0</v>
      </c>
      <c r="O461">
        <v>0</v>
      </c>
      <c r="P461">
        <v>0</v>
      </c>
      <c r="Q461">
        <v>0</v>
      </c>
      <c r="R461">
        <v>0</v>
      </c>
      <c r="S461">
        <v>0</v>
      </c>
    </row>
    <row r="462" spans="1:19">
      <c r="A462" t="s">
        <v>128</v>
      </c>
      <c r="B462" t="s">
        <v>173</v>
      </c>
      <c r="C462" t="s">
        <v>860</v>
      </c>
      <c r="D462">
        <v>27.681731369124478</v>
      </c>
      <c r="E462">
        <v>12.729555301130233</v>
      </c>
      <c r="F462">
        <v>0</v>
      </c>
      <c r="G462">
        <v>0</v>
      </c>
      <c r="H462">
        <v>0</v>
      </c>
      <c r="I462">
        <v>0</v>
      </c>
      <c r="J462">
        <v>0</v>
      </c>
      <c r="K462">
        <v>0</v>
      </c>
      <c r="L462">
        <v>0</v>
      </c>
      <c r="M462">
        <v>0</v>
      </c>
      <c r="N462">
        <v>0</v>
      </c>
      <c r="O462">
        <v>0</v>
      </c>
      <c r="P462">
        <v>0</v>
      </c>
      <c r="Q462">
        <v>0</v>
      </c>
      <c r="R462">
        <v>0</v>
      </c>
      <c r="S462">
        <v>0</v>
      </c>
    </row>
    <row r="463" spans="1:19">
      <c r="A463" t="s">
        <v>128</v>
      </c>
      <c r="B463" t="s">
        <v>173</v>
      </c>
      <c r="C463" t="s">
        <v>861</v>
      </c>
      <c r="D463">
        <v>27.681731369124478</v>
      </c>
      <c r="E463">
        <v>12.729555301130233</v>
      </c>
      <c r="F463">
        <v>0</v>
      </c>
      <c r="G463">
        <v>0</v>
      </c>
      <c r="H463">
        <v>0</v>
      </c>
      <c r="I463">
        <v>0</v>
      </c>
      <c r="J463">
        <v>0</v>
      </c>
      <c r="K463">
        <v>0</v>
      </c>
      <c r="L463">
        <v>0</v>
      </c>
      <c r="M463">
        <v>0</v>
      </c>
      <c r="N463">
        <v>0</v>
      </c>
      <c r="O463">
        <v>0</v>
      </c>
      <c r="P463">
        <v>0</v>
      </c>
      <c r="Q463">
        <v>0</v>
      </c>
      <c r="R463">
        <v>0</v>
      </c>
      <c r="S463">
        <v>0</v>
      </c>
    </row>
    <row r="464" spans="1:19">
      <c r="A464" t="s">
        <v>128</v>
      </c>
      <c r="B464" t="s">
        <v>173</v>
      </c>
      <c r="C464" t="s">
        <v>862</v>
      </c>
      <c r="D464">
        <v>27.681731369124478</v>
      </c>
      <c r="E464">
        <v>12.729555301130233</v>
      </c>
      <c r="F464">
        <v>0</v>
      </c>
      <c r="G464">
        <v>0</v>
      </c>
      <c r="H464">
        <v>0</v>
      </c>
      <c r="I464">
        <v>0</v>
      </c>
      <c r="J464">
        <v>0</v>
      </c>
      <c r="K464">
        <v>0</v>
      </c>
      <c r="L464">
        <v>0</v>
      </c>
      <c r="M464">
        <v>0</v>
      </c>
      <c r="N464">
        <v>0</v>
      </c>
      <c r="O464">
        <v>0</v>
      </c>
      <c r="P464">
        <v>0</v>
      </c>
      <c r="Q464">
        <v>0</v>
      </c>
      <c r="R464">
        <v>0</v>
      </c>
      <c r="S464">
        <v>0</v>
      </c>
    </row>
    <row r="465" spans="1:19">
      <c r="A465" t="s">
        <v>128</v>
      </c>
      <c r="B465" t="s">
        <v>173</v>
      </c>
      <c r="C465" t="s">
        <v>863</v>
      </c>
      <c r="D465">
        <v>27.681731369124478</v>
      </c>
      <c r="E465">
        <v>12.729555301130233</v>
      </c>
      <c r="F465">
        <v>0</v>
      </c>
      <c r="G465">
        <v>0</v>
      </c>
      <c r="H465">
        <v>0</v>
      </c>
      <c r="I465">
        <v>0</v>
      </c>
      <c r="J465">
        <v>0</v>
      </c>
      <c r="K465">
        <v>0</v>
      </c>
      <c r="L465">
        <v>0</v>
      </c>
      <c r="M465">
        <v>0</v>
      </c>
      <c r="N465">
        <v>0</v>
      </c>
      <c r="O465">
        <v>0</v>
      </c>
      <c r="P465">
        <v>0</v>
      </c>
      <c r="Q465">
        <v>0</v>
      </c>
      <c r="R465">
        <v>0</v>
      </c>
      <c r="S465">
        <v>0</v>
      </c>
    </row>
    <row r="466" spans="1:19">
      <c r="A466" t="s">
        <v>128</v>
      </c>
      <c r="B466" t="s">
        <v>175</v>
      </c>
      <c r="C466" t="s">
        <v>856</v>
      </c>
      <c r="D466">
        <v>0</v>
      </c>
      <c r="E466">
        <v>0</v>
      </c>
      <c r="F466">
        <v>0</v>
      </c>
      <c r="G466">
        <v>0</v>
      </c>
      <c r="H466">
        <v>0</v>
      </c>
      <c r="I466">
        <v>0</v>
      </c>
      <c r="J466">
        <v>0</v>
      </c>
      <c r="K466">
        <v>0</v>
      </c>
      <c r="L466">
        <v>0</v>
      </c>
      <c r="M466">
        <v>0</v>
      </c>
      <c r="N466">
        <v>0</v>
      </c>
      <c r="O466">
        <v>0</v>
      </c>
      <c r="P466">
        <v>0</v>
      </c>
      <c r="Q466">
        <v>0</v>
      </c>
      <c r="R466">
        <v>0</v>
      </c>
      <c r="S466">
        <v>0</v>
      </c>
    </row>
    <row r="467" spans="1:19">
      <c r="A467" t="s">
        <v>128</v>
      </c>
      <c r="B467" t="s">
        <v>175</v>
      </c>
      <c r="C467" t="s">
        <v>857</v>
      </c>
      <c r="D467">
        <v>43.839999999999996</v>
      </c>
      <c r="E467">
        <v>20.159999999999989</v>
      </c>
      <c r="F467">
        <v>0</v>
      </c>
      <c r="G467">
        <v>0</v>
      </c>
      <c r="H467">
        <v>0</v>
      </c>
      <c r="I467">
        <v>0</v>
      </c>
      <c r="J467">
        <v>0</v>
      </c>
      <c r="K467">
        <v>0</v>
      </c>
      <c r="L467">
        <v>0</v>
      </c>
      <c r="M467">
        <v>0</v>
      </c>
      <c r="N467">
        <v>0</v>
      </c>
      <c r="O467">
        <v>0</v>
      </c>
      <c r="P467">
        <v>0</v>
      </c>
      <c r="Q467">
        <v>0</v>
      </c>
      <c r="R467">
        <v>0</v>
      </c>
      <c r="S467">
        <v>0</v>
      </c>
    </row>
    <row r="468" spans="1:19">
      <c r="A468" t="s">
        <v>128</v>
      </c>
      <c r="B468" t="s">
        <v>175</v>
      </c>
      <c r="C468" t="s">
        <v>858</v>
      </c>
      <c r="D468">
        <v>43.84</v>
      </c>
      <c r="E468">
        <v>20.159999999999997</v>
      </c>
      <c r="F468">
        <v>0</v>
      </c>
      <c r="G468">
        <v>0</v>
      </c>
      <c r="H468">
        <v>0</v>
      </c>
      <c r="I468">
        <v>0</v>
      </c>
      <c r="J468">
        <v>0</v>
      </c>
      <c r="K468">
        <v>0</v>
      </c>
      <c r="L468">
        <v>0</v>
      </c>
      <c r="M468">
        <v>0</v>
      </c>
      <c r="N468">
        <v>0</v>
      </c>
      <c r="O468">
        <v>0</v>
      </c>
      <c r="P468">
        <v>0</v>
      </c>
      <c r="Q468">
        <v>0</v>
      </c>
      <c r="R468">
        <v>0</v>
      </c>
      <c r="S468">
        <v>0</v>
      </c>
    </row>
    <row r="469" spans="1:19">
      <c r="A469" t="s">
        <v>128</v>
      </c>
      <c r="B469" t="s">
        <v>175</v>
      </c>
      <c r="C469" t="s">
        <v>859</v>
      </c>
      <c r="D469">
        <v>43.84</v>
      </c>
      <c r="E469">
        <v>20.159999999999997</v>
      </c>
      <c r="F469">
        <v>0</v>
      </c>
      <c r="G469">
        <v>0</v>
      </c>
      <c r="H469">
        <v>0</v>
      </c>
      <c r="I469">
        <v>0</v>
      </c>
      <c r="J469">
        <v>0</v>
      </c>
      <c r="K469">
        <v>0</v>
      </c>
      <c r="L469">
        <v>0</v>
      </c>
      <c r="M469">
        <v>0</v>
      </c>
      <c r="N469">
        <v>0</v>
      </c>
      <c r="O469">
        <v>0</v>
      </c>
      <c r="P469">
        <v>0</v>
      </c>
      <c r="Q469">
        <v>0</v>
      </c>
      <c r="R469">
        <v>0</v>
      </c>
      <c r="S469">
        <v>0</v>
      </c>
    </row>
    <row r="470" spans="1:19">
      <c r="A470" t="s">
        <v>128</v>
      </c>
      <c r="B470" t="s">
        <v>175</v>
      </c>
      <c r="C470" t="s">
        <v>860</v>
      </c>
      <c r="D470">
        <v>43.84</v>
      </c>
      <c r="E470">
        <v>20.159999999999997</v>
      </c>
      <c r="F470">
        <v>0</v>
      </c>
      <c r="G470">
        <v>0</v>
      </c>
      <c r="H470">
        <v>0</v>
      </c>
      <c r="I470">
        <v>0</v>
      </c>
      <c r="J470">
        <v>0</v>
      </c>
      <c r="K470">
        <v>0</v>
      </c>
      <c r="L470">
        <v>0</v>
      </c>
      <c r="M470">
        <v>0</v>
      </c>
      <c r="N470">
        <v>0</v>
      </c>
      <c r="O470">
        <v>0</v>
      </c>
      <c r="P470">
        <v>0</v>
      </c>
      <c r="Q470">
        <v>0</v>
      </c>
      <c r="R470">
        <v>0</v>
      </c>
      <c r="S470">
        <v>0</v>
      </c>
    </row>
    <row r="471" spans="1:19">
      <c r="A471" t="s">
        <v>128</v>
      </c>
      <c r="B471" t="s">
        <v>175</v>
      </c>
      <c r="C471" t="s">
        <v>861</v>
      </c>
      <c r="D471">
        <v>43.84</v>
      </c>
      <c r="E471">
        <v>20.159999999999997</v>
      </c>
      <c r="F471">
        <v>0</v>
      </c>
      <c r="G471">
        <v>0</v>
      </c>
      <c r="H471">
        <v>0</v>
      </c>
      <c r="I471">
        <v>0</v>
      </c>
      <c r="J471">
        <v>0</v>
      </c>
      <c r="K471">
        <v>0</v>
      </c>
      <c r="L471">
        <v>0</v>
      </c>
      <c r="M471">
        <v>0</v>
      </c>
      <c r="N471">
        <v>0</v>
      </c>
      <c r="O471">
        <v>0</v>
      </c>
      <c r="P471">
        <v>0</v>
      </c>
      <c r="Q471">
        <v>0</v>
      </c>
      <c r="R471">
        <v>0</v>
      </c>
      <c r="S471">
        <v>0</v>
      </c>
    </row>
    <row r="472" spans="1:19">
      <c r="A472" t="s">
        <v>128</v>
      </c>
      <c r="B472" t="s">
        <v>175</v>
      </c>
      <c r="C472" t="s">
        <v>862</v>
      </c>
      <c r="D472">
        <v>43.84</v>
      </c>
      <c r="E472">
        <v>20.159999999999997</v>
      </c>
      <c r="F472">
        <v>0</v>
      </c>
      <c r="G472">
        <v>0</v>
      </c>
      <c r="H472">
        <v>0</v>
      </c>
      <c r="I472">
        <v>0</v>
      </c>
      <c r="J472">
        <v>0</v>
      </c>
      <c r="K472">
        <v>0</v>
      </c>
      <c r="L472">
        <v>0</v>
      </c>
      <c r="M472">
        <v>0</v>
      </c>
      <c r="N472">
        <v>0</v>
      </c>
      <c r="O472">
        <v>0</v>
      </c>
      <c r="P472">
        <v>0</v>
      </c>
      <c r="Q472">
        <v>0</v>
      </c>
      <c r="R472">
        <v>0</v>
      </c>
      <c r="S472">
        <v>0</v>
      </c>
    </row>
    <row r="473" spans="1:19">
      <c r="A473" t="s">
        <v>128</v>
      </c>
      <c r="B473" t="s">
        <v>175</v>
      </c>
      <c r="C473" t="s">
        <v>863</v>
      </c>
      <c r="D473">
        <v>43.84</v>
      </c>
      <c r="E473">
        <v>20.159999999999997</v>
      </c>
      <c r="F473">
        <v>0</v>
      </c>
      <c r="G473">
        <v>0</v>
      </c>
      <c r="H473">
        <v>0</v>
      </c>
      <c r="I473">
        <v>0</v>
      </c>
      <c r="J473">
        <v>0</v>
      </c>
      <c r="K473">
        <v>0</v>
      </c>
      <c r="L473">
        <v>0</v>
      </c>
      <c r="M473">
        <v>0</v>
      </c>
      <c r="N473">
        <v>0</v>
      </c>
      <c r="O473">
        <v>0</v>
      </c>
      <c r="P473">
        <v>0</v>
      </c>
      <c r="Q473">
        <v>0</v>
      </c>
      <c r="R473">
        <v>0</v>
      </c>
      <c r="S473">
        <v>0</v>
      </c>
    </row>
    <row r="474" spans="1:19">
      <c r="A474" t="s">
        <v>128</v>
      </c>
      <c r="B474" t="s">
        <v>177</v>
      </c>
      <c r="C474" t="s">
        <v>856</v>
      </c>
      <c r="D474">
        <v>0</v>
      </c>
      <c r="E474">
        <v>0</v>
      </c>
      <c r="F474">
        <v>0</v>
      </c>
      <c r="G474">
        <v>0</v>
      </c>
      <c r="H474">
        <v>0</v>
      </c>
      <c r="I474">
        <v>0</v>
      </c>
      <c r="J474">
        <v>0</v>
      </c>
      <c r="K474">
        <v>0</v>
      </c>
      <c r="L474">
        <v>0</v>
      </c>
      <c r="M474">
        <v>0</v>
      </c>
      <c r="N474">
        <v>0</v>
      </c>
      <c r="O474">
        <v>0</v>
      </c>
      <c r="P474">
        <v>0</v>
      </c>
      <c r="Q474">
        <v>0</v>
      </c>
      <c r="R474">
        <v>0</v>
      </c>
      <c r="S474">
        <v>0</v>
      </c>
    </row>
    <row r="475" spans="1:19">
      <c r="A475" t="s">
        <v>128</v>
      </c>
      <c r="B475" t="s">
        <v>177</v>
      </c>
      <c r="C475" t="s">
        <v>857</v>
      </c>
      <c r="D475">
        <v>26.303999999999995</v>
      </c>
      <c r="E475">
        <v>12.095999999999997</v>
      </c>
      <c r="F475">
        <v>0</v>
      </c>
      <c r="G475">
        <v>0</v>
      </c>
      <c r="H475">
        <v>0</v>
      </c>
      <c r="I475">
        <v>0</v>
      </c>
      <c r="J475">
        <v>0</v>
      </c>
      <c r="K475">
        <v>0</v>
      </c>
      <c r="L475">
        <v>0</v>
      </c>
      <c r="M475">
        <v>0</v>
      </c>
      <c r="N475">
        <v>0</v>
      </c>
      <c r="O475">
        <v>0</v>
      </c>
      <c r="P475">
        <v>0</v>
      </c>
      <c r="Q475">
        <v>0</v>
      </c>
      <c r="R475">
        <v>0</v>
      </c>
      <c r="S475">
        <v>0</v>
      </c>
    </row>
    <row r="476" spans="1:19">
      <c r="A476" t="s">
        <v>128</v>
      </c>
      <c r="B476" t="s">
        <v>177</v>
      </c>
      <c r="C476" t="s">
        <v>858</v>
      </c>
      <c r="D476">
        <v>97.652449200000049</v>
      </c>
      <c r="E476">
        <v>44.905870800000017</v>
      </c>
      <c r="F476">
        <v>0</v>
      </c>
      <c r="G476">
        <v>0</v>
      </c>
      <c r="H476">
        <v>0</v>
      </c>
      <c r="I476">
        <v>0</v>
      </c>
      <c r="J476">
        <v>0</v>
      </c>
      <c r="K476">
        <v>0</v>
      </c>
      <c r="L476">
        <v>0</v>
      </c>
      <c r="M476">
        <v>0</v>
      </c>
      <c r="N476">
        <v>0</v>
      </c>
      <c r="O476">
        <v>0</v>
      </c>
      <c r="P476">
        <v>0</v>
      </c>
      <c r="Q476">
        <v>0</v>
      </c>
      <c r="R476">
        <v>0</v>
      </c>
      <c r="S476">
        <v>0</v>
      </c>
    </row>
    <row r="477" spans="1:19">
      <c r="A477" t="s">
        <v>128</v>
      </c>
      <c r="B477" t="s">
        <v>177</v>
      </c>
      <c r="C477" t="s">
        <v>859</v>
      </c>
      <c r="D477">
        <v>26.303999999999995</v>
      </c>
      <c r="E477">
        <v>12.095999999999997</v>
      </c>
      <c r="F477">
        <v>0</v>
      </c>
      <c r="G477">
        <v>0</v>
      </c>
      <c r="H477">
        <v>0</v>
      </c>
      <c r="I477">
        <v>0</v>
      </c>
      <c r="J477">
        <v>0</v>
      </c>
      <c r="K477">
        <v>0</v>
      </c>
      <c r="L477">
        <v>0</v>
      </c>
      <c r="M477">
        <v>0</v>
      </c>
      <c r="N477">
        <v>0</v>
      </c>
      <c r="O477">
        <v>0</v>
      </c>
      <c r="P477">
        <v>0</v>
      </c>
      <c r="Q477">
        <v>0</v>
      </c>
      <c r="R477">
        <v>0</v>
      </c>
      <c r="S477">
        <v>0</v>
      </c>
    </row>
    <row r="478" spans="1:19">
      <c r="A478" t="s">
        <v>128</v>
      </c>
      <c r="B478" t="s">
        <v>177</v>
      </c>
      <c r="C478" t="s">
        <v>860</v>
      </c>
      <c r="D478">
        <v>26.303999999999995</v>
      </c>
      <c r="E478">
        <v>12.095999999999997</v>
      </c>
      <c r="F478">
        <v>0</v>
      </c>
      <c r="G478">
        <v>0</v>
      </c>
      <c r="H478">
        <v>0</v>
      </c>
      <c r="I478">
        <v>0</v>
      </c>
      <c r="J478">
        <v>0</v>
      </c>
      <c r="K478">
        <v>0</v>
      </c>
      <c r="L478">
        <v>0</v>
      </c>
      <c r="M478">
        <v>0</v>
      </c>
      <c r="N478">
        <v>0</v>
      </c>
      <c r="O478">
        <v>0</v>
      </c>
      <c r="P478">
        <v>0</v>
      </c>
      <c r="Q478">
        <v>0</v>
      </c>
      <c r="R478">
        <v>0</v>
      </c>
      <c r="S478">
        <v>0</v>
      </c>
    </row>
    <row r="479" spans="1:19">
      <c r="A479" t="s">
        <v>128</v>
      </c>
      <c r="B479" t="s">
        <v>177</v>
      </c>
      <c r="C479" t="s">
        <v>861</v>
      </c>
      <c r="D479">
        <v>26.303999999999995</v>
      </c>
      <c r="E479">
        <v>12.095999999999997</v>
      </c>
      <c r="F479">
        <v>0</v>
      </c>
      <c r="G479">
        <v>0</v>
      </c>
      <c r="H479">
        <v>0</v>
      </c>
      <c r="I479">
        <v>0</v>
      </c>
      <c r="J479">
        <v>0</v>
      </c>
      <c r="K479">
        <v>0</v>
      </c>
      <c r="L479">
        <v>0</v>
      </c>
      <c r="M479">
        <v>0</v>
      </c>
      <c r="N479">
        <v>0</v>
      </c>
      <c r="O479">
        <v>0</v>
      </c>
      <c r="P479">
        <v>0</v>
      </c>
      <c r="Q479">
        <v>0</v>
      </c>
      <c r="R479">
        <v>0</v>
      </c>
      <c r="S479">
        <v>0</v>
      </c>
    </row>
    <row r="480" spans="1:19">
      <c r="A480" t="s">
        <v>128</v>
      </c>
      <c r="B480" t="s">
        <v>177</v>
      </c>
      <c r="C480" t="s">
        <v>862</v>
      </c>
      <c r="D480">
        <v>26.303999999999995</v>
      </c>
      <c r="E480">
        <v>12.095999999999997</v>
      </c>
      <c r="F480">
        <v>0</v>
      </c>
      <c r="G480">
        <v>0</v>
      </c>
      <c r="H480">
        <v>0</v>
      </c>
      <c r="I480">
        <v>0</v>
      </c>
      <c r="J480">
        <v>0</v>
      </c>
      <c r="K480">
        <v>0</v>
      </c>
      <c r="L480">
        <v>0</v>
      </c>
      <c r="M480">
        <v>0</v>
      </c>
      <c r="N480">
        <v>0</v>
      </c>
      <c r="O480">
        <v>0</v>
      </c>
      <c r="P480">
        <v>0</v>
      </c>
      <c r="Q480">
        <v>0</v>
      </c>
      <c r="R480">
        <v>0</v>
      </c>
      <c r="S480">
        <v>0</v>
      </c>
    </row>
    <row r="481" spans="1:19">
      <c r="A481" t="s">
        <v>128</v>
      </c>
      <c r="B481" t="s">
        <v>177</v>
      </c>
      <c r="C481" t="s">
        <v>863</v>
      </c>
      <c r="D481">
        <v>26.303999999999995</v>
      </c>
      <c r="E481">
        <v>12.095999999999997</v>
      </c>
      <c r="F481">
        <v>0</v>
      </c>
      <c r="G481">
        <v>0</v>
      </c>
      <c r="H481">
        <v>0</v>
      </c>
      <c r="I481">
        <v>0</v>
      </c>
      <c r="J481">
        <v>0</v>
      </c>
      <c r="K481">
        <v>0</v>
      </c>
      <c r="L481">
        <v>0</v>
      </c>
      <c r="M481">
        <v>0</v>
      </c>
      <c r="N481">
        <v>0</v>
      </c>
      <c r="O481">
        <v>0</v>
      </c>
      <c r="P481">
        <v>0</v>
      </c>
      <c r="Q481">
        <v>0</v>
      </c>
      <c r="R481">
        <v>0</v>
      </c>
      <c r="S481">
        <v>0</v>
      </c>
    </row>
    <row r="482" spans="1:19">
      <c r="A482" t="s">
        <v>128</v>
      </c>
      <c r="B482" t="s">
        <v>179</v>
      </c>
      <c r="C482" t="s">
        <v>856</v>
      </c>
      <c r="D482">
        <v>0</v>
      </c>
      <c r="E482">
        <v>0</v>
      </c>
      <c r="F482">
        <v>0</v>
      </c>
      <c r="G482">
        <v>0</v>
      </c>
      <c r="H482">
        <v>0</v>
      </c>
      <c r="I482">
        <v>0</v>
      </c>
      <c r="J482">
        <v>0</v>
      </c>
      <c r="K482">
        <v>0</v>
      </c>
      <c r="L482">
        <v>0</v>
      </c>
      <c r="M482">
        <v>0</v>
      </c>
      <c r="N482">
        <v>0</v>
      </c>
      <c r="O482">
        <v>0</v>
      </c>
      <c r="P482">
        <v>0</v>
      </c>
      <c r="Q482">
        <v>0</v>
      </c>
      <c r="R482">
        <v>0</v>
      </c>
      <c r="S482">
        <v>0</v>
      </c>
    </row>
    <row r="483" spans="1:19">
      <c r="A483" t="s">
        <v>128</v>
      </c>
      <c r="B483" t="s">
        <v>179</v>
      </c>
      <c r="C483" t="s">
        <v>857</v>
      </c>
      <c r="D483">
        <v>26.303999999999995</v>
      </c>
      <c r="E483">
        <v>12.095999999999997</v>
      </c>
      <c r="F483">
        <v>0</v>
      </c>
      <c r="G483">
        <v>0</v>
      </c>
      <c r="H483">
        <v>0</v>
      </c>
      <c r="I483">
        <v>0</v>
      </c>
      <c r="J483">
        <v>0</v>
      </c>
      <c r="K483">
        <v>0</v>
      </c>
      <c r="L483">
        <v>0</v>
      </c>
      <c r="M483">
        <v>0</v>
      </c>
      <c r="N483">
        <v>0</v>
      </c>
      <c r="O483">
        <v>0</v>
      </c>
      <c r="P483">
        <v>0</v>
      </c>
      <c r="Q483">
        <v>0</v>
      </c>
      <c r="R483">
        <v>0</v>
      </c>
      <c r="S483">
        <v>0</v>
      </c>
    </row>
    <row r="484" spans="1:19">
      <c r="A484" t="s">
        <v>128</v>
      </c>
      <c r="B484" t="s">
        <v>179</v>
      </c>
      <c r="C484" t="s">
        <v>858</v>
      </c>
      <c r="D484">
        <v>97.652449200000049</v>
      </c>
      <c r="E484">
        <v>44.905870800000017</v>
      </c>
      <c r="F484">
        <v>0</v>
      </c>
      <c r="G484">
        <v>0</v>
      </c>
      <c r="H484">
        <v>0</v>
      </c>
      <c r="I484">
        <v>0</v>
      </c>
      <c r="J484">
        <v>0</v>
      </c>
      <c r="K484">
        <v>0</v>
      </c>
      <c r="L484">
        <v>0</v>
      </c>
      <c r="M484">
        <v>0</v>
      </c>
      <c r="N484">
        <v>0</v>
      </c>
      <c r="O484">
        <v>0</v>
      </c>
      <c r="P484">
        <v>0</v>
      </c>
      <c r="Q484">
        <v>0</v>
      </c>
      <c r="R484">
        <v>0</v>
      </c>
      <c r="S484">
        <v>0</v>
      </c>
    </row>
    <row r="485" spans="1:19">
      <c r="A485" t="s">
        <v>128</v>
      </c>
      <c r="B485" t="s">
        <v>179</v>
      </c>
      <c r="C485" t="s">
        <v>859</v>
      </c>
      <c r="D485">
        <v>26.303999999999995</v>
      </c>
      <c r="E485">
        <v>12.095999999999997</v>
      </c>
      <c r="F485">
        <v>0</v>
      </c>
      <c r="G485">
        <v>0</v>
      </c>
      <c r="H485">
        <v>0</v>
      </c>
      <c r="I485">
        <v>0</v>
      </c>
      <c r="J485">
        <v>0</v>
      </c>
      <c r="K485">
        <v>0</v>
      </c>
      <c r="L485">
        <v>0</v>
      </c>
      <c r="M485">
        <v>0</v>
      </c>
      <c r="N485">
        <v>0</v>
      </c>
      <c r="O485">
        <v>0</v>
      </c>
      <c r="P485">
        <v>0</v>
      </c>
      <c r="Q485">
        <v>0</v>
      </c>
      <c r="R485">
        <v>0</v>
      </c>
      <c r="S485">
        <v>0</v>
      </c>
    </row>
    <row r="486" spans="1:19">
      <c r="A486" t="s">
        <v>128</v>
      </c>
      <c r="B486" t="s">
        <v>179</v>
      </c>
      <c r="C486" t="s">
        <v>860</v>
      </c>
      <c r="D486">
        <v>26.303999999999995</v>
      </c>
      <c r="E486">
        <v>12.095999999999997</v>
      </c>
      <c r="F486">
        <v>0</v>
      </c>
      <c r="G486">
        <v>0</v>
      </c>
      <c r="H486">
        <v>0</v>
      </c>
      <c r="I486">
        <v>0</v>
      </c>
      <c r="J486">
        <v>0</v>
      </c>
      <c r="K486">
        <v>0</v>
      </c>
      <c r="L486">
        <v>0</v>
      </c>
      <c r="M486">
        <v>0</v>
      </c>
      <c r="N486">
        <v>0</v>
      </c>
      <c r="O486">
        <v>0</v>
      </c>
      <c r="P486">
        <v>0</v>
      </c>
      <c r="Q486">
        <v>0</v>
      </c>
      <c r="R486">
        <v>0</v>
      </c>
      <c r="S486">
        <v>0</v>
      </c>
    </row>
    <row r="487" spans="1:19">
      <c r="A487" t="s">
        <v>128</v>
      </c>
      <c r="B487" t="s">
        <v>179</v>
      </c>
      <c r="C487" t="s">
        <v>861</v>
      </c>
      <c r="D487">
        <v>26.303999999999995</v>
      </c>
      <c r="E487">
        <v>12.095999999999997</v>
      </c>
      <c r="F487">
        <v>0</v>
      </c>
      <c r="G487">
        <v>0</v>
      </c>
      <c r="H487">
        <v>0</v>
      </c>
      <c r="I487">
        <v>0</v>
      </c>
      <c r="J487">
        <v>0</v>
      </c>
      <c r="K487">
        <v>0</v>
      </c>
      <c r="L487">
        <v>0</v>
      </c>
      <c r="M487">
        <v>0</v>
      </c>
      <c r="N487">
        <v>0</v>
      </c>
      <c r="O487">
        <v>0</v>
      </c>
      <c r="P487">
        <v>0</v>
      </c>
      <c r="Q487">
        <v>0</v>
      </c>
      <c r="R487">
        <v>0</v>
      </c>
      <c r="S487">
        <v>0</v>
      </c>
    </row>
    <row r="488" spans="1:19">
      <c r="A488" t="s">
        <v>128</v>
      </c>
      <c r="B488" t="s">
        <v>179</v>
      </c>
      <c r="C488" t="s">
        <v>862</v>
      </c>
      <c r="D488">
        <v>26.303999999999995</v>
      </c>
      <c r="E488">
        <v>12.095999999999997</v>
      </c>
      <c r="F488">
        <v>0</v>
      </c>
      <c r="G488">
        <v>0</v>
      </c>
      <c r="H488">
        <v>0</v>
      </c>
      <c r="I488">
        <v>0</v>
      </c>
      <c r="J488">
        <v>0</v>
      </c>
      <c r="K488">
        <v>0</v>
      </c>
      <c r="L488">
        <v>0</v>
      </c>
      <c r="M488">
        <v>0</v>
      </c>
      <c r="N488">
        <v>0</v>
      </c>
      <c r="O488">
        <v>0</v>
      </c>
      <c r="P488">
        <v>0</v>
      </c>
      <c r="Q488">
        <v>0</v>
      </c>
      <c r="R488">
        <v>0</v>
      </c>
      <c r="S488">
        <v>0</v>
      </c>
    </row>
    <row r="489" spans="1:19">
      <c r="A489" t="s">
        <v>128</v>
      </c>
      <c r="B489" t="s">
        <v>179</v>
      </c>
      <c r="C489" t="s">
        <v>863</v>
      </c>
      <c r="D489">
        <v>26.303999999999995</v>
      </c>
      <c r="E489">
        <v>12.095999999999997</v>
      </c>
      <c r="F489">
        <v>0</v>
      </c>
      <c r="G489">
        <v>0</v>
      </c>
      <c r="H489">
        <v>0</v>
      </c>
      <c r="I489">
        <v>0</v>
      </c>
      <c r="J489">
        <v>0</v>
      </c>
      <c r="K489">
        <v>0</v>
      </c>
      <c r="L489">
        <v>0</v>
      </c>
      <c r="M489">
        <v>0</v>
      </c>
      <c r="N489">
        <v>0</v>
      </c>
      <c r="O489">
        <v>0</v>
      </c>
      <c r="P489">
        <v>0</v>
      </c>
      <c r="Q489">
        <v>0</v>
      </c>
      <c r="R489">
        <v>0</v>
      </c>
      <c r="S489">
        <v>0</v>
      </c>
    </row>
    <row r="490" spans="1:19">
      <c r="A490" t="s">
        <v>128</v>
      </c>
      <c r="B490" t="s">
        <v>181</v>
      </c>
      <c r="C490" t="s">
        <v>856</v>
      </c>
      <c r="D490">
        <v>0</v>
      </c>
      <c r="E490">
        <v>0</v>
      </c>
      <c r="F490">
        <v>0</v>
      </c>
      <c r="G490">
        <v>0</v>
      </c>
      <c r="H490">
        <v>0</v>
      </c>
      <c r="I490">
        <v>0</v>
      </c>
      <c r="J490">
        <v>0</v>
      </c>
      <c r="K490">
        <v>0</v>
      </c>
      <c r="L490">
        <v>0</v>
      </c>
      <c r="M490">
        <v>0</v>
      </c>
      <c r="N490">
        <v>0</v>
      </c>
      <c r="O490">
        <v>0</v>
      </c>
      <c r="P490">
        <v>0</v>
      </c>
      <c r="Q490">
        <v>0</v>
      </c>
      <c r="R490">
        <v>0</v>
      </c>
      <c r="S490">
        <v>0</v>
      </c>
    </row>
    <row r="491" spans="1:19">
      <c r="A491" t="s">
        <v>128</v>
      </c>
      <c r="B491" t="s">
        <v>181</v>
      </c>
      <c r="C491" t="s">
        <v>857</v>
      </c>
      <c r="D491">
        <v>26.303999999999995</v>
      </c>
      <c r="E491">
        <v>12.095999999999997</v>
      </c>
      <c r="F491">
        <v>0</v>
      </c>
      <c r="G491">
        <v>0</v>
      </c>
      <c r="H491">
        <v>0</v>
      </c>
      <c r="I491">
        <v>0</v>
      </c>
      <c r="J491">
        <v>0</v>
      </c>
      <c r="K491">
        <v>0</v>
      </c>
      <c r="L491">
        <v>0</v>
      </c>
      <c r="M491">
        <v>0</v>
      </c>
      <c r="N491">
        <v>0</v>
      </c>
      <c r="O491">
        <v>0</v>
      </c>
      <c r="P491">
        <v>0</v>
      </c>
      <c r="Q491">
        <v>0</v>
      </c>
      <c r="R491">
        <v>0</v>
      </c>
      <c r="S491">
        <v>0</v>
      </c>
    </row>
    <row r="492" spans="1:19">
      <c r="A492" t="s">
        <v>128</v>
      </c>
      <c r="B492" t="s">
        <v>181</v>
      </c>
      <c r="C492" t="s">
        <v>858</v>
      </c>
      <c r="D492">
        <v>97.652449200000049</v>
      </c>
      <c r="E492">
        <v>44.905870800000017</v>
      </c>
      <c r="F492">
        <v>0</v>
      </c>
      <c r="G492">
        <v>0</v>
      </c>
      <c r="H492">
        <v>0</v>
      </c>
      <c r="I492">
        <v>0</v>
      </c>
      <c r="J492">
        <v>0</v>
      </c>
      <c r="K492">
        <v>0</v>
      </c>
      <c r="L492">
        <v>0</v>
      </c>
      <c r="M492">
        <v>0</v>
      </c>
      <c r="N492">
        <v>0</v>
      </c>
      <c r="O492">
        <v>0</v>
      </c>
      <c r="P492">
        <v>0</v>
      </c>
      <c r="Q492">
        <v>0</v>
      </c>
      <c r="R492">
        <v>0</v>
      </c>
      <c r="S492">
        <v>0</v>
      </c>
    </row>
    <row r="493" spans="1:19">
      <c r="A493" t="s">
        <v>128</v>
      </c>
      <c r="B493" t="s">
        <v>181</v>
      </c>
      <c r="C493" t="s">
        <v>859</v>
      </c>
      <c r="D493">
        <v>26.303999999999995</v>
      </c>
      <c r="E493">
        <v>12.095999999999997</v>
      </c>
      <c r="F493">
        <v>0</v>
      </c>
      <c r="G493">
        <v>0</v>
      </c>
      <c r="H493">
        <v>0</v>
      </c>
      <c r="I493">
        <v>0</v>
      </c>
      <c r="J493">
        <v>0</v>
      </c>
      <c r="K493">
        <v>0</v>
      </c>
      <c r="L493">
        <v>0</v>
      </c>
      <c r="M493">
        <v>0</v>
      </c>
      <c r="N493">
        <v>0</v>
      </c>
      <c r="O493">
        <v>0</v>
      </c>
      <c r="P493">
        <v>0</v>
      </c>
      <c r="Q493">
        <v>0</v>
      </c>
      <c r="R493">
        <v>0</v>
      </c>
      <c r="S493">
        <v>0</v>
      </c>
    </row>
    <row r="494" spans="1:19">
      <c r="A494" t="s">
        <v>128</v>
      </c>
      <c r="B494" t="s">
        <v>181</v>
      </c>
      <c r="C494" t="s">
        <v>860</v>
      </c>
      <c r="D494">
        <v>26.303999999999995</v>
      </c>
      <c r="E494">
        <v>12.095999999999997</v>
      </c>
      <c r="F494">
        <v>0</v>
      </c>
      <c r="G494">
        <v>0</v>
      </c>
      <c r="H494">
        <v>0</v>
      </c>
      <c r="I494">
        <v>0</v>
      </c>
      <c r="J494">
        <v>0</v>
      </c>
      <c r="K494">
        <v>0</v>
      </c>
      <c r="L494">
        <v>0</v>
      </c>
      <c r="M494">
        <v>0</v>
      </c>
      <c r="N494">
        <v>0</v>
      </c>
      <c r="O494">
        <v>0</v>
      </c>
      <c r="P494">
        <v>0</v>
      </c>
      <c r="Q494">
        <v>0</v>
      </c>
      <c r="R494">
        <v>0</v>
      </c>
      <c r="S494">
        <v>0</v>
      </c>
    </row>
    <row r="495" spans="1:19">
      <c r="A495" t="s">
        <v>128</v>
      </c>
      <c r="B495" t="s">
        <v>181</v>
      </c>
      <c r="C495" t="s">
        <v>861</v>
      </c>
      <c r="D495">
        <v>26.303999999999995</v>
      </c>
      <c r="E495">
        <v>12.095999999999997</v>
      </c>
      <c r="F495">
        <v>0</v>
      </c>
      <c r="G495">
        <v>0</v>
      </c>
      <c r="H495">
        <v>0</v>
      </c>
      <c r="I495">
        <v>0</v>
      </c>
      <c r="J495">
        <v>0</v>
      </c>
      <c r="K495">
        <v>0</v>
      </c>
      <c r="L495">
        <v>0</v>
      </c>
      <c r="M495">
        <v>0</v>
      </c>
      <c r="N495">
        <v>0</v>
      </c>
      <c r="O495">
        <v>0</v>
      </c>
      <c r="P495">
        <v>0</v>
      </c>
      <c r="Q495">
        <v>0</v>
      </c>
      <c r="R495">
        <v>0</v>
      </c>
      <c r="S495">
        <v>0</v>
      </c>
    </row>
    <row r="496" spans="1:19">
      <c r="A496" t="s">
        <v>128</v>
      </c>
      <c r="B496" t="s">
        <v>181</v>
      </c>
      <c r="C496" t="s">
        <v>862</v>
      </c>
      <c r="D496">
        <v>26.303999999999995</v>
      </c>
      <c r="E496">
        <v>12.095999999999997</v>
      </c>
      <c r="F496">
        <v>0</v>
      </c>
      <c r="G496">
        <v>0</v>
      </c>
      <c r="H496">
        <v>0</v>
      </c>
      <c r="I496">
        <v>0</v>
      </c>
      <c r="J496">
        <v>0</v>
      </c>
      <c r="K496">
        <v>0</v>
      </c>
      <c r="L496">
        <v>0</v>
      </c>
      <c r="M496">
        <v>0</v>
      </c>
      <c r="N496">
        <v>0</v>
      </c>
      <c r="O496">
        <v>0</v>
      </c>
      <c r="P496">
        <v>0</v>
      </c>
      <c r="Q496">
        <v>0</v>
      </c>
      <c r="R496">
        <v>0</v>
      </c>
      <c r="S496">
        <v>0</v>
      </c>
    </row>
    <row r="497" spans="1:19">
      <c r="A497" t="s">
        <v>128</v>
      </c>
      <c r="B497" t="s">
        <v>181</v>
      </c>
      <c r="C497" t="s">
        <v>863</v>
      </c>
      <c r="D497">
        <v>26.303999999999995</v>
      </c>
      <c r="E497">
        <v>12.095999999999997</v>
      </c>
      <c r="F497">
        <v>0</v>
      </c>
      <c r="G497">
        <v>0</v>
      </c>
      <c r="H497">
        <v>0</v>
      </c>
      <c r="I497">
        <v>0</v>
      </c>
      <c r="J497">
        <v>0</v>
      </c>
      <c r="K497">
        <v>0</v>
      </c>
      <c r="L497">
        <v>0</v>
      </c>
      <c r="M497">
        <v>0</v>
      </c>
      <c r="N497">
        <v>0</v>
      </c>
      <c r="O497">
        <v>0</v>
      </c>
      <c r="P497">
        <v>0</v>
      </c>
      <c r="Q497">
        <v>0</v>
      </c>
      <c r="R497">
        <v>0</v>
      </c>
      <c r="S497">
        <v>0</v>
      </c>
    </row>
    <row r="498" spans="1:19">
      <c r="A498" t="s">
        <v>128</v>
      </c>
      <c r="B498" t="s">
        <v>183</v>
      </c>
      <c r="C498" t="s">
        <v>856</v>
      </c>
      <c r="D498">
        <v>0</v>
      </c>
      <c r="E498">
        <v>0</v>
      </c>
      <c r="F498">
        <v>0</v>
      </c>
      <c r="G498">
        <v>0</v>
      </c>
      <c r="H498">
        <v>0</v>
      </c>
      <c r="I498">
        <v>0</v>
      </c>
      <c r="J498">
        <v>0</v>
      </c>
      <c r="K498">
        <v>0</v>
      </c>
      <c r="L498">
        <v>0</v>
      </c>
      <c r="M498">
        <v>0</v>
      </c>
      <c r="N498">
        <v>0</v>
      </c>
      <c r="O498">
        <v>0</v>
      </c>
      <c r="P498">
        <v>0</v>
      </c>
      <c r="Q498">
        <v>0</v>
      </c>
      <c r="R498">
        <v>0</v>
      </c>
      <c r="S498">
        <v>0</v>
      </c>
    </row>
    <row r="499" spans="1:19">
      <c r="A499" t="s">
        <v>128</v>
      </c>
      <c r="B499" t="s">
        <v>183</v>
      </c>
      <c r="C499" t="s">
        <v>857</v>
      </c>
      <c r="D499">
        <v>26.303999999999995</v>
      </c>
      <c r="E499">
        <v>12.095999999999997</v>
      </c>
      <c r="F499">
        <v>0</v>
      </c>
      <c r="G499">
        <v>0</v>
      </c>
      <c r="H499">
        <v>0</v>
      </c>
      <c r="I499">
        <v>0</v>
      </c>
      <c r="J499">
        <v>0</v>
      </c>
      <c r="K499">
        <v>0</v>
      </c>
      <c r="L499">
        <v>0</v>
      </c>
      <c r="M499">
        <v>0</v>
      </c>
      <c r="N499">
        <v>0</v>
      </c>
      <c r="O499">
        <v>0</v>
      </c>
      <c r="P499">
        <v>0</v>
      </c>
      <c r="Q499">
        <v>0</v>
      </c>
      <c r="R499">
        <v>0</v>
      </c>
      <c r="S499">
        <v>0</v>
      </c>
    </row>
    <row r="500" spans="1:19">
      <c r="A500" t="s">
        <v>128</v>
      </c>
      <c r="B500" t="s">
        <v>183</v>
      </c>
      <c r="C500" t="s">
        <v>858</v>
      </c>
      <c r="D500">
        <v>97.652449200000049</v>
      </c>
      <c r="E500">
        <v>44.905870800000017</v>
      </c>
      <c r="F500">
        <v>0</v>
      </c>
      <c r="G500">
        <v>0</v>
      </c>
      <c r="H500">
        <v>0</v>
      </c>
      <c r="I500">
        <v>0</v>
      </c>
      <c r="J500">
        <v>0</v>
      </c>
      <c r="K500">
        <v>0</v>
      </c>
      <c r="L500">
        <v>0</v>
      </c>
      <c r="M500">
        <v>0</v>
      </c>
      <c r="N500">
        <v>0</v>
      </c>
      <c r="O500">
        <v>0</v>
      </c>
      <c r="P500">
        <v>0</v>
      </c>
      <c r="Q500">
        <v>0</v>
      </c>
      <c r="R500">
        <v>0</v>
      </c>
      <c r="S500">
        <v>0</v>
      </c>
    </row>
    <row r="501" spans="1:19">
      <c r="A501" t="s">
        <v>128</v>
      </c>
      <c r="B501" t="s">
        <v>183</v>
      </c>
      <c r="C501" t="s">
        <v>859</v>
      </c>
      <c r="D501">
        <v>26.303999999999995</v>
      </c>
      <c r="E501">
        <v>12.095999999999997</v>
      </c>
      <c r="F501">
        <v>0</v>
      </c>
      <c r="G501">
        <v>0</v>
      </c>
      <c r="H501">
        <v>0</v>
      </c>
      <c r="I501">
        <v>0</v>
      </c>
      <c r="J501">
        <v>0</v>
      </c>
      <c r="K501">
        <v>0</v>
      </c>
      <c r="L501">
        <v>0</v>
      </c>
      <c r="M501">
        <v>0</v>
      </c>
      <c r="N501">
        <v>0</v>
      </c>
      <c r="O501">
        <v>0</v>
      </c>
      <c r="P501">
        <v>0</v>
      </c>
      <c r="Q501">
        <v>0</v>
      </c>
      <c r="R501">
        <v>0</v>
      </c>
      <c r="S501">
        <v>0</v>
      </c>
    </row>
    <row r="502" spans="1:19">
      <c r="A502" t="s">
        <v>128</v>
      </c>
      <c r="B502" t="s">
        <v>183</v>
      </c>
      <c r="C502" t="s">
        <v>860</v>
      </c>
      <c r="D502">
        <v>26.303999999999995</v>
      </c>
      <c r="E502">
        <v>12.095999999999997</v>
      </c>
      <c r="F502">
        <v>0</v>
      </c>
      <c r="G502">
        <v>0</v>
      </c>
      <c r="H502">
        <v>0</v>
      </c>
      <c r="I502">
        <v>0</v>
      </c>
      <c r="J502">
        <v>0</v>
      </c>
      <c r="K502">
        <v>0</v>
      </c>
      <c r="L502">
        <v>0</v>
      </c>
      <c r="M502">
        <v>0</v>
      </c>
      <c r="N502">
        <v>0</v>
      </c>
      <c r="O502">
        <v>0</v>
      </c>
      <c r="P502">
        <v>0</v>
      </c>
      <c r="Q502">
        <v>0</v>
      </c>
      <c r="R502">
        <v>0</v>
      </c>
      <c r="S502">
        <v>0</v>
      </c>
    </row>
    <row r="503" spans="1:19">
      <c r="A503" t="s">
        <v>128</v>
      </c>
      <c r="B503" t="s">
        <v>183</v>
      </c>
      <c r="C503" t="s">
        <v>861</v>
      </c>
      <c r="D503">
        <v>26.303999999999995</v>
      </c>
      <c r="E503">
        <v>12.095999999999997</v>
      </c>
      <c r="F503">
        <v>0</v>
      </c>
      <c r="G503">
        <v>0</v>
      </c>
      <c r="H503">
        <v>0</v>
      </c>
      <c r="I503">
        <v>0</v>
      </c>
      <c r="J503">
        <v>0</v>
      </c>
      <c r="K503">
        <v>0</v>
      </c>
      <c r="L503">
        <v>0</v>
      </c>
      <c r="M503">
        <v>0</v>
      </c>
      <c r="N503">
        <v>0</v>
      </c>
      <c r="O503">
        <v>0</v>
      </c>
      <c r="P503">
        <v>0</v>
      </c>
      <c r="Q503">
        <v>0</v>
      </c>
      <c r="R503">
        <v>0</v>
      </c>
      <c r="S503">
        <v>0</v>
      </c>
    </row>
    <row r="504" spans="1:19">
      <c r="A504" t="s">
        <v>128</v>
      </c>
      <c r="B504" t="s">
        <v>183</v>
      </c>
      <c r="C504" t="s">
        <v>862</v>
      </c>
      <c r="D504">
        <v>26.303999999999995</v>
      </c>
      <c r="E504">
        <v>12.095999999999997</v>
      </c>
      <c r="F504">
        <v>0</v>
      </c>
      <c r="G504">
        <v>0</v>
      </c>
      <c r="H504">
        <v>0</v>
      </c>
      <c r="I504">
        <v>0</v>
      </c>
      <c r="J504">
        <v>0</v>
      </c>
      <c r="K504">
        <v>0</v>
      </c>
      <c r="L504">
        <v>0</v>
      </c>
      <c r="M504">
        <v>0</v>
      </c>
      <c r="N504">
        <v>0</v>
      </c>
      <c r="O504">
        <v>0</v>
      </c>
      <c r="P504">
        <v>0</v>
      </c>
      <c r="Q504">
        <v>0</v>
      </c>
      <c r="R504">
        <v>0</v>
      </c>
      <c r="S504">
        <v>0</v>
      </c>
    </row>
    <row r="505" spans="1:19">
      <c r="A505" t="s">
        <v>128</v>
      </c>
      <c r="B505" t="s">
        <v>183</v>
      </c>
      <c r="C505" t="s">
        <v>863</v>
      </c>
      <c r="D505">
        <v>26.303999999999995</v>
      </c>
      <c r="E505">
        <v>12.095999999999997</v>
      </c>
      <c r="F505">
        <v>0</v>
      </c>
      <c r="G505">
        <v>0</v>
      </c>
      <c r="H505">
        <v>0</v>
      </c>
      <c r="I505">
        <v>0</v>
      </c>
      <c r="J505">
        <v>0</v>
      </c>
      <c r="K505">
        <v>0</v>
      </c>
      <c r="L505">
        <v>0</v>
      </c>
      <c r="M505">
        <v>0</v>
      </c>
      <c r="N505">
        <v>0</v>
      </c>
      <c r="O505">
        <v>0</v>
      </c>
      <c r="P505">
        <v>0</v>
      </c>
      <c r="Q505">
        <v>0</v>
      </c>
      <c r="R505">
        <v>0</v>
      </c>
      <c r="S505">
        <v>0</v>
      </c>
    </row>
    <row r="506" spans="1:19">
      <c r="A506" t="s">
        <v>128</v>
      </c>
      <c r="B506" t="s">
        <v>185</v>
      </c>
      <c r="C506" t="s">
        <v>856</v>
      </c>
      <c r="D506">
        <v>0</v>
      </c>
      <c r="E506">
        <v>0</v>
      </c>
      <c r="F506">
        <v>0</v>
      </c>
      <c r="G506">
        <v>0</v>
      </c>
      <c r="H506">
        <v>0</v>
      </c>
      <c r="I506">
        <v>0</v>
      </c>
      <c r="J506">
        <v>0</v>
      </c>
      <c r="K506">
        <v>0</v>
      </c>
      <c r="L506">
        <v>0</v>
      </c>
      <c r="M506">
        <v>0</v>
      </c>
      <c r="N506">
        <v>0</v>
      </c>
      <c r="O506">
        <v>0</v>
      </c>
      <c r="P506">
        <v>0</v>
      </c>
      <c r="Q506">
        <v>0</v>
      </c>
      <c r="R506">
        <v>0</v>
      </c>
      <c r="S506">
        <v>0</v>
      </c>
    </row>
    <row r="507" spans="1:19">
      <c r="A507" t="s">
        <v>128</v>
      </c>
      <c r="B507" t="s">
        <v>185</v>
      </c>
      <c r="C507" t="s">
        <v>857</v>
      </c>
      <c r="D507">
        <v>32.149333333333324</v>
      </c>
      <c r="E507">
        <v>14.783999999999992</v>
      </c>
      <c r="F507">
        <v>0</v>
      </c>
      <c r="G507">
        <v>0</v>
      </c>
      <c r="H507">
        <v>0</v>
      </c>
      <c r="I507">
        <v>0</v>
      </c>
      <c r="J507">
        <v>0</v>
      </c>
      <c r="K507">
        <v>0</v>
      </c>
      <c r="L507">
        <v>0</v>
      </c>
      <c r="M507">
        <v>0</v>
      </c>
      <c r="N507">
        <v>0</v>
      </c>
      <c r="O507">
        <v>0</v>
      </c>
      <c r="P507">
        <v>0</v>
      </c>
      <c r="Q507">
        <v>0</v>
      </c>
      <c r="R507">
        <v>0</v>
      </c>
      <c r="S507">
        <v>0</v>
      </c>
    </row>
    <row r="508" spans="1:19">
      <c r="A508" t="s">
        <v>128</v>
      </c>
      <c r="B508" t="s">
        <v>185</v>
      </c>
      <c r="C508" t="s">
        <v>858</v>
      </c>
      <c r="D508">
        <v>79.714966133333377</v>
      </c>
      <c r="E508">
        <v>36.657247200000015</v>
      </c>
      <c r="F508">
        <v>0</v>
      </c>
      <c r="G508">
        <v>0</v>
      </c>
      <c r="H508">
        <v>0</v>
      </c>
      <c r="I508">
        <v>0</v>
      </c>
      <c r="J508">
        <v>0</v>
      </c>
      <c r="K508">
        <v>0</v>
      </c>
      <c r="L508">
        <v>0</v>
      </c>
      <c r="M508">
        <v>0</v>
      </c>
      <c r="N508">
        <v>0</v>
      </c>
      <c r="O508">
        <v>0</v>
      </c>
      <c r="P508">
        <v>0</v>
      </c>
      <c r="Q508">
        <v>0</v>
      </c>
      <c r="R508">
        <v>0</v>
      </c>
      <c r="S508">
        <v>0</v>
      </c>
    </row>
    <row r="509" spans="1:19">
      <c r="A509" t="s">
        <v>128</v>
      </c>
      <c r="B509" t="s">
        <v>185</v>
      </c>
      <c r="C509" t="s">
        <v>859</v>
      </c>
      <c r="D509">
        <v>32.149333333333324</v>
      </c>
      <c r="E509">
        <v>14.783999999999992</v>
      </c>
      <c r="F509">
        <v>0</v>
      </c>
      <c r="G509">
        <v>0</v>
      </c>
      <c r="H509">
        <v>0</v>
      </c>
      <c r="I509">
        <v>0</v>
      </c>
      <c r="J509">
        <v>0</v>
      </c>
      <c r="K509">
        <v>0</v>
      </c>
      <c r="L509">
        <v>0</v>
      </c>
      <c r="M509">
        <v>0</v>
      </c>
      <c r="N509">
        <v>0</v>
      </c>
      <c r="O509">
        <v>0</v>
      </c>
      <c r="P509">
        <v>0</v>
      </c>
      <c r="Q509">
        <v>0</v>
      </c>
      <c r="R509">
        <v>0</v>
      </c>
      <c r="S509">
        <v>0</v>
      </c>
    </row>
    <row r="510" spans="1:19">
      <c r="A510" t="s">
        <v>128</v>
      </c>
      <c r="B510" t="s">
        <v>185</v>
      </c>
      <c r="C510" t="s">
        <v>860</v>
      </c>
      <c r="D510">
        <v>32.149333333333324</v>
      </c>
      <c r="E510">
        <v>14.783999999999992</v>
      </c>
      <c r="F510">
        <v>0</v>
      </c>
      <c r="G510">
        <v>0</v>
      </c>
      <c r="H510">
        <v>0</v>
      </c>
      <c r="I510">
        <v>0</v>
      </c>
      <c r="J510">
        <v>0</v>
      </c>
      <c r="K510">
        <v>0</v>
      </c>
      <c r="L510">
        <v>0</v>
      </c>
      <c r="M510">
        <v>0</v>
      </c>
      <c r="N510">
        <v>0</v>
      </c>
      <c r="O510">
        <v>0</v>
      </c>
      <c r="P510">
        <v>0</v>
      </c>
      <c r="Q510">
        <v>0</v>
      </c>
      <c r="R510">
        <v>0</v>
      </c>
      <c r="S510">
        <v>0</v>
      </c>
    </row>
    <row r="511" spans="1:19">
      <c r="A511" t="s">
        <v>128</v>
      </c>
      <c r="B511" t="s">
        <v>185</v>
      </c>
      <c r="C511" t="s">
        <v>861</v>
      </c>
      <c r="D511">
        <v>32.149333333333324</v>
      </c>
      <c r="E511">
        <v>14.783999999999992</v>
      </c>
      <c r="F511">
        <v>0</v>
      </c>
      <c r="G511">
        <v>0</v>
      </c>
      <c r="H511">
        <v>0</v>
      </c>
      <c r="I511">
        <v>0</v>
      </c>
      <c r="J511">
        <v>0</v>
      </c>
      <c r="K511">
        <v>0</v>
      </c>
      <c r="L511">
        <v>0</v>
      </c>
      <c r="M511">
        <v>0</v>
      </c>
      <c r="N511">
        <v>0</v>
      </c>
      <c r="O511">
        <v>0</v>
      </c>
      <c r="P511">
        <v>0</v>
      </c>
      <c r="Q511">
        <v>0</v>
      </c>
      <c r="R511">
        <v>0</v>
      </c>
      <c r="S511">
        <v>0</v>
      </c>
    </row>
    <row r="512" spans="1:19">
      <c r="A512" t="s">
        <v>128</v>
      </c>
      <c r="B512" t="s">
        <v>185</v>
      </c>
      <c r="C512" t="s">
        <v>862</v>
      </c>
      <c r="D512">
        <v>32.149333333333324</v>
      </c>
      <c r="E512">
        <v>14.783999999999992</v>
      </c>
      <c r="F512">
        <v>0</v>
      </c>
      <c r="G512">
        <v>0</v>
      </c>
      <c r="H512">
        <v>0</v>
      </c>
      <c r="I512">
        <v>0</v>
      </c>
      <c r="J512">
        <v>0</v>
      </c>
      <c r="K512">
        <v>0</v>
      </c>
      <c r="L512">
        <v>0</v>
      </c>
      <c r="M512">
        <v>0</v>
      </c>
      <c r="N512">
        <v>0</v>
      </c>
      <c r="O512">
        <v>0</v>
      </c>
      <c r="P512">
        <v>0</v>
      </c>
      <c r="Q512">
        <v>0</v>
      </c>
      <c r="R512">
        <v>0</v>
      </c>
      <c r="S512">
        <v>0</v>
      </c>
    </row>
    <row r="513" spans="1:19">
      <c r="A513" t="s">
        <v>128</v>
      </c>
      <c r="B513" t="s">
        <v>185</v>
      </c>
      <c r="C513" t="s">
        <v>863</v>
      </c>
      <c r="D513">
        <v>32.149333333333324</v>
      </c>
      <c r="E513">
        <v>14.783999999999992</v>
      </c>
      <c r="F513">
        <v>0</v>
      </c>
      <c r="G513">
        <v>0</v>
      </c>
      <c r="H513">
        <v>0</v>
      </c>
      <c r="I513">
        <v>0</v>
      </c>
      <c r="J513">
        <v>0</v>
      </c>
      <c r="K513">
        <v>0</v>
      </c>
      <c r="L513">
        <v>0</v>
      </c>
      <c r="M513">
        <v>0</v>
      </c>
      <c r="N513">
        <v>0</v>
      </c>
      <c r="O513">
        <v>0</v>
      </c>
      <c r="P513">
        <v>0</v>
      </c>
      <c r="Q513">
        <v>0</v>
      </c>
      <c r="R513">
        <v>0</v>
      </c>
      <c r="S513">
        <v>0</v>
      </c>
    </row>
    <row r="514" spans="1:19">
      <c r="A514" t="s">
        <v>130</v>
      </c>
      <c r="B514" t="s">
        <v>171</v>
      </c>
      <c r="C514" t="s">
        <v>856</v>
      </c>
      <c r="D514">
        <v>17.646457589984351</v>
      </c>
      <c r="E514">
        <v>8.1147943661971809</v>
      </c>
      <c r="F514">
        <v>0</v>
      </c>
      <c r="G514">
        <v>0</v>
      </c>
      <c r="H514">
        <v>0</v>
      </c>
      <c r="I514">
        <v>0</v>
      </c>
      <c r="J514">
        <v>0</v>
      </c>
      <c r="K514">
        <v>0</v>
      </c>
      <c r="L514">
        <v>0</v>
      </c>
      <c r="M514">
        <v>0</v>
      </c>
      <c r="N514">
        <v>0</v>
      </c>
      <c r="O514">
        <v>0</v>
      </c>
      <c r="P514">
        <v>0</v>
      </c>
      <c r="Q514">
        <v>0</v>
      </c>
      <c r="R514">
        <v>0</v>
      </c>
      <c r="S514">
        <v>0</v>
      </c>
    </row>
    <row r="515" spans="1:19">
      <c r="A515" t="s">
        <v>130</v>
      </c>
      <c r="B515" t="s">
        <v>171</v>
      </c>
      <c r="C515" t="s">
        <v>857</v>
      </c>
      <c r="D515">
        <v>28.457438909389101</v>
      </c>
      <c r="E515">
        <v>13.086267527675279</v>
      </c>
      <c r="F515">
        <v>0</v>
      </c>
      <c r="G515">
        <v>0</v>
      </c>
      <c r="H515">
        <v>0</v>
      </c>
      <c r="I515">
        <v>0</v>
      </c>
      <c r="J515">
        <v>0</v>
      </c>
      <c r="K515">
        <v>0</v>
      </c>
      <c r="L515">
        <v>0</v>
      </c>
      <c r="M515">
        <v>0</v>
      </c>
      <c r="N515">
        <v>0</v>
      </c>
      <c r="O515">
        <v>0</v>
      </c>
      <c r="P515">
        <v>0</v>
      </c>
      <c r="Q515">
        <v>0</v>
      </c>
      <c r="R515">
        <v>0</v>
      </c>
      <c r="S515">
        <v>0</v>
      </c>
    </row>
    <row r="516" spans="1:19">
      <c r="A516" t="s">
        <v>130</v>
      </c>
      <c r="B516" t="s">
        <v>171</v>
      </c>
      <c r="C516" t="s">
        <v>858</v>
      </c>
      <c r="D516">
        <v>33.723421151271758</v>
      </c>
      <c r="E516">
        <v>15.50785060240964</v>
      </c>
      <c r="F516">
        <v>0</v>
      </c>
      <c r="G516">
        <v>0</v>
      </c>
      <c r="H516">
        <v>0</v>
      </c>
      <c r="I516">
        <v>0</v>
      </c>
      <c r="J516">
        <v>0</v>
      </c>
      <c r="K516">
        <v>0</v>
      </c>
      <c r="L516">
        <v>0</v>
      </c>
      <c r="M516">
        <v>0</v>
      </c>
      <c r="N516">
        <v>0</v>
      </c>
      <c r="O516">
        <v>0</v>
      </c>
      <c r="P516">
        <v>0</v>
      </c>
      <c r="Q516">
        <v>0</v>
      </c>
      <c r="R516">
        <v>0</v>
      </c>
      <c r="S516">
        <v>0</v>
      </c>
    </row>
    <row r="517" spans="1:19">
      <c r="A517" t="s">
        <v>130</v>
      </c>
      <c r="B517" t="s">
        <v>171</v>
      </c>
      <c r="C517" t="s">
        <v>859</v>
      </c>
      <c r="D517">
        <v>29.778611244926179</v>
      </c>
      <c r="E517">
        <v>13.693813930148533</v>
      </c>
      <c r="F517">
        <v>0</v>
      </c>
      <c r="G517">
        <v>0</v>
      </c>
      <c r="H517">
        <v>0</v>
      </c>
      <c r="I517">
        <v>0</v>
      </c>
      <c r="J517">
        <v>0</v>
      </c>
      <c r="K517">
        <v>0</v>
      </c>
      <c r="L517">
        <v>0</v>
      </c>
      <c r="M517">
        <v>0</v>
      </c>
      <c r="N517">
        <v>0</v>
      </c>
      <c r="O517">
        <v>0</v>
      </c>
      <c r="P517">
        <v>0</v>
      </c>
      <c r="Q517">
        <v>0</v>
      </c>
      <c r="R517">
        <v>0</v>
      </c>
      <c r="S517">
        <v>0</v>
      </c>
    </row>
    <row r="518" spans="1:19">
      <c r="A518" t="s">
        <v>130</v>
      </c>
      <c r="B518" t="s">
        <v>171</v>
      </c>
      <c r="C518" t="s">
        <v>860</v>
      </c>
      <c r="D518">
        <v>32.864777777777782</v>
      </c>
      <c r="E518">
        <v>15.113</v>
      </c>
      <c r="F518">
        <v>0</v>
      </c>
      <c r="G518">
        <v>0</v>
      </c>
      <c r="H518">
        <v>0</v>
      </c>
      <c r="I518">
        <v>0</v>
      </c>
      <c r="J518">
        <v>0</v>
      </c>
      <c r="K518">
        <v>0</v>
      </c>
      <c r="L518">
        <v>0</v>
      </c>
      <c r="M518">
        <v>0</v>
      </c>
      <c r="N518">
        <v>0</v>
      </c>
      <c r="O518">
        <v>0</v>
      </c>
      <c r="P518">
        <v>0</v>
      </c>
      <c r="Q518">
        <v>0</v>
      </c>
      <c r="R518">
        <v>0</v>
      </c>
      <c r="S518">
        <v>0</v>
      </c>
    </row>
    <row r="519" spans="1:19">
      <c r="A519" t="s">
        <v>130</v>
      </c>
      <c r="B519" t="s">
        <v>171</v>
      </c>
      <c r="C519" t="s">
        <v>861</v>
      </c>
      <c r="D519">
        <v>32.864777777777782</v>
      </c>
      <c r="E519">
        <v>15.113</v>
      </c>
      <c r="F519">
        <v>0</v>
      </c>
      <c r="G519">
        <v>0</v>
      </c>
      <c r="H519">
        <v>0</v>
      </c>
      <c r="I519">
        <v>0</v>
      </c>
      <c r="J519">
        <v>0</v>
      </c>
      <c r="K519">
        <v>0</v>
      </c>
      <c r="L519">
        <v>0</v>
      </c>
      <c r="M519">
        <v>0</v>
      </c>
      <c r="N519">
        <v>0</v>
      </c>
      <c r="O519">
        <v>0</v>
      </c>
      <c r="P519">
        <v>0</v>
      </c>
      <c r="Q519">
        <v>0</v>
      </c>
      <c r="R519">
        <v>0</v>
      </c>
      <c r="S519">
        <v>0</v>
      </c>
    </row>
    <row r="520" spans="1:19">
      <c r="A520" t="s">
        <v>130</v>
      </c>
      <c r="B520" t="s">
        <v>171</v>
      </c>
      <c r="C520" t="s">
        <v>862</v>
      </c>
      <c r="D520">
        <v>32.864777777777782</v>
      </c>
      <c r="E520">
        <v>15.113</v>
      </c>
      <c r="F520">
        <v>0</v>
      </c>
      <c r="G520">
        <v>0</v>
      </c>
      <c r="H520">
        <v>0</v>
      </c>
      <c r="I520">
        <v>0</v>
      </c>
      <c r="J520">
        <v>0</v>
      </c>
      <c r="K520">
        <v>0</v>
      </c>
      <c r="L520">
        <v>0</v>
      </c>
      <c r="M520">
        <v>0</v>
      </c>
      <c r="N520">
        <v>0</v>
      </c>
      <c r="O520">
        <v>0</v>
      </c>
      <c r="P520">
        <v>0</v>
      </c>
      <c r="Q520">
        <v>0</v>
      </c>
      <c r="R520">
        <v>0</v>
      </c>
      <c r="S520">
        <v>0</v>
      </c>
    </row>
    <row r="521" spans="1:19">
      <c r="A521" t="s">
        <v>130</v>
      </c>
      <c r="B521" t="s">
        <v>171</v>
      </c>
      <c r="C521" t="s">
        <v>863</v>
      </c>
      <c r="D521">
        <v>32.864777777777782</v>
      </c>
      <c r="E521">
        <v>15.113</v>
      </c>
      <c r="F521">
        <v>0</v>
      </c>
      <c r="G521">
        <v>0</v>
      </c>
      <c r="H521">
        <v>0</v>
      </c>
      <c r="I521">
        <v>0</v>
      </c>
      <c r="J521">
        <v>0</v>
      </c>
      <c r="K521">
        <v>0</v>
      </c>
      <c r="L521">
        <v>0</v>
      </c>
      <c r="M521">
        <v>0</v>
      </c>
      <c r="N521">
        <v>0</v>
      </c>
      <c r="O521">
        <v>0</v>
      </c>
      <c r="P521">
        <v>0</v>
      </c>
      <c r="Q521">
        <v>0</v>
      </c>
      <c r="R521">
        <v>0</v>
      </c>
      <c r="S521">
        <v>0</v>
      </c>
    </row>
    <row r="522" spans="1:19">
      <c r="A522" t="s">
        <v>130</v>
      </c>
      <c r="B522" t="s">
        <v>173</v>
      </c>
      <c r="C522" t="s">
        <v>856</v>
      </c>
      <c r="D522">
        <v>35.813689197695254</v>
      </c>
      <c r="E522">
        <v>16.469068755144527</v>
      </c>
      <c r="F522">
        <v>0</v>
      </c>
      <c r="G522">
        <v>0</v>
      </c>
      <c r="H522">
        <v>0</v>
      </c>
      <c r="I522">
        <v>0</v>
      </c>
      <c r="J522">
        <v>0</v>
      </c>
      <c r="K522">
        <v>0</v>
      </c>
      <c r="L522">
        <v>0</v>
      </c>
      <c r="M522">
        <v>0</v>
      </c>
      <c r="N522">
        <v>0</v>
      </c>
      <c r="O522">
        <v>0</v>
      </c>
      <c r="P522">
        <v>0</v>
      </c>
      <c r="Q522">
        <v>0</v>
      </c>
      <c r="R522">
        <v>0</v>
      </c>
      <c r="S522">
        <v>0</v>
      </c>
    </row>
    <row r="523" spans="1:19">
      <c r="A523" t="s">
        <v>130</v>
      </c>
      <c r="B523" t="s">
        <v>173</v>
      </c>
      <c r="C523" t="s">
        <v>857</v>
      </c>
      <c r="D523">
        <v>57.910001352248749</v>
      </c>
      <c r="E523">
        <v>26.630146607238466</v>
      </c>
      <c r="F523">
        <v>0</v>
      </c>
      <c r="G523">
        <v>0</v>
      </c>
      <c r="H523">
        <v>0</v>
      </c>
      <c r="I523">
        <v>0</v>
      </c>
      <c r="J523">
        <v>0</v>
      </c>
      <c r="K523">
        <v>0</v>
      </c>
      <c r="L523">
        <v>0</v>
      </c>
      <c r="M523">
        <v>0</v>
      </c>
      <c r="N523">
        <v>0</v>
      </c>
      <c r="O523">
        <v>0</v>
      </c>
      <c r="P523">
        <v>0</v>
      </c>
      <c r="Q523">
        <v>0</v>
      </c>
      <c r="R523">
        <v>0</v>
      </c>
      <c r="S523">
        <v>0</v>
      </c>
    </row>
    <row r="524" spans="1:19">
      <c r="A524" t="s">
        <v>130</v>
      </c>
      <c r="B524" t="s">
        <v>173</v>
      </c>
      <c r="C524" t="s">
        <v>858</v>
      </c>
      <c r="D524">
        <v>39.606120108096427</v>
      </c>
      <c r="E524">
        <v>18.2130333343801</v>
      </c>
      <c r="F524">
        <v>0</v>
      </c>
      <c r="G524">
        <v>0</v>
      </c>
      <c r="H524">
        <v>0</v>
      </c>
      <c r="I524">
        <v>0</v>
      </c>
      <c r="J524">
        <v>0</v>
      </c>
      <c r="K524">
        <v>0</v>
      </c>
      <c r="L524">
        <v>0</v>
      </c>
      <c r="M524">
        <v>0</v>
      </c>
      <c r="N524">
        <v>0</v>
      </c>
      <c r="O524">
        <v>0</v>
      </c>
      <c r="P524">
        <v>0</v>
      </c>
      <c r="Q524">
        <v>0</v>
      </c>
      <c r="R524">
        <v>0</v>
      </c>
      <c r="S524">
        <v>0</v>
      </c>
    </row>
    <row r="525" spans="1:19">
      <c r="A525" t="s">
        <v>130</v>
      </c>
      <c r="B525" t="s">
        <v>173</v>
      </c>
      <c r="C525" t="s">
        <v>859</v>
      </c>
      <c r="D525">
        <v>23.039162087552871</v>
      </c>
      <c r="E525">
        <v>10.594651178947668</v>
      </c>
      <c r="F525">
        <v>0</v>
      </c>
      <c r="G525">
        <v>0</v>
      </c>
      <c r="H525">
        <v>0</v>
      </c>
      <c r="I525">
        <v>0</v>
      </c>
      <c r="J525">
        <v>0</v>
      </c>
      <c r="K525">
        <v>0</v>
      </c>
      <c r="L525">
        <v>0</v>
      </c>
      <c r="M525">
        <v>0</v>
      </c>
      <c r="N525">
        <v>0</v>
      </c>
      <c r="O525">
        <v>0</v>
      </c>
      <c r="P525">
        <v>0</v>
      </c>
      <c r="Q525">
        <v>0</v>
      </c>
      <c r="R525">
        <v>0</v>
      </c>
      <c r="S525">
        <v>0</v>
      </c>
    </row>
    <row r="526" spans="1:19">
      <c r="A526" t="s">
        <v>130</v>
      </c>
      <c r="B526" t="s">
        <v>173</v>
      </c>
      <c r="C526" t="s">
        <v>860</v>
      </c>
      <c r="D526">
        <v>19.051794729495612</v>
      </c>
      <c r="E526">
        <v>8.7610442916658613</v>
      </c>
      <c r="F526">
        <v>0</v>
      </c>
      <c r="G526">
        <v>0</v>
      </c>
      <c r="H526">
        <v>0</v>
      </c>
      <c r="I526">
        <v>0</v>
      </c>
      <c r="J526">
        <v>0</v>
      </c>
      <c r="K526">
        <v>0</v>
      </c>
      <c r="L526">
        <v>0</v>
      </c>
      <c r="M526">
        <v>0</v>
      </c>
      <c r="N526">
        <v>0</v>
      </c>
      <c r="O526">
        <v>0</v>
      </c>
      <c r="P526">
        <v>0</v>
      </c>
      <c r="Q526">
        <v>0</v>
      </c>
      <c r="R526">
        <v>0</v>
      </c>
      <c r="S526">
        <v>0</v>
      </c>
    </row>
    <row r="527" spans="1:19">
      <c r="A527" t="s">
        <v>130</v>
      </c>
      <c r="B527" t="s">
        <v>173</v>
      </c>
      <c r="C527" t="s">
        <v>861</v>
      </c>
      <c r="D527">
        <v>19.051794729495612</v>
      </c>
      <c r="E527">
        <v>8.7610442916658613</v>
      </c>
      <c r="F527">
        <v>0</v>
      </c>
      <c r="G527">
        <v>0</v>
      </c>
      <c r="H527">
        <v>0</v>
      </c>
      <c r="I527">
        <v>0</v>
      </c>
      <c r="J527">
        <v>0</v>
      </c>
      <c r="K527">
        <v>0</v>
      </c>
      <c r="L527">
        <v>0</v>
      </c>
      <c r="M527">
        <v>0</v>
      </c>
      <c r="N527">
        <v>0</v>
      </c>
      <c r="O527">
        <v>0</v>
      </c>
      <c r="P527">
        <v>0</v>
      </c>
      <c r="Q527">
        <v>0</v>
      </c>
      <c r="R527">
        <v>0</v>
      </c>
      <c r="S527">
        <v>0</v>
      </c>
    </row>
    <row r="528" spans="1:19">
      <c r="A528" t="s">
        <v>130</v>
      </c>
      <c r="B528" t="s">
        <v>173</v>
      </c>
      <c r="C528" t="s">
        <v>862</v>
      </c>
      <c r="D528">
        <v>19.051794729495612</v>
      </c>
      <c r="E528">
        <v>8.7610442916658613</v>
      </c>
      <c r="F528">
        <v>0</v>
      </c>
      <c r="G528">
        <v>0</v>
      </c>
      <c r="H528">
        <v>0</v>
      </c>
      <c r="I528">
        <v>0</v>
      </c>
      <c r="J528">
        <v>0</v>
      </c>
      <c r="K528">
        <v>0</v>
      </c>
      <c r="L528">
        <v>0</v>
      </c>
      <c r="M528">
        <v>0</v>
      </c>
      <c r="N528">
        <v>0</v>
      </c>
      <c r="O528">
        <v>0</v>
      </c>
      <c r="P528">
        <v>0</v>
      </c>
      <c r="Q528">
        <v>0</v>
      </c>
      <c r="R528">
        <v>0</v>
      </c>
      <c r="S528">
        <v>0</v>
      </c>
    </row>
    <row r="529" spans="1:19">
      <c r="A529" t="s">
        <v>130</v>
      </c>
      <c r="B529" t="s">
        <v>173</v>
      </c>
      <c r="C529" t="s">
        <v>863</v>
      </c>
      <c r="D529">
        <v>19.051794729495612</v>
      </c>
      <c r="E529">
        <v>8.7610442916658613</v>
      </c>
      <c r="F529">
        <v>0</v>
      </c>
      <c r="G529">
        <v>0</v>
      </c>
      <c r="H529">
        <v>0</v>
      </c>
      <c r="I529">
        <v>0</v>
      </c>
      <c r="J529">
        <v>0</v>
      </c>
      <c r="K529">
        <v>0</v>
      </c>
      <c r="L529">
        <v>0</v>
      </c>
      <c r="M529">
        <v>0</v>
      </c>
      <c r="N529">
        <v>0</v>
      </c>
      <c r="O529">
        <v>0</v>
      </c>
      <c r="P529">
        <v>0</v>
      </c>
      <c r="Q529">
        <v>0</v>
      </c>
      <c r="R529">
        <v>0</v>
      </c>
      <c r="S529">
        <v>0</v>
      </c>
    </row>
    <row r="530" spans="1:19">
      <c r="A530" t="s">
        <v>130</v>
      </c>
      <c r="B530" t="s">
        <v>175</v>
      </c>
      <c r="C530" t="s">
        <v>856</v>
      </c>
      <c r="D530">
        <v>0</v>
      </c>
      <c r="E530">
        <v>0</v>
      </c>
      <c r="F530">
        <v>0</v>
      </c>
      <c r="G530">
        <v>0</v>
      </c>
      <c r="H530">
        <v>0</v>
      </c>
      <c r="I530">
        <v>0</v>
      </c>
      <c r="J530">
        <v>0</v>
      </c>
      <c r="K530">
        <v>0</v>
      </c>
      <c r="L530">
        <v>0</v>
      </c>
      <c r="M530">
        <v>0</v>
      </c>
      <c r="N530">
        <v>0</v>
      </c>
      <c r="O530">
        <v>0</v>
      </c>
      <c r="P530">
        <v>0</v>
      </c>
      <c r="Q530">
        <v>0</v>
      </c>
      <c r="R530">
        <v>0</v>
      </c>
      <c r="S530">
        <v>0</v>
      </c>
    </row>
    <row r="531" spans="1:19">
      <c r="A531" t="s">
        <v>130</v>
      </c>
      <c r="B531" t="s">
        <v>175</v>
      </c>
      <c r="C531" t="s">
        <v>857</v>
      </c>
      <c r="D531">
        <v>63.629825023526131</v>
      </c>
      <c r="E531">
        <v>29.260430485271137</v>
      </c>
      <c r="F531">
        <v>0</v>
      </c>
      <c r="G531">
        <v>0</v>
      </c>
      <c r="H531">
        <v>0</v>
      </c>
      <c r="I531">
        <v>0</v>
      </c>
      <c r="J531">
        <v>0</v>
      </c>
      <c r="K531">
        <v>0</v>
      </c>
      <c r="L531">
        <v>0</v>
      </c>
      <c r="M531">
        <v>0</v>
      </c>
      <c r="N531">
        <v>0</v>
      </c>
      <c r="O531">
        <v>0</v>
      </c>
      <c r="P531">
        <v>0</v>
      </c>
      <c r="Q531">
        <v>0</v>
      </c>
      <c r="R531">
        <v>0</v>
      </c>
      <c r="S531">
        <v>0</v>
      </c>
    </row>
    <row r="532" spans="1:19">
      <c r="A532" t="s">
        <v>130</v>
      </c>
      <c r="B532" t="s">
        <v>175</v>
      </c>
      <c r="C532" t="s">
        <v>858</v>
      </c>
      <c r="D532">
        <v>61.138021321674472</v>
      </c>
      <c r="E532">
        <v>28.114564549383147</v>
      </c>
      <c r="F532">
        <v>0</v>
      </c>
      <c r="G532">
        <v>0</v>
      </c>
      <c r="H532">
        <v>0</v>
      </c>
      <c r="I532">
        <v>0</v>
      </c>
      <c r="J532">
        <v>0</v>
      </c>
      <c r="K532">
        <v>0</v>
      </c>
      <c r="L532">
        <v>0</v>
      </c>
      <c r="M532">
        <v>0</v>
      </c>
      <c r="N532">
        <v>0</v>
      </c>
      <c r="O532">
        <v>0</v>
      </c>
      <c r="P532">
        <v>0</v>
      </c>
      <c r="Q532">
        <v>0</v>
      </c>
      <c r="R532">
        <v>0</v>
      </c>
      <c r="S532">
        <v>0</v>
      </c>
    </row>
    <row r="533" spans="1:19">
      <c r="A533" t="s">
        <v>130</v>
      </c>
      <c r="B533" t="s">
        <v>175</v>
      </c>
      <c r="C533" t="s">
        <v>859</v>
      </c>
      <c r="D533">
        <v>43.84</v>
      </c>
      <c r="E533">
        <v>20.159999999999997</v>
      </c>
      <c r="F533">
        <v>0</v>
      </c>
      <c r="G533">
        <v>0</v>
      </c>
      <c r="H533">
        <v>0</v>
      </c>
      <c r="I533">
        <v>0</v>
      </c>
      <c r="J533">
        <v>0</v>
      </c>
      <c r="K533">
        <v>0</v>
      </c>
      <c r="L533">
        <v>0</v>
      </c>
      <c r="M533">
        <v>0</v>
      </c>
      <c r="N533">
        <v>0</v>
      </c>
      <c r="O533">
        <v>0</v>
      </c>
      <c r="P533">
        <v>0</v>
      </c>
      <c r="Q533">
        <v>0</v>
      </c>
      <c r="R533">
        <v>0</v>
      </c>
      <c r="S533">
        <v>0</v>
      </c>
    </row>
    <row r="534" spans="1:19">
      <c r="A534" t="s">
        <v>130</v>
      </c>
      <c r="B534" t="s">
        <v>175</v>
      </c>
      <c r="C534" t="s">
        <v>860</v>
      </c>
      <c r="D534">
        <v>43.84</v>
      </c>
      <c r="E534">
        <v>20.159999999999997</v>
      </c>
      <c r="F534">
        <v>0</v>
      </c>
      <c r="G534">
        <v>0</v>
      </c>
      <c r="H534">
        <v>0</v>
      </c>
      <c r="I534">
        <v>0</v>
      </c>
      <c r="J534">
        <v>0</v>
      </c>
      <c r="K534">
        <v>0</v>
      </c>
      <c r="L534">
        <v>0</v>
      </c>
      <c r="M534">
        <v>0</v>
      </c>
      <c r="N534">
        <v>0</v>
      </c>
      <c r="O534">
        <v>0</v>
      </c>
      <c r="P534">
        <v>0</v>
      </c>
      <c r="Q534">
        <v>0</v>
      </c>
      <c r="R534">
        <v>0</v>
      </c>
      <c r="S534">
        <v>0</v>
      </c>
    </row>
    <row r="535" spans="1:19">
      <c r="A535" t="s">
        <v>130</v>
      </c>
      <c r="B535" t="s">
        <v>175</v>
      </c>
      <c r="C535" t="s">
        <v>861</v>
      </c>
      <c r="D535">
        <v>43.84</v>
      </c>
      <c r="E535">
        <v>20.159999999999997</v>
      </c>
      <c r="F535">
        <v>0</v>
      </c>
      <c r="G535">
        <v>0</v>
      </c>
      <c r="H535">
        <v>0</v>
      </c>
      <c r="I535">
        <v>0</v>
      </c>
      <c r="J535">
        <v>0</v>
      </c>
      <c r="K535">
        <v>0</v>
      </c>
      <c r="L535">
        <v>0</v>
      </c>
      <c r="M535">
        <v>0</v>
      </c>
      <c r="N535">
        <v>0</v>
      </c>
      <c r="O535">
        <v>0</v>
      </c>
      <c r="P535">
        <v>0</v>
      </c>
      <c r="Q535">
        <v>0</v>
      </c>
      <c r="R535">
        <v>0</v>
      </c>
      <c r="S535">
        <v>0</v>
      </c>
    </row>
    <row r="536" spans="1:19">
      <c r="A536" t="s">
        <v>130</v>
      </c>
      <c r="B536" t="s">
        <v>175</v>
      </c>
      <c r="C536" t="s">
        <v>862</v>
      </c>
      <c r="D536">
        <v>43.84</v>
      </c>
      <c r="E536">
        <v>20.159999999999997</v>
      </c>
      <c r="F536">
        <v>0</v>
      </c>
      <c r="G536">
        <v>0</v>
      </c>
      <c r="H536">
        <v>0</v>
      </c>
      <c r="I536">
        <v>0</v>
      </c>
      <c r="J536">
        <v>0</v>
      </c>
      <c r="K536">
        <v>0</v>
      </c>
      <c r="L536">
        <v>0</v>
      </c>
      <c r="M536">
        <v>0</v>
      </c>
      <c r="N536">
        <v>0</v>
      </c>
      <c r="O536">
        <v>0</v>
      </c>
      <c r="P536">
        <v>0</v>
      </c>
      <c r="Q536">
        <v>0</v>
      </c>
      <c r="R536">
        <v>0</v>
      </c>
      <c r="S536">
        <v>0</v>
      </c>
    </row>
    <row r="537" spans="1:19">
      <c r="A537" t="s">
        <v>130</v>
      </c>
      <c r="B537" t="s">
        <v>175</v>
      </c>
      <c r="C537" t="s">
        <v>863</v>
      </c>
      <c r="D537">
        <v>43.84</v>
      </c>
      <c r="E537">
        <v>20.159999999999997</v>
      </c>
      <c r="F537">
        <v>0</v>
      </c>
      <c r="G537">
        <v>0</v>
      </c>
      <c r="H537">
        <v>0</v>
      </c>
      <c r="I537">
        <v>0</v>
      </c>
      <c r="J537">
        <v>0</v>
      </c>
      <c r="K537">
        <v>0</v>
      </c>
      <c r="L537">
        <v>0</v>
      </c>
      <c r="M537">
        <v>0</v>
      </c>
      <c r="N537">
        <v>0</v>
      </c>
      <c r="O537">
        <v>0</v>
      </c>
      <c r="P537">
        <v>0</v>
      </c>
      <c r="Q537">
        <v>0</v>
      </c>
      <c r="R537">
        <v>0</v>
      </c>
      <c r="S537">
        <v>0</v>
      </c>
    </row>
    <row r="538" spans="1:19">
      <c r="A538" t="s">
        <v>130</v>
      </c>
      <c r="B538" t="s">
        <v>177</v>
      </c>
      <c r="C538" t="s">
        <v>856</v>
      </c>
      <c r="D538">
        <v>36.676336893517288</v>
      </c>
      <c r="E538">
        <v>16.865760761252474</v>
      </c>
      <c r="F538">
        <v>0</v>
      </c>
      <c r="G538">
        <v>0</v>
      </c>
      <c r="H538">
        <v>0</v>
      </c>
      <c r="I538">
        <v>0</v>
      </c>
      <c r="J538">
        <v>0</v>
      </c>
      <c r="K538">
        <v>0</v>
      </c>
      <c r="L538">
        <v>0</v>
      </c>
      <c r="M538">
        <v>0</v>
      </c>
      <c r="N538">
        <v>0</v>
      </c>
      <c r="O538">
        <v>0</v>
      </c>
      <c r="P538">
        <v>0</v>
      </c>
      <c r="Q538">
        <v>0</v>
      </c>
      <c r="R538">
        <v>0</v>
      </c>
      <c r="S538">
        <v>0</v>
      </c>
    </row>
    <row r="539" spans="1:19">
      <c r="A539" t="s">
        <v>130</v>
      </c>
      <c r="B539" t="s">
        <v>177</v>
      </c>
      <c r="C539" t="s">
        <v>857</v>
      </c>
      <c r="D539">
        <v>36.676336893517288</v>
      </c>
      <c r="E539">
        <v>16.865760761252474</v>
      </c>
      <c r="F539">
        <v>0</v>
      </c>
      <c r="G539">
        <v>0</v>
      </c>
      <c r="H539">
        <v>0</v>
      </c>
      <c r="I539">
        <v>0</v>
      </c>
      <c r="J539">
        <v>0</v>
      </c>
      <c r="K539">
        <v>0</v>
      </c>
      <c r="L539">
        <v>0</v>
      </c>
      <c r="M539">
        <v>0</v>
      </c>
      <c r="N539">
        <v>0</v>
      </c>
      <c r="O539">
        <v>0</v>
      </c>
      <c r="P539">
        <v>0</v>
      </c>
      <c r="Q539">
        <v>0</v>
      </c>
      <c r="R539">
        <v>0</v>
      </c>
      <c r="S539">
        <v>0</v>
      </c>
    </row>
    <row r="540" spans="1:19">
      <c r="A540" t="s">
        <v>130</v>
      </c>
      <c r="B540" t="s">
        <v>177</v>
      </c>
      <c r="C540" t="s">
        <v>858</v>
      </c>
      <c r="D540">
        <v>21.92</v>
      </c>
      <c r="E540">
        <v>10.079999999999998</v>
      </c>
      <c r="F540">
        <v>0</v>
      </c>
      <c r="G540">
        <v>0</v>
      </c>
      <c r="H540">
        <v>0</v>
      </c>
      <c r="I540">
        <v>0</v>
      </c>
      <c r="J540">
        <v>0</v>
      </c>
      <c r="K540">
        <v>0</v>
      </c>
      <c r="L540">
        <v>0</v>
      </c>
      <c r="M540">
        <v>0</v>
      </c>
      <c r="N540">
        <v>0</v>
      </c>
      <c r="O540">
        <v>0</v>
      </c>
      <c r="P540">
        <v>0</v>
      </c>
      <c r="Q540">
        <v>0</v>
      </c>
      <c r="R540">
        <v>0</v>
      </c>
      <c r="S540">
        <v>0</v>
      </c>
    </row>
    <row r="541" spans="1:19">
      <c r="A541" t="s">
        <v>130</v>
      </c>
      <c r="B541" t="s">
        <v>177</v>
      </c>
      <c r="C541" t="s">
        <v>859</v>
      </c>
      <c r="D541">
        <v>21.92</v>
      </c>
      <c r="E541">
        <v>10.079999999999998</v>
      </c>
      <c r="F541">
        <v>0</v>
      </c>
      <c r="G541">
        <v>0</v>
      </c>
      <c r="H541">
        <v>0</v>
      </c>
      <c r="I541">
        <v>0</v>
      </c>
      <c r="J541">
        <v>0</v>
      </c>
      <c r="K541">
        <v>0</v>
      </c>
      <c r="L541">
        <v>0</v>
      </c>
      <c r="M541">
        <v>0</v>
      </c>
      <c r="N541">
        <v>0</v>
      </c>
      <c r="O541">
        <v>0</v>
      </c>
      <c r="P541">
        <v>0</v>
      </c>
      <c r="Q541">
        <v>0</v>
      </c>
      <c r="R541">
        <v>0</v>
      </c>
      <c r="S541">
        <v>0</v>
      </c>
    </row>
    <row r="542" spans="1:19">
      <c r="A542" t="s">
        <v>130</v>
      </c>
      <c r="B542" t="s">
        <v>177</v>
      </c>
      <c r="C542" t="s">
        <v>860</v>
      </c>
      <c r="D542">
        <v>29.497283950617287</v>
      </c>
      <c r="E542">
        <v>13.56444444444444</v>
      </c>
      <c r="F542">
        <v>0</v>
      </c>
      <c r="G542">
        <v>0</v>
      </c>
      <c r="H542">
        <v>0</v>
      </c>
      <c r="I542">
        <v>0</v>
      </c>
      <c r="J542">
        <v>0</v>
      </c>
      <c r="K542">
        <v>0</v>
      </c>
      <c r="L542">
        <v>0</v>
      </c>
      <c r="M542">
        <v>0</v>
      </c>
      <c r="N542">
        <v>0</v>
      </c>
      <c r="O542">
        <v>0</v>
      </c>
      <c r="P542">
        <v>0</v>
      </c>
      <c r="Q542">
        <v>0</v>
      </c>
      <c r="R542">
        <v>0</v>
      </c>
      <c r="S542">
        <v>0</v>
      </c>
    </row>
    <row r="543" spans="1:19">
      <c r="A543" t="s">
        <v>130</v>
      </c>
      <c r="B543" t="s">
        <v>177</v>
      </c>
      <c r="C543" t="s">
        <v>861</v>
      </c>
      <c r="D543">
        <v>29.497283950617287</v>
      </c>
      <c r="E543">
        <v>13.56444444444444</v>
      </c>
      <c r="F543">
        <v>0</v>
      </c>
      <c r="G543">
        <v>0</v>
      </c>
      <c r="H543">
        <v>0</v>
      </c>
      <c r="I543">
        <v>0</v>
      </c>
      <c r="J543">
        <v>0</v>
      </c>
      <c r="K543">
        <v>0</v>
      </c>
      <c r="L543">
        <v>0</v>
      </c>
      <c r="M543">
        <v>0</v>
      </c>
      <c r="N543">
        <v>0</v>
      </c>
      <c r="O543">
        <v>0</v>
      </c>
      <c r="P543">
        <v>0</v>
      </c>
      <c r="Q543">
        <v>0</v>
      </c>
      <c r="R543">
        <v>0</v>
      </c>
      <c r="S543">
        <v>0</v>
      </c>
    </row>
    <row r="544" spans="1:19">
      <c r="A544" t="s">
        <v>130</v>
      </c>
      <c r="B544" t="s">
        <v>177</v>
      </c>
      <c r="C544" t="s">
        <v>862</v>
      </c>
      <c r="D544">
        <v>29.497283950617287</v>
      </c>
      <c r="E544">
        <v>13.56444444444444</v>
      </c>
      <c r="F544">
        <v>0</v>
      </c>
      <c r="G544">
        <v>0</v>
      </c>
      <c r="H544">
        <v>0</v>
      </c>
      <c r="I544">
        <v>0</v>
      </c>
      <c r="J544">
        <v>0</v>
      </c>
      <c r="K544">
        <v>0</v>
      </c>
      <c r="L544">
        <v>0</v>
      </c>
      <c r="M544">
        <v>0</v>
      </c>
      <c r="N544">
        <v>0</v>
      </c>
      <c r="O544">
        <v>0</v>
      </c>
      <c r="P544">
        <v>0</v>
      </c>
      <c r="Q544">
        <v>0</v>
      </c>
      <c r="R544">
        <v>0</v>
      </c>
      <c r="S544">
        <v>0</v>
      </c>
    </row>
    <row r="545" spans="1:19">
      <c r="A545" t="s">
        <v>130</v>
      </c>
      <c r="B545" t="s">
        <v>177</v>
      </c>
      <c r="C545" t="s">
        <v>863</v>
      </c>
      <c r="D545">
        <v>29.497283950617287</v>
      </c>
      <c r="E545">
        <v>13.56444444444444</v>
      </c>
      <c r="F545">
        <v>0</v>
      </c>
      <c r="G545">
        <v>0</v>
      </c>
      <c r="H545">
        <v>0</v>
      </c>
      <c r="I545">
        <v>0</v>
      </c>
      <c r="J545">
        <v>0</v>
      </c>
      <c r="K545">
        <v>0</v>
      </c>
      <c r="L545">
        <v>0</v>
      </c>
      <c r="M545">
        <v>0</v>
      </c>
      <c r="N545">
        <v>0</v>
      </c>
      <c r="O545">
        <v>0</v>
      </c>
      <c r="P545">
        <v>0</v>
      </c>
      <c r="Q545">
        <v>0</v>
      </c>
      <c r="R545">
        <v>0</v>
      </c>
      <c r="S545">
        <v>0</v>
      </c>
    </row>
    <row r="546" spans="1:19">
      <c r="A546" t="s">
        <v>130</v>
      </c>
      <c r="B546" t="s">
        <v>179</v>
      </c>
      <c r="C546" t="s">
        <v>856</v>
      </c>
      <c r="D546">
        <v>36.676336893517288</v>
      </c>
      <c r="E546">
        <v>16.865760761252474</v>
      </c>
      <c r="F546">
        <v>0</v>
      </c>
      <c r="G546">
        <v>0</v>
      </c>
      <c r="H546">
        <v>0</v>
      </c>
      <c r="I546">
        <v>0</v>
      </c>
      <c r="J546">
        <v>0</v>
      </c>
      <c r="K546">
        <v>0</v>
      </c>
      <c r="L546">
        <v>0</v>
      </c>
      <c r="M546">
        <v>0</v>
      </c>
      <c r="N546">
        <v>0</v>
      </c>
      <c r="O546">
        <v>0</v>
      </c>
      <c r="P546">
        <v>0</v>
      </c>
      <c r="Q546">
        <v>0</v>
      </c>
      <c r="R546">
        <v>0</v>
      </c>
      <c r="S546">
        <v>0</v>
      </c>
    </row>
    <row r="547" spans="1:19">
      <c r="A547" t="s">
        <v>130</v>
      </c>
      <c r="B547" t="s">
        <v>179</v>
      </c>
      <c r="C547" t="s">
        <v>857</v>
      </c>
      <c r="D547">
        <v>36.676336893517288</v>
      </c>
      <c r="E547">
        <v>16.865760761252474</v>
      </c>
      <c r="F547">
        <v>0</v>
      </c>
      <c r="G547">
        <v>0</v>
      </c>
      <c r="H547">
        <v>0</v>
      </c>
      <c r="I547">
        <v>0</v>
      </c>
      <c r="J547">
        <v>0</v>
      </c>
      <c r="K547">
        <v>0</v>
      </c>
      <c r="L547">
        <v>0</v>
      </c>
      <c r="M547">
        <v>0</v>
      </c>
      <c r="N547">
        <v>0</v>
      </c>
      <c r="O547">
        <v>0</v>
      </c>
      <c r="P547">
        <v>0</v>
      </c>
      <c r="Q547">
        <v>0</v>
      </c>
      <c r="R547">
        <v>0</v>
      </c>
      <c r="S547">
        <v>0</v>
      </c>
    </row>
    <row r="548" spans="1:19">
      <c r="A548" t="s">
        <v>130</v>
      </c>
      <c r="B548" t="s">
        <v>179</v>
      </c>
      <c r="C548" t="s">
        <v>858</v>
      </c>
      <c r="D548">
        <v>21.92</v>
      </c>
      <c r="E548">
        <v>10.079999999999998</v>
      </c>
      <c r="F548">
        <v>0</v>
      </c>
      <c r="G548">
        <v>0</v>
      </c>
      <c r="H548">
        <v>0</v>
      </c>
      <c r="I548">
        <v>0</v>
      </c>
      <c r="J548">
        <v>0</v>
      </c>
      <c r="K548">
        <v>0</v>
      </c>
      <c r="L548">
        <v>0</v>
      </c>
      <c r="M548">
        <v>0</v>
      </c>
      <c r="N548">
        <v>0</v>
      </c>
      <c r="O548">
        <v>0</v>
      </c>
      <c r="P548">
        <v>0</v>
      </c>
      <c r="Q548">
        <v>0</v>
      </c>
      <c r="R548">
        <v>0</v>
      </c>
      <c r="S548">
        <v>0</v>
      </c>
    </row>
    <row r="549" spans="1:19">
      <c r="A549" t="s">
        <v>130</v>
      </c>
      <c r="B549" t="s">
        <v>179</v>
      </c>
      <c r="C549" t="s">
        <v>859</v>
      </c>
      <c r="D549">
        <v>21.92</v>
      </c>
      <c r="E549">
        <v>10.079999999999998</v>
      </c>
      <c r="F549">
        <v>0</v>
      </c>
      <c r="G549">
        <v>0</v>
      </c>
      <c r="H549">
        <v>0</v>
      </c>
      <c r="I549">
        <v>0</v>
      </c>
      <c r="J549">
        <v>0</v>
      </c>
      <c r="K549">
        <v>0</v>
      </c>
      <c r="L549">
        <v>0</v>
      </c>
      <c r="M549">
        <v>0</v>
      </c>
      <c r="N549">
        <v>0</v>
      </c>
      <c r="O549">
        <v>0</v>
      </c>
      <c r="P549">
        <v>0</v>
      </c>
      <c r="Q549">
        <v>0</v>
      </c>
      <c r="R549">
        <v>0</v>
      </c>
      <c r="S549">
        <v>0</v>
      </c>
    </row>
    <row r="550" spans="1:19">
      <c r="A550" t="s">
        <v>130</v>
      </c>
      <c r="B550" t="s">
        <v>179</v>
      </c>
      <c r="C550" t="s">
        <v>860</v>
      </c>
      <c r="D550">
        <v>29.497283950617287</v>
      </c>
      <c r="E550">
        <v>13.56444444444444</v>
      </c>
      <c r="F550">
        <v>0</v>
      </c>
      <c r="G550">
        <v>0</v>
      </c>
      <c r="H550">
        <v>0</v>
      </c>
      <c r="I550">
        <v>0</v>
      </c>
      <c r="J550">
        <v>0</v>
      </c>
      <c r="K550">
        <v>0</v>
      </c>
      <c r="L550">
        <v>0</v>
      </c>
      <c r="M550">
        <v>0</v>
      </c>
      <c r="N550">
        <v>0</v>
      </c>
      <c r="O550">
        <v>0</v>
      </c>
      <c r="P550">
        <v>0</v>
      </c>
      <c r="Q550">
        <v>0</v>
      </c>
      <c r="R550">
        <v>0</v>
      </c>
      <c r="S550">
        <v>0</v>
      </c>
    </row>
    <row r="551" spans="1:19">
      <c r="A551" t="s">
        <v>130</v>
      </c>
      <c r="B551" t="s">
        <v>179</v>
      </c>
      <c r="C551" t="s">
        <v>861</v>
      </c>
      <c r="D551">
        <v>29.497283950617287</v>
      </c>
      <c r="E551">
        <v>13.56444444444444</v>
      </c>
      <c r="F551">
        <v>0</v>
      </c>
      <c r="G551">
        <v>0</v>
      </c>
      <c r="H551">
        <v>0</v>
      </c>
      <c r="I551">
        <v>0</v>
      </c>
      <c r="J551">
        <v>0</v>
      </c>
      <c r="K551">
        <v>0</v>
      </c>
      <c r="L551">
        <v>0</v>
      </c>
      <c r="M551">
        <v>0</v>
      </c>
      <c r="N551">
        <v>0</v>
      </c>
      <c r="O551">
        <v>0</v>
      </c>
      <c r="P551">
        <v>0</v>
      </c>
      <c r="Q551">
        <v>0</v>
      </c>
      <c r="R551">
        <v>0</v>
      </c>
      <c r="S551">
        <v>0</v>
      </c>
    </row>
    <row r="552" spans="1:19">
      <c r="A552" t="s">
        <v>130</v>
      </c>
      <c r="B552" t="s">
        <v>179</v>
      </c>
      <c r="C552" t="s">
        <v>862</v>
      </c>
      <c r="D552">
        <v>29.497283950617287</v>
      </c>
      <c r="E552">
        <v>13.56444444444444</v>
      </c>
      <c r="F552">
        <v>0</v>
      </c>
      <c r="G552">
        <v>0</v>
      </c>
      <c r="H552">
        <v>0</v>
      </c>
      <c r="I552">
        <v>0</v>
      </c>
      <c r="J552">
        <v>0</v>
      </c>
      <c r="K552">
        <v>0</v>
      </c>
      <c r="L552">
        <v>0</v>
      </c>
      <c r="M552">
        <v>0</v>
      </c>
      <c r="N552">
        <v>0</v>
      </c>
      <c r="O552">
        <v>0</v>
      </c>
      <c r="P552">
        <v>0</v>
      </c>
      <c r="Q552">
        <v>0</v>
      </c>
      <c r="R552">
        <v>0</v>
      </c>
      <c r="S552">
        <v>0</v>
      </c>
    </row>
    <row r="553" spans="1:19">
      <c r="A553" t="s">
        <v>130</v>
      </c>
      <c r="B553" t="s">
        <v>179</v>
      </c>
      <c r="C553" t="s">
        <v>863</v>
      </c>
      <c r="D553">
        <v>29.497283950617287</v>
      </c>
      <c r="E553">
        <v>13.56444444444444</v>
      </c>
      <c r="F553">
        <v>0</v>
      </c>
      <c r="G553">
        <v>0</v>
      </c>
      <c r="H553">
        <v>0</v>
      </c>
      <c r="I553">
        <v>0</v>
      </c>
      <c r="J553">
        <v>0</v>
      </c>
      <c r="K553">
        <v>0</v>
      </c>
      <c r="L553">
        <v>0</v>
      </c>
      <c r="M553">
        <v>0</v>
      </c>
      <c r="N553">
        <v>0</v>
      </c>
      <c r="O553">
        <v>0</v>
      </c>
      <c r="P553">
        <v>0</v>
      </c>
      <c r="Q553">
        <v>0</v>
      </c>
      <c r="R553">
        <v>0</v>
      </c>
      <c r="S553">
        <v>0</v>
      </c>
    </row>
    <row r="554" spans="1:19">
      <c r="A554" t="s">
        <v>130</v>
      </c>
      <c r="B554" t="s">
        <v>181</v>
      </c>
      <c r="C554" t="s">
        <v>856</v>
      </c>
      <c r="D554">
        <v>36.676336893517288</v>
      </c>
      <c r="E554">
        <v>16.865760761252474</v>
      </c>
      <c r="F554">
        <v>0</v>
      </c>
      <c r="G554">
        <v>0</v>
      </c>
      <c r="H554">
        <v>0</v>
      </c>
      <c r="I554">
        <v>0</v>
      </c>
      <c r="J554">
        <v>0</v>
      </c>
      <c r="K554">
        <v>0</v>
      </c>
      <c r="L554">
        <v>0</v>
      </c>
      <c r="M554">
        <v>0</v>
      </c>
      <c r="N554">
        <v>0</v>
      </c>
      <c r="O554">
        <v>0</v>
      </c>
      <c r="P554">
        <v>0</v>
      </c>
      <c r="Q554">
        <v>0</v>
      </c>
      <c r="R554">
        <v>0</v>
      </c>
      <c r="S554">
        <v>0</v>
      </c>
    </row>
    <row r="555" spans="1:19">
      <c r="A555" t="s">
        <v>130</v>
      </c>
      <c r="B555" t="s">
        <v>181</v>
      </c>
      <c r="C555" t="s">
        <v>857</v>
      </c>
      <c r="D555">
        <v>36.676336893517288</v>
      </c>
      <c r="E555">
        <v>16.865760761252474</v>
      </c>
      <c r="F555">
        <v>0</v>
      </c>
      <c r="G555">
        <v>0</v>
      </c>
      <c r="H555">
        <v>0</v>
      </c>
      <c r="I555">
        <v>0</v>
      </c>
      <c r="J555">
        <v>0</v>
      </c>
      <c r="K555">
        <v>0</v>
      </c>
      <c r="L555">
        <v>0</v>
      </c>
      <c r="M555">
        <v>0</v>
      </c>
      <c r="N555">
        <v>0</v>
      </c>
      <c r="O555">
        <v>0</v>
      </c>
      <c r="P555">
        <v>0</v>
      </c>
      <c r="Q555">
        <v>0</v>
      </c>
      <c r="R555">
        <v>0</v>
      </c>
      <c r="S555">
        <v>0</v>
      </c>
    </row>
    <row r="556" spans="1:19">
      <c r="A556" t="s">
        <v>130</v>
      </c>
      <c r="B556" t="s">
        <v>181</v>
      </c>
      <c r="C556" t="s">
        <v>858</v>
      </c>
      <c r="D556">
        <v>21.92</v>
      </c>
      <c r="E556">
        <v>10.079999999999998</v>
      </c>
      <c r="F556">
        <v>0</v>
      </c>
      <c r="G556">
        <v>0</v>
      </c>
      <c r="H556">
        <v>0</v>
      </c>
      <c r="I556">
        <v>0</v>
      </c>
      <c r="J556">
        <v>0</v>
      </c>
      <c r="K556">
        <v>0</v>
      </c>
      <c r="L556">
        <v>0</v>
      </c>
      <c r="M556">
        <v>0</v>
      </c>
      <c r="N556">
        <v>0</v>
      </c>
      <c r="O556">
        <v>0</v>
      </c>
      <c r="P556">
        <v>0</v>
      </c>
      <c r="Q556">
        <v>0</v>
      </c>
      <c r="R556">
        <v>0</v>
      </c>
      <c r="S556">
        <v>0</v>
      </c>
    </row>
    <row r="557" spans="1:19">
      <c r="A557" t="s">
        <v>130</v>
      </c>
      <c r="B557" t="s">
        <v>181</v>
      </c>
      <c r="C557" t="s">
        <v>859</v>
      </c>
      <c r="D557">
        <v>21.92</v>
      </c>
      <c r="E557">
        <v>10.079999999999998</v>
      </c>
      <c r="F557">
        <v>0</v>
      </c>
      <c r="G557">
        <v>0</v>
      </c>
      <c r="H557">
        <v>0</v>
      </c>
      <c r="I557">
        <v>0</v>
      </c>
      <c r="J557">
        <v>0</v>
      </c>
      <c r="K557">
        <v>0</v>
      </c>
      <c r="L557">
        <v>0</v>
      </c>
      <c r="M557">
        <v>0</v>
      </c>
      <c r="N557">
        <v>0</v>
      </c>
      <c r="O557">
        <v>0</v>
      </c>
      <c r="P557">
        <v>0</v>
      </c>
      <c r="Q557">
        <v>0</v>
      </c>
      <c r="R557">
        <v>0</v>
      </c>
      <c r="S557">
        <v>0</v>
      </c>
    </row>
    <row r="558" spans="1:19">
      <c r="A558" t="s">
        <v>130</v>
      </c>
      <c r="B558" t="s">
        <v>181</v>
      </c>
      <c r="C558" t="s">
        <v>860</v>
      </c>
      <c r="D558">
        <v>29.497283950617287</v>
      </c>
      <c r="E558">
        <v>13.56444444444444</v>
      </c>
      <c r="F558">
        <v>0</v>
      </c>
      <c r="G558">
        <v>0</v>
      </c>
      <c r="H558">
        <v>0</v>
      </c>
      <c r="I558">
        <v>0</v>
      </c>
      <c r="J558">
        <v>0</v>
      </c>
      <c r="K558">
        <v>0</v>
      </c>
      <c r="L558">
        <v>0</v>
      </c>
      <c r="M558">
        <v>0</v>
      </c>
      <c r="N558">
        <v>0</v>
      </c>
      <c r="O558">
        <v>0</v>
      </c>
      <c r="P558">
        <v>0</v>
      </c>
      <c r="Q558">
        <v>0</v>
      </c>
      <c r="R558">
        <v>0</v>
      </c>
      <c r="S558">
        <v>0</v>
      </c>
    </row>
    <row r="559" spans="1:19">
      <c r="A559" t="s">
        <v>130</v>
      </c>
      <c r="B559" t="s">
        <v>181</v>
      </c>
      <c r="C559" t="s">
        <v>861</v>
      </c>
      <c r="D559">
        <v>29.497283950617287</v>
      </c>
      <c r="E559">
        <v>13.56444444444444</v>
      </c>
      <c r="F559">
        <v>0</v>
      </c>
      <c r="G559">
        <v>0</v>
      </c>
      <c r="H559">
        <v>0</v>
      </c>
      <c r="I559">
        <v>0</v>
      </c>
      <c r="J559">
        <v>0</v>
      </c>
      <c r="K559">
        <v>0</v>
      </c>
      <c r="L559">
        <v>0</v>
      </c>
      <c r="M559">
        <v>0</v>
      </c>
      <c r="N559">
        <v>0</v>
      </c>
      <c r="O559">
        <v>0</v>
      </c>
      <c r="P559">
        <v>0</v>
      </c>
      <c r="Q559">
        <v>0</v>
      </c>
      <c r="R559">
        <v>0</v>
      </c>
      <c r="S559">
        <v>0</v>
      </c>
    </row>
    <row r="560" spans="1:19">
      <c r="A560" t="s">
        <v>130</v>
      </c>
      <c r="B560" t="s">
        <v>181</v>
      </c>
      <c r="C560" t="s">
        <v>862</v>
      </c>
      <c r="D560">
        <v>29.497283950617287</v>
      </c>
      <c r="E560">
        <v>13.56444444444444</v>
      </c>
      <c r="F560">
        <v>0</v>
      </c>
      <c r="G560">
        <v>0</v>
      </c>
      <c r="H560">
        <v>0</v>
      </c>
      <c r="I560">
        <v>0</v>
      </c>
      <c r="J560">
        <v>0</v>
      </c>
      <c r="K560">
        <v>0</v>
      </c>
      <c r="L560">
        <v>0</v>
      </c>
      <c r="M560">
        <v>0</v>
      </c>
      <c r="N560">
        <v>0</v>
      </c>
      <c r="O560">
        <v>0</v>
      </c>
      <c r="P560">
        <v>0</v>
      </c>
      <c r="Q560">
        <v>0</v>
      </c>
      <c r="R560">
        <v>0</v>
      </c>
      <c r="S560">
        <v>0</v>
      </c>
    </row>
    <row r="561" spans="1:19">
      <c r="A561" t="s">
        <v>130</v>
      </c>
      <c r="B561" t="s">
        <v>181</v>
      </c>
      <c r="C561" t="s">
        <v>863</v>
      </c>
      <c r="D561">
        <v>29.497283950617287</v>
      </c>
      <c r="E561">
        <v>13.56444444444444</v>
      </c>
      <c r="F561">
        <v>0</v>
      </c>
      <c r="G561">
        <v>0</v>
      </c>
      <c r="H561">
        <v>0</v>
      </c>
      <c r="I561">
        <v>0</v>
      </c>
      <c r="J561">
        <v>0</v>
      </c>
      <c r="K561">
        <v>0</v>
      </c>
      <c r="L561">
        <v>0</v>
      </c>
      <c r="M561">
        <v>0</v>
      </c>
      <c r="N561">
        <v>0</v>
      </c>
      <c r="O561">
        <v>0</v>
      </c>
      <c r="P561">
        <v>0</v>
      </c>
      <c r="Q561">
        <v>0</v>
      </c>
      <c r="R561">
        <v>0</v>
      </c>
      <c r="S561">
        <v>0</v>
      </c>
    </row>
    <row r="562" spans="1:19">
      <c r="A562" t="s">
        <v>130</v>
      </c>
      <c r="B562" t="s">
        <v>183</v>
      </c>
      <c r="C562" t="s">
        <v>856</v>
      </c>
      <c r="D562">
        <v>36.676336893517288</v>
      </c>
      <c r="E562">
        <v>16.865760761252474</v>
      </c>
      <c r="F562">
        <v>0</v>
      </c>
      <c r="G562">
        <v>0</v>
      </c>
      <c r="H562">
        <v>0</v>
      </c>
      <c r="I562">
        <v>0</v>
      </c>
      <c r="J562">
        <v>0</v>
      </c>
      <c r="K562">
        <v>0</v>
      </c>
      <c r="L562">
        <v>0</v>
      </c>
      <c r="M562">
        <v>0</v>
      </c>
      <c r="N562">
        <v>0</v>
      </c>
      <c r="O562">
        <v>0</v>
      </c>
      <c r="P562">
        <v>0</v>
      </c>
      <c r="Q562">
        <v>0</v>
      </c>
      <c r="R562">
        <v>0</v>
      </c>
      <c r="S562">
        <v>0</v>
      </c>
    </row>
    <row r="563" spans="1:19">
      <c r="A563" t="s">
        <v>130</v>
      </c>
      <c r="B563" t="s">
        <v>183</v>
      </c>
      <c r="C563" t="s">
        <v>857</v>
      </c>
      <c r="D563">
        <v>36.676336893517288</v>
      </c>
      <c r="E563">
        <v>16.865760761252474</v>
      </c>
      <c r="F563">
        <v>0</v>
      </c>
      <c r="G563">
        <v>0</v>
      </c>
      <c r="H563">
        <v>0</v>
      </c>
      <c r="I563">
        <v>0</v>
      </c>
      <c r="J563">
        <v>0</v>
      </c>
      <c r="K563">
        <v>0</v>
      </c>
      <c r="L563">
        <v>0</v>
      </c>
      <c r="M563">
        <v>0</v>
      </c>
      <c r="N563">
        <v>0</v>
      </c>
      <c r="O563">
        <v>0</v>
      </c>
      <c r="P563">
        <v>0</v>
      </c>
      <c r="Q563">
        <v>0</v>
      </c>
      <c r="R563">
        <v>0</v>
      </c>
      <c r="S563">
        <v>0</v>
      </c>
    </row>
    <row r="564" spans="1:19">
      <c r="A564" t="s">
        <v>130</v>
      </c>
      <c r="B564" t="s">
        <v>183</v>
      </c>
      <c r="C564" t="s">
        <v>858</v>
      </c>
      <c r="D564">
        <v>21.92</v>
      </c>
      <c r="E564">
        <v>10.079999999999998</v>
      </c>
      <c r="F564">
        <v>0</v>
      </c>
      <c r="G564">
        <v>0</v>
      </c>
      <c r="H564">
        <v>0</v>
      </c>
      <c r="I564">
        <v>0</v>
      </c>
      <c r="J564">
        <v>0</v>
      </c>
      <c r="K564">
        <v>0</v>
      </c>
      <c r="L564">
        <v>0</v>
      </c>
      <c r="M564">
        <v>0</v>
      </c>
      <c r="N564">
        <v>0</v>
      </c>
      <c r="O564">
        <v>0</v>
      </c>
      <c r="P564">
        <v>0</v>
      </c>
      <c r="Q564">
        <v>0</v>
      </c>
      <c r="R564">
        <v>0</v>
      </c>
      <c r="S564">
        <v>0</v>
      </c>
    </row>
    <row r="565" spans="1:19">
      <c r="A565" t="s">
        <v>130</v>
      </c>
      <c r="B565" t="s">
        <v>183</v>
      </c>
      <c r="C565" t="s">
        <v>859</v>
      </c>
      <c r="D565">
        <v>21.92</v>
      </c>
      <c r="E565">
        <v>10.079999999999998</v>
      </c>
      <c r="F565">
        <v>0</v>
      </c>
      <c r="G565">
        <v>0</v>
      </c>
      <c r="H565">
        <v>0</v>
      </c>
      <c r="I565">
        <v>0</v>
      </c>
      <c r="J565">
        <v>0</v>
      </c>
      <c r="K565">
        <v>0</v>
      </c>
      <c r="L565">
        <v>0</v>
      </c>
      <c r="M565">
        <v>0</v>
      </c>
      <c r="N565">
        <v>0</v>
      </c>
      <c r="O565">
        <v>0</v>
      </c>
      <c r="P565">
        <v>0</v>
      </c>
      <c r="Q565">
        <v>0</v>
      </c>
      <c r="R565">
        <v>0</v>
      </c>
      <c r="S565">
        <v>0</v>
      </c>
    </row>
    <row r="566" spans="1:19">
      <c r="A566" t="s">
        <v>130</v>
      </c>
      <c r="B566" t="s">
        <v>183</v>
      </c>
      <c r="C566" t="s">
        <v>860</v>
      </c>
      <c r="D566">
        <v>29.497283950617287</v>
      </c>
      <c r="E566">
        <v>13.56444444444444</v>
      </c>
      <c r="F566">
        <v>0</v>
      </c>
      <c r="G566">
        <v>0</v>
      </c>
      <c r="H566">
        <v>0</v>
      </c>
      <c r="I566">
        <v>0</v>
      </c>
      <c r="J566">
        <v>0</v>
      </c>
      <c r="K566">
        <v>0</v>
      </c>
      <c r="L566">
        <v>0</v>
      </c>
      <c r="M566">
        <v>0</v>
      </c>
      <c r="N566">
        <v>0</v>
      </c>
      <c r="O566">
        <v>0</v>
      </c>
      <c r="P566">
        <v>0</v>
      </c>
      <c r="Q566">
        <v>0</v>
      </c>
      <c r="R566">
        <v>0</v>
      </c>
      <c r="S566">
        <v>0</v>
      </c>
    </row>
    <row r="567" spans="1:19">
      <c r="A567" t="s">
        <v>130</v>
      </c>
      <c r="B567" t="s">
        <v>183</v>
      </c>
      <c r="C567" t="s">
        <v>861</v>
      </c>
      <c r="D567">
        <v>29.497283950617287</v>
      </c>
      <c r="E567">
        <v>13.56444444444444</v>
      </c>
      <c r="F567">
        <v>0</v>
      </c>
      <c r="G567">
        <v>0</v>
      </c>
      <c r="H567">
        <v>0</v>
      </c>
      <c r="I567">
        <v>0</v>
      </c>
      <c r="J567">
        <v>0</v>
      </c>
      <c r="K567">
        <v>0</v>
      </c>
      <c r="L567">
        <v>0</v>
      </c>
      <c r="M567">
        <v>0</v>
      </c>
      <c r="N567">
        <v>0</v>
      </c>
      <c r="O567">
        <v>0</v>
      </c>
      <c r="P567">
        <v>0</v>
      </c>
      <c r="Q567">
        <v>0</v>
      </c>
      <c r="R567">
        <v>0</v>
      </c>
      <c r="S567">
        <v>0</v>
      </c>
    </row>
    <row r="568" spans="1:19">
      <c r="A568" t="s">
        <v>130</v>
      </c>
      <c r="B568" t="s">
        <v>183</v>
      </c>
      <c r="C568" t="s">
        <v>862</v>
      </c>
      <c r="D568">
        <v>29.497283950617287</v>
      </c>
      <c r="E568">
        <v>13.56444444444444</v>
      </c>
      <c r="F568">
        <v>0</v>
      </c>
      <c r="G568">
        <v>0</v>
      </c>
      <c r="H568">
        <v>0</v>
      </c>
      <c r="I568">
        <v>0</v>
      </c>
      <c r="J568">
        <v>0</v>
      </c>
      <c r="K568">
        <v>0</v>
      </c>
      <c r="L568">
        <v>0</v>
      </c>
      <c r="M568">
        <v>0</v>
      </c>
      <c r="N568">
        <v>0</v>
      </c>
      <c r="O568">
        <v>0</v>
      </c>
      <c r="P568">
        <v>0</v>
      </c>
      <c r="Q568">
        <v>0</v>
      </c>
      <c r="R568">
        <v>0</v>
      </c>
      <c r="S568">
        <v>0</v>
      </c>
    </row>
    <row r="569" spans="1:19">
      <c r="A569" t="s">
        <v>130</v>
      </c>
      <c r="B569" t="s">
        <v>183</v>
      </c>
      <c r="C569" t="s">
        <v>863</v>
      </c>
      <c r="D569">
        <v>29.497283950617287</v>
      </c>
      <c r="E569">
        <v>13.56444444444444</v>
      </c>
      <c r="F569">
        <v>0</v>
      </c>
      <c r="G569">
        <v>0</v>
      </c>
      <c r="H569">
        <v>0</v>
      </c>
      <c r="I569">
        <v>0</v>
      </c>
      <c r="J569">
        <v>0</v>
      </c>
      <c r="K569">
        <v>0</v>
      </c>
      <c r="L569">
        <v>0</v>
      </c>
      <c r="M569">
        <v>0</v>
      </c>
      <c r="N569">
        <v>0</v>
      </c>
      <c r="O569">
        <v>0</v>
      </c>
      <c r="P569">
        <v>0</v>
      </c>
      <c r="Q569">
        <v>0</v>
      </c>
      <c r="R569">
        <v>0</v>
      </c>
      <c r="S569">
        <v>0</v>
      </c>
    </row>
    <row r="570" spans="1:19">
      <c r="A570" t="s">
        <v>130</v>
      </c>
      <c r="B570" t="s">
        <v>185</v>
      </c>
      <c r="C570" t="s">
        <v>856</v>
      </c>
      <c r="D570">
        <v>24.450891262344857</v>
      </c>
      <c r="E570">
        <v>11.243840507501648</v>
      </c>
      <c r="F570">
        <v>0</v>
      </c>
      <c r="G570">
        <v>0</v>
      </c>
      <c r="H570">
        <v>0</v>
      </c>
      <c r="I570">
        <v>0</v>
      </c>
      <c r="J570">
        <v>0</v>
      </c>
      <c r="K570">
        <v>0</v>
      </c>
      <c r="L570">
        <v>0</v>
      </c>
      <c r="M570">
        <v>0</v>
      </c>
      <c r="N570">
        <v>0</v>
      </c>
      <c r="O570">
        <v>0</v>
      </c>
      <c r="P570">
        <v>0</v>
      </c>
      <c r="Q570">
        <v>0</v>
      </c>
      <c r="R570">
        <v>0</v>
      </c>
      <c r="S570">
        <v>0</v>
      </c>
    </row>
    <row r="571" spans="1:19">
      <c r="A571" t="s">
        <v>130</v>
      </c>
      <c r="B571" t="s">
        <v>185</v>
      </c>
      <c r="C571" t="s">
        <v>857</v>
      </c>
      <c r="D571">
        <v>47.165977533695795</v>
      </c>
      <c r="E571">
        <v>21.689464121334552</v>
      </c>
      <c r="F571">
        <v>0</v>
      </c>
      <c r="G571">
        <v>0</v>
      </c>
      <c r="H571">
        <v>0</v>
      </c>
      <c r="I571">
        <v>0</v>
      </c>
      <c r="J571">
        <v>0</v>
      </c>
      <c r="K571">
        <v>0</v>
      </c>
      <c r="L571">
        <v>0</v>
      </c>
      <c r="M571">
        <v>0</v>
      </c>
      <c r="N571">
        <v>0</v>
      </c>
      <c r="O571">
        <v>0</v>
      </c>
      <c r="P571">
        <v>0</v>
      </c>
      <c r="Q571">
        <v>0</v>
      </c>
      <c r="R571">
        <v>0</v>
      </c>
      <c r="S571">
        <v>0</v>
      </c>
    </row>
    <row r="572" spans="1:19">
      <c r="A572" t="s">
        <v>130</v>
      </c>
      <c r="B572" t="s">
        <v>185</v>
      </c>
      <c r="C572" t="s">
        <v>858</v>
      </c>
      <c r="D572">
        <v>36.461754937844937</v>
      </c>
      <c r="E572">
        <v>16.767084387476139</v>
      </c>
      <c r="F572">
        <v>0</v>
      </c>
      <c r="G572">
        <v>0</v>
      </c>
      <c r="H572">
        <v>0</v>
      </c>
      <c r="I572">
        <v>0</v>
      </c>
      <c r="J572">
        <v>0</v>
      </c>
      <c r="K572">
        <v>0</v>
      </c>
      <c r="L572">
        <v>0</v>
      </c>
      <c r="M572">
        <v>0</v>
      </c>
      <c r="N572">
        <v>0</v>
      </c>
      <c r="O572">
        <v>0</v>
      </c>
      <c r="P572">
        <v>0</v>
      </c>
      <c r="Q572">
        <v>0</v>
      </c>
      <c r="R572">
        <v>0</v>
      </c>
      <c r="S572">
        <v>0</v>
      </c>
    </row>
    <row r="573" spans="1:19">
      <c r="A573" t="s">
        <v>130</v>
      </c>
      <c r="B573" t="s">
        <v>185</v>
      </c>
      <c r="C573" t="s">
        <v>859</v>
      </c>
      <c r="D573">
        <v>33.578751384232532</v>
      </c>
      <c r="E573">
        <v>15.441323629245609</v>
      </c>
      <c r="F573">
        <v>0</v>
      </c>
      <c r="G573">
        <v>0</v>
      </c>
      <c r="H573">
        <v>0</v>
      </c>
      <c r="I573">
        <v>0</v>
      </c>
      <c r="J573">
        <v>0</v>
      </c>
      <c r="K573">
        <v>0</v>
      </c>
      <c r="L573">
        <v>0</v>
      </c>
      <c r="M573">
        <v>0</v>
      </c>
      <c r="N573">
        <v>0</v>
      </c>
      <c r="O573">
        <v>0</v>
      </c>
      <c r="P573">
        <v>0</v>
      </c>
      <c r="Q573">
        <v>0</v>
      </c>
      <c r="R573">
        <v>0</v>
      </c>
      <c r="S573">
        <v>0</v>
      </c>
    </row>
    <row r="574" spans="1:19">
      <c r="A574" t="s">
        <v>130</v>
      </c>
      <c r="B574" t="s">
        <v>185</v>
      </c>
      <c r="C574" t="s">
        <v>860</v>
      </c>
      <c r="D574">
        <v>39.772374017236423</v>
      </c>
      <c r="E574">
        <v>18.289485861940832</v>
      </c>
      <c r="F574">
        <v>0</v>
      </c>
      <c r="G574">
        <v>0</v>
      </c>
      <c r="H574">
        <v>0</v>
      </c>
      <c r="I574">
        <v>0</v>
      </c>
      <c r="J574">
        <v>0</v>
      </c>
      <c r="K574">
        <v>0</v>
      </c>
      <c r="L574">
        <v>0</v>
      </c>
      <c r="M574">
        <v>0</v>
      </c>
      <c r="N574">
        <v>0</v>
      </c>
      <c r="O574">
        <v>0</v>
      </c>
      <c r="P574">
        <v>0</v>
      </c>
      <c r="Q574">
        <v>0</v>
      </c>
      <c r="R574">
        <v>0</v>
      </c>
      <c r="S574">
        <v>0</v>
      </c>
    </row>
    <row r="575" spans="1:19">
      <c r="A575" t="s">
        <v>130</v>
      </c>
      <c r="B575" t="s">
        <v>185</v>
      </c>
      <c r="C575" t="s">
        <v>861</v>
      </c>
      <c r="D575">
        <v>39.772374017236423</v>
      </c>
      <c r="E575">
        <v>18.289485861940832</v>
      </c>
      <c r="F575">
        <v>0</v>
      </c>
      <c r="G575">
        <v>0</v>
      </c>
      <c r="H575">
        <v>0</v>
      </c>
      <c r="I575">
        <v>0</v>
      </c>
      <c r="J575">
        <v>0</v>
      </c>
      <c r="K575">
        <v>0</v>
      </c>
      <c r="L575">
        <v>0</v>
      </c>
      <c r="M575">
        <v>0</v>
      </c>
      <c r="N575">
        <v>0</v>
      </c>
      <c r="O575">
        <v>0</v>
      </c>
      <c r="P575">
        <v>0</v>
      </c>
      <c r="Q575">
        <v>0</v>
      </c>
      <c r="R575">
        <v>0</v>
      </c>
      <c r="S575">
        <v>0</v>
      </c>
    </row>
    <row r="576" spans="1:19">
      <c r="A576" t="s">
        <v>130</v>
      </c>
      <c r="B576" t="s">
        <v>185</v>
      </c>
      <c r="C576" t="s">
        <v>862</v>
      </c>
      <c r="D576">
        <v>39.772374017236423</v>
      </c>
      <c r="E576">
        <v>18.289485861940832</v>
      </c>
      <c r="F576">
        <v>0</v>
      </c>
      <c r="G576">
        <v>0</v>
      </c>
      <c r="H576">
        <v>0</v>
      </c>
      <c r="I576">
        <v>0</v>
      </c>
      <c r="J576">
        <v>0</v>
      </c>
      <c r="K576">
        <v>0</v>
      </c>
      <c r="L576">
        <v>0</v>
      </c>
      <c r="M576">
        <v>0</v>
      </c>
      <c r="N576">
        <v>0</v>
      </c>
      <c r="O576">
        <v>0</v>
      </c>
      <c r="P576">
        <v>0</v>
      </c>
      <c r="Q576">
        <v>0</v>
      </c>
      <c r="R576">
        <v>0</v>
      </c>
      <c r="S576">
        <v>0</v>
      </c>
    </row>
    <row r="577" spans="1:19">
      <c r="A577" t="s">
        <v>130</v>
      </c>
      <c r="B577" t="s">
        <v>185</v>
      </c>
      <c r="C577" t="s">
        <v>863</v>
      </c>
      <c r="D577">
        <v>39.772374017236423</v>
      </c>
      <c r="E577">
        <v>18.289485861940832</v>
      </c>
      <c r="F577">
        <v>0</v>
      </c>
      <c r="G577">
        <v>0</v>
      </c>
      <c r="H577">
        <v>0</v>
      </c>
      <c r="I577">
        <v>0</v>
      </c>
      <c r="J577">
        <v>0</v>
      </c>
      <c r="K577">
        <v>0</v>
      </c>
      <c r="L577">
        <v>0</v>
      </c>
      <c r="M577">
        <v>0</v>
      </c>
      <c r="N577">
        <v>0</v>
      </c>
      <c r="O577">
        <v>0</v>
      </c>
      <c r="P577">
        <v>0</v>
      </c>
      <c r="Q577">
        <v>0</v>
      </c>
      <c r="R577">
        <v>0</v>
      </c>
      <c r="S577">
        <v>0</v>
      </c>
    </row>
    <row r="578" spans="1:19">
      <c r="A578" t="s">
        <v>132</v>
      </c>
      <c r="B578" t="s">
        <v>171</v>
      </c>
      <c r="C578" t="s">
        <v>856</v>
      </c>
      <c r="D578">
        <v>17.646457589984351</v>
      </c>
      <c r="E578">
        <v>8.1147943661971809</v>
      </c>
      <c r="F578">
        <v>0</v>
      </c>
      <c r="G578">
        <v>0</v>
      </c>
      <c r="H578">
        <v>0</v>
      </c>
      <c r="I578">
        <v>0</v>
      </c>
      <c r="J578">
        <v>0</v>
      </c>
      <c r="K578">
        <v>0</v>
      </c>
      <c r="L578">
        <v>0</v>
      </c>
      <c r="M578">
        <v>0</v>
      </c>
      <c r="N578">
        <v>0</v>
      </c>
      <c r="O578">
        <v>0</v>
      </c>
      <c r="P578">
        <v>0</v>
      </c>
      <c r="Q578">
        <v>0</v>
      </c>
      <c r="R578">
        <v>0</v>
      </c>
      <c r="S578">
        <v>0</v>
      </c>
    </row>
    <row r="579" spans="1:19">
      <c r="A579" t="s">
        <v>132</v>
      </c>
      <c r="B579" t="s">
        <v>171</v>
      </c>
      <c r="C579" t="s">
        <v>857</v>
      </c>
      <c r="D579">
        <v>28.457438909389101</v>
      </c>
      <c r="E579">
        <v>13.086267527675279</v>
      </c>
      <c r="F579">
        <v>0</v>
      </c>
      <c r="G579">
        <v>0</v>
      </c>
      <c r="H579">
        <v>0</v>
      </c>
      <c r="I579">
        <v>0</v>
      </c>
      <c r="J579">
        <v>0</v>
      </c>
      <c r="K579">
        <v>0</v>
      </c>
      <c r="L579">
        <v>0</v>
      </c>
      <c r="M579">
        <v>0</v>
      </c>
      <c r="N579">
        <v>0</v>
      </c>
      <c r="O579">
        <v>0</v>
      </c>
      <c r="P579">
        <v>0</v>
      </c>
      <c r="Q579">
        <v>0</v>
      </c>
      <c r="R579">
        <v>0</v>
      </c>
      <c r="S579">
        <v>0</v>
      </c>
    </row>
    <row r="580" spans="1:19">
      <c r="A580" t="s">
        <v>132</v>
      </c>
      <c r="B580" t="s">
        <v>171</v>
      </c>
      <c r="C580" t="s">
        <v>858</v>
      </c>
      <c r="D580">
        <v>33.723421151271758</v>
      </c>
      <c r="E580">
        <v>15.50785060240964</v>
      </c>
      <c r="F580">
        <v>0</v>
      </c>
      <c r="G580">
        <v>0</v>
      </c>
      <c r="H580">
        <v>0</v>
      </c>
      <c r="I580">
        <v>0</v>
      </c>
      <c r="J580">
        <v>0</v>
      </c>
      <c r="K580">
        <v>0</v>
      </c>
      <c r="L580">
        <v>0</v>
      </c>
      <c r="M580">
        <v>0</v>
      </c>
      <c r="N580">
        <v>0</v>
      </c>
      <c r="O580">
        <v>0</v>
      </c>
      <c r="P580">
        <v>0</v>
      </c>
      <c r="Q580">
        <v>0</v>
      </c>
      <c r="R580">
        <v>0</v>
      </c>
      <c r="S580">
        <v>0</v>
      </c>
    </row>
    <row r="581" spans="1:19">
      <c r="A581" t="s">
        <v>132</v>
      </c>
      <c r="B581" t="s">
        <v>171</v>
      </c>
      <c r="C581" t="s">
        <v>859</v>
      </c>
      <c r="D581">
        <v>29.778611244926179</v>
      </c>
      <c r="E581">
        <v>13.693813930148533</v>
      </c>
      <c r="F581">
        <v>0</v>
      </c>
      <c r="G581">
        <v>0</v>
      </c>
      <c r="H581">
        <v>0</v>
      </c>
      <c r="I581">
        <v>0</v>
      </c>
      <c r="J581">
        <v>0</v>
      </c>
      <c r="K581">
        <v>0</v>
      </c>
      <c r="L581">
        <v>0</v>
      </c>
      <c r="M581">
        <v>0</v>
      </c>
      <c r="N581">
        <v>0</v>
      </c>
      <c r="O581">
        <v>0</v>
      </c>
      <c r="P581">
        <v>0</v>
      </c>
      <c r="Q581">
        <v>0</v>
      </c>
      <c r="R581">
        <v>0</v>
      </c>
      <c r="S581">
        <v>0</v>
      </c>
    </row>
    <row r="582" spans="1:19">
      <c r="A582" t="s">
        <v>132</v>
      </c>
      <c r="B582" t="s">
        <v>171</v>
      </c>
      <c r="C582" t="s">
        <v>860</v>
      </c>
      <c r="D582">
        <v>32.864777777777782</v>
      </c>
      <c r="E582">
        <v>15.113</v>
      </c>
      <c r="F582">
        <v>0</v>
      </c>
      <c r="G582">
        <v>0</v>
      </c>
      <c r="H582">
        <v>0</v>
      </c>
      <c r="I582">
        <v>0</v>
      </c>
      <c r="J582">
        <v>0</v>
      </c>
      <c r="K582">
        <v>0</v>
      </c>
      <c r="L582">
        <v>0</v>
      </c>
      <c r="M582">
        <v>0</v>
      </c>
      <c r="N582">
        <v>0</v>
      </c>
      <c r="O582">
        <v>0</v>
      </c>
      <c r="P582">
        <v>0</v>
      </c>
      <c r="Q582">
        <v>0</v>
      </c>
      <c r="R582">
        <v>0</v>
      </c>
      <c r="S582">
        <v>0</v>
      </c>
    </row>
    <row r="583" spans="1:19">
      <c r="A583" t="s">
        <v>132</v>
      </c>
      <c r="B583" t="s">
        <v>171</v>
      </c>
      <c r="C583" t="s">
        <v>861</v>
      </c>
      <c r="D583">
        <v>32.864777777777782</v>
      </c>
      <c r="E583">
        <v>15.113</v>
      </c>
      <c r="F583">
        <v>0</v>
      </c>
      <c r="G583">
        <v>0</v>
      </c>
      <c r="H583">
        <v>0</v>
      </c>
      <c r="I583">
        <v>0</v>
      </c>
      <c r="J583">
        <v>0</v>
      </c>
      <c r="K583">
        <v>0</v>
      </c>
      <c r="L583">
        <v>0</v>
      </c>
      <c r="M583">
        <v>0</v>
      </c>
      <c r="N583">
        <v>0</v>
      </c>
      <c r="O583">
        <v>0</v>
      </c>
      <c r="P583">
        <v>0</v>
      </c>
      <c r="Q583">
        <v>0</v>
      </c>
      <c r="R583">
        <v>0</v>
      </c>
      <c r="S583">
        <v>0</v>
      </c>
    </row>
    <row r="584" spans="1:19">
      <c r="A584" t="s">
        <v>132</v>
      </c>
      <c r="B584" t="s">
        <v>171</v>
      </c>
      <c r="C584" t="s">
        <v>862</v>
      </c>
      <c r="D584">
        <v>32.864777777777782</v>
      </c>
      <c r="E584">
        <v>15.113</v>
      </c>
      <c r="F584">
        <v>0</v>
      </c>
      <c r="G584">
        <v>0</v>
      </c>
      <c r="H584">
        <v>0</v>
      </c>
      <c r="I584">
        <v>0</v>
      </c>
      <c r="J584">
        <v>0</v>
      </c>
      <c r="K584">
        <v>0</v>
      </c>
      <c r="L584">
        <v>0</v>
      </c>
      <c r="M584">
        <v>0</v>
      </c>
      <c r="N584">
        <v>0</v>
      </c>
      <c r="O584">
        <v>0</v>
      </c>
      <c r="P584">
        <v>0</v>
      </c>
      <c r="Q584">
        <v>0</v>
      </c>
      <c r="R584">
        <v>0</v>
      </c>
      <c r="S584">
        <v>0</v>
      </c>
    </row>
    <row r="585" spans="1:19">
      <c r="A585" t="s">
        <v>132</v>
      </c>
      <c r="B585" t="s">
        <v>171</v>
      </c>
      <c r="C585" t="s">
        <v>863</v>
      </c>
      <c r="D585">
        <v>32.864777777777782</v>
      </c>
      <c r="E585">
        <v>15.113</v>
      </c>
      <c r="F585">
        <v>0</v>
      </c>
      <c r="G585">
        <v>0</v>
      </c>
      <c r="H585">
        <v>0</v>
      </c>
      <c r="I585">
        <v>0</v>
      </c>
      <c r="J585">
        <v>0</v>
      </c>
      <c r="K585">
        <v>0</v>
      </c>
      <c r="L585">
        <v>0</v>
      </c>
      <c r="M585">
        <v>0</v>
      </c>
      <c r="N585">
        <v>0</v>
      </c>
      <c r="O585">
        <v>0</v>
      </c>
      <c r="P585">
        <v>0</v>
      </c>
      <c r="Q585">
        <v>0</v>
      </c>
      <c r="R585">
        <v>0</v>
      </c>
      <c r="S585">
        <v>0</v>
      </c>
    </row>
    <row r="586" spans="1:19">
      <c r="A586" t="s">
        <v>132</v>
      </c>
      <c r="B586" t="s">
        <v>173</v>
      </c>
      <c r="C586" t="s">
        <v>856</v>
      </c>
      <c r="D586">
        <v>35.813689197695254</v>
      </c>
      <c r="E586">
        <v>16.469068755144527</v>
      </c>
      <c r="F586">
        <v>0</v>
      </c>
      <c r="G586">
        <v>0</v>
      </c>
      <c r="H586">
        <v>0</v>
      </c>
      <c r="I586">
        <v>0</v>
      </c>
      <c r="J586">
        <v>0</v>
      </c>
      <c r="K586">
        <v>0</v>
      </c>
      <c r="L586">
        <v>0</v>
      </c>
      <c r="M586">
        <v>0</v>
      </c>
      <c r="N586">
        <v>0</v>
      </c>
      <c r="O586">
        <v>0</v>
      </c>
      <c r="P586">
        <v>0</v>
      </c>
      <c r="Q586">
        <v>0</v>
      </c>
      <c r="R586">
        <v>0</v>
      </c>
      <c r="S586">
        <v>0</v>
      </c>
    </row>
    <row r="587" spans="1:19">
      <c r="A587" t="s">
        <v>132</v>
      </c>
      <c r="B587" t="s">
        <v>173</v>
      </c>
      <c r="C587" t="s">
        <v>857</v>
      </c>
      <c r="D587">
        <v>57.910001352248749</v>
      </c>
      <c r="E587">
        <v>26.630146607238466</v>
      </c>
      <c r="F587">
        <v>0</v>
      </c>
      <c r="G587">
        <v>0</v>
      </c>
      <c r="H587">
        <v>0</v>
      </c>
      <c r="I587">
        <v>0</v>
      </c>
      <c r="J587">
        <v>0</v>
      </c>
      <c r="K587">
        <v>0</v>
      </c>
      <c r="L587">
        <v>0</v>
      </c>
      <c r="M587">
        <v>0</v>
      </c>
      <c r="N587">
        <v>0</v>
      </c>
      <c r="O587">
        <v>0</v>
      </c>
      <c r="P587">
        <v>0</v>
      </c>
      <c r="Q587">
        <v>0</v>
      </c>
      <c r="R587">
        <v>0</v>
      </c>
      <c r="S587">
        <v>0</v>
      </c>
    </row>
    <row r="588" spans="1:19">
      <c r="A588" t="s">
        <v>132</v>
      </c>
      <c r="B588" t="s">
        <v>173</v>
      </c>
      <c r="C588" t="s">
        <v>858</v>
      </c>
      <c r="D588">
        <v>39.606120108096427</v>
      </c>
      <c r="E588">
        <v>18.2130333343801</v>
      </c>
      <c r="F588">
        <v>0</v>
      </c>
      <c r="G588">
        <v>0</v>
      </c>
      <c r="H588">
        <v>0</v>
      </c>
      <c r="I588">
        <v>0</v>
      </c>
      <c r="J588">
        <v>0</v>
      </c>
      <c r="K588">
        <v>0</v>
      </c>
      <c r="L588">
        <v>0</v>
      </c>
      <c r="M588">
        <v>0</v>
      </c>
      <c r="N588">
        <v>0</v>
      </c>
      <c r="O588">
        <v>0</v>
      </c>
      <c r="P588">
        <v>0</v>
      </c>
      <c r="Q588">
        <v>0</v>
      </c>
      <c r="R588">
        <v>0</v>
      </c>
      <c r="S588">
        <v>0</v>
      </c>
    </row>
    <row r="589" spans="1:19">
      <c r="A589" t="s">
        <v>132</v>
      </c>
      <c r="B589" t="s">
        <v>173</v>
      </c>
      <c r="C589" t="s">
        <v>859</v>
      </c>
      <c r="D589">
        <v>23.039162087552871</v>
      </c>
      <c r="E589">
        <v>10.594651178947668</v>
      </c>
      <c r="F589">
        <v>0</v>
      </c>
      <c r="G589">
        <v>0</v>
      </c>
      <c r="H589">
        <v>0</v>
      </c>
      <c r="I589">
        <v>0</v>
      </c>
      <c r="J589">
        <v>0</v>
      </c>
      <c r="K589">
        <v>0</v>
      </c>
      <c r="L589">
        <v>0</v>
      </c>
      <c r="M589">
        <v>0</v>
      </c>
      <c r="N589">
        <v>0</v>
      </c>
      <c r="O589">
        <v>0</v>
      </c>
      <c r="P589">
        <v>0</v>
      </c>
      <c r="Q589">
        <v>0</v>
      </c>
      <c r="R589">
        <v>0</v>
      </c>
      <c r="S589">
        <v>0</v>
      </c>
    </row>
    <row r="590" spans="1:19">
      <c r="A590" t="s">
        <v>132</v>
      </c>
      <c r="B590" t="s">
        <v>173</v>
      </c>
      <c r="C590" t="s">
        <v>860</v>
      </c>
      <c r="D590">
        <v>19.051794729495612</v>
      </c>
      <c r="E590">
        <v>8.7610442916658613</v>
      </c>
      <c r="F590">
        <v>0</v>
      </c>
      <c r="G590">
        <v>0</v>
      </c>
      <c r="H590">
        <v>0</v>
      </c>
      <c r="I590">
        <v>0</v>
      </c>
      <c r="J590">
        <v>0</v>
      </c>
      <c r="K590">
        <v>0</v>
      </c>
      <c r="L590">
        <v>0</v>
      </c>
      <c r="M590">
        <v>0</v>
      </c>
      <c r="N590">
        <v>0</v>
      </c>
      <c r="O590">
        <v>0</v>
      </c>
      <c r="P590">
        <v>0</v>
      </c>
      <c r="Q590">
        <v>0</v>
      </c>
      <c r="R590">
        <v>0</v>
      </c>
      <c r="S590">
        <v>0</v>
      </c>
    </row>
    <row r="591" spans="1:19">
      <c r="A591" t="s">
        <v>132</v>
      </c>
      <c r="B591" t="s">
        <v>173</v>
      </c>
      <c r="C591" t="s">
        <v>861</v>
      </c>
      <c r="D591">
        <v>19.051794729495612</v>
      </c>
      <c r="E591">
        <v>8.7610442916658613</v>
      </c>
      <c r="F591">
        <v>0</v>
      </c>
      <c r="G591">
        <v>0</v>
      </c>
      <c r="H591">
        <v>0</v>
      </c>
      <c r="I591">
        <v>0</v>
      </c>
      <c r="J591">
        <v>0</v>
      </c>
      <c r="K591">
        <v>0</v>
      </c>
      <c r="L591">
        <v>0</v>
      </c>
      <c r="M591">
        <v>0</v>
      </c>
      <c r="N591">
        <v>0</v>
      </c>
      <c r="O591">
        <v>0</v>
      </c>
      <c r="P591">
        <v>0</v>
      </c>
      <c r="Q591">
        <v>0</v>
      </c>
      <c r="R591">
        <v>0</v>
      </c>
      <c r="S591">
        <v>0</v>
      </c>
    </row>
    <row r="592" spans="1:19">
      <c r="A592" t="s">
        <v>132</v>
      </c>
      <c r="B592" t="s">
        <v>173</v>
      </c>
      <c r="C592" t="s">
        <v>862</v>
      </c>
      <c r="D592">
        <v>19.051794729495612</v>
      </c>
      <c r="E592">
        <v>8.7610442916658613</v>
      </c>
      <c r="F592">
        <v>0</v>
      </c>
      <c r="G592">
        <v>0</v>
      </c>
      <c r="H592">
        <v>0</v>
      </c>
      <c r="I592">
        <v>0</v>
      </c>
      <c r="J592">
        <v>0</v>
      </c>
      <c r="K592">
        <v>0</v>
      </c>
      <c r="L592">
        <v>0</v>
      </c>
      <c r="M592">
        <v>0</v>
      </c>
      <c r="N592">
        <v>0</v>
      </c>
      <c r="O592">
        <v>0</v>
      </c>
      <c r="P592">
        <v>0</v>
      </c>
      <c r="Q592">
        <v>0</v>
      </c>
      <c r="R592">
        <v>0</v>
      </c>
      <c r="S592">
        <v>0</v>
      </c>
    </row>
    <row r="593" spans="1:19">
      <c r="A593" t="s">
        <v>132</v>
      </c>
      <c r="B593" t="s">
        <v>173</v>
      </c>
      <c r="C593" t="s">
        <v>863</v>
      </c>
      <c r="D593">
        <v>19.051794729495612</v>
      </c>
      <c r="E593">
        <v>8.7610442916658613</v>
      </c>
      <c r="F593">
        <v>0</v>
      </c>
      <c r="G593">
        <v>0</v>
      </c>
      <c r="H593">
        <v>0</v>
      </c>
      <c r="I593">
        <v>0</v>
      </c>
      <c r="J593">
        <v>0</v>
      </c>
      <c r="K593">
        <v>0</v>
      </c>
      <c r="L593">
        <v>0</v>
      </c>
      <c r="M593">
        <v>0</v>
      </c>
      <c r="N593">
        <v>0</v>
      </c>
      <c r="O593">
        <v>0</v>
      </c>
      <c r="P593">
        <v>0</v>
      </c>
      <c r="Q593">
        <v>0</v>
      </c>
      <c r="R593">
        <v>0</v>
      </c>
      <c r="S593">
        <v>0</v>
      </c>
    </row>
    <row r="594" spans="1:19">
      <c r="A594" t="s">
        <v>132</v>
      </c>
      <c r="B594" t="s">
        <v>175</v>
      </c>
      <c r="C594" t="s">
        <v>856</v>
      </c>
      <c r="D594">
        <v>0</v>
      </c>
      <c r="E594">
        <v>0</v>
      </c>
      <c r="F594">
        <v>0</v>
      </c>
      <c r="G594">
        <v>0</v>
      </c>
      <c r="H594">
        <v>0</v>
      </c>
      <c r="I594">
        <v>0</v>
      </c>
      <c r="J594">
        <v>0</v>
      </c>
      <c r="K594">
        <v>0</v>
      </c>
      <c r="L594">
        <v>0</v>
      </c>
      <c r="M594">
        <v>0</v>
      </c>
      <c r="N594">
        <v>0</v>
      </c>
      <c r="O594">
        <v>0</v>
      </c>
      <c r="P594">
        <v>0</v>
      </c>
      <c r="Q594">
        <v>0</v>
      </c>
      <c r="R594">
        <v>0</v>
      </c>
      <c r="S594">
        <v>0</v>
      </c>
    </row>
    <row r="595" spans="1:19">
      <c r="A595" t="s">
        <v>132</v>
      </c>
      <c r="B595" t="s">
        <v>175</v>
      </c>
      <c r="C595" t="s">
        <v>857</v>
      </c>
      <c r="D595">
        <v>63.629825023526131</v>
      </c>
      <c r="E595">
        <v>29.260430485271137</v>
      </c>
      <c r="F595">
        <v>0</v>
      </c>
      <c r="G595">
        <v>0</v>
      </c>
      <c r="H595">
        <v>0</v>
      </c>
      <c r="I595">
        <v>0</v>
      </c>
      <c r="J595">
        <v>0</v>
      </c>
      <c r="K595">
        <v>0</v>
      </c>
      <c r="L595">
        <v>0</v>
      </c>
      <c r="M595">
        <v>0</v>
      </c>
      <c r="N595">
        <v>0</v>
      </c>
      <c r="O595">
        <v>0</v>
      </c>
      <c r="P595">
        <v>0</v>
      </c>
      <c r="Q595">
        <v>0</v>
      </c>
      <c r="R595">
        <v>0</v>
      </c>
      <c r="S595">
        <v>0</v>
      </c>
    </row>
    <row r="596" spans="1:19">
      <c r="A596" t="s">
        <v>132</v>
      </c>
      <c r="B596" t="s">
        <v>175</v>
      </c>
      <c r="C596" t="s">
        <v>858</v>
      </c>
      <c r="D596">
        <v>61.138021321674472</v>
      </c>
      <c r="E596">
        <v>28.114564549383147</v>
      </c>
      <c r="F596">
        <v>0</v>
      </c>
      <c r="G596">
        <v>0</v>
      </c>
      <c r="H596">
        <v>0</v>
      </c>
      <c r="I596">
        <v>0</v>
      </c>
      <c r="J596">
        <v>0</v>
      </c>
      <c r="K596">
        <v>0</v>
      </c>
      <c r="L596">
        <v>0</v>
      </c>
      <c r="M596">
        <v>0</v>
      </c>
      <c r="N596">
        <v>0</v>
      </c>
      <c r="O596">
        <v>0</v>
      </c>
      <c r="P596">
        <v>0</v>
      </c>
      <c r="Q596">
        <v>0</v>
      </c>
      <c r="R596">
        <v>0</v>
      </c>
      <c r="S596">
        <v>0</v>
      </c>
    </row>
    <row r="597" spans="1:19">
      <c r="A597" t="s">
        <v>132</v>
      </c>
      <c r="B597" t="s">
        <v>175</v>
      </c>
      <c r="C597" t="s">
        <v>859</v>
      </c>
      <c r="D597">
        <v>43.84</v>
      </c>
      <c r="E597">
        <v>20.159999999999997</v>
      </c>
      <c r="F597">
        <v>0</v>
      </c>
      <c r="G597">
        <v>0</v>
      </c>
      <c r="H597">
        <v>0</v>
      </c>
      <c r="I597">
        <v>0</v>
      </c>
      <c r="J597">
        <v>0</v>
      </c>
      <c r="K597">
        <v>0</v>
      </c>
      <c r="L597">
        <v>0</v>
      </c>
      <c r="M597">
        <v>0</v>
      </c>
      <c r="N597">
        <v>0</v>
      </c>
      <c r="O597">
        <v>0</v>
      </c>
      <c r="P597">
        <v>0</v>
      </c>
      <c r="Q597">
        <v>0</v>
      </c>
      <c r="R597">
        <v>0</v>
      </c>
      <c r="S597">
        <v>0</v>
      </c>
    </row>
    <row r="598" spans="1:19">
      <c r="A598" t="s">
        <v>132</v>
      </c>
      <c r="B598" t="s">
        <v>175</v>
      </c>
      <c r="C598" t="s">
        <v>860</v>
      </c>
      <c r="D598">
        <v>43.84</v>
      </c>
      <c r="E598">
        <v>20.159999999999997</v>
      </c>
      <c r="F598">
        <v>0</v>
      </c>
      <c r="G598">
        <v>0</v>
      </c>
      <c r="H598">
        <v>0</v>
      </c>
      <c r="I598">
        <v>0</v>
      </c>
      <c r="J598">
        <v>0</v>
      </c>
      <c r="K598">
        <v>0</v>
      </c>
      <c r="L598">
        <v>0</v>
      </c>
      <c r="M598">
        <v>0</v>
      </c>
      <c r="N598">
        <v>0</v>
      </c>
      <c r="O598">
        <v>0</v>
      </c>
      <c r="P598">
        <v>0</v>
      </c>
      <c r="Q598">
        <v>0</v>
      </c>
      <c r="R598">
        <v>0</v>
      </c>
      <c r="S598">
        <v>0</v>
      </c>
    </row>
    <row r="599" spans="1:19">
      <c r="A599" t="s">
        <v>132</v>
      </c>
      <c r="B599" t="s">
        <v>175</v>
      </c>
      <c r="C599" t="s">
        <v>861</v>
      </c>
      <c r="D599">
        <v>43.84</v>
      </c>
      <c r="E599">
        <v>20.159999999999997</v>
      </c>
      <c r="F599">
        <v>0</v>
      </c>
      <c r="G599">
        <v>0</v>
      </c>
      <c r="H599">
        <v>0</v>
      </c>
      <c r="I599">
        <v>0</v>
      </c>
      <c r="J599">
        <v>0</v>
      </c>
      <c r="K599">
        <v>0</v>
      </c>
      <c r="L599">
        <v>0</v>
      </c>
      <c r="M599">
        <v>0</v>
      </c>
      <c r="N599">
        <v>0</v>
      </c>
      <c r="O599">
        <v>0</v>
      </c>
      <c r="P599">
        <v>0</v>
      </c>
      <c r="Q599">
        <v>0</v>
      </c>
      <c r="R599">
        <v>0</v>
      </c>
      <c r="S599">
        <v>0</v>
      </c>
    </row>
    <row r="600" spans="1:19">
      <c r="A600" t="s">
        <v>132</v>
      </c>
      <c r="B600" t="s">
        <v>175</v>
      </c>
      <c r="C600" t="s">
        <v>862</v>
      </c>
      <c r="D600">
        <v>43.84</v>
      </c>
      <c r="E600">
        <v>20.159999999999997</v>
      </c>
      <c r="F600">
        <v>0</v>
      </c>
      <c r="G600">
        <v>0</v>
      </c>
      <c r="H600">
        <v>0</v>
      </c>
      <c r="I600">
        <v>0</v>
      </c>
      <c r="J600">
        <v>0</v>
      </c>
      <c r="K600">
        <v>0</v>
      </c>
      <c r="L600">
        <v>0</v>
      </c>
      <c r="M600">
        <v>0</v>
      </c>
      <c r="N600">
        <v>0</v>
      </c>
      <c r="O600">
        <v>0</v>
      </c>
      <c r="P600">
        <v>0</v>
      </c>
      <c r="Q600">
        <v>0</v>
      </c>
      <c r="R600">
        <v>0</v>
      </c>
      <c r="S600">
        <v>0</v>
      </c>
    </row>
    <row r="601" spans="1:19">
      <c r="A601" t="s">
        <v>132</v>
      </c>
      <c r="B601" t="s">
        <v>175</v>
      </c>
      <c r="C601" t="s">
        <v>863</v>
      </c>
      <c r="D601">
        <v>43.84</v>
      </c>
      <c r="E601">
        <v>20.159999999999997</v>
      </c>
      <c r="F601">
        <v>0</v>
      </c>
      <c r="G601">
        <v>0</v>
      </c>
      <c r="H601">
        <v>0</v>
      </c>
      <c r="I601">
        <v>0</v>
      </c>
      <c r="J601">
        <v>0</v>
      </c>
      <c r="K601">
        <v>0</v>
      </c>
      <c r="L601">
        <v>0</v>
      </c>
      <c r="M601">
        <v>0</v>
      </c>
      <c r="N601">
        <v>0</v>
      </c>
      <c r="O601">
        <v>0</v>
      </c>
      <c r="P601">
        <v>0</v>
      </c>
      <c r="Q601">
        <v>0</v>
      </c>
      <c r="R601">
        <v>0</v>
      </c>
      <c r="S601">
        <v>0</v>
      </c>
    </row>
    <row r="602" spans="1:19">
      <c r="A602" t="s">
        <v>132</v>
      </c>
      <c r="B602" t="s">
        <v>177</v>
      </c>
      <c r="C602" t="s">
        <v>856</v>
      </c>
      <c r="D602">
        <v>36.676336893517288</v>
      </c>
      <c r="E602">
        <v>16.865760761252474</v>
      </c>
      <c r="F602">
        <v>0</v>
      </c>
      <c r="G602">
        <v>0</v>
      </c>
      <c r="H602">
        <v>0</v>
      </c>
      <c r="I602">
        <v>0</v>
      </c>
      <c r="J602">
        <v>0</v>
      </c>
      <c r="K602">
        <v>0</v>
      </c>
      <c r="L602">
        <v>0</v>
      </c>
      <c r="M602">
        <v>0</v>
      </c>
      <c r="N602">
        <v>0</v>
      </c>
      <c r="O602">
        <v>0</v>
      </c>
      <c r="P602">
        <v>0</v>
      </c>
      <c r="Q602">
        <v>0</v>
      </c>
      <c r="R602">
        <v>0</v>
      </c>
      <c r="S602">
        <v>0</v>
      </c>
    </row>
    <row r="603" spans="1:19">
      <c r="A603" t="s">
        <v>132</v>
      </c>
      <c r="B603" t="s">
        <v>177</v>
      </c>
      <c r="C603" t="s">
        <v>857</v>
      </c>
      <c r="D603">
        <v>36.676336893517288</v>
      </c>
      <c r="E603">
        <v>16.865760761252474</v>
      </c>
      <c r="F603">
        <v>0</v>
      </c>
      <c r="G603">
        <v>0</v>
      </c>
      <c r="H603">
        <v>0</v>
      </c>
      <c r="I603">
        <v>0</v>
      </c>
      <c r="J603">
        <v>0</v>
      </c>
      <c r="K603">
        <v>0</v>
      </c>
      <c r="L603">
        <v>0</v>
      </c>
      <c r="M603">
        <v>0</v>
      </c>
      <c r="N603">
        <v>0</v>
      </c>
      <c r="O603">
        <v>0</v>
      </c>
      <c r="P603">
        <v>0</v>
      </c>
      <c r="Q603">
        <v>0</v>
      </c>
      <c r="R603">
        <v>0</v>
      </c>
      <c r="S603">
        <v>0</v>
      </c>
    </row>
    <row r="604" spans="1:19">
      <c r="A604" t="s">
        <v>132</v>
      </c>
      <c r="B604" t="s">
        <v>177</v>
      </c>
      <c r="C604" t="s">
        <v>858</v>
      </c>
      <c r="D604">
        <v>21.92</v>
      </c>
      <c r="E604">
        <v>10.079999999999998</v>
      </c>
      <c r="F604">
        <v>0</v>
      </c>
      <c r="G604">
        <v>0</v>
      </c>
      <c r="H604">
        <v>0</v>
      </c>
      <c r="I604">
        <v>0</v>
      </c>
      <c r="J604">
        <v>0</v>
      </c>
      <c r="K604">
        <v>0</v>
      </c>
      <c r="L604">
        <v>0</v>
      </c>
      <c r="M604">
        <v>0</v>
      </c>
      <c r="N604">
        <v>0</v>
      </c>
      <c r="O604">
        <v>0</v>
      </c>
      <c r="P604">
        <v>0</v>
      </c>
      <c r="Q604">
        <v>0</v>
      </c>
      <c r="R604">
        <v>0</v>
      </c>
      <c r="S604">
        <v>0</v>
      </c>
    </row>
    <row r="605" spans="1:19">
      <c r="A605" t="s">
        <v>132</v>
      </c>
      <c r="B605" t="s">
        <v>177</v>
      </c>
      <c r="C605" t="s">
        <v>859</v>
      </c>
      <c r="D605">
        <v>21.92</v>
      </c>
      <c r="E605">
        <v>10.079999999999998</v>
      </c>
      <c r="F605">
        <v>0</v>
      </c>
      <c r="G605">
        <v>0</v>
      </c>
      <c r="H605">
        <v>0</v>
      </c>
      <c r="I605">
        <v>0</v>
      </c>
      <c r="J605">
        <v>0</v>
      </c>
      <c r="K605">
        <v>0</v>
      </c>
      <c r="L605">
        <v>0</v>
      </c>
      <c r="M605">
        <v>0</v>
      </c>
      <c r="N605">
        <v>0</v>
      </c>
      <c r="O605">
        <v>0</v>
      </c>
      <c r="P605">
        <v>0</v>
      </c>
      <c r="Q605">
        <v>0</v>
      </c>
      <c r="R605">
        <v>0</v>
      </c>
      <c r="S605">
        <v>0</v>
      </c>
    </row>
    <row r="606" spans="1:19">
      <c r="A606" t="s">
        <v>132</v>
      </c>
      <c r="B606" t="s">
        <v>177</v>
      </c>
      <c r="C606" t="s">
        <v>860</v>
      </c>
      <c r="D606">
        <v>29.497283950617287</v>
      </c>
      <c r="E606">
        <v>13.56444444444444</v>
      </c>
      <c r="F606">
        <v>0</v>
      </c>
      <c r="G606">
        <v>0</v>
      </c>
      <c r="H606">
        <v>0</v>
      </c>
      <c r="I606">
        <v>0</v>
      </c>
      <c r="J606">
        <v>0</v>
      </c>
      <c r="K606">
        <v>0</v>
      </c>
      <c r="L606">
        <v>0</v>
      </c>
      <c r="M606">
        <v>0</v>
      </c>
      <c r="N606">
        <v>0</v>
      </c>
      <c r="O606">
        <v>0</v>
      </c>
      <c r="P606">
        <v>0</v>
      </c>
      <c r="Q606">
        <v>0</v>
      </c>
      <c r="R606">
        <v>0</v>
      </c>
      <c r="S606">
        <v>0</v>
      </c>
    </row>
    <row r="607" spans="1:19">
      <c r="A607" t="s">
        <v>132</v>
      </c>
      <c r="B607" t="s">
        <v>177</v>
      </c>
      <c r="C607" t="s">
        <v>861</v>
      </c>
      <c r="D607">
        <v>29.497283950617287</v>
      </c>
      <c r="E607">
        <v>13.56444444444444</v>
      </c>
      <c r="F607">
        <v>0</v>
      </c>
      <c r="G607">
        <v>0</v>
      </c>
      <c r="H607">
        <v>0</v>
      </c>
      <c r="I607">
        <v>0</v>
      </c>
      <c r="J607">
        <v>0</v>
      </c>
      <c r="K607">
        <v>0</v>
      </c>
      <c r="L607">
        <v>0</v>
      </c>
      <c r="M607">
        <v>0</v>
      </c>
      <c r="N607">
        <v>0</v>
      </c>
      <c r="O607">
        <v>0</v>
      </c>
      <c r="P607">
        <v>0</v>
      </c>
      <c r="Q607">
        <v>0</v>
      </c>
      <c r="R607">
        <v>0</v>
      </c>
      <c r="S607">
        <v>0</v>
      </c>
    </row>
    <row r="608" spans="1:19">
      <c r="A608" t="s">
        <v>132</v>
      </c>
      <c r="B608" t="s">
        <v>177</v>
      </c>
      <c r="C608" t="s">
        <v>862</v>
      </c>
      <c r="D608">
        <v>29.497283950617287</v>
      </c>
      <c r="E608">
        <v>13.56444444444444</v>
      </c>
      <c r="F608">
        <v>0</v>
      </c>
      <c r="G608">
        <v>0</v>
      </c>
      <c r="H608">
        <v>0</v>
      </c>
      <c r="I608">
        <v>0</v>
      </c>
      <c r="J608">
        <v>0</v>
      </c>
      <c r="K608">
        <v>0</v>
      </c>
      <c r="L608">
        <v>0</v>
      </c>
      <c r="M608">
        <v>0</v>
      </c>
      <c r="N608">
        <v>0</v>
      </c>
      <c r="O608">
        <v>0</v>
      </c>
      <c r="P608">
        <v>0</v>
      </c>
      <c r="Q608">
        <v>0</v>
      </c>
      <c r="R608">
        <v>0</v>
      </c>
      <c r="S608">
        <v>0</v>
      </c>
    </row>
    <row r="609" spans="1:19">
      <c r="A609" t="s">
        <v>132</v>
      </c>
      <c r="B609" t="s">
        <v>177</v>
      </c>
      <c r="C609" t="s">
        <v>863</v>
      </c>
      <c r="D609">
        <v>29.497283950617287</v>
      </c>
      <c r="E609">
        <v>13.56444444444444</v>
      </c>
      <c r="F609">
        <v>0</v>
      </c>
      <c r="G609">
        <v>0</v>
      </c>
      <c r="H609">
        <v>0</v>
      </c>
      <c r="I609">
        <v>0</v>
      </c>
      <c r="J609">
        <v>0</v>
      </c>
      <c r="K609">
        <v>0</v>
      </c>
      <c r="L609">
        <v>0</v>
      </c>
      <c r="M609">
        <v>0</v>
      </c>
      <c r="N609">
        <v>0</v>
      </c>
      <c r="O609">
        <v>0</v>
      </c>
      <c r="P609">
        <v>0</v>
      </c>
      <c r="Q609">
        <v>0</v>
      </c>
      <c r="R609">
        <v>0</v>
      </c>
      <c r="S609">
        <v>0</v>
      </c>
    </row>
    <row r="610" spans="1:19">
      <c r="A610" t="s">
        <v>132</v>
      </c>
      <c r="B610" t="s">
        <v>179</v>
      </c>
      <c r="C610" t="s">
        <v>856</v>
      </c>
      <c r="D610">
        <v>36.676336893517288</v>
      </c>
      <c r="E610">
        <v>16.865760761252474</v>
      </c>
      <c r="F610">
        <v>0</v>
      </c>
      <c r="G610">
        <v>0</v>
      </c>
      <c r="H610">
        <v>0</v>
      </c>
      <c r="I610">
        <v>0</v>
      </c>
      <c r="J610">
        <v>0</v>
      </c>
      <c r="K610">
        <v>0</v>
      </c>
      <c r="L610">
        <v>0</v>
      </c>
      <c r="M610">
        <v>0</v>
      </c>
      <c r="N610">
        <v>0</v>
      </c>
      <c r="O610">
        <v>0</v>
      </c>
      <c r="P610">
        <v>0</v>
      </c>
      <c r="Q610">
        <v>0</v>
      </c>
      <c r="R610">
        <v>0</v>
      </c>
      <c r="S610">
        <v>0</v>
      </c>
    </row>
    <row r="611" spans="1:19">
      <c r="A611" t="s">
        <v>132</v>
      </c>
      <c r="B611" t="s">
        <v>179</v>
      </c>
      <c r="C611" t="s">
        <v>857</v>
      </c>
      <c r="D611">
        <v>36.676336893517288</v>
      </c>
      <c r="E611">
        <v>16.865760761252474</v>
      </c>
      <c r="F611">
        <v>0</v>
      </c>
      <c r="G611">
        <v>0</v>
      </c>
      <c r="H611">
        <v>0</v>
      </c>
      <c r="I611">
        <v>0</v>
      </c>
      <c r="J611">
        <v>0</v>
      </c>
      <c r="K611">
        <v>0</v>
      </c>
      <c r="L611">
        <v>0</v>
      </c>
      <c r="M611">
        <v>0</v>
      </c>
      <c r="N611">
        <v>0</v>
      </c>
      <c r="O611">
        <v>0</v>
      </c>
      <c r="P611">
        <v>0</v>
      </c>
      <c r="Q611">
        <v>0</v>
      </c>
      <c r="R611">
        <v>0</v>
      </c>
      <c r="S611">
        <v>0</v>
      </c>
    </row>
    <row r="612" spans="1:19">
      <c r="A612" t="s">
        <v>132</v>
      </c>
      <c r="B612" t="s">
        <v>179</v>
      </c>
      <c r="C612" t="s">
        <v>858</v>
      </c>
      <c r="D612">
        <v>21.92</v>
      </c>
      <c r="E612">
        <v>10.079999999999998</v>
      </c>
      <c r="F612">
        <v>0</v>
      </c>
      <c r="G612">
        <v>0</v>
      </c>
      <c r="H612">
        <v>0</v>
      </c>
      <c r="I612">
        <v>0</v>
      </c>
      <c r="J612">
        <v>0</v>
      </c>
      <c r="K612">
        <v>0</v>
      </c>
      <c r="L612">
        <v>0</v>
      </c>
      <c r="M612">
        <v>0</v>
      </c>
      <c r="N612">
        <v>0</v>
      </c>
      <c r="O612">
        <v>0</v>
      </c>
      <c r="P612">
        <v>0</v>
      </c>
      <c r="Q612">
        <v>0</v>
      </c>
      <c r="R612">
        <v>0</v>
      </c>
      <c r="S612">
        <v>0</v>
      </c>
    </row>
    <row r="613" spans="1:19">
      <c r="A613" t="s">
        <v>132</v>
      </c>
      <c r="B613" t="s">
        <v>179</v>
      </c>
      <c r="C613" t="s">
        <v>859</v>
      </c>
      <c r="D613">
        <v>21.92</v>
      </c>
      <c r="E613">
        <v>10.079999999999998</v>
      </c>
      <c r="F613">
        <v>0</v>
      </c>
      <c r="G613">
        <v>0</v>
      </c>
      <c r="H613">
        <v>0</v>
      </c>
      <c r="I613">
        <v>0</v>
      </c>
      <c r="J613">
        <v>0</v>
      </c>
      <c r="K613">
        <v>0</v>
      </c>
      <c r="L613">
        <v>0</v>
      </c>
      <c r="M613">
        <v>0</v>
      </c>
      <c r="N613">
        <v>0</v>
      </c>
      <c r="O613">
        <v>0</v>
      </c>
      <c r="P613">
        <v>0</v>
      </c>
      <c r="Q613">
        <v>0</v>
      </c>
      <c r="R613">
        <v>0</v>
      </c>
      <c r="S613">
        <v>0</v>
      </c>
    </row>
    <row r="614" spans="1:19">
      <c r="A614" t="s">
        <v>132</v>
      </c>
      <c r="B614" t="s">
        <v>179</v>
      </c>
      <c r="C614" t="s">
        <v>860</v>
      </c>
      <c r="D614">
        <v>29.497283950617287</v>
      </c>
      <c r="E614">
        <v>13.56444444444444</v>
      </c>
      <c r="F614">
        <v>0</v>
      </c>
      <c r="G614">
        <v>0</v>
      </c>
      <c r="H614">
        <v>0</v>
      </c>
      <c r="I614">
        <v>0</v>
      </c>
      <c r="J614">
        <v>0</v>
      </c>
      <c r="K614">
        <v>0</v>
      </c>
      <c r="L614">
        <v>0</v>
      </c>
      <c r="M614">
        <v>0</v>
      </c>
      <c r="N614">
        <v>0</v>
      </c>
      <c r="O614">
        <v>0</v>
      </c>
      <c r="P614">
        <v>0</v>
      </c>
      <c r="Q614">
        <v>0</v>
      </c>
      <c r="R614">
        <v>0</v>
      </c>
      <c r="S614">
        <v>0</v>
      </c>
    </row>
    <row r="615" spans="1:19">
      <c r="A615" t="s">
        <v>132</v>
      </c>
      <c r="B615" t="s">
        <v>179</v>
      </c>
      <c r="C615" t="s">
        <v>861</v>
      </c>
      <c r="D615">
        <v>29.497283950617287</v>
      </c>
      <c r="E615">
        <v>13.56444444444444</v>
      </c>
      <c r="F615">
        <v>0</v>
      </c>
      <c r="G615">
        <v>0</v>
      </c>
      <c r="H615">
        <v>0</v>
      </c>
      <c r="I615">
        <v>0</v>
      </c>
      <c r="J615">
        <v>0</v>
      </c>
      <c r="K615">
        <v>0</v>
      </c>
      <c r="L615">
        <v>0</v>
      </c>
      <c r="M615">
        <v>0</v>
      </c>
      <c r="N615">
        <v>0</v>
      </c>
      <c r="O615">
        <v>0</v>
      </c>
      <c r="P615">
        <v>0</v>
      </c>
      <c r="Q615">
        <v>0</v>
      </c>
      <c r="R615">
        <v>0</v>
      </c>
      <c r="S615">
        <v>0</v>
      </c>
    </row>
    <row r="616" spans="1:19">
      <c r="A616" t="s">
        <v>132</v>
      </c>
      <c r="B616" t="s">
        <v>179</v>
      </c>
      <c r="C616" t="s">
        <v>862</v>
      </c>
      <c r="D616">
        <v>29.497283950617287</v>
      </c>
      <c r="E616">
        <v>13.56444444444444</v>
      </c>
      <c r="F616">
        <v>0</v>
      </c>
      <c r="G616">
        <v>0</v>
      </c>
      <c r="H616">
        <v>0</v>
      </c>
      <c r="I616">
        <v>0</v>
      </c>
      <c r="J616">
        <v>0</v>
      </c>
      <c r="K616">
        <v>0</v>
      </c>
      <c r="L616">
        <v>0</v>
      </c>
      <c r="M616">
        <v>0</v>
      </c>
      <c r="N616">
        <v>0</v>
      </c>
      <c r="O616">
        <v>0</v>
      </c>
      <c r="P616">
        <v>0</v>
      </c>
      <c r="Q616">
        <v>0</v>
      </c>
      <c r="R616">
        <v>0</v>
      </c>
      <c r="S616">
        <v>0</v>
      </c>
    </row>
    <row r="617" spans="1:19">
      <c r="A617" t="s">
        <v>132</v>
      </c>
      <c r="B617" t="s">
        <v>179</v>
      </c>
      <c r="C617" t="s">
        <v>863</v>
      </c>
      <c r="D617">
        <v>29.497283950617287</v>
      </c>
      <c r="E617">
        <v>13.56444444444444</v>
      </c>
      <c r="F617">
        <v>0</v>
      </c>
      <c r="G617">
        <v>0</v>
      </c>
      <c r="H617">
        <v>0</v>
      </c>
      <c r="I617">
        <v>0</v>
      </c>
      <c r="J617">
        <v>0</v>
      </c>
      <c r="K617">
        <v>0</v>
      </c>
      <c r="L617">
        <v>0</v>
      </c>
      <c r="M617">
        <v>0</v>
      </c>
      <c r="N617">
        <v>0</v>
      </c>
      <c r="O617">
        <v>0</v>
      </c>
      <c r="P617">
        <v>0</v>
      </c>
      <c r="Q617">
        <v>0</v>
      </c>
      <c r="R617">
        <v>0</v>
      </c>
      <c r="S617">
        <v>0</v>
      </c>
    </row>
    <row r="618" spans="1:19">
      <c r="A618" t="s">
        <v>132</v>
      </c>
      <c r="B618" t="s">
        <v>181</v>
      </c>
      <c r="C618" t="s">
        <v>856</v>
      </c>
      <c r="D618">
        <v>36.676336893517288</v>
      </c>
      <c r="E618">
        <v>16.865760761252474</v>
      </c>
      <c r="F618">
        <v>0</v>
      </c>
      <c r="G618">
        <v>0</v>
      </c>
      <c r="H618">
        <v>0</v>
      </c>
      <c r="I618">
        <v>0</v>
      </c>
      <c r="J618">
        <v>0</v>
      </c>
      <c r="K618">
        <v>0</v>
      </c>
      <c r="L618">
        <v>0</v>
      </c>
      <c r="M618">
        <v>0</v>
      </c>
      <c r="N618">
        <v>0</v>
      </c>
      <c r="O618">
        <v>0</v>
      </c>
      <c r="P618">
        <v>0</v>
      </c>
      <c r="Q618">
        <v>0</v>
      </c>
      <c r="R618">
        <v>0</v>
      </c>
      <c r="S618">
        <v>0</v>
      </c>
    </row>
    <row r="619" spans="1:19">
      <c r="A619" t="s">
        <v>132</v>
      </c>
      <c r="B619" t="s">
        <v>181</v>
      </c>
      <c r="C619" t="s">
        <v>857</v>
      </c>
      <c r="D619">
        <v>36.676336893517288</v>
      </c>
      <c r="E619">
        <v>16.865760761252474</v>
      </c>
      <c r="F619">
        <v>0</v>
      </c>
      <c r="G619">
        <v>0</v>
      </c>
      <c r="H619">
        <v>0</v>
      </c>
      <c r="I619">
        <v>0</v>
      </c>
      <c r="J619">
        <v>0</v>
      </c>
      <c r="K619">
        <v>0</v>
      </c>
      <c r="L619">
        <v>0</v>
      </c>
      <c r="M619">
        <v>0</v>
      </c>
      <c r="N619">
        <v>0</v>
      </c>
      <c r="O619">
        <v>0</v>
      </c>
      <c r="P619">
        <v>0</v>
      </c>
      <c r="Q619">
        <v>0</v>
      </c>
      <c r="R619">
        <v>0</v>
      </c>
      <c r="S619">
        <v>0</v>
      </c>
    </row>
    <row r="620" spans="1:19">
      <c r="A620" t="s">
        <v>132</v>
      </c>
      <c r="B620" t="s">
        <v>181</v>
      </c>
      <c r="C620" t="s">
        <v>858</v>
      </c>
      <c r="D620">
        <v>21.92</v>
      </c>
      <c r="E620">
        <v>10.079999999999998</v>
      </c>
      <c r="F620">
        <v>0</v>
      </c>
      <c r="G620">
        <v>0</v>
      </c>
      <c r="H620">
        <v>0</v>
      </c>
      <c r="I620">
        <v>0</v>
      </c>
      <c r="J620">
        <v>0</v>
      </c>
      <c r="K620">
        <v>0</v>
      </c>
      <c r="L620">
        <v>0</v>
      </c>
      <c r="M620">
        <v>0</v>
      </c>
      <c r="N620">
        <v>0</v>
      </c>
      <c r="O620">
        <v>0</v>
      </c>
      <c r="P620">
        <v>0</v>
      </c>
      <c r="Q620">
        <v>0</v>
      </c>
      <c r="R620">
        <v>0</v>
      </c>
      <c r="S620">
        <v>0</v>
      </c>
    </row>
    <row r="621" spans="1:19">
      <c r="A621" t="s">
        <v>132</v>
      </c>
      <c r="B621" t="s">
        <v>181</v>
      </c>
      <c r="C621" t="s">
        <v>859</v>
      </c>
      <c r="D621">
        <v>21.92</v>
      </c>
      <c r="E621">
        <v>10.079999999999998</v>
      </c>
      <c r="F621">
        <v>0</v>
      </c>
      <c r="G621">
        <v>0</v>
      </c>
      <c r="H621">
        <v>0</v>
      </c>
      <c r="I621">
        <v>0</v>
      </c>
      <c r="J621">
        <v>0</v>
      </c>
      <c r="K621">
        <v>0</v>
      </c>
      <c r="L621">
        <v>0</v>
      </c>
      <c r="M621">
        <v>0</v>
      </c>
      <c r="N621">
        <v>0</v>
      </c>
      <c r="O621">
        <v>0</v>
      </c>
      <c r="P621">
        <v>0</v>
      </c>
      <c r="Q621">
        <v>0</v>
      </c>
      <c r="R621">
        <v>0</v>
      </c>
      <c r="S621">
        <v>0</v>
      </c>
    </row>
    <row r="622" spans="1:19">
      <c r="A622" t="s">
        <v>132</v>
      </c>
      <c r="B622" t="s">
        <v>181</v>
      </c>
      <c r="C622" t="s">
        <v>860</v>
      </c>
      <c r="D622">
        <v>29.497283950617287</v>
      </c>
      <c r="E622">
        <v>13.56444444444444</v>
      </c>
      <c r="F622">
        <v>0</v>
      </c>
      <c r="G622">
        <v>0</v>
      </c>
      <c r="H622">
        <v>0</v>
      </c>
      <c r="I622">
        <v>0</v>
      </c>
      <c r="J622">
        <v>0</v>
      </c>
      <c r="K622">
        <v>0</v>
      </c>
      <c r="L622">
        <v>0</v>
      </c>
      <c r="M622">
        <v>0</v>
      </c>
      <c r="N622">
        <v>0</v>
      </c>
      <c r="O622">
        <v>0</v>
      </c>
      <c r="P622">
        <v>0</v>
      </c>
      <c r="Q622">
        <v>0</v>
      </c>
      <c r="R622">
        <v>0</v>
      </c>
      <c r="S622">
        <v>0</v>
      </c>
    </row>
    <row r="623" spans="1:19">
      <c r="A623" t="s">
        <v>132</v>
      </c>
      <c r="B623" t="s">
        <v>181</v>
      </c>
      <c r="C623" t="s">
        <v>861</v>
      </c>
      <c r="D623">
        <v>29.497283950617287</v>
      </c>
      <c r="E623">
        <v>13.56444444444444</v>
      </c>
      <c r="F623">
        <v>0</v>
      </c>
      <c r="G623">
        <v>0</v>
      </c>
      <c r="H623">
        <v>0</v>
      </c>
      <c r="I623">
        <v>0</v>
      </c>
      <c r="J623">
        <v>0</v>
      </c>
      <c r="K623">
        <v>0</v>
      </c>
      <c r="L623">
        <v>0</v>
      </c>
      <c r="M623">
        <v>0</v>
      </c>
      <c r="N623">
        <v>0</v>
      </c>
      <c r="O623">
        <v>0</v>
      </c>
      <c r="P623">
        <v>0</v>
      </c>
      <c r="Q623">
        <v>0</v>
      </c>
      <c r="R623">
        <v>0</v>
      </c>
      <c r="S623">
        <v>0</v>
      </c>
    </row>
    <row r="624" spans="1:19">
      <c r="A624" t="s">
        <v>132</v>
      </c>
      <c r="B624" t="s">
        <v>181</v>
      </c>
      <c r="C624" t="s">
        <v>862</v>
      </c>
      <c r="D624">
        <v>29.497283950617287</v>
      </c>
      <c r="E624">
        <v>13.56444444444444</v>
      </c>
      <c r="F624">
        <v>0</v>
      </c>
      <c r="G624">
        <v>0</v>
      </c>
      <c r="H624">
        <v>0</v>
      </c>
      <c r="I624">
        <v>0</v>
      </c>
      <c r="J624">
        <v>0</v>
      </c>
      <c r="K624">
        <v>0</v>
      </c>
      <c r="L624">
        <v>0</v>
      </c>
      <c r="M624">
        <v>0</v>
      </c>
      <c r="N624">
        <v>0</v>
      </c>
      <c r="O624">
        <v>0</v>
      </c>
      <c r="P624">
        <v>0</v>
      </c>
      <c r="Q624">
        <v>0</v>
      </c>
      <c r="R624">
        <v>0</v>
      </c>
      <c r="S624">
        <v>0</v>
      </c>
    </row>
    <row r="625" spans="1:19">
      <c r="A625" t="s">
        <v>132</v>
      </c>
      <c r="B625" t="s">
        <v>181</v>
      </c>
      <c r="C625" t="s">
        <v>863</v>
      </c>
      <c r="D625">
        <v>29.497283950617287</v>
      </c>
      <c r="E625">
        <v>13.56444444444444</v>
      </c>
      <c r="F625">
        <v>0</v>
      </c>
      <c r="G625">
        <v>0</v>
      </c>
      <c r="H625">
        <v>0</v>
      </c>
      <c r="I625">
        <v>0</v>
      </c>
      <c r="J625">
        <v>0</v>
      </c>
      <c r="K625">
        <v>0</v>
      </c>
      <c r="L625">
        <v>0</v>
      </c>
      <c r="M625">
        <v>0</v>
      </c>
      <c r="N625">
        <v>0</v>
      </c>
      <c r="O625">
        <v>0</v>
      </c>
      <c r="P625">
        <v>0</v>
      </c>
      <c r="Q625">
        <v>0</v>
      </c>
      <c r="R625">
        <v>0</v>
      </c>
      <c r="S625">
        <v>0</v>
      </c>
    </row>
    <row r="626" spans="1:19">
      <c r="A626" t="s">
        <v>132</v>
      </c>
      <c r="B626" t="s">
        <v>183</v>
      </c>
      <c r="C626" t="s">
        <v>856</v>
      </c>
      <c r="D626">
        <v>36.676336893517288</v>
      </c>
      <c r="E626">
        <v>16.865760761252474</v>
      </c>
      <c r="F626">
        <v>0</v>
      </c>
      <c r="G626">
        <v>0</v>
      </c>
      <c r="H626">
        <v>0</v>
      </c>
      <c r="I626">
        <v>0</v>
      </c>
      <c r="J626">
        <v>0</v>
      </c>
      <c r="K626">
        <v>0</v>
      </c>
      <c r="L626">
        <v>0</v>
      </c>
      <c r="M626">
        <v>0</v>
      </c>
      <c r="N626">
        <v>0</v>
      </c>
      <c r="O626">
        <v>0</v>
      </c>
      <c r="P626">
        <v>0</v>
      </c>
      <c r="Q626">
        <v>0</v>
      </c>
      <c r="R626">
        <v>0</v>
      </c>
      <c r="S626">
        <v>0</v>
      </c>
    </row>
    <row r="627" spans="1:19">
      <c r="A627" t="s">
        <v>132</v>
      </c>
      <c r="B627" t="s">
        <v>183</v>
      </c>
      <c r="C627" t="s">
        <v>857</v>
      </c>
      <c r="D627">
        <v>36.676336893517288</v>
      </c>
      <c r="E627">
        <v>16.865760761252474</v>
      </c>
      <c r="F627">
        <v>0</v>
      </c>
      <c r="G627">
        <v>0</v>
      </c>
      <c r="H627">
        <v>0</v>
      </c>
      <c r="I627">
        <v>0</v>
      </c>
      <c r="J627">
        <v>0</v>
      </c>
      <c r="K627">
        <v>0</v>
      </c>
      <c r="L627">
        <v>0</v>
      </c>
      <c r="M627">
        <v>0</v>
      </c>
      <c r="N627">
        <v>0</v>
      </c>
      <c r="O627">
        <v>0</v>
      </c>
      <c r="P627">
        <v>0</v>
      </c>
      <c r="Q627">
        <v>0</v>
      </c>
      <c r="R627">
        <v>0</v>
      </c>
      <c r="S627">
        <v>0</v>
      </c>
    </row>
    <row r="628" spans="1:19">
      <c r="A628" t="s">
        <v>132</v>
      </c>
      <c r="B628" t="s">
        <v>183</v>
      </c>
      <c r="C628" t="s">
        <v>858</v>
      </c>
      <c r="D628">
        <v>21.92</v>
      </c>
      <c r="E628">
        <v>10.079999999999998</v>
      </c>
      <c r="F628">
        <v>0</v>
      </c>
      <c r="G628">
        <v>0</v>
      </c>
      <c r="H628">
        <v>0</v>
      </c>
      <c r="I628">
        <v>0</v>
      </c>
      <c r="J628">
        <v>0</v>
      </c>
      <c r="K628">
        <v>0</v>
      </c>
      <c r="L628">
        <v>0</v>
      </c>
      <c r="M628">
        <v>0</v>
      </c>
      <c r="N628">
        <v>0</v>
      </c>
      <c r="O628">
        <v>0</v>
      </c>
      <c r="P628">
        <v>0</v>
      </c>
      <c r="Q628">
        <v>0</v>
      </c>
      <c r="R628">
        <v>0</v>
      </c>
      <c r="S628">
        <v>0</v>
      </c>
    </row>
    <row r="629" spans="1:19">
      <c r="A629" t="s">
        <v>132</v>
      </c>
      <c r="B629" t="s">
        <v>183</v>
      </c>
      <c r="C629" t="s">
        <v>859</v>
      </c>
      <c r="D629">
        <v>21.92</v>
      </c>
      <c r="E629">
        <v>10.079999999999998</v>
      </c>
      <c r="F629">
        <v>0</v>
      </c>
      <c r="G629">
        <v>0</v>
      </c>
      <c r="H629">
        <v>0</v>
      </c>
      <c r="I629">
        <v>0</v>
      </c>
      <c r="J629">
        <v>0</v>
      </c>
      <c r="K629">
        <v>0</v>
      </c>
      <c r="L629">
        <v>0</v>
      </c>
      <c r="M629">
        <v>0</v>
      </c>
      <c r="N629">
        <v>0</v>
      </c>
      <c r="O629">
        <v>0</v>
      </c>
      <c r="P629">
        <v>0</v>
      </c>
      <c r="Q629">
        <v>0</v>
      </c>
      <c r="R629">
        <v>0</v>
      </c>
      <c r="S629">
        <v>0</v>
      </c>
    </row>
    <row r="630" spans="1:19">
      <c r="A630" t="s">
        <v>132</v>
      </c>
      <c r="B630" t="s">
        <v>183</v>
      </c>
      <c r="C630" t="s">
        <v>860</v>
      </c>
      <c r="D630">
        <v>29.497283950617287</v>
      </c>
      <c r="E630">
        <v>13.56444444444444</v>
      </c>
      <c r="F630">
        <v>0</v>
      </c>
      <c r="G630">
        <v>0</v>
      </c>
      <c r="H630">
        <v>0</v>
      </c>
      <c r="I630">
        <v>0</v>
      </c>
      <c r="J630">
        <v>0</v>
      </c>
      <c r="K630">
        <v>0</v>
      </c>
      <c r="L630">
        <v>0</v>
      </c>
      <c r="M630">
        <v>0</v>
      </c>
      <c r="N630">
        <v>0</v>
      </c>
      <c r="O630">
        <v>0</v>
      </c>
      <c r="P630">
        <v>0</v>
      </c>
      <c r="Q630">
        <v>0</v>
      </c>
      <c r="R630">
        <v>0</v>
      </c>
      <c r="S630">
        <v>0</v>
      </c>
    </row>
    <row r="631" spans="1:19">
      <c r="A631" t="s">
        <v>132</v>
      </c>
      <c r="B631" t="s">
        <v>183</v>
      </c>
      <c r="C631" t="s">
        <v>861</v>
      </c>
      <c r="D631">
        <v>29.497283950617287</v>
      </c>
      <c r="E631">
        <v>13.56444444444444</v>
      </c>
      <c r="F631">
        <v>0</v>
      </c>
      <c r="G631">
        <v>0</v>
      </c>
      <c r="H631">
        <v>0</v>
      </c>
      <c r="I631">
        <v>0</v>
      </c>
      <c r="J631">
        <v>0</v>
      </c>
      <c r="K631">
        <v>0</v>
      </c>
      <c r="L631">
        <v>0</v>
      </c>
      <c r="M631">
        <v>0</v>
      </c>
      <c r="N631">
        <v>0</v>
      </c>
      <c r="O631">
        <v>0</v>
      </c>
      <c r="P631">
        <v>0</v>
      </c>
      <c r="Q631">
        <v>0</v>
      </c>
      <c r="R631">
        <v>0</v>
      </c>
      <c r="S631">
        <v>0</v>
      </c>
    </row>
    <row r="632" spans="1:19">
      <c r="A632" t="s">
        <v>132</v>
      </c>
      <c r="B632" t="s">
        <v>183</v>
      </c>
      <c r="C632" t="s">
        <v>862</v>
      </c>
      <c r="D632">
        <v>29.497283950617287</v>
      </c>
      <c r="E632">
        <v>13.56444444444444</v>
      </c>
      <c r="F632">
        <v>0</v>
      </c>
      <c r="G632">
        <v>0</v>
      </c>
      <c r="H632">
        <v>0</v>
      </c>
      <c r="I632">
        <v>0</v>
      </c>
      <c r="J632">
        <v>0</v>
      </c>
      <c r="K632">
        <v>0</v>
      </c>
      <c r="L632">
        <v>0</v>
      </c>
      <c r="M632">
        <v>0</v>
      </c>
      <c r="N632">
        <v>0</v>
      </c>
      <c r="O632">
        <v>0</v>
      </c>
      <c r="P632">
        <v>0</v>
      </c>
      <c r="Q632">
        <v>0</v>
      </c>
      <c r="R632">
        <v>0</v>
      </c>
      <c r="S632">
        <v>0</v>
      </c>
    </row>
    <row r="633" spans="1:19">
      <c r="A633" t="s">
        <v>132</v>
      </c>
      <c r="B633" t="s">
        <v>183</v>
      </c>
      <c r="C633" t="s">
        <v>863</v>
      </c>
      <c r="D633">
        <v>29.497283950617287</v>
      </c>
      <c r="E633">
        <v>13.56444444444444</v>
      </c>
      <c r="F633">
        <v>0</v>
      </c>
      <c r="G633">
        <v>0</v>
      </c>
      <c r="H633">
        <v>0</v>
      </c>
      <c r="I633">
        <v>0</v>
      </c>
      <c r="J633">
        <v>0</v>
      </c>
      <c r="K633">
        <v>0</v>
      </c>
      <c r="L633">
        <v>0</v>
      </c>
      <c r="M633">
        <v>0</v>
      </c>
      <c r="N633">
        <v>0</v>
      </c>
      <c r="O633">
        <v>0</v>
      </c>
      <c r="P633">
        <v>0</v>
      </c>
      <c r="Q633">
        <v>0</v>
      </c>
      <c r="R633">
        <v>0</v>
      </c>
      <c r="S633">
        <v>0</v>
      </c>
    </row>
    <row r="634" spans="1:19">
      <c r="A634" t="s">
        <v>132</v>
      </c>
      <c r="B634" t="s">
        <v>185</v>
      </c>
      <c r="C634" t="s">
        <v>856</v>
      </c>
      <c r="D634">
        <v>24.450891262344857</v>
      </c>
      <c r="E634">
        <v>11.243840507501648</v>
      </c>
      <c r="F634">
        <v>0</v>
      </c>
      <c r="G634">
        <v>0</v>
      </c>
      <c r="H634">
        <v>0</v>
      </c>
      <c r="I634">
        <v>0</v>
      </c>
      <c r="J634">
        <v>0</v>
      </c>
      <c r="K634">
        <v>0</v>
      </c>
      <c r="L634">
        <v>0</v>
      </c>
      <c r="M634">
        <v>0</v>
      </c>
      <c r="N634">
        <v>0</v>
      </c>
      <c r="O634">
        <v>0</v>
      </c>
      <c r="P634">
        <v>0</v>
      </c>
      <c r="Q634">
        <v>0</v>
      </c>
      <c r="R634">
        <v>0</v>
      </c>
      <c r="S634">
        <v>0</v>
      </c>
    </row>
    <row r="635" spans="1:19">
      <c r="A635" t="s">
        <v>132</v>
      </c>
      <c r="B635" t="s">
        <v>185</v>
      </c>
      <c r="C635" t="s">
        <v>857</v>
      </c>
      <c r="D635">
        <v>47.165977533695795</v>
      </c>
      <c r="E635">
        <v>21.689464121334552</v>
      </c>
      <c r="F635">
        <v>0</v>
      </c>
      <c r="G635">
        <v>0</v>
      </c>
      <c r="H635">
        <v>0</v>
      </c>
      <c r="I635">
        <v>0</v>
      </c>
      <c r="J635">
        <v>0</v>
      </c>
      <c r="K635">
        <v>0</v>
      </c>
      <c r="L635">
        <v>0</v>
      </c>
      <c r="M635">
        <v>0</v>
      </c>
      <c r="N635">
        <v>0</v>
      </c>
      <c r="O635">
        <v>0</v>
      </c>
      <c r="P635">
        <v>0</v>
      </c>
      <c r="Q635">
        <v>0</v>
      </c>
      <c r="R635">
        <v>0</v>
      </c>
      <c r="S635">
        <v>0</v>
      </c>
    </row>
    <row r="636" spans="1:19">
      <c r="A636" t="s">
        <v>132</v>
      </c>
      <c r="B636" t="s">
        <v>185</v>
      </c>
      <c r="C636" t="s">
        <v>858</v>
      </c>
      <c r="D636">
        <v>36.461754937844937</v>
      </c>
      <c r="E636">
        <v>16.767084387476139</v>
      </c>
      <c r="F636">
        <v>0</v>
      </c>
      <c r="G636">
        <v>0</v>
      </c>
      <c r="H636">
        <v>0</v>
      </c>
      <c r="I636">
        <v>0</v>
      </c>
      <c r="J636">
        <v>0</v>
      </c>
      <c r="K636">
        <v>0</v>
      </c>
      <c r="L636">
        <v>0</v>
      </c>
      <c r="M636">
        <v>0</v>
      </c>
      <c r="N636">
        <v>0</v>
      </c>
      <c r="O636">
        <v>0</v>
      </c>
      <c r="P636">
        <v>0</v>
      </c>
      <c r="Q636">
        <v>0</v>
      </c>
      <c r="R636">
        <v>0</v>
      </c>
      <c r="S636">
        <v>0</v>
      </c>
    </row>
    <row r="637" spans="1:19">
      <c r="A637" t="s">
        <v>132</v>
      </c>
      <c r="B637" t="s">
        <v>185</v>
      </c>
      <c r="C637" t="s">
        <v>859</v>
      </c>
      <c r="D637">
        <v>33.578751384232532</v>
      </c>
      <c r="E637">
        <v>15.441323629245609</v>
      </c>
      <c r="F637">
        <v>0</v>
      </c>
      <c r="G637">
        <v>0</v>
      </c>
      <c r="H637">
        <v>0</v>
      </c>
      <c r="I637">
        <v>0</v>
      </c>
      <c r="J637">
        <v>0</v>
      </c>
      <c r="K637">
        <v>0</v>
      </c>
      <c r="L637">
        <v>0</v>
      </c>
      <c r="M637">
        <v>0</v>
      </c>
      <c r="N637">
        <v>0</v>
      </c>
      <c r="O637">
        <v>0</v>
      </c>
      <c r="P637">
        <v>0</v>
      </c>
      <c r="Q637">
        <v>0</v>
      </c>
      <c r="R637">
        <v>0</v>
      </c>
      <c r="S637">
        <v>0</v>
      </c>
    </row>
    <row r="638" spans="1:19">
      <c r="A638" t="s">
        <v>132</v>
      </c>
      <c r="B638" t="s">
        <v>185</v>
      </c>
      <c r="C638" t="s">
        <v>860</v>
      </c>
      <c r="D638">
        <v>39.772374017236423</v>
      </c>
      <c r="E638">
        <v>18.289485861940832</v>
      </c>
      <c r="F638">
        <v>0</v>
      </c>
      <c r="G638">
        <v>0</v>
      </c>
      <c r="H638">
        <v>0</v>
      </c>
      <c r="I638">
        <v>0</v>
      </c>
      <c r="J638">
        <v>0</v>
      </c>
      <c r="K638">
        <v>0</v>
      </c>
      <c r="L638">
        <v>0</v>
      </c>
      <c r="M638">
        <v>0</v>
      </c>
      <c r="N638">
        <v>0</v>
      </c>
      <c r="O638">
        <v>0</v>
      </c>
      <c r="P638">
        <v>0</v>
      </c>
      <c r="Q638">
        <v>0</v>
      </c>
      <c r="R638">
        <v>0</v>
      </c>
      <c r="S638">
        <v>0</v>
      </c>
    </row>
    <row r="639" spans="1:19">
      <c r="A639" t="s">
        <v>132</v>
      </c>
      <c r="B639" t="s">
        <v>185</v>
      </c>
      <c r="C639" t="s">
        <v>861</v>
      </c>
      <c r="D639">
        <v>39.772374017236423</v>
      </c>
      <c r="E639">
        <v>18.289485861940832</v>
      </c>
      <c r="F639">
        <v>0</v>
      </c>
      <c r="G639">
        <v>0</v>
      </c>
      <c r="H639">
        <v>0</v>
      </c>
      <c r="I639">
        <v>0</v>
      </c>
      <c r="J639">
        <v>0</v>
      </c>
      <c r="K639">
        <v>0</v>
      </c>
      <c r="L639">
        <v>0</v>
      </c>
      <c r="M639">
        <v>0</v>
      </c>
      <c r="N639">
        <v>0</v>
      </c>
      <c r="O639">
        <v>0</v>
      </c>
      <c r="P639">
        <v>0</v>
      </c>
      <c r="Q639">
        <v>0</v>
      </c>
      <c r="R639">
        <v>0</v>
      </c>
      <c r="S639">
        <v>0</v>
      </c>
    </row>
    <row r="640" spans="1:19">
      <c r="A640" t="s">
        <v>132</v>
      </c>
      <c r="B640" t="s">
        <v>185</v>
      </c>
      <c r="C640" t="s">
        <v>862</v>
      </c>
      <c r="D640">
        <v>39.772374017236423</v>
      </c>
      <c r="E640">
        <v>18.289485861940832</v>
      </c>
      <c r="F640">
        <v>0</v>
      </c>
      <c r="G640">
        <v>0</v>
      </c>
      <c r="H640">
        <v>0</v>
      </c>
      <c r="I640">
        <v>0</v>
      </c>
      <c r="J640">
        <v>0</v>
      </c>
      <c r="K640">
        <v>0</v>
      </c>
      <c r="L640">
        <v>0</v>
      </c>
      <c r="M640">
        <v>0</v>
      </c>
      <c r="N640">
        <v>0</v>
      </c>
      <c r="O640">
        <v>0</v>
      </c>
      <c r="P640">
        <v>0</v>
      </c>
      <c r="Q640">
        <v>0</v>
      </c>
      <c r="R640">
        <v>0</v>
      </c>
      <c r="S640">
        <v>0</v>
      </c>
    </row>
    <row r="641" spans="1:19">
      <c r="A641" t="s">
        <v>132</v>
      </c>
      <c r="B641" t="s">
        <v>185</v>
      </c>
      <c r="C641" t="s">
        <v>863</v>
      </c>
      <c r="D641">
        <v>39.772374017236423</v>
      </c>
      <c r="E641">
        <v>18.289485861940832</v>
      </c>
      <c r="F641">
        <v>0</v>
      </c>
      <c r="G641">
        <v>0</v>
      </c>
      <c r="H641">
        <v>0</v>
      </c>
      <c r="I641">
        <v>0</v>
      </c>
      <c r="J641">
        <v>0</v>
      </c>
      <c r="K641">
        <v>0</v>
      </c>
      <c r="L641">
        <v>0</v>
      </c>
      <c r="M641">
        <v>0</v>
      </c>
      <c r="N641">
        <v>0</v>
      </c>
      <c r="O641">
        <v>0</v>
      </c>
      <c r="P641">
        <v>0</v>
      </c>
      <c r="Q641">
        <v>0</v>
      </c>
      <c r="R641">
        <v>0</v>
      </c>
      <c r="S641">
        <v>0</v>
      </c>
    </row>
    <row r="642" spans="1:19">
      <c r="A642" t="s">
        <v>134</v>
      </c>
      <c r="B642" t="s">
        <v>171</v>
      </c>
      <c r="C642" t="s">
        <v>856</v>
      </c>
      <c r="D642">
        <v>0</v>
      </c>
      <c r="E642">
        <v>0</v>
      </c>
      <c r="F642">
        <v>0</v>
      </c>
      <c r="G642">
        <v>0</v>
      </c>
      <c r="H642">
        <v>0</v>
      </c>
      <c r="I642">
        <v>0</v>
      </c>
      <c r="J642">
        <v>0</v>
      </c>
      <c r="K642">
        <v>0</v>
      </c>
      <c r="L642">
        <v>0</v>
      </c>
      <c r="M642">
        <v>0</v>
      </c>
      <c r="N642">
        <v>0</v>
      </c>
      <c r="O642">
        <v>0</v>
      </c>
      <c r="P642">
        <v>0</v>
      </c>
      <c r="Q642">
        <v>0</v>
      </c>
      <c r="R642">
        <v>0</v>
      </c>
      <c r="S642">
        <v>0</v>
      </c>
    </row>
    <row r="643" spans="1:19">
      <c r="A643" t="s">
        <v>134</v>
      </c>
      <c r="B643" t="s">
        <v>171</v>
      </c>
      <c r="C643" t="s">
        <v>857</v>
      </c>
      <c r="D643">
        <v>32.830151822518651</v>
      </c>
      <c r="E643">
        <v>15.097077115464778</v>
      </c>
      <c r="F643">
        <v>0</v>
      </c>
      <c r="G643">
        <v>0</v>
      </c>
      <c r="H643">
        <v>0</v>
      </c>
      <c r="I643">
        <v>0</v>
      </c>
      <c r="J643">
        <v>0</v>
      </c>
      <c r="K643">
        <v>0</v>
      </c>
      <c r="L643">
        <v>0</v>
      </c>
      <c r="M643">
        <v>0</v>
      </c>
      <c r="N643">
        <v>0</v>
      </c>
      <c r="O643">
        <v>0</v>
      </c>
      <c r="P643">
        <v>0</v>
      </c>
      <c r="Q643">
        <v>0</v>
      </c>
      <c r="R643">
        <v>0</v>
      </c>
      <c r="S643">
        <v>0</v>
      </c>
    </row>
    <row r="644" spans="1:19">
      <c r="A644" t="s">
        <v>134</v>
      </c>
      <c r="B644" t="s">
        <v>171</v>
      </c>
      <c r="C644" t="s">
        <v>858</v>
      </c>
      <c r="D644">
        <v>36.027389560465018</v>
      </c>
      <c r="E644">
        <v>16.567339724885365</v>
      </c>
      <c r="F644">
        <v>0</v>
      </c>
      <c r="G644">
        <v>0</v>
      </c>
      <c r="H644">
        <v>0</v>
      </c>
      <c r="I644">
        <v>0</v>
      </c>
      <c r="J644">
        <v>0</v>
      </c>
      <c r="K644">
        <v>0</v>
      </c>
      <c r="L644">
        <v>0</v>
      </c>
      <c r="M644">
        <v>0</v>
      </c>
      <c r="N644">
        <v>0</v>
      </c>
      <c r="O644">
        <v>0</v>
      </c>
      <c r="P644">
        <v>0</v>
      </c>
      <c r="Q644">
        <v>0</v>
      </c>
      <c r="R644">
        <v>0</v>
      </c>
      <c r="S644">
        <v>0</v>
      </c>
    </row>
    <row r="645" spans="1:19">
      <c r="A645" t="s">
        <v>134</v>
      </c>
      <c r="B645" t="s">
        <v>171</v>
      </c>
      <c r="C645" t="s">
        <v>859</v>
      </c>
      <c r="D645">
        <v>41.103889166425951</v>
      </c>
      <c r="E645">
        <v>18.901788448794406</v>
      </c>
      <c r="F645">
        <v>0</v>
      </c>
      <c r="G645">
        <v>0</v>
      </c>
      <c r="H645">
        <v>0</v>
      </c>
      <c r="I645">
        <v>0</v>
      </c>
      <c r="J645">
        <v>0</v>
      </c>
      <c r="K645">
        <v>0</v>
      </c>
      <c r="L645">
        <v>0</v>
      </c>
      <c r="M645">
        <v>0</v>
      </c>
      <c r="N645">
        <v>0</v>
      </c>
      <c r="O645">
        <v>0</v>
      </c>
      <c r="P645">
        <v>0</v>
      </c>
      <c r="Q645">
        <v>0</v>
      </c>
      <c r="R645">
        <v>0</v>
      </c>
      <c r="S645">
        <v>0</v>
      </c>
    </row>
    <row r="646" spans="1:19">
      <c r="A646" t="s">
        <v>134</v>
      </c>
      <c r="B646" t="s">
        <v>171</v>
      </c>
      <c r="C646" t="s">
        <v>860</v>
      </c>
      <c r="D646">
        <v>42.419410904424666</v>
      </c>
      <c r="E646">
        <v>19.506736401304764</v>
      </c>
      <c r="F646">
        <v>0</v>
      </c>
      <c r="G646">
        <v>0</v>
      </c>
      <c r="H646">
        <v>0</v>
      </c>
      <c r="I646">
        <v>0</v>
      </c>
      <c r="J646">
        <v>0</v>
      </c>
      <c r="K646">
        <v>0</v>
      </c>
      <c r="L646">
        <v>0</v>
      </c>
      <c r="M646">
        <v>0</v>
      </c>
      <c r="N646">
        <v>0</v>
      </c>
      <c r="O646">
        <v>0</v>
      </c>
      <c r="P646">
        <v>0</v>
      </c>
      <c r="Q646">
        <v>0</v>
      </c>
      <c r="R646">
        <v>0</v>
      </c>
      <c r="S646">
        <v>0</v>
      </c>
    </row>
    <row r="647" spans="1:19">
      <c r="A647" t="s">
        <v>134</v>
      </c>
      <c r="B647" t="s">
        <v>171</v>
      </c>
      <c r="C647" t="s">
        <v>861</v>
      </c>
      <c r="D647">
        <v>42.419410904424666</v>
      </c>
      <c r="E647">
        <v>19.506736401304764</v>
      </c>
      <c r="F647">
        <v>0</v>
      </c>
      <c r="G647">
        <v>0</v>
      </c>
      <c r="H647">
        <v>0</v>
      </c>
      <c r="I647">
        <v>0</v>
      </c>
      <c r="J647">
        <v>0</v>
      </c>
      <c r="K647">
        <v>0</v>
      </c>
      <c r="L647">
        <v>0</v>
      </c>
      <c r="M647">
        <v>0</v>
      </c>
      <c r="N647">
        <v>0</v>
      </c>
      <c r="O647">
        <v>0</v>
      </c>
      <c r="P647">
        <v>0</v>
      </c>
      <c r="Q647">
        <v>0</v>
      </c>
      <c r="R647">
        <v>0</v>
      </c>
      <c r="S647">
        <v>0</v>
      </c>
    </row>
    <row r="648" spans="1:19">
      <c r="A648" t="s">
        <v>134</v>
      </c>
      <c r="B648" t="s">
        <v>171</v>
      </c>
      <c r="C648" t="s">
        <v>862</v>
      </c>
      <c r="D648">
        <v>42.419410904424666</v>
      </c>
      <c r="E648">
        <v>19.506736401304764</v>
      </c>
      <c r="F648">
        <v>0</v>
      </c>
      <c r="G648">
        <v>0</v>
      </c>
      <c r="H648">
        <v>0</v>
      </c>
      <c r="I648">
        <v>0</v>
      </c>
      <c r="J648">
        <v>0</v>
      </c>
      <c r="K648">
        <v>0</v>
      </c>
      <c r="L648">
        <v>0</v>
      </c>
      <c r="M648">
        <v>0</v>
      </c>
      <c r="N648">
        <v>0</v>
      </c>
      <c r="O648">
        <v>0</v>
      </c>
      <c r="P648">
        <v>0</v>
      </c>
      <c r="Q648">
        <v>0</v>
      </c>
      <c r="R648">
        <v>0</v>
      </c>
      <c r="S648">
        <v>0</v>
      </c>
    </row>
    <row r="649" spans="1:19">
      <c r="A649" t="s">
        <v>134</v>
      </c>
      <c r="B649" t="s">
        <v>171</v>
      </c>
      <c r="C649" t="s">
        <v>863</v>
      </c>
      <c r="D649">
        <v>42.419410904424666</v>
      </c>
      <c r="E649">
        <v>19.506736401304764</v>
      </c>
      <c r="F649">
        <v>0</v>
      </c>
      <c r="G649">
        <v>0</v>
      </c>
      <c r="H649">
        <v>0</v>
      </c>
      <c r="I649">
        <v>0</v>
      </c>
      <c r="J649">
        <v>0</v>
      </c>
      <c r="K649">
        <v>0</v>
      </c>
      <c r="L649">
        <v>0</v>
      </c>
      <c r="M649">
        <v>0</v>
      </c>
      <c r="N649">
        <v>0</v>
      </c>
      <c r="O649">
        <v>0</v>
      </c>
      <c r="P649">
        <v>0</v>
      </c>
      <c r="Q649">
        <v>0</v>
      </c>
      <c r="R649">
        <v>0</v>
      </c>
      <c r="S649">
        <v>0</v>
      </c>
    </row>
    <row r="650" spans="1:19">
      <c r="A650" t="s">
        <v>134</v>
      </c>
      <c r="B650" t="s">
        <v>173</v>
      </c>
      <c r="C650" t="s">
        <v>856</v>
      </c>
      <c r="D650">
        <v>0</v>
      </c>
      <c r="E650">
        <v>0</v>
      </c>
      <c r="F650">
        <v>0</v>
      </c>
      <c r="G650">
        <v>0</v>
      </c>
      <c r="H650">
        <v>0</v>
      </c>
      <c r="I650">
        <v>0</v>
      </c>
      <c r="J650">
        <v>0</v>
      </c>
      <c r="K650">
        <v>0</v>
      </c>
      <c r="L650">
        <v>0</v>
      </c>
      <c r="M650">
        <v>0</v>
      </c>
      <c r="N650">
        <v>0</v>
      </c>
      <c r="O650">
        <v>0</v>
      </c>
      <c r="P650">
        <v>0</v>
      </c>
      <c r="Q650">
        <v>0</v>
      </c>
      <c r="R650">
        <v>0</v>
      </c>
      <c r="S650">
        <v>0</v>
      </c>
    </row>
    <row r="651" spans="1:19">
      <c r="A651" t="s">
        <v>134</v>
      </c>
      <c r="B651" t="s">
        <v>173</v>
      </c>
      <c r="C651" t="s">
        <v>857</v>
      </c>
      <c r="D651">
        <v>27.770774603332125</v>
      </c>
      <c r="E651">
        <v>12.770502189853456</v>
      </c>
      <c r="F651">
        <v>0</v>
      </c>
      <c r="G651">
        <v>0</v>
      </c>
      <c r="H651">
        <v>0</v>
      </c>
      <c r="I651">
        <v>0</v>
      </c>
      <c r="J651">
        <v>0</v>
      </c>
      <c r="K651">
        <v>0</v>
      </c>
      <c r="L651">
        <v>0</v>
      </c>
      <c r="M651">
        <v>0</v>
      </c>
      <c r="N651">
        <v>0</v>
      </c>
      <c r="O651">
        <v>0</v>
      </c>
      <c r="P651">
        <v>0</v>
      </c>
      <c r="Q651">
        <v>0</v>
      </c>
      <c r="R651">
        <v>0</v>
      </c>
      <c r="S651">
        <v>0</v>
      </c>
    </row>
    <row r="652" spans="1:19">
      <c r="A652" t="s">
        <v>134</v>
      </c>
      <c r="B652" t="s">
        <v>173</v>
      </c>
      <c r="C652" t="s">
        <v>858</v>
      </c>
      <c r="D652">
        <v>35.970704906981837</v>
      </c>
      <c r="E652">
        <v>16.541273059414998</v>
      </c>
      <c r="F652">
        <v>0</v>
      </c>
      <c r="G652">
        <v>0</v>
      </c>
      <c r="H652">
        <v>0</v>
      </c>
      <c r="I652">
        <v>0</v>
      </c>
      <c r="J652">
        <v>0</v>
      </c>
      <c r="K652">
        <v>0</v>
      </c>
      <c r="L652">
        <v>0</v>
      </c>
      <c r="M652">
        <v>0</v>
      </c>
      <c r="N652">
        <v>0</v>
      </c>
      <c r="O652">
        <v>0</v>
      </c>
      <c r="P652">
        <v>0</v>
      </c>
      <c r="Q652">
        <v>0</v>
      </c>
      <c r="R652">
        <v>0</v>
      </c>
      <c r="S652">
        <v>0</v>
      </c>
    </row>
    <row r="653" spans="1:19">
      <c r="A653" t="s">
        <v>134</v>
      </c>
      <c r="B653" t="s">
        <v>173</v>
      </c>
      <c r="C653" t="s">
        <v>859</v>
      </c>
      <c r="D653">
        <v>32.771793871227928</v>
      </c>
      <c r="E653">
        <v>15.070240977279994</v>
      </c>
      <c r="F653">
        <v>0</v>
      </c>
      <c r="G653">
        <v>0</v>
      </c>
      <c r="H653">
        <v>0</v>
      </c>
      <c r="I653">
        <v>0</v>
      </c>
      <c r="J653">
        <v>0</v>
      </c>
      <c r="K653">
        <v>0</v>
      </c>
      <c r="L653">
        <v>0</v>
      </c>
      <c r="M653">
        <v>0</v>
      </c>
      <c r="N653">
        <v>0</v>
      </c>
      <c r="O653">
        <v>0</v>
      </c>
      <c r="P653">
        <v>0</v>
      </c>
      <c r="Q653">
        <v>0</v>
      </c>
      <c r="R653">
        <v>0</v>
      </c>
      <c r="S653">
        <v>0</v>
      </c>
    </row>
    <row r="654" spans="1:19">
      <c r="A654" t="s">
        <v>134</v>
      </c>
      <c r="B654" t="s">
        <v>173</v>
      </c>
      <c r="C654" t="s">
        <v>860</v>
      </c>
      <c r="D654">
        <v>27.681731369124478</v>
      </c>
      <c r="E654">
        <v>12.729555301130233</v>
      </c>
      <c r="F654">
        <v>0</v>
      </c>
      <c r="G654">
        <v>0</v>
      </c>
      <c r="H654">
        <v>0</v>
      </c>
      <c r="I654">
        <v>0</v>
      </c>
      <c r="J654">
        <v>0</v>
      </c>
      <c r="K654">
        <v>0</v>
      </c>
      <c r="L654">
        <v>0</v>
      </c>
      <c r="M654">
        <v>0</v>
      </c>
      <c r="N654">
        <v>0</v>
      </c>
      <c r="O654">
        <v>0</v>
      </c>
      <c r="P654">
        <v>0</v>
      </c>
      <c r="Q654">
        <v>0</v>
      </c>
      <c r="R654">
        <v>0</v>
      </c>
      <c r="S654">
        <v>0</v>
      </c>
    </row>
    <row r="655" spans="1:19">
      <c r="A655" t="s">
        <v>134</v>
      </c>
      <c r="B655" t="s">
        <v>173</v>
      </c>
      <c r="C655" t="s">
        <v>861</v>
      </c>
      <c r="D655">
        <v>27.681731369124478</v>
      </c>
      <c r="E655">
        <v>12.729555301130233</v>
      </c>
      <c r="F655">
        <v>0</v>
      </c>
      <c r="G655">
        <v>0</v>
      </c>
      <c r="H655">
        <v>0</v>
      </c>
      <c r="I655">
        <v>0</v>
      </c>
      <c r="J655">
        <v>0</v>
      </c>
      <c r="K655">
        <v>0</v>
      </c>
      <c r="L655">
        <v>0</v>
      </c>
      <c r="M655">
        <v>0</v>
      </c>
      <c r="N655">
        <v>0</v>
      </c>
      <c r="O655">
        <v>0</v>
      </c>
      <c r="P655">
        <v>0</v>
      </c>
      <c r="Q655">
        <v>0</v>
      </c>
      <c r="R655">
        <v>0</v>
      </c>
      <c r="S655">
        <v>0</v>
      </c>
    </row>
    <row r="656" spans="1:19">
      <c r="A656" t="s">
        <v>134</v>
      </c>
      <c r="B656" t="s">
        <v>173</v>
      </c>
      <c r="C656" t="s">
        <v>862</v>
      </c>
      <c r="D656">
        <v>27.681731369124478</v>
      </c>
      <c r="E656">
        <v>12.729555301130233</v>
      </c>
      <c r="F656">
        <v>0</v>
      </c>
      <c r="G656">
        <v>0</v>
      </c>
      <c r="H656">
        <v>0</v>
      </c>
      <c r="I656">
        <v>0</v>
      </c>
      <c r="J656">
        <v>0</v>
      </c>
      <c r="K656">
        <v>0</v>
      </c>
      <c r="L656">
        <v>0</v>
      </c>
      <c r="M656">
        <v>0</v>
      </c>
      <c r="N656">
        <v>0</v>
      </c>
      <c r="O656">
        <v>0</v>
      </c>
      <c r="P656">
        <v>0</v>
      </c>
      <c r="Q656">
        <v>0</v>
      </c>
      <c r="R656">
        <v>0</v>
      </c>
      <c r="S656">
        <v>0</v>
      </c>
    </row>
    <row r="657" spans="1:19">
      <c r="A657" t="s">
        <v>134</v>
      </c>
      <c r="B657" t="s">
        <v>173</v>
      </c>
      <c r="C657" t="s">
        <v>863</v>
      </c>
      <c r="D657">
        <v>27.681731369124478</v>
      </c>
      <c r="E657">
        <v>12.729555301130233</v>
      </c>
      <c r="F657">
        <v>0</v>
      </c>
      <c r="G657">
        <v>0</v>
      </c>
      <c r="H657">
        <v>0</v>
      </c>
      <c r="I657">
        <v>0</v>
      </c>
      <c r="J657">
        <v>0</v>
      </c>
      <c r="K657">
        <v>0</v>
      </c>
      <c r="L657">
        <v>0</v>
      </c>
      <c r="M657">
        <v>0</v>
      </c>
      <c r="N657">
        <v>0</v>
      </c>
      <c r="O657">
        <v>0</v>
      </c>
      <c r="P657">
        <v>0</v>
      </c>
      <c r="Q657">
        <v>0</v>
      </c>
      <c r="R657">
        <v>0</v>
      </c>
      <c r="S657">
        <v>0</v>
      </c>
    </row>
    <row r="658" spans="1:19">
      <c r="A658" t="s">
        <v>134</v>
      </c>
      <c r="B658" t="s">
        <v>175</v>
      </c>
      <c r="C658" t="s">
        <v>856</v>
      </c>
      <c r="D658">
        <v>0</v>
      </c>
      <c r="E658">
        <v>0</v>
      </c>
      <c r="F658">
        <v>0</v>
      </c>
      <c r="G658">
        <v>0</v>
      </c>
      <c r="H658">
        <v>0</v>
      </c>
      <c r="I658">
        <v>0</v>
      </c>
      <c r="J658">
        <v>0</v>
      </c>
      <c r="K658">
        <v>0</v>
      </c>
      <c r="L658">
        <v>0</v>
      </c>
      <c r="M658">
        <v>0</v>
      </c>
      <c r="N658">
        <v>0</v>
      </c>
      <c r="O658">
        <v>0</v>
      </c>
      <c r="P658">
        <v>0</v>
      </c>
      <c r="Q658">
        <v>0</v>
      </c>
      <c r="R658">
        <v>0</v>
      </c>
      <c r="S658">
        <v>0</v>
      </c>
    </row>
    <row r="659" spans="1:19">
      <c r="A659" t="s">
        <v>134</v>
      </c>
      <c r="B659" t="s">
        <v>175</v>
      </c>
      <c r="C659" t="s">
        <v>857</v>
      </c>
      <c r="D659">
        <v>43.839999999999996</v>
      </c>
      <c r="E659">
        <v>20.159999999999989</v>
      </c>
      <c r="F659">
        <v>0</v>
      </c>
      <c r="G659">
        <v>0</v>
      </c>
      <c r="H659">
        <v>0</v>
      </c>
      <c r="I659">
        <v>0</v>
      </c>
      <c r="J659">
        <v>0</v>
      </c>
      <c r="K659">
        <v>0</v>
      </c>
      <c r="L659">
        <v>0</v>
      </c>
      <c r="M659">
        <v>0</v>
      </c>
      <c r="N659">
        <v>0</v>
      </c>
      <c r="O659">
        <v>0</v>
      </c>
      <c r="P659">
        <v>0</v>
      </c>
      <c r="Q659">
        <v>0</v>
      </c>
      <c r="R659">
        <v>0</v>
      </c>
      <c r="S659">
        <v>0</v>
      </c>
    </row>
    <row r="660" spans="1:19">
      <c r="A660" t="s">
        <v>134</v>
      </c>
      <c r="B660" t="s">
        <v>175</v>
      </c>
      <c r="C660" t="s">
        <v>858</v>
      </c>
      <c r="D660">
        <v>43.84</v>
      </c>
      <c r="E660">
        <v>20.159999999999997</v>
      </c>
      <c r="F660">
        <v>0</v>
      </c>
      <c r="G660">
        <v>0</v>
      </c>
      <c r="H660">
        <v>0</v>
      </c>
      <c r="I660">
        <v>0</v>
      </c>
      <c r="J660">
        <v>0</v>
      </c>
      <c r="K660">
        <v>0</v>
      </c>
      <c r="L660">
        <v>0</v>
      </c>
      <c r="M660">
        <v>0</v>
      </c>
      <c r="N660">
        <v>0</v>
      </c>
      <c r="O660">
        <v>0</v>
      </c>
      <c r="P660">
        <v>0</v>
      </c>
      <c r="Q660">
        <v>0</v>
      </c>
      <c r="R660">
        <v>0</v>
      </c>
      <c r="S660">
        <v>0</v>
      </c>
    </row>
    <row r="661" spans="1:19">
      <c r="A661" t="s">
        <v>134</v>
      </c>
      <c r="B661" t="s">
        <v>175</v>
      </c>
      <c r="C661" t="s">
        <v>859</v>
      </c>
      <c r="D661">
        <v>43.84</v>
      </c>
      <c r="E661">
        <v>20.159999999999997</v>
      </c>
      <c r="F661">
        <v>0</v>
      </c>
      <c r="G661">
        <v>0</v>
      </c>
      <c r="H661">
        <v>0</v>
      </c>
      <c r="I661">
        <v>0</v>
      </c>
      <c r="J661">
        <v>0</v>
      </c>
      <c r="K661">
        <v>0</v>
      </c>
      <c r="L661">
        <v>0</v>
      </c>
      <c r="M661">
        <v>0</v>
      </c>
      <c r="N661">
        <v>0</v>
      </c>
      <c r="O661">
        <v>0</v>
      </c>
      <c r="P661">
        <v>0</v>
      </c>
      <c r="Q661">
        <v>0</v>
      </c>
      <c r="R661">
        <v>0</v>
      </c>
      <c r="S661">
        <v>0</v>
      </c>
    </row>
    <row r="662" spans="1:19">
      <c r="A662" t="s">
        <v>134</v>
      </c>
      <c r="B662" t="s">
        <v>175</v>
      </c>
      <c r="C662" t="s">
        <v>860</v>
      </c>
      <c r="D662">
        <v>43.84</v>
      </c>
      <c r="E662">
        <v>20.159999999999997</v>
      </c>
      <c r="F662">
        <v>0</v>
      </c>
      <c r="G662">
        <v>0</v>
      </c>
      <c r="H662">
        <v>0</v>
      </c>
      <c r="I662">
        <v>0</v>
      </c>
      <c r="J662">
        <v>0</v>
      </c>
      <c r="K662">
        <v>0</v>
      </c>
      <c r="L662">
        <v>0</v>
      </c>
      <c r="M662">
        <v>0</v>
      </c>
      <c r="N662">
        <v>0</v>
      </c>
      <c r="O662">
        <v>0</v>
      </c>
      <c r="P662">
        <v>0</v>
      </c>
      <c r="Q662">
        <v>0</v>
      </c>
      <c r="R662">
        <v>0</v>
      </c>
      <c r="S662">
        <v>0</v>
      </c>
    </row>
    <row r="663" spans="1:19">
      <c r="A663" t="s">
        <v>134</v>
      </c>
      <c r="B663" t="s">
        <v>175</v>
      </c>
      <c r="C663" t="s">
        <v>861</v>
      </c>
      <c r="D663">
        <v>43.84</v>
      </c>
      <c r="E663">
        <v>20.159999999999997</v>
      </c>
      <c r="F663">
        <v>0</v>
      </c>
      <c r="G663">
        <v>0</v>
      </c>
      <c r="H663">
        <v>0</v>
      </c>
      <c r="I663">
        <v>0</v>
      </c>
      <c r="J663">
        <v>0</v>
      </c>
      <c r="K663">
        <v>0</v>
      </c>
      <c r="L663">
        <v>0</v>
      </c>
      <c r="M663">
        <v>0</v>
      </c>
      <c r="N663">
        <v>0</v>
      </c>
      <c r="O663">
        <v>0</v>
      </c>
      <c r="P663">
        <v>0</v>
      </c>
      <c r="Q663">
        <v>0</v>
      </c>
      <c r="R663">
        <v>0</v>
      </c>
      <c r="S663">
        <v>0</v>
      </c>
    </row>
    <row r="664" spans="1:19">
      <c r="A664" t="s">
        <v>134</v>
      </c>
      <c r="B664" t="s">
        <v>175</v>
      </c>
      <c r="C664" t="s">
        <v>862</v>
      </c>
      <c r="D664">
        <v>43.84</v>
      </c>
      <c r="E664">
        <v>20.159999999999997</v>
      </c>
      <c r="F664">
        <v>0</v>
      </c>
      <c r="G664">
        <v>0</v>
      </c>
      <c r="H664">
        <v>0</v>
      </c>
      <c r="I664">
        <v>0</v>
      </c>
      <c r="J664">
        <v>0</v>
      </c>
      <c r="K664">
        <v>0</v>
      </c>
      <c r="L664">
        <v>0</v>
      </c>
      <c r="M664">
        <v>0</v>
      </c>
      <c r="N664">
        <v>0</v>
      </c>
      <c r="O664">
        <v>0</v>
      </c>
      <c r="P664">
        <v>0</v>
      </c>
      <c r="Q664">
        <v>0</v>
      </c>
      <c r="R664">
        <v>0</v>
      </c>
      <c r="S664">
        <v>0</v>
      </c>
    </row>
    <row r="665" spans="1:19">
      <c r="A665" t="s">
        <v>134</v>
      </c>
      <c r="B665" t="s">
        <v>175</v>
      </c>
      <c r="C665" t="s">
        <v>863</v>
      </c>
      <c r="D665">
        <v>43.84</v>
      </c>
      <c r="E665">
        <v>20.159999999999997</v>
      </c>
      <c r="F665">
        <v>0</v>
      </c>
      <c r="G665">
        <v>0</v>
      </c>
      <c r="H665">
        <v>0</v>
      </c>
      <c r="I665">
        <v>0</v>
      </c>
      <c r="J665">
        <v>0</v>
      </c>
      <c r="K665">
        <v>0</v>
      </c>
      <c r="L665">
        <v>0</v>
      </c>
      <c r="M665">
        <v>0</v>
      </c>
      <c r="N665">
        <v>0</v>
      </c>
      <c r="O665">
        <v>0</v>
      </c>
      <c r="P665">
        <v>0</v>
      </c>
      <c r="Q665">
        <v>0</v>
      </c>
      <c r="R665">
        <v>0</v>
      </c>
      <c r="S665">
        <v>0</v>
      </c>
    </row>
    <row r="666" spans="1:19">
      <c r="A666" t="s">
        <v>134</v>
      </c>
      <c r="B666" t="s">
        <v>177</v>
      </c>
      <c r="C666" t="s">
        <v>856</v>
      </c>
      <c r="D666">
        <v>0</v>
      </c>
      <c r="E666">
        <v>0</v>
      </c>
      <c r="F666">
        <v>0</v>
      </c>
      <c r="G666">
        <v>0</v>
      </c>
      <c r="H666">
        <v>0</v>
      </c>
      <c r="I666">
        <v>0</v>
      </c>
      <c r="J666">
        <v>0</v>
      </c>
      <c r="K666">
        <v>0</v>
      </c>
      <c r="L666">
        <v>0</v>
      </c>
      <c r="M666">
        <v>0</v>
      </c>
      <c r="N666">
        <v>0</v>
      </c>
      <c r="O666">
        <v>0</v>
      </c>
      <c r="P666">
        <v>0</v>
      </c>
      <c r="Q666">
        <v>0</v>
      </c>
      <c r="R666">
        <v>0</v>
      </c>
      <c r="S666">
        <v>0</v>
      </c>
    </row>
    <row r="667" spans="1:19">
      <c r="A667" t="s">
        <v>134</v>
      </c>
      <c r="B667" t="s">
        <v>177</v>
      </c>
      <c r="C667" t="s">
        <v>857</v>
      </c>
      <c r="D667">
        <v>26.303999999999995</v>
      </c>
      <c r="E667">
        <v>12.095999999999997</v>
      </c>
      <c r="F667">
        <v>0</v>
      </c>
      <c r="G667">
        <v>0</v>
      </c>
      <c r="H667">
        <v>0</v>
      </c>
      <c r="I667">
        <v>0</v>
      </c>
      <c r="J667">
        <v>0</v>
      </c>
      <c r="K667">
        <v>0</v>
      </c>
      <c r="L667">
        <v>0</v>
      </c>
      <c r="M667">
        <v>0</v>
      </c>
      <c r="N667">
        <v>0</v>
      </c>
      <c r="O667">
        <v>0</v>
      </c>
      <c r="P667">
        <v>0</v>
      </c>
      <c r="Q667">
        <v>0</v>
      </c>
      <c r="R667">
        <v>0</v>
      </c>
      <c r="S667">
        <v>0</v>
      </c>
    </row>
    <row r="668" spans="1:19">
      <c r="A668" t="s">
        <v>134</v>
      </c>
      <c r="B668" t="s">
        <v>177</v>
      </c>
      <c r="C668" t="s">
        <v>858</v>
      </c>
      <c r="D668">
        <v>97.652449200000049</v>
      </c>
      <c r="E668">
        <v>44.905870800000017</v>
      </c>
      <c r="F668">
        <v>0</v>
      </c>
      <c r="G668">
        <v>0</v>
      </c>
      <c r="H668">
        <v>0</v>
      </c>
      <c r="I668">
        <v>0</v>
      </c>
      <c r="J668">
        <v>0</v>
      </c>
      <c r="K668">
        <v>0</v>
      </c>
      <c r="L668">
        <v>0</v>
      </c>
      <c r="M668">
        <v>0</v>
      </c>
      <c r="N668">
        <v>0</v>
      </c>
      <c r="O668">
        <v>0</v>
      </c>
      <c r="P668">
        <v>0</v>
      </c>
      <c r="Q668">
        <v>0</v>
      </c>
      <c r="R668">
        <v>0</v>
      </c>
      <c r="S668">
        <v>0</v>
      </c>
    </row>
    <row r="669" spans="1:19">
      <c r="A669" t="s">
        <v>134</v>
      </c>
      <c r="B669" t="s">
        <v>177</v>
      </c>
      <c r="C669" t="s">
        <v>859</v>
      </c>
      <c r="D669">
        <v>26.303999999999995</v>
      </c>
      <c r="E669">
        <v>12.095999999999997</v>
      </c>
      <c r="F669">
        <v>0</v>
      </c>
      <c r="G669">
        <v>0</v>
      </c>
      <c r="H669">
        <v>0</v>
      </c>
      <c r="I669">
        <v>0</v>
      </c>
      <c r="J669">
        <v>0</v>
      </c>
      <c r="K669">
        <v>0</v>
      </c>
      <c r="L669">
        <v>0</v>
      </c>
      <c r="M669">
        <v>0</v>
      </c>
      <c r="N669">
        <v>0</v>
      </c>
      <c r="O669">
        <v>0</v>
      </c>
      <c r="P669">
        <v>0</v>
      </c>
      <c r="Q669">
        <v>0</v>
      </c>
      <c r="R669">
        <v>0</v>
      </c>
      <c r="S669">
        <v>0</v>
      </c>
    </row>
    <row r="670" spans="1:19">
      <c r="A670" t="s">
        <v>134</v>
      </c>
      <c r="B670" t="s">
        <v>177</v>
      </c>
      <c r="C670" t="s">
        <v>860</v>
      </c>
      <c r="D670">
        <v>26.303999999999995</v>
      </c>
      <c r="E670">
        <v>12.095999999999997</v>
      </c>
      <c r="F670">
        <v>0</v>
      </c>
      <c r="G670">
        <v>0</v>
      </c>
      <c r="H670">
        <v>0</v>
      </c>
      <c r="I670">
        <v>0</v>
      </c>
      <c r="J670">
        <v>0</v>
      </c>
      <c r="K670">
        <v>0</v>
      </c>
      <c r="L670">
        <v>0</v>
      </c>
      <c r="M670">
        <v>0</v>
      </c>
      <c r="N670">
        <v>0</v>
      </c>
      <c r="O670">
        <v>0</v>
      </c>
      <c r="P670">
        <v>0</v>
      </c>
      <c r="Q670">
        <v>0</v>
      </c>
      <c r="R670">
        <v>0</v>
      </c>
      <c r="S670">
        <v>0</v>
      </c>
    </row>
    <row r="671" spans="1:19">
      <c r="A671" t="s">
        <v>134</v>
      </c>
      <c r="B671" t="s">
        <v>177</v>
      </c>
      <c r="C671" t="s">
        <v>861</v>
      </c>
      <c r="D671">
        <v>26.303999999999995</v>
      </c>
      <c r="E671">
        <v>12.095999999999997</v>
      </c>
      <c r="F671">
        <v>0</v>
      </c>
      <c r="G671">
        <v>0</v>
      </c>
      <c r="H671">
        <v>0</v>
      </c>
      <c r="I671">
        <v>0</v>
      </c>
      <c r="J671">
        <v>0</v>
      </c>
      <c r="K671">
        <v>0</v>
      </c>
      <c r="L671">
        <v>0</v>
      </c>
      <c r="M671">
        <v>0</v>
      </c>
      <c r="N671">
        <v>0</v>
      </c>
      <c r="O671">
        <v>0</v>
      </c>
      <c r="P671">
        <v>0</v>
      </c>
      <c r="Q671">
        <v>0</v>
      </c>
      <c r="R671">
        <v>0</v>
      </c>
      <c r="S671">
        <v>0</v>
      </c>
    </row>
    <row r="672" spans="1:19">
      <c r="A672" t="s">
        <v>134</v>
      </c>
      <c r="B672" t="s">
        <v>177</v>
      </c>
      <c r="C672" t="s">
        <v>862</v>
      </c>
      <c r="D672">
        <v>26.303999999999995</v>
      </c>
      <c r="E672">
        <v>12.095999999999997</v>
      </c>
      <c r="F672">
        <v>0</v>
      </c>
      <c r="G672">
        <v>0</v>
      </c>
      <c r="H672">
        <v>0</v>
      </c>
      <c r="I672">
        <v>0</v>
      </c>
      <c r="J672">
        <v>0</v>
      </c>
      <c r="K672">
        <v>0</v>
      </c>
      <c r="L672">
        <v>0</v>
      </c>
      <c r="M672">
        <v>0</v>
      </c>
      <c r="N672">
        <v>0</v>
      </c>
      <c r="O672">
        <v>0</v>
      </c>
      <c r="P672">
        <v>0</v>
      </c>
      <c r="Q672">
        <v>0</v>
      </c>
      <c r="R672">
        <v>0</v>
      </c>
      <c r="S672">
        <v>0</v>
      </c>
    </row>
    <row r="673" spans="1:19">
      <c r="A673" t="s">
        <v>134</v>
      </c>
      <c r="B673" t="s">
        <v>177</v>
      </c>
      <c r="C673" t="s">
        <v>863</v>
      </c>
      <c r="D673">
        <v>26.303999999999995</v>
      </c>
      <c r="E673">
        <v>12.095999999999997</v>
      </c>
      <c r="F673">
        <v>0</v>
      </c>
      <c r="G673">
        <v>0</v>
      </c>
      <c r="H673">
        <v>0</v>
      </c>
      <c r="I673">
        <v>0</v>
      </c>
      <c r="J673">
        <v>0</v>
      </c>
      <c r="K673">
        <v>0</v>
      </c>
      <c r="L673">
        <v>0</v>
      </c>
      <c r="M673">
        <v>0</v>
      </c>
      <c r="N673">
        <v>0</v>
      </c>
      <c r="O673">
        <v>0</v>
      </c>
      <c r="P673">
        <v>0</v>
      </c>
      <c r="Q673">
        <v>0</v>
      </c>
      <c r="R673">
        <v>0</v>
      </c>
      <c r="S673">
        <v>0</v>
      </c>
    </row>
    <row r="674" spans="1:19">
      <c r="A674" t="s">
        <v>134</v>
      </c>
      <c r="B674" t="s">
        <v>179</v>
      </c>
      <c r="C674" t="s">
        <v>856</v>
      </c>
      <c r="D674">
        <v>0</v>
      </c>
      <c r="E674">
        <v>0</v>
      </c>
      <c r="F674">
        <v>0</v>
      </c>
      <c r="G674">
        <v>0</v>
      </c>
      <c r="H674">
        <v>0</v>
      </c>
      <c r="I674">
        <v>0</v>
      </c>
      <c r="J674">
        <v>0</v>
      </c>
      <c r="K674">
        <v>0</v>
      </c>
      <c r="L674">
        <v>0</v>
      </c>
      <c r="M674">
        <v>0</v>
      </c>
      <c r="N674">
        <v>0</v>
      </c>
      <c r="O674">
        <v>0</v>
      </c>
      <c r="P674">
        <v>0</v>
      </c>
      <c r="Q674">
        <v>0</v>
      </c>
      <c r="R674">
        <v>0</v>
      </c>
      <c r="S674">
        <v>0</v>
      </c>
    </row>
    <row r="675" spans="1:19">
      <c r="A675" t="s">
        <v>134</v>
      </c>
      <c r="B675" t="s">
        <v>179</v>
      </c>
      <c r="C675" t="s">
        <v>857</v>
      </c>
      <c r="D675">
        <v>26.303999999999995</v>
      </c>
      <c r="E675">
        <v>12.095999999999997</v>
      </c>
      <c r="F675">
        <v>0</v>
      </c>
      <c r="G675">
        <v>0</v>
      </c>
      <c r="H675">
        <v>0</v>
      </c>
      <c r="I675">
        <v>0</v>
      </c>
      <c r="J675">
        <v>0</v>
      </c>
      <c r="K675">
        <v>0</v>
      </c>
      <c r="L675">
        <v>0</v>
      </c>
      <c r="M675">
        <v>0</v>
      </c>
      <c r="N675">
        <v>0</v>
      </c>
      <c r="O675">
        <v>0</v>
      </c>
      <c r="P675">
        <v>0</v>
      </c>
      <c r="Q675">
        <v>0</v>
      </c>
      <c r="R675">
        <v>0</v>
      </c>
      <c r="S675">
        <v>0</v>
      </c>
    </row>
    <row r="676" spans="1:19">
      <c r="A676" t="s">
        <v>134</v>
      </c>
      <c r="B676" t="s">
        <v>179</v>
      </c>
      <c r="C676" t="s">
        <v>858</v>
      </c>
      <c r="D676">
        <v>97.652449200000049</v>
      </c>
      <c r="E676">
        <v>44.905870800000017</v>
      </c>
      <c r="F676">
        <v>0</v>
      </c>
      <c r="G676">
        <v>0</v>
      </c>
      <c r="H676">
        <v>0</v>
      </c>
      <c r="I676">
        <v>0</v>
      </c>
      <c r="J676">
        <v>0</v>
      </c>
      <c r="K676">
        <v>0</v>
      </c>
      <c r="L676">
        <v>0</v>
      </c>
      <c r="M676">
        <v>0</v>
      </c>
      <c r="N676">
        <v>0</v>
      </c>
      <c r="O676">
        <v>0</v>
      </c>
      <c r="P676">
        <v>0</v>
      </c>
      <c r="Q676">
        <v>0</v>
      </c>
      <c r="R676">
        <v>0</v>
      </c>
      <c r="S676">
        <v>0</v>
      </c>
    </row>
    <row r="677" spans="1:19">
      <c r="A677" t="s">
        <v>134</v>
      </c>
      <c r="B677" t="s">
        <v>179</v>
      </c>
      <c r="C677" t="s">
        <v>859</v>
      </c>
      <c r="D677">
        <v>26.303999999999995</v>
      </c>
      <c r="E677">
        <v>12.095999999999997</v>
      </c>
      <c r="F677">
        <v>0</v>
      </c>
      <c r="G677">
        <v>0</v>
      </c>
      <c r="H677">
        <v>0</v>
      </c>
      <c r="I677">
        <v>0</v>
      </c>
      <c r="J677">
        <v>0</v>
      </c>
      <c r="K677">
        <v>0</v>
      </c>
      <c r="L677">
        <v>0</v>
      </c>
      <c r="M677">
        <v>0</v>
      </c>
      <c r="N677">
        <v>0</v>
      </c>
      <c r="O677">
        <v>0</v>
      </c>
      <c r="P677">
        <v>0</v>
      </c>
      <c r="Q677">
        <v>0</v>
      </c>
      <c r="R677">
        <v>0</v>
      </c>
      <c r="S677">
        <v>0</v>
      </c>
    </row>
    <row r="678" spans="1:19">
      <c r="A678" t="s">
        <v>134</v>
      </c>
      <c r="B678" t="s">
        <v>179</v>
      </c>
      <c r="C678" t="s">
        <v>860</v>
      </c>
      <c r="D678">
        <v>26.303999999999995</v>
      </c>
      <c r="E678">
        <v>12.095999999999997</v>
      </c>
      <c r="F678">
        <v>0</v>
      </c>
      <c r="G678">
        <v>0</v>
      </c>
      <c r="H678">
        <v>0</v>
      </c>
      <c r="I678">
        <v>0</v>
      </c>
      <c r="J678">
        <v>0</v>
      </c>
      <c r="K678">
        <v>0</v>
      </c>
      <c r="L678">
        <v>0</v>
      </c>
      <c r="M678">
        <v>0</v>
      </c>
      <c r="N678">
        <v>0</v>
      </c>
      <c r="O678">
        <v>0</v>
      </c>
      <c r="P678">
        <v>0</v>
      </c>
      <c r="Q678">
        <v>0</v>
      </c>
      <c r="R678">
        <v>0</v>
      </c>
      <c r="S678">
        <v>0</v>
      </c>
    </row>
    <row r="679" spans="1:19">
      <c r="A679" t="s">
        <v>134</v>
      </c>
      <c r="B679" t="s">
        <v>179</v>
      </c>
      <c r="C679" t="s">
        <v>861</v>
      </c>
      <c r="D679">
        <v>26.303999999999995</v>
      </c>
      <c r="E679">
        <v>12.095999999999997</v>
      </c>
      <c r="F679">
        <v>0</v>
      </c>
      <c r="G679">
        <v>0</v>
      </c>
      <c r="H679">
        <v>0</v>
      </c>
      <c r="I679">
        <v>0</v>
      </c>
      <c r="J679">
        <v>0</v>
      </c>
      <c r="K679">
        <v>0</v>
      </c>
      <c r="L679">
        <v>0</v>
      </c>
      <c r="M679">
        <v>0</v>
      </c>
      <c r="N679">
        <v>0</v>
      </c>
      <c r="O679">
        <v>0</v>
      </c>
      <c r="P679">
        <v>0</v>
      </c>
      <c r="Q679">
        <v>0</v>
      </c>
      <c r="R679">
        <v>0</v>
      </c>
      <c r="S679">
        <v>0</v>
      </c>
    </row>
    <row r="680" spans="1:19">
      <c r="A680" t="s">
        <v>134</v>
      </c>
      <c r="B680" t="s">
        <v>179</v>
      </c>
      <c r="C680" t="s">
        <v>862</v>
      </c>
      <c r="D680">
        <v>26.303999999999995</v>
      </c>
      <c r="E680">
        <v>12.095999999999997</v>
      </c>
      <c r="F680">
        <v>0</v>
      </c>
      <c r="G680">
        <v>0</v>
      </c>
      <c r="H680">
        <v>0</v>
      </c>
      <c r="I680">
        <v>0</v>
      </c>
      <c r="J680">
        <v>0</v>
      </c>
      <c r="K680">
        <v>0</v>
      </c>
      <c r="L680">
        <v>0</v>
      </c>
      <c r="M680">
        <v>0</v>
      </c>
      <c r="N680">
        <v>0</v>
      </c>
      <c r="O680">
        <v>0</v>
      </c>
      <c r="P680">
        <v>0</v>
      </c>
      <c r="Q680">
        <v>0</v>
      </c>
      <c r="R680">
        <v>0</v>
      </c>
      <c r="S680">
        <v>0</v>
      </c>
    </row>
    <row r="681" spans="1:19">
      <c r="A681" t="s">
        <v>134</v>
      </c>
      <c r="B681" t="s">
        <v>179</v>
      </c>
      <c r="C681" t="s">
        <v>863</v>
      </c>
      <c r="D681">
        <v>26.303999999999995</v>
      </c>
      <c r="E681">
        <v>12.095999999999997</v>
      </c>
      <c r="F681">
        <v>0</v>
      </c>
      <c r="G681">
        <v>0</v>
      </c>
      <c r="H681">
        <v>0</v>
      </c>
      <c r="I681">
        <v>0</v>
      </c>
      <c r="J681">
        <v>0</v>
      </c>
      <c r="K681">
        <v>0</v>
      </c>
      <c r="L681">
        <v>0</v>
      </c>
      <c r="M681">
        <v>0</v>
      </c>
      <c r="N681">
        <v>0</v>
      </c>
      <c r="O681">
        <v>0</v>
      </c>
      <c r="P681">
        <v>0</v>
      </c>
      <c r="Q681">
        <v>0</v>
      </c>
      <c r="R681">
        <v>0</v>
      </c>
      <c r="S681">
        <v>0</v>
      </c>
    </row>
    <row r="682" spans="1:19">
      <c r="A682" t="s">
        <v>134</v>
      </c>
      <c r="B682" t="s">
        <v>181</v>
      </c>
      <c r="C682" t="s">
        <v>856</v>
      </c>
      <c r="D682">
        <v>0</v>
      </c>
      <c r="E682">
        <v>0</v>
      </c>
      <c r="F682">
        <v>0</v>
      </c>
      <c r="G682">
        <v>0</v>
      </c>
      <c r="H682">
        <v>0</v>
      </c>
      <c r="I682">
        <v>0</v>
      </c>
      <c r="J682">
        <v>0</v>
      </c>
      <c r="K682">
        <v>0</v>
      </c>
      <c r="L682">
        <v>0</v>
      </c>
      <c r="M682">
        <v>0</v>
      </c>
      <c r="N682">
        <v>0</v>
      </c>
      <c r="O682">
        <v>0</v>
      </c>
      <c r="P682">
        <v>0</v>
      </c>
      <c r="Q682">
        <v>0</v>
      </c>
      <c r="R682">
        <v>0</v>
      </c>
      <c r="S682">
        <v>0</v>
      </c>
    </row>
    <row r="683" spans="1:19">
      <c r="A683" t="s">
        <v>134</v>
      </c>
      <c r="B683" t="s">
        <v>181</v>
      </c>
      <c r="C683" t="s">
        <v>857</v>
      </c>
      <c r="D683">
        <v>26.303999999999995</v>
      </c>
      <c r="E683">
        <v>12.095999999999997</v>
      </c>
      <c r="F683">
        <v>0</v>
      </c>
      <c r="G683">
        <v>0</v>
      </c>
      <c r="H683">
        <v>0</v>
      </c>
      <c r="I683">
        <v>0</v>
      </c>
      <c r="J683">
        <v>0</v>
      </c>
      <c r="K683">
        <v>0</v>
      </c>
      <c r="L683">
        <v>0</v>
      </c>
      <c r="M683">
        <v>0</v>
      </c>
      <c r="N683">
        <v>0</v>
      </c>
      <c r="O683">
        <v>0</v>
      </c>
      <c r="P683">
        <v>0</v>
      </c>
      <c r="Q683">
        <v>0</v>
      </c>
      <c r="R683">
        <v>0</v>
      </c>
      <c r="S683">
        <v>0</v>
      </c>
    </row>
    <row r="684" spans="1:19">
      <c r="A684" t="s">
        <v>134</v>
      </c>
      <c r="B684" t="s">
        <v>181</v>
      </c>
      <c r="C684" t="s">
        <v>858</v>
      </c>
      <c r="D684">
        <v>97.652449200000049</v>
      </c>
      <c r="E684">
        <v>44.905870800000017</v>
      </c>
      <c r="F684">
        <v>0</v>
      </c>
      <c r="G684">
        <v>0</v>
      </c>
      <c r="H684">
        <v>0</v>
      </c>
      <c r="I684">
        <v>0</v>
      </c>
      <c r="J684">
        <v>0</v>
      </c>
      <c r="K684">
        <v>0</v>
      </c>
      <c r="L684">
        <v>0</v>
      </c>
      <c r="M684">
        <v>0</v>
      </c>
      <c r="N684">
        <v>0</v>
      </c>
      <c r="O684">
        <v>0</v>
      </c>
      <c r="P684">
        <v>0</v>
      </c>
      <c r="Q684">
        <v>0</v>
      </c>
      <c r="R684">
        <v>0</v>
      </c>
      <c r="S684">
        <v>0</v>
      </c>
    </row>
    <row r="685" spans="1:19">
      <c r="A685" t="s">
        <v>134</v>
      </c>
      <c r="B685" t="s">
        <v>181</v>
      </c>
      <c r="C685" t="s">
        <v>859</v>
      </c>
      <c r="D685">
        <v>26.303999999999995</v>
      </c>
      <c r="E685">
        <v>12.095999999999997</v>
      </c>
      <c r="F685">
        <v>0</v>
      </c>
      <c r="G685">
        <v>0</v>
      </c>
      <c r="H685">
        <v>0</v>
      </c>
      <c r="I685">
        <v>0</v>
      </c>
      <c r="J685">
        <v>0</v>
      </c>
      <c r="K685">
        <v>0</v>
      </c>
      <c r="L685">
        <v>0</v>
      </c>
      <c r="M685">
        <v>0</v>
      </c>
      <c r="N685">
        <v>0</v>
      </c>
      <c r="O685">
        <v>0</v>
      </c>
      <c r="P685">
        <v>0</v>
      </c>
      <c r="Q685">
        <v>0</v>
      </c>
      <c r="R685">
        <v>0</v>
      </c>
      <c r="S685">
        <v>0</v>
      </c>
    </row>
    <row r="686" spans="1:19">
      <c r="A686" t="s">
        <v>134</v>
      </c>
      <c r="B686" t="s">
        <v>181</v>
      </c>
      <c r="C686" t="s">
        <v>860</v>
      </c>
      <c r="D686">
        <v>26.303999999999995</v>
      </c>
      <c r="E686">
        <v>12.095999999999997</v>
      </c>
      <c r="F686">
        <v>0</v>
      </c>
      <c r="G686">
        <v>0</v>
      </c>
      <c r="H686">
        <v>0</v>
      </c>
      <c r="I686">
        <v>0</v>
      </c>
      <c r="J686">
        <v>0</v>
      </c>
      <c r="K686">
        <v>0</v>
      </c>
      <c r="L686">
        <v>0</v>
      </c>
      <c r="M686">
        <v>0</v>
      </c>
      <c r="N686">
        <v>0</v>
      </c>
      <c r="O686">
        <v>0</v>
      </c>
      <c r="P686">
        <v>0</v>
      </c>
      <c r="Q686">
        <v>0</v>
      </c>
      <c r="R686">
        <v>0</v>
      </c>
      <c r="S686">
        <v>0</v>
      </c>
    </row>
    <row r="687" spans="1:19">
      <c r="A687" t="s">
        <v>134</v>
      </c>
      <c r="B687" t="s">
        <v>181</v>
      </c>
      <c r="C687" t="s">
        <v>861</v>
      </c>
      <c r="D687">
        <v>26.303999999999995</v>
      </c>
      <c r="E687">
        <v>12.095999999999997</v>
      </c>
      <c r="F687">
        <v>0</v>
      </c>
      <c r="G687">
        <v>0</v>
      </c>
      <c r="H687">
        <v>0</v>
      </c>
      <c r="I687">
        <v>0</v>
      </c>
      <c r="J687">
        <v>0</v>
      </c>
      <c r="K687">
        <v>0</v>
      </c>
      <c r="L687">
        <v>0</v>
      </c>
      <c r="M687">
        <v>0</v>
      </c>
      <c r="N687">
        <v>0</v>
      </c>
      <c r="O687">
        <v>0</v>
      </c>
      <c r="P687">
        <v>0</v>
      </c>
      <c r="Q687">
        <v>0</v>
      </c>
      <c r="R687">
        <v>0</v>
      </c>
      <c r="S687">
        <v>0</v>
      </c>
    </row>
    <row r="688" spans="1:19">
      <c r="A688" t="s">
        <v>134</v>
      </c>
      <c r="B688" t="s">
        <v>181</v>
      </c>
      <c r="C688" t="s">
        <v>862</v>
      </c>
      <c r="D688">
        <v>26.303999999999995</v>
      </c>
      <c r="E688">
        <v>12.095999999999997</v>
      </c>
      <c r="F688">
        <v>0</v>
      </c>
      <c r="G688">
        <v>0</v>
      </c>
      <c r="H688">
        <v>0</v>
      </c>
      <c r="I688">
        <v>0</v>
      </c>
      <c r="J688">
        <v>0</v>
      </c>
      <c r="K688">
        <v>0</v>
      </c>
      <c r="L688">
        <v>0</v>
      </c>
      <c r="M688">
        <v>0</v>
      </c>
      <c r="N688">
        <v>0</v>
      </c>
      <c r="O688">
        <v>0</v>
      </c>
      <c r="P688">
        <v>0</v>
      </c>
      <c r="Q688">
        <v>0</v>
      </c>
      <c r="R688">
        <v>0</v>
      </c>
      <c r="S688">
        <v>0</v>
      </c>
    </row>
    <row r="689" spans="1:19">
      <c r="A689" t="s">
        <v>134</v>
      </c>
      <c r="B689" t="s">
        <v>181</v>
      </c>
      <c r="C689" t="s">
        <v>863</v>
      </c>
      <c r="D689">
        <v>26.303999999999995</v>
      </c>
      <c r="E689">
        <v>12.095999999999997</v>
      </c>
      <c r="F689">
        <v>0</v>
      </c>
      <c r="G689">
        <v>0</v>
      </c>
      <c r="H689">
        <v>0</v>
      </c>
      <c r="I689">
        <v>0</v>
      </c>
      <c r="J689">
        <v>0</v>
      </c>
      <c r="K689">
        <v>0</v>
      </c>
      <c r="L689">
        <v>0</v>
      </c>
      <c r="M689">
        <v>0</v>
      </c>
      <c r="N689">
        <v>0</v>
      </c>
      <c r="O689">
        <v>0</v>
      </c>
      <c r="P689">
        <v>0</v>
      </c>
      <c r="Q689">
        <v>0</v>
      </c>
      <c r="R689">
        <v>0</v>
      </c>
      <c r="S689">
        <v>0</v>
      </c>
    </row>
    <row r="690" spans="1:19">
      <c r="A690" t="s">
        <v>134</v>
      </c>
      <c r="B690" t="s">
        <v>183</v>
      </c>
      <c r="C690" t="s">
        <v>856</v>
      </c>
      <c r="D690">
        <v>0</v>
      </c>
      <c r="E690">
        <v>0</v>
      </c>
      <c r="F690">
        <v>0</v>
      </c>
      <c r="G690">
        <v>0</v>
      </c>
      <c r="H690">
        <v>0</v>
      </c>
      <c r="I690">
        <v>0</v>
      </c>
      <c r="J690">
        <v>0</v>
      </c>
      <c r="K690">
        <v>0</v>
      </c>
      <c r="L690">
        <v>0</v>
      </c>
      <c r="M690">
        <v>0</v>
      </c>
      <c r="N690">
        <v>0</v>
      </c>
      <c r="O690">
        <v>0</v>
      </c>
      <c r="P690">
        <v>0</v>
      </c>
      <c r="Q690">
        <v>0</v>
      </c>
      <c r="R690">
        <v>0</v>
      </c>
      <c r="S690">
        <v>0</v>
      </c>
    </row>
    <row r="691" spans="1:19">
      <c r="A691" t="s">
        <v>134</v>
      </c>
      <c r="B691" t="s">
        <v>183</v>
      </c>
      <c r="C691" t="s">
        <v>857</v>
      </c>
      <c r="D691">
        <v>26.303999999999995</v>
      </c>
      <c r="E691">
        <v>12.095999999999997</v>
      </c>
      <c r="F691">
        <v>0</v>
      </c>
      <c r="G691">
        <v>0</v>
      </c>
      <c r="H691">
        <v>0</v>
      </c>
      <c r="I691">
        <v>0</v>
      </c>
      <c r="J691">
        <v>0</v>
      </c>
      <c r="K691">
        <v>0</v>
      </c>
      <c r="L691">
        <v>0</v>
      </c>
      <c r="M691">
        <v>0</v>
      </c>
      <c r="N691">
        <v>0</v>
      </c>
      <c r="O691">
        <v>0</v>
      </c>
      <c r="P691">
        <v>0</v>
      </c>
      <c r="Q691">
        <v>0</v>
      </c>
      <c r="R691">
        <v>0</v>
      </c>
      <c r="S691">
        <v>0</v>
      </c>
    </row>
    <row r="692" spans="1:19">
      <c r="A692" t="s">
        <v>134</v>
      </c>
      <c r="B692" t="s">
        <v>183</v>
      </c>
      <c r="C692" t="s">
        <v>858</v>
      </c>
      <c r="D692">
        <v>97.652449200000049</v>
      </c>
      <c r="E692">
        <v>44.905870800000017</v>
      </c>
      <c r="F692">
        <v>0</v>
      </c>
      <c r="G692">
        <v>0</v>
      </c>
      <c r="H692">
        <v>0</v>
      </c>
      <c r="I692">
        <v>0</v>
      </c>
      <c r="J692">
        <v>0</v>
      </c>
      <c r="K692">
        <v>0</v>
      </c>
      <c r="L692">
        <v>0</v>
      </c>
      <c r="M692">
        <v>0</v>
      </c>
      <c r="N692">
        <v>0</v>
      </c>
      <c r="O692">
        <v>0</v>
      </c>
      <c r="P692">
        <v>0</v>
      </c>
      <c r="Q692">
        <v>0</v>
      </c>
      <c r="R692">
        <v>0</v>
      </c>
      <c r="S692">
        <v>0</v>
      </c>
    </row>
    <row r="693" spans="1:19">
      <c r="A693" t="s">
        <v>134</v>
      </c>
      <c r="B693" t="s">
        <v>183</v>
      </c>
      <c r="C693" t="s">
        <v>859</v>
      </c>
      <c r="D693">
        <v>26.303999999999995</v>
      </c>
      <c r="E693">
        <v>12.095999999999997</v>
      </c>
      <c r="F693">
        <v>0</v>
      </c>
      <c r="G693">
        <v>0</v>
      </c>
      <c r="H693">
        <v>0</v>
      </c>
      <c r="I693">
        <v>0</v>
      </c>
      <c r="J693">
        <v>0</v>
      </c>
      <c r="K693">
        <v>0</v>
      </c>
      <c r="L693">
        <v>0</v>
      </c>
      <c r="M693">
        <v>0</v>
      </c>
      <c r="N693">
        <v>0</v>
      </c>
      <c r="O693">
        <v>0</v>
      </c>
      <c r="P693">
        <v>0</v>
      </c>
      <c r="Q693">
        <v>0</v>
      </c>
      <c r="R693">
        <v>0</v>
      </c>
      <c r="S693">
        <v>0</v>
      </c>
    </row>
    <row r="694" spans="1:19">
      <c r="A694" t="s">
        <v>134</v>
      </c>
      <c r="B694" t="s">
        <v>183</v>
      </c>
      <c r="C694" t="s">
        <v>860</v>
      </c>
      <c r="D694">
        <v>26.303999999999995</v>
      </c>
      <c r="E694">
        <v>12.095999999999997</v>
      </c>
      <c r="F694">
        <v>0</v>
      </c>
      <c r="G694">
        <v>0</v>
      </c>
      <c r="H694">
        <v>0</v>
      </c>
      <c r="I694">
        <v>0</v>
      </c>
      <c r="J694">
        <v>0</v>
      </c>
      <c r="K694">
        <v>0</v>
      </c>
      <c r="L694">
        <v>0</v>
      </c>
      <c r="M694">
        <v>0</v>
      </c>
      <c r="N694">
        <v>0</v>
      </c>
      <c r="O694">
        <v>0</v>
      </c>
      <c r="P694">
        <v>0</v>
      </c>
      <c r="Q694">
        <v>0</v>
      </c>
      <c r="R694">
        <v>0</v>
      </c>
      <c r="S694">
        <v>0</v>
      </c>
    </row>
    <row r="695" spans="1:19">
      <c r="A695" t="s">
        <v>134</v>
      </c>
      <c r="B695" t="s">
        <v>183</v>
      </c>
      <c r="C695" t="s">
        <v>861</v>
      </c>
      <c r="D695">
        <v>26.303999999999995</v>
      </c>
      <c r="E695">
        <v>12.095999999999997</v>
      </c>
      <c r="F695">
        <v>0</v>
      </c>
      <c r="G695">
        <v>0</v>
      </c>
      <c r="H695">
        <v>0</v>
      </c>
      <c r="I695">
        <v>0</v>
      </c>
      <c r="J695">
        <v>0</v>
      </c>
      <c r="K695">
        <v>0</v>
      </c>
      <c r="L695">
        <v>0</v>
      </c>
      <c r="M695">
        <v>0</v>
      </c>
      <c r="N695">
        <v>0</v>
      </c>
      <c r="O695">
        <v>0</v>
      </c>
      <c r="P695">
        <v>0</v>
      </c>
      <c r="Q695">
        <v>0</v>
      </c>
      <c r="R695">
        <v>0</v>
      </c>
      <c r="S695">
        <v>0</v>
      </c>
    </row>
    <row r="696" spans="1:19">
      <c r="A696" t="s">
        <v>134</v>
      </c>
      <c r="B696" t="s">
        <v>183</v>
      </c>
      <c r="C696" t="s">
        <v>862</v>
      </c>
      <c r="D696">
        <v>26.303999999999995</v>
      </c>
      <c r="E696">
        <v>12.095999999999997</v>
      </c>
      <c r="F696">
        <v>0</v>
      </c>
      <c r="G696">
        <v>0</v>
      </c>
      <c r="H696">
        <v>0</v>
      </c>
      <c r="I696">
        <v>0</v>
      </c>
      <c r="J696">
        <v>0</v>
      </c>
      <c r="K696">
        <v>0</v>
      </c>
      <c r="L696">
        <v>0</v>
      </c>
      <c r="M696">
        <v>0</v>
      </c>
      <c r="N696">
        <v>0</v>
      </c>
      <c r="O696">
        <v>0</v>
      </c>
      <c r="P696">
        <v>0</v>
      </c>
      <c r="Q696">
        <v>0</v>
      </c>
      <c r="R696">
        <v>0</v>
      </c>
      <c r="S696">
        <v>0</v>
      </c>
    </row>
    <row r="697" spans="1:19">
      <c r="A697" t="s">
        <v>134</v>
      </c>
      <c r="B697" t="s">
        <v>183</v>
      </c>
      <c r="C697" t="s">
        <v>863</v>
      </c>
      <c r="D697">
        <v>26.303999999999995</v>
      </c>
      <c r="E697">
        <v>12.095999999999997</v>
      </c>
      <c r="F697">
        <v>0</v>
      </c>
      <c r="G697">
        <v>0</v>
      </c>
      <c r="H697">
        <v>0</v>
      </c>
      <c r="I697">
        <v>0</v>
      </c>
      <c r="J697">
        <v>0</v>
      </c>
      <c r="K697">
        <v>0</v>
      </c>
      <c r="L697">
        <v>0</v>
      </c>
      <c r="M697">
        <v>0</v>
      </c>
      <c r="N697">
        <v>0</v>
      </c>
      <c r="O697">
        <v>0</v>
      </c>
      <c r="P697">
        <v>0</v>
      </c>
      <c r="Q697">
        <v>0</v>
      </c>
      <c r="R697">
        <v>0</v>
      </c>
      <c r="S697">
        <v>0</v>
      </c>
    </row>
    <row r="698" spans="1:19">
      <c r="A698" t="s">
        <v>134</v>
      </c>
      <c r="B698" t="s">
        <v>185</v>
      </c>
      <c r="C698" t="s">
        <v>856</v>
      </c>
      <c r="D698">
        <v>0</v>
      </c>
      <c r="E698">
        <v>0</v>
      </c>
      <c r="F698">
        <v>0</v>
      </c>
      <c r="G698">
        <v>0</v>
      </c>
      <c r="H698">
        <v>0</v>
      </c>
      <c r="I698">
        <v>0</v>
      </c>
      <c r="J698">
        <v>0</v>
      </c>
      <c r="K698">
        <v>0</v>
      </c>
      <c r="L698">
        <v>0</v>
      </c>
      <c r="M698">
        <v>0</v>
      </c>
      <c r="N698">
        <v>0</v>
      </c>
      <c r="O698">
        <v>0</v>
      </c>
      <c r="P698">
        <v>0</v>
      </c>
      <c r="Q698">
        <v>0</v>
      </c>
      <c r="R698">
        <v>0</v>
      </c>
      <c r="S698">
        <v>0</v>
      </c>
    </row>
    <row r="699" spans="1:19">
      <c r="A699" t="s">
        <v>134</v>
      </c>
      <c r="B699" t="s">
        <v>185</v>
      </c>
      <c r="C699" t="s">
        <v>857</v>
      </c>
      <c r="D699">
        <v>32.149333333333324</v>
      </c>
      <c r="E699">
        <v>14.783999999999992</v>
      </c>
      <c r="F699">
        <v>0</v>
      </c>
      <c r="G699">
        <v>0</v>
      </c>
      <c r="H699">
        <v>0</v>
      </c>
      <c r="I699">
        <v>0</v>
      </c>
      <c r="J699">
        <v>0</v>
      </c>
      <c r="K699">
        <v>0</v>
      </c>
      <c r="L699">
        <v>0</v>
      </c>
      <c r="M699">
        <v>0</v>
      </c>
      <c r="N699">
        <v>0</v>
      </c>
      <c r="O699">
        <v>0</v>
      </c>
      <c r="P699">
        <v>0</v>
      </c>
      <c r="Q699">
        <v>0</v>
      </c>
      <c r="R699">
        <v>0</v>
      </c>
      <c r="S699">
        <v>0</v>
      </c>
    </row>
    <row r="700" spans="1:19">
      <c r="A700" t="s">
        <v>134</v>
      </c>
      <c r="B700" t="s">
        <v>185</v>
      </c>
      <c r="C700" t="s">
        <v>858</v>
      </c>
      <c r="D700">
        <v>79.714966133333377</v>
      </c>
      <c r="E700">
        <v>36.657247200000015</v>
      </c>
      <c r="F700">
        <v>0</v>
      </c>
      <c r="G700">
        <v>0</v>
      </c>
      <c r="H700">
        <v>0</v>
      </c>
      <c r="I700">
        <v>0</v>
      </c>
      <c r="J700">
        <v>0</v>
      </c>
      <c r="K700">
        <v>0</v>
      </c>
      <c r="L700">
        <v>0</v>
      </c>
      <c r="M700">
        <v>0</v>
      </c>
      <c r="N700">
        <v>0</v>
      </c>
      <c r="O700">
        <v>0</v>
      </c>
      <c r="P700">
        <v>0</v>
      </c>
      <c r="Q700">
        <v>0</v>
      </c>
      <c r="R700">
        <v>0</v>
      </c>
      <c r="S700">
        <v>0</v>
      </c>
    </row>
    <row r="701" spans="1:19">
      <c r="A701" t="s">
        <v>134</v>
      </c>
      <c r="B701" t="s">
        <v>185</v>
      </c>
      <c r="C701" t="s">
        <v>859</v>
      </c>
      <c r="D701">
        <v>32.149333333333324</v>
      </c>
      <c r="E701">
        <v>14.783999999999992</v>
      </c>
      <c r="F701">
        <v>0</v>
      </c>
      <c r="G701">
        <v>0</v>
      </c>
      <c r="H701">
        <v>0</v>
      </c>
      <c r="I701">
        <v>0</v>
      </c>
      <c r="J701">
        <v>0</v>
      </c>
      <c r="K701">
        <v>0</v>
      </c>
      <c r="L701">
        <v>0</v>
      </c>
      <c r="M701">
        <v>0</v>
      </c>
      <c r="N701">
        <v>0</v>
      </c>
      <c r="O701">
        <v>0</v>
      </c>
      <c r="P701">
        <v>0</v>
      </c>
      <c r="Q701">
        <v>0</v>
      </c>
      <c r="R701">
        <v>0</v>
      </c>
      <c r="S701">
        <v>0</v>
      </c>
    </row>
    <row r="702" spans="1:19">
      <c r="A702" t="s">
        <v>134</v>
      </c>
      <c r="B702" t="s">
        <v>185</v>
      </c>
      <c r="C702" t="s">
        <v>860</v>
      </c>
      <c r="D702">
        <v>32.149333333333324</v>
      </c>
      <c r="E702">
        <v>14.783999999999992</v>
      </c>
      <c r="F702">
        <v>0</v>
      </c>
      <c r="G702">
        <v>0</v>
      </c>
      <c r="H702">
        <v>0</v>
      </c>
      <c r="I702">
        <v>0</v>
      </c>
      <c r="J702">
        <v>0</v>
      </c>
      <c r="K702">
        <v>0</v>
      </c>
      <c r="L702">
        <v>0</v>
      </c>
      <c r="M702">
        <v>0</v>
      </c>
      <c r="N702">
        <v>0</v>
      </c>
      <c r="O702">
        <v>0</v>
      </c>
      <c r="P702">
        <v>0</v>
      </c>
      <c r="Q702">
        <v>0</v>
      </c>
      <c r="R702">
        <v>0</v>
      </c>
      <c r="S702">
        <v>0</v>
      </c>
    </row>
    <row r="703" spans="1:19">
      <c r="A703" t="s">
        <v>134</v>
      </c>
      <c r="B703" t="s">
        <v>185</v>
      </c>
      <c r="C703" t="s">
        <v>861</v>
      </c>
      <c r="D703">
        <v>32.149333333333324</v>
      </c>
      <c r="E703">
        <v>14.783999999999992</v>
      </c>
      <c r="F703">
        <v>0</v>
      </c>
      <c r="G703">
        <v>0</v>
      </c>
      <c r="H703">
        <v>0</v>
      </c>
      <c r="I703">
        <v>0</v>
      </c>
      <c r="J703">
        <v>0</v>
      </c>
      <c r="K703">
        <v>0</v>
      </c>
      <c r="L703">
        <v>0</v>
      </c>
      <c r="M703">
        <v>0</v>
      </c>
      <c r="N703">
        <v>0</v>
      </c>
      <c r="O703">
        <v>0</v>
      </c>
      <c r="P703">
        <v>0</v>
      </c>
      <c r="Q703">
        <v>0</v>
      </c>
      <c r="R703">
        <v>0</v>
      </c>
      <c r="S703">
        <v>0</v>
      </c>
    </row>
    <row r="704" spans="1:19">
      <c r="A704" t="s">
        <v>134</v>
      </c>
      <c r="B704" t="s">
        <v>185</v>
      </c>
      <c r="C704" t="s">
        <v>862</v>
      </c>
      <c r="D704">
        <v>32.149333333333324</v>
      </c>
      <c r="E704">
        <v>14.783999999999992</v>
      </c>
      <c r="F704">
        <v>0</v>
      </c>
      <c r="G704">
        <v>0</v>
      </c>
      <c r="H704">
        <v>0</v>
      </c>
      <c r="I704">
        <v>0</v>
      </c>
      <c r="J704">
        <v>0</v>
      </c>
      <c r="K704">
        <v>0</v>
      </c>
      <c r="L704">
        <v>0</v>
      </c>
      <c r="M704">
        <v>0</v>
      </c>
      <c r="N704">
        <v>0</v>
      </c>
      <c r="O704">
        <v>0</v>
      </c>
      <c r="P704">
        <v>0</v>
      </c>
      <c r="Q704">
        <v>0</v>
      </c>
      <c r="R704">
        <v>0</v>
      </c>
      <c r="S704">
        <v>0</v>
      </c>
    </row>
    <row r="705" spans="1:19">
      <c r="A705" t="s">
        <v>134</v>
      </c>
      <c r="B705" t="s">
        <v>185</v>
      </c>
      <c r="C705" t="s">
        <v>863</v>
      </c>
      <c r="D705">
        <v>32.149333333333324</v>
      </c>
      <c r="E705">
        <v>14.783999999999992</v>
      </c>
      <c r="F705">
        <v>0</v>
      </c>
      <c r="G705">
        <v>0</v>
      </c>
      <c r="H705">
        <v>0</v>
      </c>
      <c r="I705">
        <v>0</v>
      </c>
      <c r="J705">
        <v>0</v>
      </c>
      <c r="K705">
        <v>0</v>
      </c>
      <c r="L705">
        <v>0</v>
      </c>
      <c r="M705">
        <v>0</v>
      </c>
      <c r="N705">
        <v>0</v>
      </c>
      <c r="O705">
        <v>0</v>
      </c>
      <c r="P705">
        <v>0</v>
      </c>
      <c r="Q705">
        <v>0</v>
      </c>
      <c r="R705">
        <v>0</v>
      </c>
      <c r="S705">
        <v>0</v>
      </c>
    </row>
    <row r="706" spans="1:19">
      <c r="A706" t="s">
        <v>136</v>
      </c>
      <c r="B706" t="s">
        <v>171</v>
      </c>
      <c r="C706" t="s">
        <v>856</v>
      </c>
      <c r="D706">
        <v>0</v>
      </c>
      <c r="E706">
        <v>0</v>
      </c>
      <c r="F706">
        <v>0</v>
      </c>
      <c r="G706">
        <v>0</v>
      </c>
      <c r="H706">
        <v>0</v>
      </c>
      <c r="I706">
        <v>0</v>
      </c>
      <c r="J706">
        <v>0</v>
      </c>
      <c r="K706">
        <v>0</v>
      </c>
      <c r="L706">
        <v>0</v>
      </c>
      <c r="M706">
        <v>0</v>
      </c>
      <c r="N706">
        <v>0</v>
      </c>
      <c r="O706">
        <v>0</v>
      </c>
      <c r="P706">
        <v>0</v>
      </c>
      <c r="Q706">
        <v>0</v>
      </c>
      <c r="R706">
        <v>0</v>
      </c>
      <c r="S706">
        <v>0</v>
      </c>
    </row>
    <row r="707" spans="1:19">
      <c r="A707" t="s">
        <v>136</v>
      </c>
      <c r="B707" t="s">
        <v>171</v>
      </c>
      <c r="C707" t="s">
        <v>857</v>
      </c>
      <c r="D707">
        <v>21.679689123593107</v>
      </c>
      <c r="E707">
        <v>9.9694920787325962</v>
      </c>
      <c r="F707">
        <v>0</v>
      </c>
      <c r="G707">
        <v>0</v>
      </c>
      <c r="H707">
        <v>0</v>
      </c>
      <c r="I707">
        <v>0</v>
      </c>
      <c r="J707">
        <v>0</v>
      </c>
      <c r="K707">
        <v>0</v>
      </c>
      <c r="L707">
        <v>0</v>
      </c>
      <c r="M707">
        <v>0</v>
      </c>
      <c r="N707">
        <v>0</v>
      </c>
      <c r="O707">
        <v>0</v>
      </c>
      <c r="P707">
        <v>0</v>
      </c>
      <c r="Q707">
        <v>0</v>
      </c>
      <c r="R707">
        <v>0</v>
      </c>
      <c r="S707">
        <v>0</v>
      </c>
    </row>
    <row r="708" spans="1:19">
      <c r="A708" t="s">
        <v>136</v>
      </c>
      <c r="B708" t="s">
        <v>171</v>
      </c>
      <c r="C708" t="s">
        <v>858</v>
      </c>
      <c r="D708">
        <v>37.616291696687846</v>
      </c>
      <c r="E708">
        <v>17.298002751031632</v>
      </c>
      <c r="F708">
        <v>0</v>
      </c>
      <c r="G708">
        <v>0</v>
      </c>
      <c r="H708">
        <v>0</v>
      </c>
      <c r="I708">
        <v>0</v>
      </c>
      <c r="J708">
        <v>0</v>
      </c>
      <c r="K708">
        <v>0</v>
      </c>
      <c r="L708">
        <v>0</v>
      </c>
      <c r="M708">
        <v>0</v>
      </c>
      <c r="N708">
        <v>0</v>
      </c>
      <c r="O708">
        <v>0</v>
      </c>
      <c r="P708">
        <v>0</v>
      </c>
      <c r="Q708">
        <v>0</v>
      </c>
      <c r="R708">
        <v>0</v>
      </c>
      <c r="S708">
        <v>0</v>
      </c>
    </row>
    <row r="709" spans="1:19">
      <c r="A709" t="s">
        <v>136</v>
      </c>
      <c r="B709" t="s">
        <v>171</v>
      </c>
      <c r="C709" t="s">
        <v>859</v>
      </c>
      <c r="D709">
        <v>36.950565604032235</v>
      </c>
      <c r="E709">
        <v>16.991865934700947</v>
      </c>
      <c r="F709">
        <v>0</v>
      </c>
      <c r="G709">
        <v>0</v>
      </c>
      <c r="H709">
        <v>0</v>
      </c>
      <c r="I709">
        <v>0</v>
      </c>
      <c r="J709">
        <v>0</v>
      </c>
      <c r="K709">
        <v>0</v>
      </c>
      <c r="L709">
        <v>0</v>
      </c>
      <c r="M709">
        <v>0</v>
      </c>
      <c r="N709">
        <v>0</v>
      </c>
      <c r="O709">
        <v>0</v>
      </c>
      <c r="P709">
        <v>0</v>
      </c>
      <c r="Q709">
        <v>0</v>
      </c>
      <c r="R709">
        <v>0</v>
      </c>
      <c r="S709">
        <v>0</v>
      </c>
    </row>
    <row r="710" spans="1:19">
      <c r="A710" t="s">
        <v>136</v>
      </c>
      <c r="B710" t="s">
        <v>171</v>
      </c>
      <c r="C710" t="s">
        <v>860</v>
      </c>
      <c r="D710">
        <v>34.904382315749295</v>
      </c>
      <c r="E710">
        <v>16.050920334979601</v>
      </c>
      <c r="F710">
        <v>0</v>
      </c>
      <c r="G710">
        <v>0</v>
      </c>
      <c r="H710">
        <v>0</v>
      </c>
      <c r="I710">
        <v>0</v>
      </c>
      <c r="J710">
        <v>0</v>
      </c>
      <c r="K710">
        <v>0</v>
      </c>
      <c r="L710">
        <v>0</v>
      </c>
      <c r="M710">
        <v>0</v>
      </c>
      <c r="N710">
        <v>0</v>
      </c>
      <c r="O710">
        <v>0</v>
      </c>
      <c r="P710">
        <v>0</v>
      </c>
      <c r="Q710">
        <v>0</v>
      </c>
      <c r="R710">
        <v>0</v>
      </c>
      <c r="S710">
        <v>0</v>
      </c>
    </row>
    <row r="711" spans="1:19">
      <c r="A711" t="s">
        <v>136</v>
      </c>
      <c r="B711" t="s">
        <v>171</v>
      </c>
      <c r="C711" t="s">
        <v>861</v>
      </c>
      <c r="D711">
        <v>34.904382315749295</v>
      </c>
      <c r="E711">
        <v>16.050920334979601</v>
      </c>
      <c r="F711">
        <v>0</v>
      </c>
      <c r="G711">
        <v>0</v>
      </c>
      <c r="H711">
        <v>0</v>
      </c>
      <c r="I711">
        <v>0</v>
      </c>
      <c r="J711">
        <v>0</v>
      </c>
      <c r="K711">
        <v>0</v>
      </c>
      <c r="L711">
        <v>0</v>
      </c>
      <c r="M711">
        <v>0</v>
      </c>
      <c r="N711">
        <v>0</v>
      </c>
      <c r="O711">
        <v>0</v>
      </c>
      <c r="P711">
        <v>0</v>
      </c>
      <c r="Q711">
        <v>0</v>
      </c>
      <c r="R711">
        <v>0</v>
      </c>
      <c r="S711">
        <v>0</v>
      </c>
    </row>
    <row r="712" spans="1:19">
      <c r="A712" t="s">
        <v>136</v>
      </c>
      <c r="B712" t="s">
        <v>171</v>
      </c>
      <c r="C712" t="s">
        <v>862</v>
      </c>
      <c r="D712">
        <v>34.904382315749295</v>
      </c>
      <c r="E712">
        <v>16.050920334979601</v>
      </c>
      <c r="F712">
        <v>0</v>
      </c>
      <c r="G712">
        <v>0</v>
      </c>
      <c r="H712">
        <v>0</v>
      </c>
      <c r="I712">
        <v>0</v>
      </c>
      <c r="J712">
        <v>0</v>
      </c>
      <c r="K712">
        <v>0</v>
      </c>
      <c r="L712">
        <v>0</v>
      </c>
      <c r="M712">
        <v>0</v>
      </c>
      <c r="N712">
        <v>0</v>
      </c>
      <c r="O712">
        <v>0</v>
      </c>
      <c r="P712">
        <v>0</v>
      </c>
      <c r="Q712">
        <v>0</v>
      </c>
      <c r="R712">
        <v>0</v>
      </c>
      <c r="S712">
        <v>0</v>
      </c>
    </row>
    <row r="713" spans="1:19">
      <c r="A713" t="s">
        <v>136</v>
      </c>
      <c r="B713" t="s">
        <v>171</v>
      </c>
      <c r="C713" t="s">
        <v>863</v>
      </c>
      <c r="D713">
        <v>34.904382315749295</v>
      </c>
      <c r="E713">
        <v>16.050920334979601</v>
      </c>
      <c r="F713">
        <v>0</v>
      </c>
      <c r="G713">
        <v>0</v>
      </c>
      <c r="H713">
        <v>0</v>
      </c>
      <c r="I713">
        <v>0</v>
      </c>
      <c r="J713">
        <v>0</v>
      </c>
      <c r="K713">
        <v>0</v>
      </c>
      <c r="L713">
        <v>0</v>
      </c>
      <c r="M713">
        <v>0</v>
      </c>
      <c r="N713">
        <v>0</v>
      </c>
      <c r="O713">
        <v>0</v>
      </c>
      <c r="P713">
        <v>0</v>
      </c>
      <c r="Q713">
        <v>0</v>
      </c>
      <c r="R713">
        <v>0</v>
      </c>
      <c r="S713">
        <v>0</v>
      </c>
    </row>
    <row r="714" spans="1:19">
      <c r="A714" t="s">
        <v>136</v>
      </c>
      <c r="B714" t="s">
        <v>173</v>
      </c>
      <c r="C714" t="s">
        <v>856</v>
      </c>
      <c r="D714">
        <v>0</v>
      </c>
      <c r="E714">
        <v>0</v>
      </c>
      <c r="F714">
        <v>0</v>
      </c>
      <c r="G714">
        <v>0</v>
      </c>
      <c r="H714">
        <v>0</v>
      </c>
      <c r="I714">
        <v>0</v>
      </c>
      <c r="J714">
        <v>0</v>
      </c>
      <c r="K714">
        <v>0</v>
      </c>
      <c r="L714">
        <v>0</v>
      </c>
      <c r="M714">
        <v>0</v>
      </c>
      <c r="N714">
        <v>0</v>
      </c>
      <c r="O714">
        <v>0</v>
      </c>
      <c r="P714">
        <v>0</v>
      </c>
      <c r="Q714">
        <v>0</v>
      </c>
      <c r="R714">
        <v>0</v>
      </c>
      <c r="S714">
        <v>0</v>
      </c>
    </row>
    <row r="715" spans="1:19">
      <c r="A715" t="s">
        <v>136</v>
      </c>
      <c r="B715" t="s">
        <v>173</v>
      </c>
      <c r="C715" t="s">
        <v>857</v>
      </c>
      <c r="D715">
        <v>56.058040103899756</v>
      </c>
      <c r="E715">
        <v>25.778514792304264</v>
      </c>
      <c r="F715">
        <v>0</v>
      </c>
      <c r="G715">
        <v>0</v>
      </c>
      <c r="H715">
        <v>0</v>
      </c>
      <c r="I715">
        <v>0</v>
      </c>
      <c r="J715">
        <v>0</v>
      </c>
      <c r="K715">
        <v>0</v>
      </c>
      <c r="L715">
        <v>0</v>
      </c>
      <c r="M715">
        <v>0</v>
      </c>
      <c r="N715">
        <v>0</v>
      </c>
      <c r="O715">
        <v>0</v>
      </c>
      <c r="P715">
        <v>0</v>
      </c>
      <c r="Q715">
        <v>0</v>
      </c>
      <c r="R715">
        <v>0</v>
      </c>
      <c r="S715">
        <v>0</v>
      </c>
    </row>
    <row r="716" spans="1:19">
      <c r="A716" t="s">
        <v>136</v>
      </c>
      <c r="B716" t="s">
        <v>173</v>
      </c>
      <c r="C716" t="s">
        <v>858</v>
      </c>
      <c r="D716">
        <v>51.188706405106089</v>
      </c>
      <c r="E716">
        <v>23.539332142494032</v>
      </c>
      <c r="F716">
        <v>0</v>
      </c>
      <c r="G716">
        <v>0</v>
      </c>
      <c r="H716">
        <v>0</v>
      </c>
      <c r="I716">
        <v>0</v>
      </c>
      <c r="J716">
        <v>0</v>
      </c>
      <c r="K716">
        <v>0</v>
      </c>
      <c r="L716">
        <v>0</v>
      </c>
      <c r="M716">
        <v>0</v>
      </c>
      <c r="N716">
        <v>0</v>
      </c>
      <c r="O716">
        <v>0</v>
      </c>
      <c r="P716">
        <v>0</v>
      </c>
      <c r="Q716">
        <v>0</v>
      </c>
      <c r="R716">
        <v>0</v>
      </c>
      <c r="S716">
        <v>0</v>
      </c>
    </row>
    <row r="717" spans="1:19">
      <c r="A717" t="s">
        <v>136</v>
      </c>
      <c r="B717" t="s">
        <v>173</v>
      </c>
      <c r="C717" t="s">
        <v>859</v>
      </c>
      <c r="D717">
        <v>36.387206371917713</v>
      </c>
      <c r="E717">
        <v>16.732802930151934</v>
      </c>
      <c r="F717">
        <v>0</v>
      </c>
      <c r="G717">
        <v>0</v>
      </c>
      <c r="H717">
        <v>0</v>
      </c>
      <c r="I717">
        <v>0</v>
      </c>
      <c r="J717">
        <v>0</v>
      </c>
      <c r="K717">
        <v>0</v>
      </c>
      <c r="L717">
        <v>0</v>
      </c>
      <c r="M717">
        <v>0</v>
      </c>
      <c r="N717">
        <v>0</v>
      </c>
      <c r="O717">
        <v>0</v>
      </c>
      <c r="P717">
        <v>0</v>
      </c>
      <c r="Q717">
        <v>0</v>
      </c>
      <c r="R717">
        <v>0</v>
      </c>
      <c r="S717">
        <v>0</v>
      </c>
    </row>
    <row r="718" spans="1:19">
      <c r="A718" t="s">
        <v>136</v>
      </c>
      <c r="B718" t="s">
        <v>173</v>
      </c>
      <c r="C718" t="s">
        <v>860</v>
      </c>
      <c r="D718">
        <v>48.770618598109671</v>
      </c>
      <c r="E718">
        <v>22.427364756794951</v>
      </c>
      <c r="F718">
        <v>0</v>
      </c>
      <c r="G718">
        <v>0</v>
      </c>
      <c r="H718">
        <v>0</v>
      </c>
      <c r="I718">
        <v>0</v>
      </c>
      <c r="J718">
        <v>0</v>
      </c>
      <c r="K718">
        <v>0</v>
      </c>
      <c r="L718">
        <v>0</v>
      </c>
      <c r="M718">
        <v>0</v>
      </c>
      <c r="N718">
        <v>0</v>
      </c>
      <c r="O718">
        <v>0</v>
      </c>
      <c r="P718">
        <v>0</v>
      </c>
      <c r="Q718">
        <v>0</v>
      </c>
      <c r="R718">
        <v>0</v>
      </c>
      <c r="S718">
        <v>0</v>
      </c>
    </row>
    <row r="719" spans="1:19">
      <c r="A719" t="s">
        <v>136</v>
      </c>
      <c r="B719" t="s">
        <v>173</v>
      </c>
      <c r="C719" t="s">
        <v>861</v>
      </c>
      <c r="D719">
        <v>48.770618598109671</v>
      </c>
      <c r="E719">
        <v>22.427364756794951</v>
      </c>
      <c r="F719">
        <v>0</v>
      </c>
      <c r="G719">
        <v>0</v>
      </c>
      <c r="H719">
        <v>0</v>
      </c>
      <c r="I719">
        <v>0</v>
      </c>
      <c r="J719">
        <v>0</v>
      </c>
      <c r="K719">
        <v>0</v>
      </c>
      <c r="L719">
        <v>0</v>
      </c>
      <c r="M719">
        <v>0</v>
      </c>
      <c r="N719">
        <v>0</v>
      </c>
      <c r="O719">
        <v>0</v>
      </c>
      <c r="P719">
        <v>0</v>
      </c>
      <c r="Q719">
        <v>0</v>
      </c>
      <c r="R719">
        <v>0</v>
      </c>
      <c r="S719">
        <v>0</v>
      </c>
    </row>
    <row r="720" spans="1:19">
      <c r="A720" t="s">
        <v>136</v>
      </c>
      <c r="B720" t="s">
        <v>173</v>
      </c>
      <c r="C720" t="s">
        <v>862</v>
      </c>
      <c r="D720">
        <v>48.770618598109671</v>
      </c>
      <c r="E720">
        <v>22.427364756794951</v>
      </c>
      <c r="F720">
        <v>0</v>
      </c>
      <c r="G720">
        <v>0</v>
      </c>
      <c r="H720">
        <v>0</v>
      </c>
      <c r="I720">
        <v>0</v>
      </c>
      <c r="J720">
        <v>0</v>
      </c>
      <c r="K720">
        <v>0</v>
      </c>
      <c r="L720">
        <v>0</v>
      </c>
      <c r="M720">
        <v>0</v>
      </c>
      <c r="N720">
        <v>0</v>
      </c>
      <c r="O720">
        <v>0</v>
      </c>
      <c r="P720">
        <v>0</v>
      </c>
      <c r="Q720">
        <v>0</v>
      </c>
      <c r="R720">
        <v>0</v>
      </c>
      <c r="S720">
        <v>0</v>
      </c>
    </row>
    <row r="721" spans="1:19">
      <c r="A721" t="s">
        <v>136</v>
      </c>
      <c r="B721" t="s">
        <v>173</v>
      </c>
      <c r="C721" t="s">
        <v>863</v>
      </c>
      <c r="D721">
        <v>48.770618598109671</v>
      </c>
      <c r="E721">
        <v>22.427364756794951</v>
      </c>
      <c r="F721">
        <v>0</v>
      </c>
      <c r="G721">
        <v>0</v>
      </c>
      <c r="H721">
        <v>0</v>
      </c>
      <c r="I721">
        <v>0</v>
      </c>
      <c r="J721">
        <v>0</v>
      </c>
      <c r="K721">
        <v>0</v>
      </c>
      <c r="L721">
        <v>0</v>
      </c>
      <c r="M721">
        <v>0</v>
      </c>
      <c r="N721">
        <v>0</v>
      </c>
      <c r="O721">
        <v>0</v>
      </c>
      <c r="P721">
        <v>0</v>
      </c>
      <c r="Q721">
        <v>0</v>
      </c>
      <c r="R721">
        <v>0</v>
      </c>
      <c r="S721">
        <v>0</v>
      </c>
    </row>
    <row r="722" spans="1:19">
      <c r="A722" t="s">
        <v>136</v>
      </c>
      <c r="B722" t="s">
        <v>175</v>
      </c>
      <c r="C722" t="s">
        <v>856</v>
      </c>
      <c r="D722">
        <v>0</v>
      </c>
      <c r="E722">
        <v>0</v>
      </c>
      <c r="F722">
        <v>0</v>
      </c>
      <c r="G722">
        <v>0</v>
      </c>
      <c r="H722">
        <v>0</v>
      </c>
      <c r="I722">
        <v>0</v>
      </c>
      <c r="J722">
        <v>0</v>
      </c>
      <c r="K722">
        <v>0</v>
      </c>
      <c r="L722">
        <v>0</v>
      </c>
      <c r="M722">
        <v>0</v>
      </c>
      <c r="N722">
        <v>0</v>
      </c>
      <c r="O722">
        <v>0</v>
      </c>
      <c r="P722">
        <v>0</v>
      </c>
      <c r="Q722">
        <v>0</v>
      </c>
      <c r="R722">
        <v>0</v>
      </c>
      <c r="S722">
        <v>0</v>
      </c>
    </row>
    <row r="723" spans="1:19">
      <c r="A723" t="s">
        <v>136</v>
      </c>
      <c r="B723" t="s">
        <v>175</v>
      </c>
      <c r="C723" t="s">
        <v>857</v>
      </c>
      <c r="D723">
        <v>0</v>
      </c>
      <c r="E723">
        <v>0</v>
      </c>
      <c r="F723">
        <v>0</v>
      </c>
      <c r="G723">
        <v>0</v>
      </c>
      <c r="H723">
        <v>0</v>
      </c>
      <c r="I723">
        <v>0</v>
      </c>
      <c r="J723">
        <v>0</v>
      </c>
      <c r="K723">
        <v>0</v>
      </c>
      <c r="L723">
        <v>0</v>
      </c>
      <c r="M723">
        <v>0</v>
      </c>
      <c r="N723">
        <v>0</v>
      </c>
      <c r="O723">
        <v>0</v>
      </c>
      <c r="P723">
        <v>0</v>
      </c>
      <c r="Q723">
        <v>0</v>
      </c>
      <c r="R723">
        <v>0</v>
      </c>
      <c r="S723">
        <v>0</v>
      </c>
    </row>
    <row r="724" spans="1:19">
      <c r="A724" t="s">
        <v>136</v>
      </c>
      <c r="B724" t="s">
        <v>175</v>
      </c>
      <c r="C724" t="s">
        <v>858</v>
      </c>
      <c r="D724">
        <v>66.608731707317091</v>
      </c>
      <c r="E724">
        <v>30.630292682926822</v>
      </c>
      <c r="F724">
        <v>0</v>
      </c>
      <c r="G724">
        <v>0</v>
      </c>
      <c r="H724">
        <v>0</v>
      </c>
      <c r="I724">
        <v>0</v>
      </c>
      <c r="J724">
        <v>0</v>
      </c>
      <c r="K724">
        <v>0</v>
      </c>
      <c r="L724">
        <v>0</v>
      </c>
      <c r="M724">
        <v>0</v>
      </c>
      <c r="N724">
        <v>0</v>
      </c>
      <c r="O724">
        <v>0</v>
      </c>
      <c r="P724">
        <v>0</v>
      </c>
      <c r="Q724">
        <v>0</v>
      </c>
      <c r="R724">
        <v>0</v>
      </c>
      <c r="S724">
        <v>0</v>
      </c>
    </row>
    <row r="725" spans="1:19">
      <c r="A725" t="s">
        <v>136</v>
      </c>
      <c r="B725" t="s">
        <v>175</v>
      </c>
      <c r="C725" t="s">
        <v>859</v>
      </c>
      <c r="D725">
        <v>66.608731707317091</v>
      </c>
      <c r="E725">
        <v>30.630292682926822</v>
      </c>
      <c r="F725">
        <v>0</v>
      </c>
      <c r="G725">
        <v>0</v>
      </c>
      <c r="H725">
        <v>0</v>
      </c>
      <c r="I725">
        <v>0</v>
      </c>
      <c r="J725">
        <v>0</v>
      </c>
      <c r="K725">
        <v>0</v>
      </c>
      <c r="L725">
        <v>0</v>
      </c>
      <c r="M725">
        <v>0</v>
      </c>
      <c r="N725">
        <v>0</v>
      </c>
      <c r="O725">
        <v>0</v>
      </c>
      <c r="P725">
        <v>0</v>
      </c>
      <c r="Q725">
        <v>0</v>
      </c>
      <c r="R725">
        <v>0</v>
      </c>
      <c r="S725">
        <v>0</v>
      </c>
    </row>
    <row r="726" spans="1:19">
      <c r="A726" t="s">
        <v>136</v>
      </c>
      <c r="B726" t="s">
        <v>175</v>
      </c>
      <c r="C726" t="s">
        <v>860</v>
      </c>
      <c r="D726">
        <v>46.779833066847658</v>
      </c>
      <c r="E726">
        <v>21.511894038039429</v>
      </c>
      <c r="F726">
        <v>0</v>
      </c>
      <c r="G726">
        <v>0</v>
      </c>
      <c r="H726">
        <v>0</v>
      </c>
      <c r="I726">
        <v>0</v>
      </c>
      <c r="J726">
        <v>0</v>
      </c>
      <c r="K726">
        <v>0</v>
      </c>
      <c r="L726">
        <v>0</v>
      </c>
      <c r="M726">
        <v>0</v>
      </c>
      <c r="N726">
        <v>0</v>
      </c>
      <c r="O726">
        <v>0</v>
      </c>
      <c r="P726">
        <v>0</v>
      </c>
      <c r="Q726">
        <v>0</v>
      </c>
      <c r="R726">
        <v>0</v>
      </c>
      <c r="S726">
        <v>0</v>
      </c>
    </row>
    <row r="727" spans="1:19">
      <c r="A727" t="s">
        <v>136</v>
      </c>
      <c r="B727" t="s">
        <v>175</v>
      </c>
      <c r="C727" t="s">
        <v>861</v>
      </c>
      <c r="D727">
        <v>46.779833066847658</v>
      </c>
      <c r="E727">
        <v>21.511894038039429</v>
      </c>
      <c r="F727">
        <v>0</v>
      </c>
      <c r="G727">
        <v>0</v>
      </c>
      <c r="H727">
        <v>0</v>
      </c>
      <c r="I727">
        <v>0</v>
      </c>
      <c r="J727">
        <v>0</v>
      </c>
      <c r="K727">
        <v>0</v>
      </c>
      <c r="L727">
        <v>0</v>
      </c>
      <c r="M727">
        <v>0</v>
      </c>
      <c r="N727">
        <v>0</v>
      </c>
      <c r="O727">
        <v>0</v>
      </c>
      <c r="P727">
        <v>0</v>
      </c>
      <c r="Q727">
        <v>0</v>
      </c>
      <c r="R727">
        <v>0</v>
      </c>
      <c r="S727">
        <v>0</v>
      </c>
    </row>
    <row r="728" spans="1:19">
      <c r="A728" t="s">
        <v>136</v>
      </c>
      <c r="B728" t="s">
        <v>175</v>
      </c>
      <c r="C728" t="s">
        <v>862</v>
      </c>
      <c r="D728">
        <v>46.779833066847658</v>
      </c>
      <c r="E728">
        <v>21.511894038039429</v>
      </c>
      <c r="F728">
        <v>0</v>
      </c>
      <c r="G728">
        <v>0</v>
      </c>
      <c r="H728">
        <v>0</v>
      </c>
      <c r="I728">
        <v>0</v>
      </c>
      <c r="J728">
        <v>0</v>
      </c>
      <c r="K728">
        <v>0</v>
      </c>
      <c r="L728">
        <v>0</v>
      </c>
      <c r="M728">
        <v>0</v>
      </c>
      <c r="N728">
        <v>0</v>
      </c>
      <c r="O728">
        <v>0</v>
      </c>
      <c r="P728">
        <v>0</v>
      </c>
      <c r="Q728">
        <v>0</v>
      </c>
      <c r="R728">
        <v>0</v>
      </c>
      <c r="S728">
        <v>0</v>
      </c>
    </row>
    <row r="729" spans="1:19">
      <c r="A729" t="s">
        <v>136</v>
      </c>
      <c r="B729" t="s">
        <v>175</v>
      </c>
      <c r="C729" t="s">
        <v>863</v>
      </c>
      <c r="D729">
        <v>46.779833066847658</v>
      </c>
      <c r="E729">
        <v>21.511894038039429</v>
      </c>
      <c r="F729">
        <v>0</v>
      </c>
      <c r="G729">
        <v>0</v>
      </c>
      <c r="H729">
        <v>0</v>
      </c>
      <c r="I729">
        <v>0</v>
      </c>
      <c r="J729">
        <v>0</v>
      </c>
      <c r="K729">
        <v>0</v>
      </c>
      <c r="L729">
        <v>0</v>
      </c>
      <c r="M729">
        <v>0</v>
      </c>
      <c r="N729">
        <v>0</v>
      </c>
      <c r="O729">
        <v>0</v>
      </c>
      <c r="P729">
        <v>0</v>
      </c>
      <c r="Q729">
        <v>0</v>
      </c>
      <c r="R729">
        <v>0</v>
      </c>
      <c r="S729">
        <v>0</v>
      </c>
    </row>
    <row r="730" spans="1:19">
      <c r="A730" t="s">
        <v>136</v>
      </c>
      <c r="B730" t="s">
        <v>177</v>
      </c>
      <c r="C730" t="s">
        <v>856</v>
      </c>
      <c r="D730">
        <v>0</v>
      </c>
      <c r="E730">
        <v>0</v>
      </c>
      <c r="F730">
        <v>0</v>
      </c>
      <c r="G730">
        <v>0</v>
      </c>
      <c r="H730">
        <v>0</v>
      </c>
      <c r="I730">
        <v>0</v>
      </c>
      <c r="J730">
        <v>0</v>
      </c>
      <c r="K730">
        <v>0</v>
      </c>
      <c r="L730">
        <v>0</v>
      </c>
      <c r="M730">
        <v>0</v>
      </c>
      <c r="N730">
        <v>0</v>
      </c>
      <c r="O730">
        <v>0</v>
      </c>
      <c r="P730">
        <v>0</v>
      </c>
      <c r="Q730">
        <v>0</v>
      </c>
      <c r="R730">
        <v>0</v>
      </c>
      <c r="S730">
        <v>0</v>
      </c>
    </row>
    <row r="731" spans="1:19">
      <c r="A731" t="s">
        <v>136</v>
      </c>
      <c r="B731" t="s">
        <v>177</v>
      </c>
      <c r="C731" t="s">
        <v>857</v>
      </c>
      <c r="D731">
        <v>21.92</v>
      </c>
      <c r="E731">
        <v>10.079999999999998</v>
      </c>
      <c r="F731">
        <v>0</v>
      </c>
      <c r="G731">
        <v>0</v>
      </c>
      <c r="H731">
        <v>0</v>
      </c>
      <c r="I731">
        <v>0</v>
      </c>
      <c r="J731">
        <v>0</v>
      </c>
      <c r="K731">
        <v>0</v>
      </c>
      <c r="L731">
        <v>0</v>
      </c>
      <c r="M731">
        <v>0</v>
      </c>
      <c r="N731">
        <v>0</v>
      </c>
      <c r="O731">
        <v>0</v>
      </c>
      <c r="P731">
        <v>0</v>
      </c>
      <c r="Q731">
        <v>0</v>
      </c>
      <c r="R731">
        <v>0</v>
      </c>
      <c r="S731">
        <v>0</v>
      </c>
    </row>
    <row r="732" spans="1:19">
      <c r="A732" t="s">
        <v>136</v>
      </c>
      <c r="B732" t="s">
        <v>177</v>
      </c>
      <c r="C732" t="s">
        <v>858</v>
      </c>
      <c r="D732">
        <v>52.416561680000001</v>
      </c>
      <c r="E732">
        <v>24.103966319999998</v>
      </c>
      <c r="F732">
        <v>0</v>
      </c>
      <c r="G732">
        <v>0</v>
      </c>
      <c r="H732">
        <v>0</v>
      </c>
      <c r="I732">
        <v>0</v>
      </c>
      <c r="J732">
        <v>0</v>
      </c>
      <c r="K732">
        <v>0</v>
      </c>
      <c r="L732">
        <v>0</v>
      </c>
      <c r="M732">
        <v>0</v>
      </c>
      <c r="N732">
        <v>0</v>
      </c>
      <c r="O732">
        <v>0</v>
      </c>
      <c r="P732">
        <v>0</v>
      </c>
      <c r="Q732">
        <v>0</v>
      </c>
      <c r="R732">
        <v>0</v>
      </c>
      <c r="S732">
        <v>0</v>
      </c>
    </row>
    <row r="733" spans="1:19">
      <c r="A733" t="s">
        <v>136</v>
      </c>
      <c r="B733" t="s">
        <v>177</v>
      </c>
      <c r="C733" t="s">
        <v>859</v>
      </c>
      <c r="D733">
        <v>79.556927500000029</v>
      </c>
      <c r="E733">
        <v>36.584572500000007</v>
      </c>
      <c r="F733">
        <v>0</v>
      </c>
      <c r="G733">
        <v>0</v>
      </c>
      <c r="H733">
        <v>0</v>
      </c>
      <c r="I733">
        <v>0</v>
      </c>
      <c r="J733">
        <v>0</v>
      </c>
      <c r="K733">
        <v>0</v>
      </c>
      <c r="L733">
        <v>0</v>
      </c>
      <c r="M733">
        <v>0</v>
      </c>
      <c r="N733">
        <v>0</v>
      </c>
      <c r="O733">
        <v>0</v>
      </c>
      <c r="P733">
        <v>0</v>
      </c>
      <c r="Q733">
        <v>0</v>
      </c>
      <c r="R733">
        <v>0</v>
      </c>
      <c r="S733">
        <v>0</v>
      </c>
    </row>
    <row r="734" spans="1:19">
      <c r="A734" t="s">
        <v>136</v>
      </c>
      <c r="B734" t="s">
        <v>177</v>
      </c>
      <c r="C734" t="s">
        <v>860</v>
      </c>
      <c r="D734">
        <v>79.556927500000029</v>
      </c>
      <c r="E734">
        <v>36.584572500000007</v>
      </c>
      <c r="F734">
        <v>0</v>
      </c>
      <c r="G734">
        <v>0</v>
      </c>
      <c r="H734">
        <v>0</v>
      </c>
      <c r="I734">
        <v>0</v>
      </c>
      <c r="J734">
        <v>0</v>
      </c>
      <c r="K734">
        <v>0</v>
      </c>
      <c r="L734">
        <v>0</v>
      </c>
      <c r="M734">
        <v>0</v>
      </c>
      <c r="N734">
        <v>0</v>
      </c>
      <c r="O734">
        <v>0</v>
      </c>
      <c r="P734">
        <v>0</v>
      </c>
      <c r="Q734">
        <v>0</v>
      </c>
      <c r="R734">
        <v>0</v>
      </c>
      <c r="S734">
        <v>0</v>
      </c>
    </row>
    <row r="735" spans="1:19">
      <c r="A735" t="s">
        <v>136</v>
      </c>
      <c r="B735" t="s">
        <v>177</v>
      </c>
      <c r="C735" t="s">
        <v>861</v>
      </c>
      <c r="D735">
        <v>79.556927500000029</v>
      </c>
      <c r="E735">
        <v>36.584572500000007</v>
      </c>
      <c r="F735">
        <v>0</v>
      </c>
      <c r="G735">
        <v>0</v>
      </c>
      <c r="H735">
        <v>0</v>
      </c>
      <c r="I735">
        <v>0</v>
      </c>
      <c r="J735">
        <v>0</v>
      </c>
      <c r="K735">
        <v>0</v>
      </c>
      <c r="L735">
        <v>0</v>
      </c>
      <c r="M735">
        <v>0</v>
      </c>
      <c r="N735">
        <v>0</v>
      </c>
      <c r="O735">
        <v>0</v>
      </c>
      <c r="P735">
        <v>0</v>
      </c>
      <c r="Q735">
        <v>0</v>
      </c>
      <c r="R735">
        <v>0</v>
      </c>
      <c r="S735">
        <v>0</v>
      </c>
    </row>
    <row r="736" spans="1:19">
      <c r="A736" t="s">
        <v>136</v>
      </c>
      <c r="B736" t="s">
        <v>177</v>
      </c>
      <c r="C736" t="s">
        <v>862</v>
      </c>
      <c r="D736">
        <v>79.556927500000029</v>
      </c>
      <c r="E736">
        <v>36.584572500000007</v>
      </c>
      <c r="F736">
        <v>0</v>
      </c>
      <c r="G736">
        <v>0</v>
      </c>
      <c r="H736">
        <v>0</v>
      </c>
      <c r="I736">
        <v>0</v>
      </c>
      <c r="J736">
        <v>0</v>
      </c>
      <c r="K736">
        <v>0</v>
      </c>
      <c r="L736">
        <v>0</v>
      </c>
      <c r="M736">
        <v>0</v>
      </c>
      <c r="N736">
        <v>0</v>
      </c>
      <c r="O736">
        <v>0</v>
      </c>
      <c r="P736">
        <v>0</v>
      </c>
      <c r="Q736">
        <v>0</v>
      </c>
      <c r="R736">
        <v>0</v>
      </c>
      <c r="S736">
        <v>0</v>
      </c>
    </row>
    <row r="737" spans="1:19">
      <c r="A737" t="s">
        <v>136</v>
      </c>
      <c r="B737" t="s">
        <v>177</v>
      </c>
      <c r="C737" t="s">
        <v>863</v>
      </c>
      <c r="D737">
        <v>79.556927500000029</v>
      </c>
      <c r="E737">
        <v>36.584572500000007</v>
      </c>
      <c r="F737">
        <v>0</v>
      </c>
      <c r="G737">
        <v>0</v>
      </c>
      <c r="H737">
        <v>0</v>
      </c>
      <c r="I737">
        <v>0</v>
      </c>
      <c r="J737">
        <v>0</v>
      </c>
      <c r="K737">
        <v>0</v>
      </c>
      <c r="L737">
        <v>0</v>
      </c>
      <c r="M737">
        <v>0</v>
      </c>
      <c r="N737">
        <v>0</v>
      </c>
      <c r="O737">
        <v>0</v>
      </c>
      <c r="P737">
        <v>0</v>
      </c>
      <c r="Q737">
        <v>0</v>
      </c>
      <c r="R737">
        <v>0</v>
      </c>
      <c r="S737">
        <v>0</v>
      </c>
    </row>
    <row r="738" spans="1:19">
      <c r="A738" t="s">
        <v>136</v>
      </c>
      <c r="B738" t="s">
        <v>179</v>
      </c>
      <c r="C738" t="s">
        <v>856</v>
      </c>
      <c r="D738">
        <v>0</v>
      </c>
      <c r="E738">
        <v>0</v>
      </c>
      <c r="F738">
        <v>0</v>
      </c>
      <c r="G738">
        <v>0</v>
      </c>
      <c r="H738">
        <v>0</v>
      </c>
      <c r="I738">
        <v>0</v>
      </c>
      <c r="J738">
        <v>0</v>
      </c>
      <c r="K738">
        <v>0</v>
      </c>
      <c r="L738">
        <v>0</v>
      </c>
      <c r="M738">
        <v>0</v>
      </c>
      <c r="N738">
        <v>0</v>
      </c>
      <c r="O738">
        <v>0</v>
      </c>
      <c r="P738">
        <v>0</v>
      </c>
      <c r="Q738">
        <v>0</v>
      </c>
      <c r="R738">
        <v>0</v>
      </c>
      <c r="S738">
        <v>0</v>
      </c>
    </row>
    <row r="739" spans="1:19">
      <c r="A739" t="s">
        <v>136</v>
      </c>
      <c r="B739" t="s">
        <v>179</v>
      </c>
      <c r="C739" t="s">
        <v>857</v>
      </c>
      <c r="D739">
        <v>21.92</v>
      </c>
      <c r="E739">
        <v>10.079999999999998</v>
      </c>
      <c r="F739">
        <v>0</v>
      </c>
      <c r="G739">
        <v>0</v>
      </c>
      <c r="H739">
        <v>0</v>
      </c>
      <c r="I739">
        <v>0</v>
      </c>
      <c r="J739">
        <v>0</v>
      </c>
      <c r="K739">
        <v>0</v>
      </c>
      <c r="L739">
        <v>0</v>
      </c>
      <c r="M739">
        <v>0</v>
      </c>
      <c r="N739">
        <v>0</v>
      </c>
      <c r="O739">
        <v>0</v>
      </c>
      <c r="P739">
        <v>0</v>
      </c>
      <c r="Q739">
        <v>0</v>
      </c>
      <c r="R739">
        <v>0</v>
      </c>
      <c r="S739">
        <v>0</v>
      </c>
    </row>
    <row r="740" spans="1:19">
      <c r="A740" t="s">
        <v>136</v>
      </c>
      <c r="B740" t="s">
        <v>179</v>
      </c>
      <c r="C740" t="s">
        <v>858</v>
      </c>
      <c r="D740">
        <v>52.416561680000001</v>
      </c>
      <c r="E740">
        <v>24.103966319999998</v>
      </c>
      <c r="F740">
        <v>0</v>
      </c>
      <c r="G740">
        <v>0</v>
      </c>
      <c r="H740">
        <v>0</v>
      </c>
      <c r="I740">
        <v>0</v>
      </c>
      <c r="J740">
        <v>0</v>
      </c>
      <c r="K740">
        <v>0</v>
      </c>
      <c r="L740">
        <v>0</v>
      </c>
      <c r="M740">
        <v>0</v>
      </c>
      <c r="N740">
        <v>0</v>
      </c>
      <c r="O740">
        <v>0</v>
      </c>
      <c r="P740">
        <v>0</v>
      </c>
      <c r="Q740">
        <v>0</v>
      </c>
      <c r="R740">
        <v>0</v>
      </c>
      <c r="S740">
        <v>0</v>
      </c>
    </row>
    <row r="741" spans="1:19">
      <c r="A741" t="s">
        <v>136</v>
      </c>
      <c r="B741" t="s">
        <v>179</v>
      </c>
      <c r="C741" t="s">
        <v>859</v>
      </c>
      <c r="D741">
        <v>79.556927500000029</v>
      </c>
      <c r="E741">
        <v>36.584572500000007</v>
      </c>
      <c r="F741">
        <v>0</v>
      </c>
      <c r="G741">
        <v>0</v>
      </c>
      <c r="H741">
        <v>0</v>
      </c>
      <c r="I741">
        <v>0</v>
      </c>
      <c r="J741">
        <v>0</v>
      </c>
      <c r="K741">
        <v>0</v>
      </c>
      <c r="L741">
        <v>0</v>
      </c>
      <c r="M741">
        <v>0</v>
      </c>
      <c r="N741">
        <v>0</v>
      </c>
      <c r="O741">
        <v>0</v>
      </c>
      <c r="P741">
        <v>0</v>
      </c>
      <c r="Q741">
        <v>0</v>
      </c>
      <c r="R741">
        <v>0</v>
      </c>
      <c r="S741">
        <v>0</v>
      </c>
    </row>
    <row r="742" spans="1:19">
      <c r="A742" t="s">
        <v>136</v>
      </c>
      <c r="B742" t="s">
        <v>179</v>
      </c>
      <c r="C742" t="s">
        <v>860</v>
      </c>
      <c r="D742">
        <v>79.556927500000029</v>
      </c>
      <c r="E742">
        <v>36.584572500000007</v>
      </c>
      <c r="F742">
        <v>0</v>
      </c>
      <c r="G742">
        <v>0</v>
      </c>
      <c r="H742">
        <v>0</v>
      </c>
      <c r="I742">
        <v>0</v>
      </c>
      <c r="J742">
        <v>0</v>
      </c>
      <c r="K742">
        <v>0</v>
      </c>
      <c r="L742">
        <v>0</v>
      </c>
      <c r="M742">
        <v>0</v>
      </c>
      <c r="N742">
        <v>0</v>
      </c>
      <c r="O742">
        <v>0</v>
      </c>
      <c r="P742">
        <v>0</v>
      </c>
      <c r="Q742">
        <v>0</v>
      </c>
      <c r="R742">
        <v>0</v>
      </c>
      <c r="S742">
        <v>0</v>
      </c>
    </row>
    <row r="743" spans="1:19">
      <c r="A743" t="s">
        <v>136</v>
      </c>
      <c r="B743" t="s">
        <v>179</v>
      </c>
      <c r="C743" t="s">
        <v>861</v>
      </c>
      <c r="D743">
        <v>79.556927500000029</v>
      </c>
      <c r="E743">
        <v>36.584572500000007</v>
      </c>
      <c r="F743">
        <v>0</v>
      </c>
      <c r="G743">
        <v>0</v>
      </c>
      <c r="H743">
        <v>0</v>
      </c>
      <c r="I743">
        <v>0</v>
      </c>
      <c r="J743">
        <v>0</v>
      </c>
      <c r="K743">
        <v>0</v>
      </c>
      <c r="L743">
        <v>0</v>
      </c>
      <c r="M743">
        <v>0</v>
      </c>
      <c r="N743">
        <v>0</v>
      </c>
      <c r="O743">
        <v>0</v>
      </c>
      <c r="P743">
        <v>0</v>
      </c>
      <c r="Q743">
        <v>0</v>
      </c>
      <c r="R743">
        <v>0</v>
      </c>
      <c r="S743">
        <v>0</v>
      </c>
    </row>
    <row r="744" spans="1:19">
      <c r="A744" t="s">
        <v>136</v>
      </c>
      <c r="B744" t="s">
        <v>179</v>
      </c>
      <c r="C744" t="s">
        <v>862</v>
      </c>
      <c r="D744">
        <v>79.556927500000029</v>
      </c>
      <c r="E744">
        <v>36.584572500000007</v>
      </c>
      <c r="F744">
        <v>0</v>
      </c>
      <c r="G744">
        <v>0</v>
      </c>
      <c r="H744">
        <v>0</v>
      </c>
      <c r="I744">
        <v>0</v>
      </c>
      <c r="J744">
        <v>0</v>
      </c>
      <c r="K744">
        <v>0</v>
      </c>
      <c r="L744">
        <v>0</v>
      </c>
      <c r="M744">
        <v>0</v>
      </c>
      <c r="N744">
        <v>0</v>
      </c>
      <c r="O744">
        <v>0</v>
      </c>
      <c r="P744">
        <v>0</v>
      </c>
      <c r="Q744">
        <v>0</v>
      </c>
      <c r="R744">
        <v>0</v>
      </c>
      <c r="S744">
        <v>0</v>
      </c>
    </row>
    <row r="745" spans="1:19">
      <c r="A745" t="s">
        <v>136</v>
      </c>
      <c r="B745" t="s">
        <v>179</v>
      </c>
      <c r="C745" t="s">
        <v>863</v>
      </c>
      <c r="D745">
        <v>79.556927500000029</v>
      </c>
      <c r="E745">
        <v>36.584572500000007</v>
      </c>
      <c r="F745">
        <v>0</v>
      </c>
      <c r="G745">
        <v>0</v>
      </c>
      <c r="H745">
        <v>0</v>
      </c>
      <c r="I745">
        <v>0</v>
      </c>
      <c r="J745">
        <v>0</v>
      </c>
      <c r="K745">
        <v>0</v>
      </c>
      <c r="L745">
        <v>0</v>
      </c>
      <c r="M745">
        <v>0</v>
      </c>
      <c r="N745">
        <v>0</v>
      </c>
      <c r="O745">
        <v>0</v>
      </c>
      <c r="P745">
        <v>0</v>
      </c>
      <c r="Q745">
        <v>0</v>
      </c>
      <c r="R745">
        <v>0</v>
      </c>
      <c r="S745">
        <v>0</v>
      </c>
    </row>
    <row r="746" spans="1:19">
      <c r="A746" t="s">
        <v>136</v>
      </c>
      <c r="B746" t="s">
        <v>181</v>
      </c>
      <c r="C746" t="s">
        <v>856</v>
      </c>
      <c r="D746">
        <v>0</v>
      </c>
      <c r="E746">
        <v>0</v>
      </c>
      <c r="F746">
        <v>0</v>
      </c>
      <c r="G746">
        <v>0</v>
      </c>
      <c r="H746">
        <v>0</v>
      </c>
      <c r="I746">
        <v>0</v>
      </c>
      <c r="J746">
        <v>0</v>
      </c>
      <c r="K746">
        <v>0</v>
      </c>
      <c r="L746">
        <v>0</v>
      </c>
      <c r="M746">
        <v>0</v>
      </c>
      <c r="N746">
        <v>0</v>
      </c>
      <c r="O746">
        <v>0</v>
      </c>
      <c r="P746">
        <v>0</v>
      </c>
      <c r="Q746">
        <v>0</v>
      </c>
      <c r="R746">
        <v>0</v>
      </c>
      <c r="S746">
        <v>0</v>
      </c>
    </row>
    <row r="747" spans="1:19">
      <c r="A747" t="s">
        <v>136</v>
      </c>
      <c r="B747" t="s">
        <v>181</v>
      </c>
      <c r="C747" t="s">
        <v>857</v>
      </c>
      <c r="D747">
        <v>21.92</v>
      </c>
      <c r="E747">
        <v>10.079999999999998</v>
      </c>
      <c r="F747">
        <v>0</v>
      </c>
      <c r="G747">
        <v>0</v>
      </c>
      <c r="H747">
        <v>0</v>
      </c>
      <c r="I747">
        <v>0</v>
      </c>
      <c r="J747">
        <v>0</v>
      </c>
      <c r="K747">
        <v>0</v>
      </c>
      <c r="L747">
        <v>0</v>
      </c>
      <c r="M747">
        <v>0</v>
      </c>
      <c r="N747">
        <v>0</v>
      </c>
      <c r="O747">
        <v>0</v>
      </c>
      <c r="P747">
        <v>0</v>
      </c>
      <c r="Q747">
        <v>0</v>
      </c>
      <c r="R747">
        <v>0</v>
      </c>
      <c r="S747">
        <v>0</v>
      </c>
    </row>
    <row r="748" spans="1:19">
      <c r="A748" t="s">
        <v>136</v>
      </c>
      <c r="B748" t="s">
        <v>181</v>
      </c>
      <c r="C748" t="s">
        <v>858</v>
      </c>
      <c r="D748">
        <v>52.416561680000001</v>
      </c>
      <c r="E748">
        <v>24.103966319999998</v>
      </c>
      <c r="F748">
        <v>0</v>
      </c>
      <c r="G748">
        <v>0</v>
      </c>
      <c r="H748">
        <v>0</v>
      </c>
      <c r="I748">
        <v>0</v>
      </c>
      <c r="J748">
        <v>0</v>
      </c>
      <c r="K748">
        <v>0</v>
      </c>
      <c r="L748">
        <v>0</v>
      </c>
      <c r="M748">
        <v>0</v>
      </c>
      <c r="N748">
        <v>0</v>
      </c>
      <c r="O748">
        <v>0</v>
      </c>
      <c r="P748">
        <v>0</v>
      </c>
      <c r="Q748">
        <v>0</v>
      </c>
      <c r="R748">
        <v>0</v>
      </c>
      <c r="S748">
        <v>0</v>
      </c>
    </row>
    <row r="749" spans="1:19">
      <c r="A749" t="s">
        <v>136</v>
      </c>
      <c r="B749" t="s">
        <v>181</v>
      </c>
      <c r="C749" t="s">
        <v>859</v>
      </c>
      <c r="D749">
        <v>79.556927500000029</v>
      </c>
      <c r="E749">
        <v>36.584572500000007</v>
      </c>
      <c r="F749">
        <v>0</v>
      </c>
      <c r="G749">
        <v>0</v>
      </c>
      <c r="H749">
        <v>0</v>
      </c>
      <c r="I749">
        <v>0</v>
      </c>
      <c r="J749">
        <v>0</v>
      </c>
      <c r="K749">
        <v>0</v>
      </c>
      <c r="L749">
        <v>0</v>
      </c>
      <c r="M749">
        <v>0</v>
      </c>
      <c r="N749">
        <v>0</v>
      </c>
      <c r="O749">
        <v>0</v>
      </c>
      <c r="P749">
        <v>0</v>
      </c>
      <c r="Q749">
        <v>0</v>
      </c>
      <c r="R749">
        <v>0</v>
      </c>
      <c r="S749">
        <v>0</v>
      </c>
    </row>
    <row r="750" spans="1:19">
      <c r="A750" t="s">
        <v>136</v>
      </c>
      <c r="B750" t="s">
        <v>181</v>
      </c>
      <c r="C750" t="s">
        <v>860</v>
      </c>
      <c r="D750">
        <v>79.556927500000029</v>
      </c>
      <c r="E750">
        <v>36.584572500000007</v>
      </c>
      <c r="F750">
        <v>0</v>
      </c>
      <c r="G750">
        <v>0</v>
      </c>
      <c r="H750">
        <v>0</v>
      </c>
      <c r="I750">
        <v>0</v>
      </c>
      <c r="J750">
        <v>0</v>
      </c>
      <c r="K750">
        <v>0</v>
      </c>
      <c r="L750">
        <v>0</v>
      </c>
      <c r="M750">
        <v>0</v>
      </c>
      <c r="N750">
        <v>0</v>
      </c>
      <c r="O750">
        <v>0</v>
      </c>
      <c r="P750">
        <v>0</v>
      </c>
      <c r="Q750">
        <v>0</v>
      </c>
      <c r="R750">
        <v>0</v>
      </c>
      <c r="S750">
        <v>0</v>
      </c>
    </row>
    <row r="751" spans="1:19">
      <c r="A751" t="s">
        <v>136</v>
      </c>
      <c r="B751" t="s">
        <v>181</v>
      </c>
      <c r="C751" t="s">
        <v>861</v>
      </c>
      <c r="D751">
        <v>79.556927500000029</v>
      </c>
      <c r="E751">
        <v>36.584572500000007</v>
      </c>
      <c r="F751">
        <v>0</v>
      </c>
      <c r="G751">
        <v>0</v>
      </c>
      <c r="H751">
        <v>0</v>
      </c>
      <c r="I751">
        <v>0</v>
      </c>
      <c r="J751">
        <v>0</v>
      </c>
      <c r="K751">
        <v>0</v>
      </c>
      <c r="L751">
        <v>0</v>
      </c>
      <c r="M751">
        <v>0</v>
      </c>
      <c r="N751">
        <v>0</v>
      </c>
      <c r="O751">
        <v>0</v>
      </c>
      <c r="P751">
        <v>0</v>
      </c>
      <c r="Q751">
        <v>0</v>
      </c>
      <c r="R751">
        <v>0</v>
      </c>
      <c r="S751">
        <v>0</v>
      </c>
    </row>
    <row r="752" spans="1:19">
      <c r="A752" t="s">
        <v>136</v>
      </c>
      <c r="B752" t="s">
        <v>181</v>
      </c>
      <c r="C752" t="s">
        <v>862</v>
      </c>
      <c r="D752">
        <v>79.556927500000029</v>
      </c>
      <c r="E752">
        <v>36.584572500000007</v>
      </c>
      <c r="F752">
        <v>0</v>
      </c>
      <c r="G752">
        <v>0</v>
      </c>
      <c r="H752">
        <v>0</v>
      </c>
      <c r="I752">
        <v>0</v>
      </c>
      <c r="J752">
        <v>0</v>
      </c>
      <c r="K752">
        <v>0</v>
      </c>
      <c r="L752">
        <v>0</v>
      </c>
      <c r="M752">
        <v>0</v>
      </c>
      <c r="N752">
        <v>0</v>
      </c>
      <c r="O752">
        <v>0</v>
      </c>
      <c r="P752">
        <v>0</v>
      </c>
      <c r="Q752">
        <v>0</v>
      </c>
      <c r="R752">
        <v>0</v>
      </c>
      <c r="S752">
        <v>0</v>
      </c>
    </row>
    <row r="753" spans="1:19">
      <c r="A753" t="s">
        <v>136</v>
      </c>
      <c r="B753" t="s">
        <v>181</v>
      </c>
      <c r="C753" t="s">
        <v>863</v>
      </c>
      <c r="D753">
        <v>79.556927500000029</v>
      </c>
      <c r="E753">
        <v>36.584572500000007</v>
      </c>
      <c r="F753">
        <v>0</v>
      </c>
      <c r="G753">
        <v>0</v>
      </c>
      <c r="H753">
        <v>0</v>
      </c>
      <c r="I753">
        <v>0</v>
      </c>
      <c r="J753">
        <v>0</v>
      </c>
      <c r="K753">
        <v>0</v>
      </c>
      <c r="L753">
        <v>0</v>
      </c>
      <c r="M753">
        <v>0</v>
      </c>
      <c r="N753">
        <v>0</v>
      </c>
      <c r="O753">
        <v>0</v>
      </c>
      <c r="P753">
        <v>0</v>
      </c>
      <c r="Q753">
        <v>0</v>
      </c>
      <c r="R753">
        <v>0</v>
      </c>
      <c r="S753">
        <v>0</v>
      </c>
    </row>
    <row r="754" spans="1:19">
      <c r="A754" t="s">
        <v>136</v>
      </c>
      <c r="B754" t="s">
        <v>183</v>
      </c>
      <c r="C754" t="s">
        <v>856</v>
      </c>
      <c r="D754">
        <v>0</v>
      </c>
      <c r="E754">
        <v>0</v>
      </c>
      <c r="F754">
        <v>0</v>
      </c>
      <c r="G754">
        <v>0</v>
      </c>
      <c r="H754">
        <v>0</v>
      </c>
      <c r="I754">
        <v>0</v>
      </c>
      <c r="J754">
        <v>0</v>
      </c>
      <c r="K754">
        <v>0</v>
      </c>
      <c r="L754">
        <v>0</v>
      </c>
      <c r="M754">
        <v>0</v>
      </c>
      <c r="N754">
        <v>0</v>
      </c>
      <c r="O754">
        <v>0</v>
      </c>
      <c r="P754">
        <v>0</v>
      </c>
      <c r="Q754">
        <v>0</v>
      </c>
      <c r="R754">
        <v>0</v>
      </c>
      <c r="S754">
        <v>0</v>
      </c>
    </row>
    <row r="755" spans="1:19">
      <c r="A755" t="s">
        <v>136</v>
      </c>
      <c r="B755" t="s">
        <v>183</v>
      </c>
      <c r="C755" t="s">
        <v>857</v>
      </c>
      <c r="D755">
        <v>21.92</v>
      </c>
      <c r="E755">
        <v>10.079999999999998</v>
      </c>
      <c r="F755">
        <v>0</v>
      </c>
      <c r="G755">
        <v>0</v>
      </c>
      <c r="H755">
        <v>0</v>
      </c>
      <c r="I755">
        <v>0</v>
      </c>
      <c r="J755">
        <v>0</v>
      </c>
      <c r="K755">
        <v>0</v>
      </c>
      <c r="L755">
        <v>0</v>
      </c>
      <c r="M755">
        <v>0</v>
      </c>
      <c r="N755">
        <v>0</v>
      </c>
      <c r="O755">
        <v>0</v>
      </c>
      <c r="P755">
        <v>0</v>
      </c>
      <c r="Q755">
        <v>0</v>
      </c>
      <c r="R755">
        <v>0</v>
      </c>
      <c r="S755">
        <v>0</v>
      </c>
    </row>
    <row r="756" spans="1:19">
      <c r="A756" t="s">
        <v>136</v>
      </c>
      <c r="B756" t="s">
        <v>183</v>
      </c>
      <c r="C756" t="s">
        <v>858</v>
      </c>
      <c r="D756">
        <v>52.416561680000001</v>
      </c>
      <c r="E756">
        <v>24.103966319999998</v>
      </c>
      <c r="F756">
        <v>0</v>
      </c>
      <c r="G756">
        <v>0</v>
      </c>
      <c r="H756">
        <v>0</v>
      </c>
      <c r="I756">
        <v>0</v>
      </c>
      <c r="J756">
        <v>0</v>
      </c>
      <c r="K756">
        <v>0</v>
      </c>
      <c r="L756">
        <v>0</v>
      </c>
      <c r="M756">
        <v>0</v>
      </c>
      <c r="N756">
        <v>0</v>
      </c>
      <c r="O756">
        <v>0</v>
      </c>
      <c r="P756">
        <v>0</v>
      </c>
      <c r="Q756">
        <v>0</v>
      </c>
      <c r="R756">
        <v>0</v>
      </c>
      <c r="S756">
        <v>0</v>
      </c>
    </row>
    <row r="757" spans="1:19">
      <c r="A757" t="s">
        <v>136</v>
      </c>
      <c r="B757" t="s">
        <v>183</v>
      </c>
      <c r="C757" t="s">
        <v>859</v>
      </c>
      <c r="D757">
        <v>79.556927500000029</v>
      </c>
      <c r="E757">
        <v>36.584572500000007</v>
      </c>
      <c r="F757">
        <v>0</v>
      </c>
      <c r="G757">
        <v>0</v>
      </c>
      <c r="H757">
        <v>0</v>
      </c>
      <c r="I757">
        <v>0</v>
      </c>
      <c r="J757">
        <v>0</v>
      </c>
      <c r="K757">
        <v>0</v>
      </c>
      <c r="L757">
        <v>0</v>
      </c>
      <c r="M757">
        <v>0</v>
      </c>
      <c r="N757">
        <v>0</v>
      </c>
      <c r="O757">
        <v>0</v>
      </c>
      <c r="P757">
        <v>0</v>
      </c>
      <c r="Q757">
        <v>0</v>
      </c>
      <c r="R757">
        <v>0</v>
      </c>
      <c r="S757">
        <v>0</v>
      </c>
    </row>
    <row r="758" spans="1:19">
      <c r="A758" t="s">
        <v>136</v>
      </c>
      <c r="B758" t="s">
        <v>183</v>
      </c>
      <c r="C758" t="s">
        <v>860</v>
      </c>
      <c r="D758">
        <v>79.556927500000029</v>
      </c>
      <c r="E758">
        <v>36.584572500000007</v>
      </c>
      <c r="F758">
        <v>0</v>
      </c>
      <c r="G758">
        <v>0</v>
      </c>
      <c r="H758">
        <v>0</v>
      </c>
      <c r="I758">
        <v>0</v>
      </c>
      <c r="J758">
        <v>0</v>
      </c>
      <c r="K758">
        <v>0</v>
      </c>
      <c r="L758">
        <v>0</v>
      </c>
      <c r="M758">
        <v>0</v>
      </c>
      <c r="N758">
        <v>0</v>
      </c>
      <c r="O758">
        <v>0</v>
      </c>
      <c r="P758">
        <v>0</v>
      </c>
      <c r="Q758">
        <v>0</v>
      </c>
      <c r="R758">
        <v>0</v>
      </c>
      <c r="S758">
        <v>0</v>
      </c>
    </row>
    <row r="759" spans="1:19">
      <c r="A759" t="s">
        <v>136</v>
      </c>
      <c r="B759" t="s">
        <v>183</v>
      </c>
      <c r="C759" t="s">
        <v>861</v>
      </c>
      <c r="D759">
        <v>79.556927500000029</v>
      </c>
      <c r="E759">
        <v>36.584572500000007</v>
      </c>
      <c r="F759">
        <v>0</v>
      </c>
      <c r="G759">
        <v>0</v>
      </c>
      <c r="H759">
        <v>0</v>
      </c>
      <c r="I759">
        <v>0</v>
      </c>
      <c r="J759">
        <v>0</v>
      </c>
      <c r="K759">
        <v>0</v>
      </c>
      <c r="L759">
        <v>0</v>
      </c>
      <c r="M759">
        <v>0</v>
      </c>
      <c r="N759">
        <v>0</v>
      </c>
      <c r="O759">
        <v>0</v>
      </c>
      <c r="P759">
        <v>0</v>
      </c>
      <c r="Q759">
        <v>0</v>
      </c>
      <c r="R759">
        <v>0</v>
      </c>
      <c r="S759">
        <v>0</v>
      </c>
    </row>
    <row r="760" spans="1:19">
      <c r="A760" t="s">
        <v>136</v>
      </c>
      <c r="B760" t="s">
        <v>183</v>
      </c>
      <c r="C760" t="s">
        <v>862</v>
      </c>
      <c r="D760">
        <v>79.556927500000029</v>
      </c>
      <c r="E760">
        <v>36.584572500000007</v>
      </c>
      <c r="F760">
        <v>0</v>
      </c>
      <c r="G760">
        <v>0</v>
      </c>
      <c r="H760">
        <v>0</v>
      </c>
      <c r="I760">
        <v>0</v>
      </c>
      <c r="J760">
        <v>0</v>
      </c>
      <c r="K760">
        <v>0</v>
      </c>
      <c r="L760">
        <v>0</v>
      </c>
      <c r="M760">
        <v>0</v>
      </c>
      <c r="N760">
        <v>0</v>
      </c>
      <c r="O760">
        <v>0</v>
      </c>
      <c r="P760">
        <v>0</v>
      </c>
      <c r="Q760">
        <v>0</v>
      </c>
      <c r="R760">
        <v>0</v>
      </c>
      <c r="S760">
        <v>0</v>
      </c>
    </row>
    <row r="761" spans="1:19">
      <c r="A761" t="s">
        <v>136</v>
      </c>
      <c r="B761" t="s">
        <v>183</v>
      </c>
      <c r="C761" t="s">
        <v>863</v>
      </c>
      <c r="D761">
        <v>79.556927500000029</v>
      </c>
      <c r="E761">
        <v>36.584572500000007</v>
      </c>
      <c r="F761">
        <v>0</v>
      </c>
      <c r="G761">
        <v>0</v>
      </c>
      <c r="H761">
        <v>0</v>
      </c>
      <c r="I761">
        <v>0</v>
      </c>
      <c r="J761">
        <v>0</v>
      </c>
      <c r="K761">
        <v>0</v>
      </c>
      <c r="L761">
        <v>0</v>
      </c>
      <c r="M761">
        <v>0</v>
      </c>
      <c r="N761">
        <v>0</v>
      </c>
      <c r="O761">
        <v>0</v>
      </c>
      <c r="P761">
        <v>0</v>
      </c>
      <c r="Q761">
        <v>0</v>
      </c>
      <c r="R761">
        <v>0</v>
      </c>
      <c r="S761">
        <v>0</v>
      </c>
    </row>
    <row r="762" spans="1:19">
      <c r="A762" t="s">
        <v>136</v>
      </c>
      <c r="B762" t="s">
        <v>185</v>
      </c>
      <c r="C762" t="s">
        <v>856</v>
      </c>
      <c r="D762">
        <v>0</v>
      </c>
      <c r="E762">
        <v>0</v>
      </c>
      <c r="F762">
        <v>0</v>
      </c>
      <c r="G762">
        <v>0</v>
      </c>
      <c r="H762">
        <v>0</v>
      </c>
      <c r="I762">
        <v>0</v>
      </c>
      <c r="J762">
        <v>0</v>
      </c>
      <c r="K762">
        <v>0</v>
      </c>
      <c r="L762">
        <v>0</v>
      </c>
      <c r="M762">
        <v>0</v>
      </c>
      <c r="N762">
        <v>0</v>
      </c>
      <c r="O762">
        <v>0</v>
      </c>
      <c r="P762">
        <v>0</v>
      </c>
      <c r="Q762">
        <v>0</v>
      </c>
      <c r="R762">
        <v>0</v>
      </c>
      <c r="S762">
        <v>0</v>
      </c>
    </row>
    <row r="763" spans="1:19">
      <c r="A763" t="s">
        <v>136</v>
      </c>
      <c r="B763" t="s">
        <v>185</v>
      </c>
      <c r="C763" t="s">
        <v>857</v>
      </c>
      <c r="D763">
        <v>15.610669496764679</v>
      </c>
      <c r="E763">
        <v>7.1786290386582081</v>
      </c>
      <c r="F763">
        <v>0</v>
      </c>
      <c r="G763">
        <v>0</v>
      </c>
      <c r="H763">
        <v>0</v>
      </c>
      <c r="I763">
        <v>0</v>
      </c>
      <c r="J763">
        <v>0</v>
      </c>
      <c r="K763">
        <v>0</v>
      </c>
      <c r="L763">
        <v>0</v>
      </c>
      <c r="M763">
        <v>0</v>
      </c>
      <c r="N763">
        <v>0</v>
      </c>
      <c r="O763">
        <v>0</v>
      </c>
      <c r="P763">
        <v>0</v>
      </c>
      <c r="Q763">
        <v>0</v>
      </c>
      <c r="R763">
        <v>0</v>
      </c>
      <c r="S763">
        <v>0</v>
      </c>
    </row>
    <row r="764" spans="1:19">
      <c r="A764" t="s">
        <v>136</v>
      </c>
      <c r="B764" t="s">
        <v>185</v>
      </c>
      <c r="C764" t="s">
        <v>858</v>
      </c>
      <c r="D764">
        <v>53.352496404552859</v>
      </c>
      <c r="E764">
        <v>24.534359660487802</v>
      </c>
      <c r="F764">
        <v>0</v>
      </c>
      <c r="G764">
        <v>0</v>
      </c>
      <c r="H764">
        <v>0</v>
      </c>
      <c r="I764">
        <v>0</v>
      </c>
      <c r="J764">
        <v>0</v>
      </c>
      <c r="K764">
        <v>0</v>
      </c>
      <c r="L764">
        <v>0</v>
      </c>
      <c r="M764">
        <v>0</v>
      </c>
      <c r="N764">
        <v>0</v>
      </c>
      <c r="O764">
        <v>0</v>
      </c>
      <c r="P764">
        <v>0</v>
      </c>
      <c r="Q764">
        <v>0</v>
      </c>
      <c r="R764">
        <v>0</v>
      </c>
      <c r="S764">
        <v>0</v>
      </c>
    </row>
    <row r="765" spans="1:19">
      <c r="A765" t="s">
        <v>136</v>
      </c>
      <c r="B765" t="s">
        <v>185</v>
      </c>
      <c r="C765" t="s">
        <v>859</v>
      </c>
      <c r="D765">
        <v>71.446073617886213</v>
      </c>
      <c r="E765">
        <v>32.854763780487815</v>
      </c>
      <c r="F765">
        <v>0</v>
      </c>
      <c r="G765">
        <v>0</v>
      </c>
      <c r="H765">
        <v>0</v>
      </c>
      <c r="I765">
        <v>0</v>
      </c>
      <c r="J765">
        <v>0</v>
      </c>
      <c r="K765">
        <v>0</v>
      </c>
      <c r="L765">
        <v>0</v>
      </c>
      <c r="M765">
        <v>0</v>
      </c>
      <c r="N765">
        <v>0</v>
      </c>
      <c r="O765">
        <v>0</v>
      </c>
      <c r="P765">
        <v>0</v>
      </c>
      <c r="Q765">
        <v>0</v>
      </c>
      <c r="R765">
        <v>0</v>
      </c>
      <c r="S765">
        <v>0</v>
      </c>
    </row>
    <row r="766" spans="1:19">
      <c r="A766" t="s">
        <v>136</v>
      </c>
      <c r="B766" t="s">
        <v>185</v>
      </c>
      <c r="C766" t="s">
        <v>860</v>
      </c>
      <c r="D766">
        <v>68.141257177807972</v>
      </c>
      <c r="E766">
        <v>31.335030673006585</v>
      </c>
      <c r="F766">
        <v>0</v>
      </c>
      <c r="G766">
        <v>0</v>
      </c>
      <c r="H766">
        <v>0</v>
      </c>
      <c r="I766">
        <v>0</v>
      </c>
      <c r="J766">
        <v>0</v>
      </c>
      <c r="K766">
        <v>0</v>
      </c>
      <c r="L766">
        <v>0</v>
      </c>
      <c r="M766">
        <v>0</v>
      </c>
      <c r="N766">
        <v>0</v>
      </c>
      <c r="O766">
        <v>0</v>
      </c>
      <c r="P766">
        <v>0</v>
      </c>
      <c r="Q766">
        <v>0</v>
      </c>
      <c r="R766">
        <v>0</v>
      </c>
      <c r="S766">
        <v>0</v>
      </c>
    </row>
    <row r="767" spans="1:19">
      <c r="A767" t="s">
        <v>136</v>
      </c>
      <c r="B767" t="s">
        <v>185</v>
      </c>
      <c r="C767" t="s">
        <v>861</v>
      </c>
      <c r="D767">
        <v>68.141257177807972</v>
      </c>
      <c r="E767">
        <v>31.335030673006585</v>
      </c>
      <c r="F767">
        <v>0</v>
      </c>
      <c r="G767">
        <v>0</v>
      </c>
      <c r="H767">
        <v>0</v>
      </c>
      <c r="I767">
        <v>0</v>
      </c>
      <c r="J767">
        <v>0</v>
      </c>
      <c r="K767">
        <v>0</v>
      </c>
      <c r="L767">
        <v>0</v>
      </c>
      <c r="M767">
        <v>0</v>
      </c>
      <c r="N767">
        <v>0</v>
      </c>
      <c r="O767">
        <v>0</v>
      </c>
      <c r="P767">
        <v>0</v>
      </c>
      <c r="Q767">
        <v>0</v>
      </c>
      <c r="R767">
        <v>0</v>
      </c>
      <c r="S767">
        <v>0</v>
      </c>
    </row>
    <row r="768" spans="1:19">
      <c r="A768" t="s">
        <v>136</v>
      </c>
      <c r="B768" t="s">
        <v>185</v>
      </c>
      <c r="C768" t="s">
        <v>862</v>
      </c>
      <c r="D768">
        <v>68.141257177807972</v>
      </c>
      <c r="E768">
        <v>31.335030673006585</v>
      </c>
      <c r="F768">
        <v>0</v>
      </c>
      <c r="G768">
        <v>0</v>
      </c>
      <c r="H768">
        <v>0</v>
      </c>
      <c r="I768">
        <v>0</v>
      </c>
      <c r="J768">
        <v>0</v>
      </c>
      <c r="K768">
        <v>0</v>
      </c>
      <c r="L768">
        <v>0</v>
      </c>
      <c r="M768">
        <v>0</v>
      </c>
      <c r="N768">
        <v>0</v>
      </c>
      <c r="O768">
        <v>0</v>
      </c>
      <c r="P768">
        <v>0</v>
      </c>
      <c r="Q768">
        <v>0</v>
      </c>
      <c r="R768">
        <v>0</v>
      </c>
      <c r="S768">
        <v>0</v>
      </c>
    </row>
    <row r="769" spans="1:19">
      <c r="A769" t="s">
        <v>136</v>
      </c>
      <c r="B769" t="s">
        <v>185</v>
      </c>
      <c r="C769" t="s">
        <v>863</v>
      </c>
      <c r="D769">
        <v>68.141257177807972</v>
      </c>
      <c r="E769">
        <v>31.335030673006585</v>
      </c>
      <c r="F769">
        <v>0</v>
      </c>
      <c r="G769">
        <v>0</v>
      </c>
      <c r="H769">
        <v>0</v>
      </c>
      <c r="I769">
        <v>0</v>
      </c>
      <c r="J769">
        <v>0</v>
      </c>
      <c r="K769">
        <v>0</v>
      </c>
      <c r="L769">
        <v>0</v>
      </c>
      <c r="M769">
        <v>0</v>
      </c>
      <c r="N769">
        <v>0</v>
      </c>
      <c r="O769">
        <v>0</v>
      </c>
      <c r="P769">
        <v>0</v>
      </c>
      <c r="Q769">
        <v>0</v>
      </c>
      <c r="R769">
        <v>0</v>
      </c>
      <c r="S769">
        <v>0</v>
      </c>
    </row>
    <row r="770" spans="1:19">
      <c r="A770" t="s">
        <v>138</v>
      </c>
      <c r="B770" t="s">
        <v>171</v>
      </c>
      <c r="C770" t="s">
        <v>856</v>
      </c>
      <c r="D770">
        <v>0</v>
      </c>
      <c r="E770">
        <v>0</v>
      </c>
      <c r="F770">
        <v>0</v>
      </c>
      <c r="G770">
        <v>0</v>
      </c>
      <c r="H770">
        <v>0</v>
      </c>
      <c r="I770">
        <v>0</v>
      </c>
      <c r="J770">
        <v>0</v>
      </c>
      <c r="K770">
        <v>0</v>
      </c>
      <c r="L770">
        <v>0</v>
      </c>
      <c r="M770">
        <v>0</v>
      </c>
      <c r="N770">
        <v>0</v>
      </c>
      <c r="O770">
        <v>0</v>
      </c>
      <c r="P770">
        <v>0</v>
      </c>
      <c r="Q770">
        <v>0</v>
      </c>
      <c r="R770">
        <v>0</v>
      </c>
      <c r="S770">
        <v>0</v>
      </c>
    </row>
    <row r="771" spans="1:19">
      <c r="A771" t="s">
        <v>138</v>
      </c>
      <c r="B771" t="s">
        <v>171</v>
      </c>
      <c r="C771" t="s">
        <v>857</v>
      </c>
      <c r="D771">
        <v>32.830151822518651</v>
      </c>
      <c r="E771">
        <v>15.097077115464778</v>
      </c>
      <c r="F771">
        <v>0</v>
      </c>
      <c r="G771">
        <v>0</v>
      </c>
      <c r="H771">
        <v>0</v>
      </c>
      <c r="I771">
        <v>0</v>
      </c>
      <c r="J771">
        <v>0</v>
      </c>
      <c r="K771">
        <v>0</v>
      </c>
      <c r="L771">
        <v>0</v>
      </c>
      <c r="M771">
        <v>0</v>
      </c>
      <c r="N771">
        <v>0</v>
      </c>
      <c r="O771">
        <v>0</v>
      </c>
      <c r="P771">
        <v>0</v>
      </c>
      <c r="Q771">
        <v>0</v>
      </c>
      <c r="R771">
        <v>0</v>
      </c>
      <c r="S771">
        <v>0</v>
      </c>
    </row>
    <row r="772" spans="1:19">
      <c r="A772" t="s">
        <v>138</v>
      </c>
      <c r="B772" t="s">
        <v>171</v>
      </c>
      <c r="C772" t="s">
        <v>858</v>
      </c>
      <c r="D772">
        <v>36.027389560465018</v>
      </c>
      <c r="E772">
        <v>16.567339724885365</v>
      </c>
      <c r="F772">
        <v>0</v>
      </c>
      <c r="G772">
        <v>0</v>
      </c>
      <c r="H772">
        <v>0</v>
      </c>
      <c r="I772">
        <v>0</v>
      </c>
      <c r="J772">
        <v>0</v>
      </c>
      <c r="K772">
        <v>0</v>
      </c>
      <c r="L772">
        <v>0</v>
      </c>
      <c r="M772">
        <v>0</v>
      </c>
      <c r="N772">
        <v>0</v>
      </c>
      <c r="O772">
        <v>0</v>
      </c>
      <c r="P772">
        <v>0</v>
      </c>
      <c r="Q772">
        <v>0</v>
      </c>
      <c r="R772">
        <v>0</v>
      </c>
      <c r="S772">
        <v>0</v>
      </c>
    </row>
    <row r="773" spans="1:19">
      <c r="A773" t="s">
        <v>138</v>
      </c>
      <c r="B773" t="s">
        <v>171</v>
      </c>
      <c r="C773" t="s">
        <v>859</v>
      </c>
      <c r="D773">
        <v>41.103889166425951</v>
      </c>
      <c r="E773">
        <v>18.901788448794406</v>
      </c>
      <c r="F773">
        <v>0</v>
      </c>
      <c r="G773">
        <v>0</v>
      </c>
      <c r="H773">
        <v>0</v>
      </c>
      <c r="I773">
        <v>0</v>
      </c>
      <c r="J773">
        <v>0</v>
      </c>
      <c r="K773">
        <v>0</v>
      </c>
      <c r="L773">
        <v>0</v>
      </c>
      <c r="M773">
        <v>0</v>
      </c>
      <c r="N773">
        <v>0</v>
      </c>
      <c r="O773">
        <v>0</v>
      </c>
      <c r="P773">
        <v>0</v>
      </c>
      <c r="Q773">
        <v>0</v>
      </c>
      <c r="R773">
        <v>0</v>
      </c>
      <c r="S773">
        <v>0</v>
      </c>
    </row>
    <row r="774" spans="1:19">
      <c r="A774" t="s">
        <v>138</v>
      </c>
      <c r="B774" t="s">
        <v>171</v>
      </c>
      <c r="C774" t="s">
        <v>860</v>
      </c>
      <c r="D774">
        <v>42.419410904424666</v>
      </c>
      <c r="E774">
        <v>19.506736401304764</v>
      </c>
      <c r="F774">
        <v>0</v>
      </c>
      <c r="G774">
        <v>0</v>
      </c>
      <c r="H774">
        <v>0</v>
      </c>
      <c r="I774">
        <v>0</v>
      </c>
      <c r="J774">
        <v>0</v>
      </c>
      <c r="K774">
        <v>0</v>
      </c>
      <c r="L774">
        <v>0</v>
      </c>
      <c r="M774">
        <v>0</v>
      </c>
      <c r="N774">
        <v>0</v>
      </c>
      <c r="O774">
        <v>0</v>
      </c>
      <c r="P774">
        <v>0</v>
      </c>
      <c r="Q774">
        <v>0</v>
      </c>
      <c r="R774">
        <v>0</v>
      </c>
      <c r="S774">
        <v>0</v>
      </c>
    </row>
    <row r="775" spans="1:19">
      <c r="A775" t="s">
        <v>138</v>
      </c>
      <c r="B775" t="s">
        <v>171</v>
      </c>
      <c r="C775" t="s">
        <v>861</v>
      </c>
      <c r="D775">
        <v>42.419410904424666</v>
      </c>
      <c r="E775">
        <v>19.506736401304764</v>
      </c>
      <c r="F775">
        <v>0</v>
      </c>
      <c r="G775">
        <v>0</v>
      </c>
      <c r="H775">
        <v>0</v>
      </c>
      <c r="I775">
        <v>0</v>
      </c>
      <c r="J775">
        <v>0</v>
      </c>
      <c r="K775">
        <v>0</v>
      </c>
      <c r="L775">
        <v>0</v>
      </c>
      <c r="M775">
        <v>0</v>
      </c>
      <c r="N775">
        <v>0</v>
      </c>
      <c r="O775">
        <v>0</v>
      </c>
      <c r="P775">
        <v>0</v>
      </c>
      <c r="Q775">
        <v>0</v>
      </c>
      <c r="R775">
        <v>0</v>
      </c>
      <c r="S775">
        <v>0</v>
      </c>
    </row>
    <row r="776" spans="1:19">
      <c r="A776" t="s">
        <v>138</v>
      </c>
      <c r="B776" t="s">
        <v>171</v>
      </c>
      <c r="C776" t="s">
        <v>862</v>
      </c>
      <c r="D776">
        <v>42.419410904424666</v>
      </c>
      <c r="E776">
        <v>19.506736401304764</v>
      </c>
      <c r="F776">
        <v>0</v>
      </c>
      <c r="G776">
        <v>0</v>
      </c>
      <c r="H776">
        <v>0</v>
      </c>
      <c r="I776">
        <v>0</v>
      </c>
      <c r="J776">
        <v>0</v>
      </c>
      <c r="K776">
        <v>0</v>
      </c>
      <c r="L776">
        <v>0</v>
      </c>
      <c r="M776">
        <v>0</v>
      </c>
      <c r="N776">
        <v>0</v>
      </c>
      <c r="O776">
        <v>0</v>
      </c>
      <c r="P776">
        <v>0</v>
      </c>
      <c r="Q776">
        <v>0</v>
      </c>
      <c r="R776">
        <v>0</v>
      </c>
      <c r="S776">
        <v>0</v>
      </c>
    </row>
    <row r="777" spans="1:19">
      <c r="A777" t="s">
        <v>138</v>
      </c>
      <c r="B777" t="s">
        <v>171</v>
      </c>
      <c r="C777" t="s">
        <v>863</v>
      </c>
      <c r="D777">
        <v>42.419410904424666</v>
      </c>
      <c r="E777">
        <v>19.506736401304764</v>
      </c>
      <c r="F777">
        <v>0</v>
      </c>
      <c r="G777">
        <v>0</v>
      </c>
      <c r="H777">
        <v>0</v>
      </c>
      <c r="I777">
        <v>0</v>
      </c>
      <c r="J777">
        <v>0</v>
      </c>
      <c r="K777">
        <v>0</v>
      </c>
      <c r="L777">
        <v>0</v>
      </c>
      <c r="M777">
        <v>0</v>
      </c>
      <c r="N777">
        <v>0</v>
      </c>
      <c r="O777">
        <v>0</v>
      </c>
      <c r="P777">
        <v>0</v>
      </c>
      <c r="Q777">
        <v>0</v>
      </c>
      <c r="R777">
        <v>0</v>
      </c>
      <c r="S777">
        <v>0</v>
      </c>
    </row>
    <row r="778" spans="1:19">
      <c r="A778" t="s">
        <v>138</v>
      </c>
      <c r="B778" t="s">
        <v>173</v>
      </c>
      <c r="C778" t="s">
        <v>856</v>
      </c>
      <c r="D778">
        <v>0</v>
      </c>
      <c r="E778">
        <v>0</v>
      </c>
      <c r="F778">
        <v>0</v>
      </c>
      <c r="G778">
        <v>0</v>
      </c>
      <c r="H778">
        <v>0</v>
      </c>
      <c r="I778">
        <v>0</v>
      </c>
      <c r="J778">
        <v>0</v>
      </c>
      <c r="K778">
        <v>0</v>
      </c>
      <c r="L778">
        <v>0</v>
      </c>
      <c r="M778">
        <v>0</v>
      </c>
      <c r="N778">
        <v>0</v>
      </c>
      <c r="O778">
        <v>0</v>
      </c>
      <c r="P778">
        <v>0</v>
      </c>
      <c r="Q778">
        <v>0</v>
      </c>
      <c r="R778">
        <v>0</v>
      </c>
      <c r="S778">
        <v>0</v>
      </c>
    </row>
    <row r="779" spans="1:19">
      <c r="A779" t="s">
        <v>138</v>
      </c>
      <c r="B779" t="s">
        <v>173</v>
      </c>
      <c r="C779" t="s">
        <v>857</v>
      </c>
      <c r="D779">
        <v>27.770774603332125</v>
      </c>
      <c r="E779">
        <v>12.770502189853456</v>
      </c>
      <c r="F779">
        <v>0</v>
      </c>
      <c r="G779">
        <v>0</v>
      </c>
      <c r="H779">
        <v>0</v>
      </c>
      <c r="I779">
        <v>0</v>
      </c>
      <c r="J779">
        <v>0</v>
      </c>
      <c r="K779">
        <v>0</v>
      </c>
      <c r="L779">
        <v>0</v>
      </c>
      <c r="M779">
        <v>0</v>
      </c>
      <c r="N779">
        <v>0</v>
      </c>
      <c r="O779">
        <v>0</v>
      </c>
      <c r="P779">
        <v>0</v>
      </c>
      <c r="Q779">
        <v>0</v>
      </c>
      <c r="R779">
        <v>0</v>
      </c>
      <c r="S779">
        <v>0</v>
      </c>
    </row>
    <row r="780" spans="1:19">
      <c r="A780" t="s">
        <v>138</v>
      </c>
      <c r="B780" t="s">
        <v>173</v>
      </c>
      <c r="C780" t="s">
        <v>858</v>
      </c>
      <c r="D780">
        <v>35.970704906981837</v>
      </c>
      <c r="E780">
        <v>16.541273059414998</v>
      </c>
      <c r="F780">
        <v>0</v>
      </c>
      <c r="G780">
        <v>0</v>
      </c>
      <c r="H780">
        <v>0</v>
      </c>
      <c r="I780">
        <v>0</v>
      </c>
      <c r="J780">
        <v>0</v>
      </c>
      <c r="K780">
        <v>0</v>
      </c>
      <c r="L780">
        <v>0</v>
      </c>
      <c r="M780">
        <v>0</v>
      </c>
      <c r="N780">
        <v>0</v>
      </c>
      <c r="O780">
        <v>0</v>
      </c>
      <c r="P780">
        <v>0</v>
      </c>
      <c r="Q780">
        <v>0</v>
      </c>
      <c r="R780">
        <v>0</v>
      </c>
      <c r="S780">
        <v>0</v>
      </c>
    </row>
    <row r="781" spans="1:19">
      <c r="A781" t="s">
        <v>138</v>
      </c>
      <c r="B781" t="s">
        <v>173</v>
      </c>
      <c r="C781" t="s">
        <v>859</v>
      </c>
      <c r="D781">
        <v>32.771793871227928</v>
      </c>
      <c r="E781">
        <v>15.070240977279994</v>
      </c>
      <c r="F781">
        <v>0</v>
      </c>
      <c r="G781">
        <v>0</v>
      </c>
      <c r="H781">
        <v>0</v>
      </c>
      <c r="I781">
        <v>0</v>
      </c>
      <c r="J781">
        <v>0</v>
      </c>
      <c r="K781">
        <v>0</v>
      </c>
      <c r="L781">
        <v>0</v>
      </c>
      <c r="M781">
        <v>0</v>
      </c>
      <c r="N781">
        <v>0</v>
      </c>
      <c r="O781">
        <v>0</v>
      </c>
      <c r="P781">
        <v>0</v>
      </c>
      <c r="Q781">
        <v>0</v>
      </c>
      <c r="R781">
        <v>0</v>
      </c>
      <c r="S781">
        <v>0</v>
      </c>
    </row>
    <row r="782" spans="1:19">
      <c r="A782" t="s">
        <v>138</v>
      </c>
      <c r="B782" t="s">
        <v>173</v>
      </c>
      <c r="C782" t="s">
        <v>860</v>
      </c>
      <c r="D782">
        <v>27.681731369124478</v>
      </c>
      <c r="E782">
        <v>12.729555301130233</v>
      </c>
      <c r="F782">
        <v>0</v>
      </c>
      <c r="G782">
        <v>0</v>
      </c>
      <c r="H782">
        <v>0</v>
      </c>
      <c r="I782">
        <v>0</v>
      </c>
      <c r="J782">
        <v>0</v>
      </c>
      <c r="K782">
        <v>0</v>
      </c>
      <c r="L782">
        <v>0</v>
      </c>
      <c r="M782">
        <v>0</v>
      </c>
      <c r="N782">
        <v>0</v>
      </c>
      <c r="O782">
        <v>0</v>
      </c>
      <c r="P782">
        <v>0</v>
      </c>
      <c r="Q782">
        <v>0</v>
      </c>
      <c r="R782">
        <v>0</v>
      </c>
      <c r="S782">
        <v>0</v>
      </c>
    </row>
    <row r="783" spans="1:19">
      <c r="A783" t="s">
        <v>138</v>
      </c>
      <c r="B783" t="s">
        <v>173</v>
      </c>
      <c r="C783" t="s">
        <v>861</v>
      </c>
      <c r="D783">
        <v>27.681731369124478</v>
      </c>
      <c r="E783">
        <v>12.729555301130233</v>
      </c>
      <c r="F783">
        <v>0</v>
      </c>
      <c r="G783">
        <v>0</v>
      </c>
      <c r="H783">
        <v>0</v>
      </c>
      <c r="I783">
        <v>0</v>
      </c>
      <c r="J783">
        <v>0</v>
      </c>
      <c r="K783">
        <v>0</v>
      </c>
      <c r="L783">
        <v>0</v>
      </c>
      <c r="M783">
        <v>0</v>
      </c>
      <c r="N783">
        <v>0</v>
      </c>
      <c r="O783">
        <v>0</v>
      </c>
      <c r="P783">
        <v>0</v>
      </c>
      <c r="Q783">
        <v>0</v>
      </c>
      <c r="R783">
        <v>0</v>
      </c>
      <c r="S783">
        <v>0</v>
      </c>
    </row>
    <row r="784" spans="1:19">
      <c r="A784" t="s">
        <v>138</v>
      </c>
      <c r="B784" t="s">
        <v>173</v>
      </c>
      <c r="C784" t="s">
        <v>862</v>
      </c>
      <c r="D784">
        <v>27.681731369124478</v>
      </c>
      <c r="E784">
        <v>12.729555301130233</v>
      </c>
      <c r="F784">
        <v>0</v>
      </c>
      <c r="G784">
        <v>0</v>
      </c>
      <c r="H784">
        <v>0</v>
      </c>
      <c r="I784">
        <v>0</v>
      </c>
      <c r="J784">
        <v>0</v>
      </c>
      <c r="K784">
        <v>0</v>
      </c>
      <c r="L784">
        <v>0</v>
      </c>
      <c r="M784">
        <v>0</v>
      </c>
      <c r="N784">
        <v>0</v>
      </c>
      <c r="O784">
        <v>0</v>
      </c>
      <c r="P784">
        <v>0</v>
      </c>
      <c r="Q784">
        <v>0</v>
      </c>
      <c r="R784">
        <v>0</v>
      </c>
      <c r="S784">
        <v>0</v>
      </c>
    </row>
    <row r="785" spans="1:19">
      <c r="A785" t="s">
        <v>138</v>
      </c>
      <c r="B785" t="s">
        <v>173</v>
      </c>
      <c r="C785" t="s">
        <v>863</v>
      </c>
      <c r="D785">
        <v>27.681731369124478</v>
      </c>
      <c r="E785">
        <v>12.729555301130233</v>
      </c>
      <c r="F785">
        <v>0</v>
      </c>
      <c r="G785">
        <v>0</v>
      </c>
      <c r="H785">
        <v>0</v>
      </c>
      <c r="I785">
        <v>0</v>
      </c>
      <c r="J785">
        <v>0</v>
      </c>
      <c r="K785">
        <v>0</v>
      </c>
      <c r="L785">
        <v>0</v>
      </c>
      <c r="M785">
        <v>0</v>
      </c>
      <c r="N785">
        <v>0</v>
      </c>
      <c r="O785">
        <v>0</v>
      </c>
      <c r="P785">
        <v>0</v>
      </c>
      <c r="Q785">
        <v>0</v>
      </c>
      <c r="R785">
        <v>0</v>
      </c>
      <c r="S785">
        <v>0</v>
      </c>
    </row>
    <row r="786" spans="1:19">
      <c r="A786" t="s">
        <v>138</v>
      </c>
      <c r="B786" t="s">
        <v>175</v>
      </c>
      <c r="C786" t="s">
        <v>856</v>
      </c>
      <c r="D786">
        <v>0</v>
      </c>
      <c r="E786">
        <v>0</v>
      </c>
      <c r="F786">
        <v>0</v>
      </c>
      <c r="G786">
        <v>0</v>
      </c>
      <c r="H786">
        <v>0</v>
      </c>
      <c r="I786">
        <v>0</v>
      </c>
      <c r="J786">
        <v>0</v>
      </c>
      <c r="K786">
        <v>0</v>
      </c>
      <c r="L786">
        <v>0</v>
      </c>
      <c r="M786">
        <v>0</v>
      </c>
      <c r="N786">
        <v>0</v>
      </c>
      <c r="O786">
        <v>0</v>
      </c>
      <c r="P786">
        <v>0</v>
      </c>
      <c r="Q786">
        <v>0</v>
      </c>
      <c r="R786">
        <v>0</v>
      </c>
      <c r="S786">
        <v>0</v>
      </c>
    </row>
    <row r="787" spans="1:19">
      <c r="A787" t="s">
        <v>138</v>
      </c>
      <c r="B787" t="s">
        <v>175</v>
      </c>
      <c r="C787" t="s">
        <v>857</v>
      </c>
      <c r="D787">
        <v>43.839999999999996</v>
      </c>
      <c r="E787">
        <v>20.159999999999989</v>
      </c>
      <c r="F787">
        <v>0</v>
      </c>
      <c r="G787">
        <v>0</v>
      </c>
      <c r="H787">
        <v>0</v>
      </c>
      <c r="I787">
        <v>0</v>
      </c>
      <c r="J787">
        <v>0</v>
      </c>
      <c r="K787">
        <v>0</v>
      </c>
      <c r="L787">
        <v>0</v>
      </c>
      <c r="M787">
        <v>0</v>
      </c>
      <c r="N787">
        <v>0</v>
      </c>
      <c r="O787">
        <v>0</v>
      </c>
      <c r="P787">
        <v>0</v>
      </c>
      <c r="Q787">
        <v>0</v>
      </c>
      <c r="R787">
        <v>0</v>
      </c>
      <c r="S787">
        <v>0</v>
      </c>
    </row>
    <row r="788" spans="1:19">
      <c r="A788" t="s">
        <v>138</v>
      </c>
      <c r="B788" t="s">
        <v>175</v>
      </c>
      <c r="C788" t="s">
        <v>858</v>
      </c>
      <c r="D788">
        <v>43.84</v>
      </c>
      <c r="E788">
        <v>20.159999999999997</v>
      </c>
      <c r="F788">
        <v>0</v>
      </c>
      <c r="G788">
        <v>0</v>
      </c>
      <c r="H788">
        <v>0</v>
      </c>
      <c r="I788">
        <v>0</v>
      </c>
      <c r="J788">
        <v>0</v>
      </c>
      <c r="K788">
        <v>0</v>
      </c>
      <c r="L788">
        <v>0</v>
      </c>
      <c r="M788">
        <v>0</v>
      </c>
      <c r="N788">
        <v>0</v>
      </c>
      <c r="O788">
        <v>0</v>
      </c>
      <c r="P788">
        <v>0</v>
      </c>
      <c r="Q788">
        <v>0</v>
      </c>
      <c r="R788">
        <v>0</v>
      </c>
      <c r="S788">
        <v>0</v>
      </c>
    </row>
    <row r="789" spans="1:19">
      <c r="A789" t="s">
        <v>138</v>
      </c>
      <c r="B789" t="s">
        <v>175</v>
      </c>
      <c r="C789" t="s">
        <v>859</v>
      </c>
      <c r="D789">
        <v>43.84</v>
      </c>
      <c r="E789">
        <v>20.159999999999997</v>
      </c>
      <c r="F789">
        <v>0</v>
      </c>
      <c r="G789">
        <v>0</v>
      </c>
      <c r="H789">
        <v>0</v>
      </c>
      <c r="I789">
        <v>0</v>
      </c>
      <c r="J789">
        <v>0</v>
      </c>
      <c r="K789">
        <v>0</v>
      </c>
      <c r="L789">
        <v>0</v>
      </c>
      <c r="M789">
        <v>0</v>
      </c>
      <c r="N789">
        <v>0</v>
      </c>
      <c r="O789">
        <v>0</v>
      </c>
      <c r="P789">
        <v>0</v>
      </c>
      <c r="Q789">
        <v>0</v>
      </c>
      <c r="R789">
        <v>0</v>
      </c>
      <c r="S789">
        <v>0</v>
      </c>
    </row>
    <row r="790" spans="1:19">
      <c r="A790" t="s">
        <v>138</v>
      </c>
      <c r="B790" t="s">
        <v>175</v>
      </c>
      <c r="C790" t="s">
        <v>860</v>
      </c>
      <c r="D790">
        <v>43.84</v>
      </c>
      <c r="E790">
        <v>20.159999999999997</v>
      </c>
      <c r="F790">
        <v>0</v>
      </c>
      <c r="G790">
        <v>0</v>
      </c>
      <c r="H790">
        <v>0</v>
      </c>
      <c r="I790">
        <v>0</v>
      </c>
      <c r="J790">
        <v>0</v>
      </c>
      <c r="K790">
        <v>0</v>
      </c>
      <c r="L790">
        <v>0</v>
      </c>
      <c r="M790">
        <v>0</v>
      </c>
      <c r="N790">
        <v>0</v>
      </c>
      <c r="O790">
        <v>0</v>
      </c>
      <c r="P790">
        <v>0</v>
      </c>
      <c r="Q790">
        <v>0</v>
      </c>
      <c r="R790">
        <v>0</v>
      </c>
      <c r="S790">
        <v>0</v>
      </c>
    </row>
    <row r="791" spans="1:19">
      <c r="A791" t="s">
        <v>138</v>
      </c>
      <c r="B791" t="s">
        <v>175</v>
      </c>
      <c r="C791" t="s">
        <v>861</v>
      </c>
      <c r="D791">
        <v>43.84</v>
      </c>
      <c r="E791">
        <v>20.159999999999997</v>
      </c>
      <c r="F791">
        <v>0</v>
      </c>
      <c r="G791">
        <v>0</v>
      </c>
      <c r="H791">
        <v>0</v>
      </c>
      <c r="I791">
        <v>0</v>
      </c>
      <c r="J791">
        <v>0</v>
      </c>
      <c r="K791">
        <v>0</v>
      </c>
      <c r="L791">
        <v>0</v>
      </c>
      <c r="M791">
        <v>0</v>
      </c>
      <c r="N791">
        <v>0</v>
      </c>
      <c r="O791">
        <v>0</v>
      </c>
      <c r="P791">
        <v>0</v>
      </c>
      <c r="Q791">
        <v>0</v>
      </c>
      <c r="R791">
        <v>0</v>
      </c>
      <c r="S791">
        <v>0</v>
      </c>
    </row>
    <row r="792" spans="1:19">
      <c r="A792" t="s">
        <v>138</v>
      </c>
      <c r="B792" t="s">
        <v>175</v>
      </c>
      <c r="C792" t="s">
        <v>862</v>
      </c>
      <c r="D792">
        <v>43.84</v>
      </c>
      <c r="E792">
        <v>20.159999999999997</v>
      </c>
      <c r="F792">
        <v>0</v>
      </c>
      <c r="G792">
        <v>0</v>
      </c>
      <c r="H792">
        <v>0</v>
      </c>
      <c r="I792">
        <v>0</v>
      </c>
      <c r="J792">
        <v>0</v>
      </c>
      <c r="K792">
        <v>0</v>
      </c>
      <c r="L792">
        <v>0</v>
      </c>
      <c r="M792">
        <v>0</v>
      </c>
      <c r="N792">
        <v>0</v>
      </c>
      <c r="O792">
        <v>0</v>
      </c>
      <c r="P792">
        <v>0</v>
      </c>
      <c r="Q792">
        <v>0</v>
      </c>
      <c r="R792">
        <v>0</v>
      </c>
      <c r="S792">
        <v>0</v>
      </c>
    </row>
    <row r="793" spans="1:19">
      <c r="A793" t="s">
        <v>138</v>
      </c>
      <c r="B793" t="s">
        <v>175</v>
      </c>
      <c r="C793" t="s">
        <v>863</v>
      </c>
      <c r="D793">
        <v>43.84</v>
      </c>
      <c r="E793">
        <v>20.159999999999997</v>
      </c>
      <c r="F793">
        <v>0</v>
      </c>
      <c r="G793">
        <v>0</v>
      </c>
      <c r="H793">
        <v>0</v>
      </c>
      <c r="I793">
        <v>0</v>
      </c>
      <c r="J793">
        <v>0</v>
      </c>
      <c r="K793">
        <v>0</v>
      </c>
      <c r="L793">
        <v>0</v>
      </c>
      <c r="M793">
        <v>0</v>
      </c>
      <c r="N793">
        <v>0</v>
      </c>
      <c r="O793">
        <v>0</v>
      </c>
      <c r="P793">
        <v>0</v>
      </c>
      <c r="Q793">
        <v>0</v>
      </c>
      <c r="R793">
        <v>0</v>
      </c>
      <c r="S793">
        <v>0</v>
      </c>
    </row>
    <row r="794" spans="1:19">
      <c r="A794" t="s">
        <v>138</v>
      </c>
      <c r="B794" t="s">
        <v>177</v>
      </c>
      <c r="C794" t="s">
        <v>856</v>
      </c>
      <c r="D794">
        <v>0</v>
      </c>
      <c r="E794">
        <v>0</v>
      </c>
      <c r="F794">
        <v>0</v>
      </c>
      <c r="G794">
        <v>0</v>
      </c>
      <c r="H794">
        <v>0</v>
      </c>
      <c r="I794">
        <v>0</v>
      </c>
      <c r="J794">
        <v>0</v>
      </c>
      <c r="K794">
        <v>0</v>
      </c>
      <c r="L794">
        <v>0</v>
      </c>
      <c r="M794">
        <v>0</v>
      </c>
      <c r="N794">
        <v>0</v>
      </c>
      <c r="O794">
        <v>0</v>
      </c>
      <c r="P794">
        <v>0</v>
      </c>
      <c r="Q794">
        <v>0</v>
      </c>
      <c r="R794">
        <v>0</v>
      </c>
      <c r="S794">
        <v>0</v>
      </c>
    </row>
    <row r="795" spans="1:19">
      <c r="A795" t="s">
        <v>138</v>
      </c>
      <c r="B795" t="s">
        <v>177</v>
      </c>
      <c r="C795" t="s">
        <v>857</v>
      </c>
      <c r="D795">
        <v>26.303999999999995</v>
      </c>
      <c r="E795">
        <v>12.095999999999997</v>
      </c>
      <c r="F795">
        <v>0</v>
      </c>
      <c r="G795">
        <v>0</v>
      </c>
      <c r="H795">
        <v>0</v>
      </c>
      <c r="I795">
        <v>0</v>
      </c>
      <c r="J795">
        <v>0</v>
      </c>
      <c r="K795">
        <v>0</v>
      </c>
      <c r="L795">
        <v>0</v>
      </c>
      <c r="M795">
        <v>0</v>
      </c>
      <c r="N795">
        <v>0</v>
      </c>
      <c r="O795">
        <v>0</v>
      </c>
      <c r="P795">
        <v>0</v>
      </c>
      <c r="Q795">
        <v>0</v>
      </c>
      <c r="R795">
        <v>0</v>
      </c>
      <c r="S795">
        <v>0</v>
      </c>
    </row>
    <row r="796" spans="1:19">
      <c r="A796" t="s">
        <v>138</v>
      </c>
      <c r="B796" t="s">
        <v>177</v>
      </c>
      <c r="C796" t="s">
        <v>858</v>
      </c>
      <c r="D796">
        <v>97.652449200000049</v>
      </c>
      <c r="E796">
        <v>44.905870800000017</v>
      </c>
      <c r="F796">
        <v>0</v>
      </c>
      <c r="G796">
        <v>0</v>
      </c>
      <c r="H796">
        <v>0</v>
      </c>
      <c r="I796">
        <v>0</v>
      </c>
      <c r="J796">
        <v>0</v>
      </c>
      <c r="K796">
        <v>0</v>
      </c>
      <c r="L796">
        <v>0</v>
      </c>
      <c r="M796">
        <v>0</v>
      </c>
      <c r="N796">
        <v>0</v>
      </c>
      <c r="O796">
        <v>0</v>
      </c>
      <c r="P796">
        <v>0</v>
      </c>
      <c r="Q796">
        <v>0</v>
      </c>
      <c r="R796">
        <v>0</v>
      </c>
      <c r="S796">
        <v>0</v>
      </c>
    </row>
    <row r="797" spans="1:19">
      <c r="A797" t="s">
        <v>138</v>
      </c>
      <c r="B797" t="s">
        <v>177</v>
      </c>
      <c r="C797" t="s">
        <v>859</v>
      </c>
      <c r="D797">
        <v>26.303999999999995</v>
      </c>
      <c r="E797">
        <v>12.095999999999997</v>
      </c>
      <c r="F797">
        <v>0</v>
      </c>
      <c r="G797">
        <v>0</v>
      </c>
      <c r="H797">
        <v>0</v>
      </c>
      <c r="I797">
        <v>0</v>
      </c>
      <c r="J797">
        <v>0</v>
      </c>
      <c r="K797">
        <v>0</v>
      </c>
      <c r="L797">
        <v>0</v>
      </c>
      <c r="M797">
        <v>0</v>
      </c>
      <c r="N797">
        <v>0</v>
      </c>
      <c r="O797">
        <v>0</v>
      </c>
      <c r="P797">
        <v>0</v>
      </c>
      <c r="Q797">
        <v>0</v>
      </c>
      <c r="R797">
        <v>0</v>
      </c>
      <c r="S797">
        <v>0</v>
      </c>
    </row>
    <row r="798" spans="1:19">
      <c r="A798" t="s">
        <v>138</v>
      </c>
      <c r="B798" t="s">
        <v>177</v>
      </c>
      <c r="C798" t="s">
        <v>860</v>
      </c>
      <c r="D798">
        <v>26.303999999999995</v>
      </c>
      <c r="E798">
        <v>12.095999999999997</v>
      </c>
      <c r="F798">
        <v>0</v>
      </c>
      <c r="G798">
        <v>0</v>
      </c>
      <c r="H798">
        <v>0</v>
      </c>
      <c r="I798">
        <v>0</v>
      </c>
      <c r="J798">
        <v>0</v>
      </c>
      <c r="K798">
        <v>0</v>
      </c>
      <c r="L798">
        <v>0</v>
      </c>
      <c r="M798">
        <v>0</v>
      </c>
      <c r="N798">
        <v>0</v>
      </c>
      <c r="O798">
        <v>0</v>
      </c>
      <c r="P798">
        <v>0</v>
      </c>
      <c r="Q798">
        <v>0</v>
      </c>
      <c r="R798">
        <v>0</v>
      </c>
      <c r="S798">
        <v>0</v>
      </c>
    </row>
    <row r="799" spans="1:19">
      <c r="A799" t="s">
        <v>138</v>
      </c>
      <c r="B799" t="s">
        <v>177</v>
      </c>
      <c r="C799" t="s">
        <v>861</v>
      </c>
      <c r="D799">
        <v>26.303999999999995</v>
      </c>
      <c r="E799">
        <v>12.095999999999997</v>
      </c>
      <c r="F799">
        <v>0</v>
      </c>
      <c r="G799">
        <v>0</v>
      </c>
      <c r="H799">
        <v>0</v>
      </c>
      <c r="I799">
        <v>0</v>
      </c>
      <c r="J799">
        <v>0</v>
      </c>
      <c r="K799">
        <v>0</v>
      </c>
      <c r="L799">
        <v>0</v>
      </c>
      <c r="M799">
        <v>0</v>
      </c>
      <c r="N799">
        <v>0</v>
      </c>
      <c r="O799">
        <v>0</v>
      </c>
      <c r="P799">
        <v>0</v>
      </c>
      <c r="Q799">
        <v>0</v>
      </c>
      <c r="R799">
        <v>0</v>
      </c>
      <c r="S799">
        <v>0</v>
      </c>
    </row>
    <row r="800" spans="1:19">
      <c r="A800" t="s">
        <v>138</v>
      </c>
      <c r="B800" t="s">
        <v>177</v>
      </c>
      <c r="C800" t="s">
        <v>862</v>
      </c>
      <c r="D800">
        <v>26.303999999999995</v>
      </c>
      <c r="E800">
        <v>12.095999999999997</v>
      </c>
      <c r="F800">
        <v>0</v>
      </c>
      <c r="G800">
        <v>0</v>
      </c>
      <c r="H800">
        <v>0</v>
      </c>
      <c r="I800">
        <v>0</v>
      </c>
      <c r="J800">
        <v>0</v>
      </c>
      <c r="K800">
        <v>0</v>
      </c>
      <c r="L800">
        <v>0</v>
      </c>
      <c r="M800">
        <v>0</v>
      </c>
      <c r="N800">
        <v>0</v>
      </c>
      <c r="O800">
        <v>0</v>
      </c>
      <c r="P800">
        <v>0</v>
      </c>
      <c r="Q800">
        <v>0</v>
      </c>
      <c r="R800">
        <v>0</v>
      </c>
      <c r="S800">
        <v>0</v>
      </c>
    </row>
    <row r="801" spans="1:19">
      <c r="A801" t="s">
        <v>138</v>
      </c>
      <c r="B801" t="s">
        <v>177</v>
      </c>
      <c r="C801" t="s">
        <v>863</v>
      </c>
      <c r="D801">
        <v>26.303999999999995</v>
      </c>
      <c r="E801">
        <v>12.095999999999997</v>
      </c>
      <c r="F801">
        <v>0</v>
      </c>
      <c r="G801">
        <v>0</v>
      </c>
      <c r="H801">
        <v>0</v>
      </c>
      <c r="I801">
        <v>0</v>
      </c>
      <c r="J801">
        <v>0</v>
      </c>
      <c r="K801">
        <v>0</v>
      </c>
      <c r="L801">
        <v>0</v>
      </c>
      <c r="M801">
        <v>0</v>
      </c>
      <c r="N801">
        <v>0</v>
      </c>
      <c r="O801">
        <v>0</v>
      </c>
      <c r="P801">
        <v>0</v>
      </c>
      <c r="Q801">
        <v>0</v>
      </c>
      <c r="R801">
        <v>0</v>
      </c>
      <c r="S801">
        <v>0</v>
      </c>
    </row>
    <row r="802" spans="1:19">
      <c r="A802" t="s">
        <v>138</v>
      </c>
      <c r="B802" t="s">
        <v>179</v>
      </c>
      <c r="C802" t="s">
        <v>856</v>
      </c>
      <c r="D802">
        <v>0</v>
      </c>
      <c r="E802">
        <v>0</v>
      </c>
      <c r="F802">
        <v>0</v>
      </c>
      <c r="G802">
        <v>0</v>
      </c>
      <c r="H802">
        <v>0</v>
      </c>
      <c r="I802">
        <v>0</v>
      </c>
      <c r="J802">
        <v>0</v>
      </c>
      <c r="K802">
        <v>0</v>
      </c>
      <c r="L802">
        <v>0</v>
      </c>
      <c r="M802">
        <v>0</v>
      </c>
      <c r="N802">
        <v>0</v>
      </c>
      <c r="O802">
        <v>0</v>
      </c>
      <c r="P802">
        <v>0</v>
      </c>
      <c r="Q802">
        <v>0</v>
      </c>
      <c r="R802">
        <v>0</v>
      </c>
      <c r="S802">
        <v>0</v>
      </c>
    </row>
    <row r="803" spans="1:19">
      <c r="A803" t="s">
        <v>138</v>
      </c>
      <c r="B803" t="s">
        <v>179</v>
      </c>
      <c r="C803" t="s">
        <v>857</v>
      </c>
      <c r="D803">
        <v>26.303999999999995</v>
      </c>
      <c r="E803">
        <v>12.095999999999997</v>
      </c>
      <c r="F803">
        <v>0</v>
      </c>
      <c r="G803">
        <v>0</v>
      </c>
      <c r="H803">
        <v>0</v>
      </c>
      <c r="I803">
        <v>0</v>
      </c>
      <c r="J803">
        <v>0</v>
      </c>
      <c r="K803">
        <v>0</v>
      </c>
      <c r="L803">
        <v>0</v>
      </c>
      <c r="M803">
        <v>0</v>
      </c>
      <c r="N803">
        <v>0</v>
      </c>
      <c r="O803">
        <v>0</v>
      </c>
      <c r="P803">
        <v>0</v>
      </c>
      <c r="Q803">
        <v>0</v>
      </c>
      <c r="R803">
        <v>0</v>
      </c>
      <c r="S803">
        <v>0</v>
      </c>
    </row>
    <row r="804" spans="1:19">
      <c r="A804" t="s">
        <v>138</v>
      </c>
      <c r="B804" t="s">
        <v>179</v>
      </c>
      <c r="C804" t="s">
        <v>858</v>
      </c>
      <c r="D804">
        <v>97.652449200000049</v>
      </c>
      <c r="E804">
        <v>44.905870800000017</v>
      </c>
      <c r="F804">
        <v>0</v>
      </c>
      <c r="G804">
        <v>0</v>
      </c>
      <c r="H804">
        <v>0</v>
      </c>
      <c r="I804">
        <v>0</v>
      </c>
      <c r="J804">
        <v>0</v>
      </c>
      <c r="K804">
        <v>0</v>
      </c>
      <c r="L804">
        <v>0</v>
      </c>
      <c r="M804">
        <v>0</v>
      </c>
      <c r="N804">
        <v>0</v>
      </c>
      <c r="O804">
        <v>0</v>
      </c>
      <c r="P804">
        <v>0</v>
      </c>
      <c r="Q804">
        <v>0</v>
      </c>
      <c r="R804">
        <v>0</v>
      </c>
      <c r="S804">
        <v>0</v>
      </c>
    </row>
    <row r="805" spans="1:19">
      <c r="A805" t="s">
        <v>138</v>
      </c>
      <c r="B805" t="s">
        <v>179</v>
      </c>
      <c r="C805" t="s">
        <v>859</v>
      </c>
      <c r="D805">
        <v>26.303999999999995</v>
      </c>
      <c r="E805">
        <v>12.095999999999997</v>
      </c>
      <c r="F805">
        <v>0</v>
      </c>
      <c r="G805">
        <v>0</v>
      </c>
      <c r="H805">
        <v>0</v>
      </c>
      <c r="I805">
        <v>0</v>
      </c>
      <c r="J805">
        <v>0</v>
      </c>
      <c r="K805">
        <v>0</v>
      </c>
      <c r="L805">
        <v>0</v>
      </c>
      <c r="M805">
        <v>0</v>
      </c>
      <c r="N805">
        <v>0</v>
      </c>
      <c r="O805">
        <v>0</v>
      </c>
      <c r="P805">
        <v>0</v>
      </c>
      <c r="Q805">
        <v>0</v>
      </c>
      <c r="R805">
        <v>0</v>
      </c>
      <c r="S805">
        <v>0</v>
      </c>
    </row>
    <row r="806" spans="1:19">
      <c r="A806" t="s">
        <v>138</v>
      </c>
      <c r="B806" t="s">
        <v>179</v>
      </c>
      <c r="C806" t="s">
        <v>860</v>
      </c>
      <c r="D806">
        <v>26.303999999999995</v>
      </c>
      <c r="E806">
        <v>12.095999999999997</v>
      </c>
      <c r="F806">
        <v>0</v>
      </c>
      <c r="G806">
        <v>0</v>
      </c>
      <c r="H806">
        <v>0</v>
      </c>
      <c r="I806">
        <v>0</v>
      </c>
      <c r="J806">
        <v>0</v>
      </c>
      <c r="K806">
        <v>0</v>
      </c>
      <c r="L806">
        <v>0</v>
      </c>
      <c r="M806">
        <v>0</v>
      </c>
      <c r="N806">
        <v>0</v>
      </c>
      <c r="O806">
        <v>0</v>
      </c>
      <c r="P806">
        <v>0</v>
      </c>
      <c r="Q806">
        <v>0</v>
      </c>
      <c r="R806">
        <v>0</v>
      </c>
      <c r="S806">
        <v>0</v>
      </c>
    </row>
    <row r="807" spans="1:19">
      <c r="A807" t="s">
        <v>138</v>
      </c>
      <c r="B807" t="s">
        <v>179</v>
      </c>
      <c r="C807" t="s">
        <v>861</v>
      </c>
      <c r="D807">
        <v>26.303999999999995</v>
      </c>
      <c r="E807">
        <v>12.095999999999997</v>
      </c>
      <c r="F807">
        <v>0</v>
      </c>
      <c r="G807">
        <v>0</v>
      </c>
      <c r="H807">
        <v>0</v>
      </c>
      <c r="I807">
        <v>0</v>
      </c>
      <c r="J807">
        <v>0</v>
      </c>
      <c r="K807">
        <v>0</v>
      </c>
      <c r="L807">
        <v>0</v>
      </c>
      <c r="M807">
        <v>0</v>
      </c>
      <c r="N807">
        <v>0</v>
      </c>
      <c r="O807">
        <v>0</v>
      </c>
      <c r="P807">
        <v>0</v>
      </c>
      <c r="Q807">
        <v>0</v>
      </c>
      <c r="R807">
        <v>0</v>
      </c>
      <c r="S807">
        <v>0</v>
      </c>
    </row>
    <row r="808" spans="1:19">
      <c r="A808" t="s">
        <v>138</v>
      </c>
      <c r="B808" t="s">
        <v>179</v>
      </c>
      <c r="C808" t="s">
        <v>862</v>
      </c>
      <c r="D808">
        <v>26.303999999999995</v>
      </c>
      <c r="E808">
        <v>12.095999999999997</v>
      </c>
      <c r="F808">
        <v>0</v>
      </c>
      <c r="G808">
        <v>0</v>
      </c>
      <c r="H808">
        <v>0</v>
      </c>
      <c r="I808">
        <v>0</v>
      </c>
      <c r="J808">
        <v>0</v>
      </c>
      <c r="K808">
        <v>0</v>
      </c>
      <c r="L808">
        <v>0</v>
      </c>
      <c r="M808">
        <v>0</v>
      </c>
      <c r="N808">
        <v>0</v>
      </c>
      <c r="O808">
        <v>0</v>
      </c>
      <c r="P808">
        <v>0</v>
      </c>
      <c r="Q808">
        <v>0</v>
      </c>
      <c r="R808">
        <v>0</v>
      </c>
      <c r="S808">
        <v>0</v>
      </c>
    </row>
    <row r="809" spans="1:19">
      <c r="A809" t="s">
        <v>138</v>
      </c>
      <c r="B809" t="s">
        <v>179</v>
      </c>
      <c r="C809" t="s">
        <v>863</v>
      </c>
      <c r="D809">
        <v>26.303999999999995</v>
      </c>
      <c r="E809">
        <v>12.095999999999997</v>
      </c>
      <c r="F809">
        <v>0</v>
      </c>
      <c r="G809">
        <v>0</v>
      </c>
      <c r="H809">
        <v>0</v>
      </c>
      <c r="I809">
        <v>0</v>
      </c>
      <c r="J809">
        <v>0</v>
      </c>
      <c r="K809">
        <v>0</v>
      </c>
      <c r="L809">
        <v>0</v>
      </c>
      <c r="M809">
        <v>0</v>
      </c>
      <c r="N809">
        <v>0</v>
      </c>
      <c r="O809">
        <v>0</v>
      </c>
      <c r="P809">
        <v>0</v>
      </c>
      <c r="Q809">
        <v>0</v>
      </c>
      <c r="R809">
        <v>0</v>
      </c>
      <c r="S809">
        <v>0</v>
      </c>
    </row>
    <row r="810" spans="1:19">
      <c r="A810" t="s">
        <v>138</v>
      </c>
      <c r="B810" t="s">
        <v>181</v>
      </c>
      <c r="C810" t="s">
        <v>856</v>
      </c>
      <c r="D810">
        <v>0</v>
      </c>
      <c r="E810">
        <v>0</v>
      </c>
      <c r="F810">
        <v>0</v>
      </c>
      <c r="G810">
        <v>0</v>
      </c>
      <c r="H810">
        <v>0</v>
      </c>
      <c r="I810">
        <v>0</v>
      </c>
      <c r="J810">
        <v>0</v>
      </c>
      <c r="K810">
        <v>0</v>
      </c>
      <c r="L810">
        <v>0</v>
      </c>
      <c r="M810">
        <v>0</v>
      </c>
      <c r="N810">
        <v>0</v>
      </c>
      <c r="O810">
        <v>0</v>
      </c>
      <c r="P810">
        <v>0</v>
      </c>
      <c r="Q810">
        <v>0</v>
      </c>
      <c r="R810">
        <v>0</v>
      </c>
      <c r="S810">
        <v>0</v>
      </c>
    </row>
    <row r="811" spans="1:19">
      <c r="A811" t="s">
        <v>138</v>
      </c>
      <c r="B811" t="s">
        <v>181</v>
      </c>
      <c r="C811" t="s">
        <v>857</v>
      </c>
      <c r="D811">
        <v>26.303999999999995</v>
      </c>
      <c r="E811">
        <v>12.095999999999997</v>
      </c>
      <c r="F811">
        <v>0</v>
      </c>
      <c r="G811">
        <v>0</v>
      </c>
      <c r="H811">
        <v>0</v>
      </c>
      <c r="I811">
        <v>0</v>
      </c>
      <c r="J811">
        <v>0</v>
      </c>
      <c r="K811">
        <v>0</v>
      </c>
      <c r="L811">
        <v>0</v>
      </c>
      <c r="M811">
        <v>0</v>
      </c>
      <c r="N811">
        <v>0</v>
      </c>
      <c r="O811">
        <v>0</v>
      </c>
      <c r="P811">
        <v>0</v>
      </c>
      <c r="Q811">
        <v>0</v>
      </c>
      <c r="R811">
        <v>0</v>
      </c>
      <c r="S811">
        <v>0</v>
      </c>
    </row>
    <row r="812" spans="1:19">
      <c r="A812" t="s">
        <v>138</v>
      </c>
      <c r="B812" t="s">
        <v>181</v>
      </c>
      <c r="C812" t="s">
        <v>858</v>
      </c>
      <c r="D812">
        <v>97.652449200000049</v>
      </c>
      <c r="E812">
        <v>44.905870800000017</v>
      </c>
      <c r="F812">
        <v>0</v>
      </c>
      <c r="G812">
        <v>0</v>
      </c>
      <c r="H812">
        <v>0</v>
      </c>
      <c r="I812">
        <v>0</v>
      </c>
      <c r="J812">
        <v>0</v>
      </c>
      <c r="K812">
        <v>0</v>
      </c>
      <c r="L812">
        <v>0</v>
      </c>
      <c r="M812">
        <v>0</v>
      </c>
      <c r="N812">
        <v>0</v>
      </c>
      <c r="O812">
        <v>0</v>
      </c>
      <c r="P812">
        <v>0</v>
      </c>
      <c r="Q812">
        <v>0</v>
      </c>
      <c r="R812">
        <v>0</v>
      </c>
      <c r="S812">
        <v>0</v>
      </c>
    </row>
    <row r="813" spans="1:19">
      <c r="A813" t="s">
        <v>138</v>
      </c>
      <c r="B813" t="s">
        <v>181</v>
      </c>
      <c r="C813" t="s">
        <v>859</v>
      </c>
      <c r="D813">
        <v>26.303999999999995</v>
      </c>
      <c r="E813">
        <v>12.095999999999997</v>
      </c>
      <c r="F813">
        <v>0</v>
      </c>
      <c r="G813">
        <v>0</v>
      </c>
      <c r="H813">
        <v>0</v>
      </c>
      <c r="I813">
        <v>0</v>
      </c>
      <c r="J813">
        <v>0</v>
      </c>
      <c r="K813">
        <v>0</v>
      </c>
      <c r="L813">
        <v>0</v>
      </c>
      <c r="M813">
        <v>0</v>
      </c>
      <c r="N813">
        <v>0</v>
      </c>
      <c r="O813">
        <v>0</v>
      </c>
      <c r="P813">
        <v>0</v>
      </c>
      <c r="Q813">
        <v>0</v>
      </c>
      <c r="R813">
        <v>0</v>
      </c>
      <c r="S813">
        <v>0</v>
      </c>
    </row>
    <row r="814" spans="1:19">
      <c r="A814" t="s">
        <v>138</v>
      </c>
      <c r="B814" t="s">
        <v>181</v>
      </c>
      <c r="C814" t="s">
        <v>860</v>
      </c>
      <c r="D814">
        <v>26.303999999999995</v>
      </c>
      <c r="E814">
        <v>12.095999999999997</v>
      </c>
      <c r="F814">
        <v>0</v>
      </c>
      <c r="G814">
        <v>0</v>
      </c>
      <c r="H814">
        <v>0</v>
      </c>
      <c r="I814">
        <v>0</v>
      </c>
      <c r="J814">
        <v>0</v>
      </c>
      <c r="K814">
        <v>0</v>
      </c>
      <c r="L814">
        <v>0</v>
      </c>
      <c r="M814">
        <v>0</v>
      </c>
      <c r="N814">
        <v>0</v>
      </c>
      <c r="O814">
        <v>0</v>
      </c>
      <c r="P814">
        <v>0</v>
      </c>
      <c r="Q814">
        <v>0</v>
      </c>
      <c r="R814">
        <v>0</v>
      </c>
      <c r="S814">
        <v>0</v>
      </c>
    </row>
    <row r="815" spans="1:19">
      <c r="A815" t="s">
        <v>138</v>
      </c>
      <c r="B815" t="s">
        <v>181</v>
      </c>
      <c r="C815" t="s">
        <v>861</v>
      </c>
      <c r="D815">
        <v>26.303999999999995</v>
      </c>
      <c r="E815">
        <v>12.095999999999997</v>
      </c>
      <c r="F815">
        <v>0</v>
      </c>
      <c r="G815">
        <v>0</v>
      </c>
      <c r="H815">
        <v>0</v>
      </c>
      <c r="I815">
        <v>0</v>
      </c>
      <c r="J815">
        <v>0</v>
      </c>
      <c r="K815">
        <v>0</v>
      </c>
      <c r="L815">
        <v>0</v>
      </c>
      <c r="M815">
        <v>0</v>
      </c>
      <c r="N815">
        <v>0</v>
      </c>
      <c r="O815">
        <v>0</v>
      </c>
      <c r="P815">
        <v>0</v>
      </c>
      <c r="Q815">
        <v>0</v>
      </c>
      <c r="R815">
        <v>0</v>
      </c>
      <c r="S815">
        <v>0</v>
      </c>
    </row>
    <row r="816" spans="1:19">
      <c r="A816" t="s">
        <v>138</v>
      </c>
      <c r="B816" t="s">
        <v>181</v>
      </c>
      <c r="C816" t="s">
        <v>862</v>
      </c>
      <c r="D816">
        <v>26.303999999999995</v>
      </c>
      <c r="E816">
        <v>12.095999999999997</v>
      </c>
      <c r="F816">
        <v>0</v>
      </c>
      <c r="G816">
        <v>0</v>
      </c>
      <c r="H816">
        <v>0</v>
      </c>
      <c r="I816">
        <v>0</v>
      </c>
      <c r="J816">
        <v>0</v>
      </c>
      <c r="K816">
        <v>0</v>
      </c>
      <c r="L816">
        <v>0</v>
      </c>
      <c r="M816">
        <v>0</v>
      </c>
      <c r="N816">
        <v>0</v>
      </c>
      <c r="O816">
        <v>0</v>
      </c>
      <c r="P816">
        <v>0</v>
      </c>
      <c r="Q816">
        <v>0</v>
      </c>
      <c r="R816">
        <v>0</v>
      </c>
      <c r="S816">
        <v>0</v>
      </c>
    </row>
    <row r="817" spans="1:19">
      <c r="A817" t="s">
        <v>138</v>
      </c>
      <c r="B817" t="s">
        <v>181</v>
      </c>
      <c r="C817" t="s">
        <v>863</v>
      </c>
      <c r="D817">
        <v>26.303999999999995</v>
      </c>
      <c r="E817">
        <v>12.095999999999997</v>
      </c>
      <c r="F817">
        <v>0</v>
      </c>
      <c r="G817">
        <v>0</v>
      </c>
      <c r="H817">
        <v>0</v>
      </c>
      <c r="I817">
        <v>0</v>
      </c>
      <c r="J817">
        <v>0</v>
      </c>
      <c r="K817">
        <v>0</v>
      </c>
      <c r="L817">
        <v>0</v>
      </c>
      <c r="M817">
        <v>0</v>
      </c>
      <c r="N817">
        <v>0</v>
      </c>
      <c r="O817">
        <v>0</v>
      </c>
      <c r="P817">
        <v>0</v>
      </c>
      <c r="Q817">
        <v>0</v>
      </c>
      <c r="R817">
        <v>0</v>
      </c>
      <c r="S817">
        <v>0</v>
      </c>
    </row>
    <row r="818" spans="1:19">
      <c r="A818" t="s">
        <v>138</v>
      </c>
      <c r="B818" t="s">
        <v>183</v>
      </c>
      <c r="C818" t="s">
        <v>856</v>
      </c>
      <c r="D818">
        <v>0</v>
      </c>
      <c r="E818">
        <v>0</v>
      </c>
      <c r="F818">
        <v>0</v>
      </c>
      <c r="G818">
        <v>0</v>
      </c>
      <c r="H818">
        <v>0</v>
      </c>
      <c r="I818">
        <v>0</v>
      </c>
      <c r="J818">
        <v>0</v>
      </c>
      <c r="K818">
        <v>0</v>
      </c>
      <c r="L818">
        <v>0</v>
      </c>
      <c r="M818">
        <v>0</v>
      </c>
      <c r="N818">
        <v>0</v>
      </c>
      <c r="O818">
        <v>0</v>
      </c>
      <c r="P818">
        <v>0</v>
      </c>
      <c r="Q818">
        <v>0</v>
      </c>
      <c r="R818">
        <v>0</v>
      </c>
      <c r="S818">
        <v>0</v>
      </c>
    </row>
    <row r="819" spans="1:19">
      <c r="A819" t="s">
        <v>138</v>
      </c>
      <c r="B819" t="s">
        <v>183</v>
      </c>
      <c r="C819" t="s">
        <v>857</v>
      </c>
      <c r="D819">
        <v>26.303999999999995</v>
      </c>
      <c r="E819">
        <v>12.095999999999997</v>
      </c>
      <c r="F819">
        <v>0</v>
      </c>
      <c r="G819">
        <v>0</v>
      </c>
      <c r="H819">
        <v>0</v>
      </c>
      <c r="I819">
        <v>0</v>
      </c>
      <c r="J819">
        <v>0</v>
      </c>
      <c r="K819">
        <v>0</v>
      </c>
      <c r="L819">
        <v>0</v>
      </c>
      <c r="M819">
        <v>0</v>
      </c>
      <c r="N819">
        <v>0</v>
      </c>
      <c r="O819">
        <v>0</v>
      </c>
      <c r="P819">
        <v>0</v>
      </c>
      <c r="Q819">
        <v>0</v>
      </c>
      <c r="R819">
        <v>0</v>
      </c>
      <c r="S819">
        <v>0</v>
      </c>
    </row>
    <row r="820" spans="1:19">
      <c r="A820" t="s">
        <v>138</v>
      </c>
      <c r="B820" t="s">
        <v>183</v>
      </c>
      <c r="C820" t="s">
        <v>858</v>
      </c>
      <c r="D820">
        <v>97.652449200000049</v>
      </c>
      <c r="E820">
        <v>44.905870800000017</v>
      </c>
      <c r="F820">
        <v>0</v>
      </c>
      <c r="G820">
        <v>0</v>
      </c>
      <c r="H820">
        <v>0</v>
      </c>
      <c r="I820">
        <v>0</v>
      </c>
      <c r="J820">
        <v>0</v>
      </c>
      <c r="K820">
        <v>0</v>
      </c>
      <c r="L820">
        <v>0</v>
      </c>
      <c r="M820">
        <v>0</v>
      </c>
      <c r="N820">
        <v>0</v>
      </c>
      <c r="O820">
        <v>0</v>
      </c>
      <c r="P820">
        <v>0</v>
      </c>
      <c r="Q820">
        <v>0</v>
      </c>
      <c r="R820">
        <v>0</v>
      </c>
      <c r="S820">
        <v>0</v>
      </c>
    </row>
    <row r="821" spans="1:19">
      <c r="A821" t="s">
        <v>138</v>
      </c>
      <c r="B821" t="s">
        <v>183</v>
      </c>
      <c r="C821" t="s">
        <v>859</v>
      </c>
      <c r="D821">
        <v>26.303999999999995</v>
      </c>
      <c r="E821">
        <v>12.095999999999997</v>
      </c>
      <c r="F821">
        <v>0</v>
      </c>
      <c r="G821">
        <v>0</v>
      </c>
      <c r="H821">
        <v>0</v>
      </c>
      <c r="I821">
        <v>0</v>
      </c>
      <c r="J821">
        <v>0</v>
      </c>
      <c r="K821">
        <v>0</v>
      </c>
      <c r="L821">
        <v>0</v>
      </c>
      <c r="M821">
        <v>0</v>
      </c>
      <c r="N821">
        <v>0</v>
      </c>
      <c r="O821">
        <v>0</v>
      </c>
      <c r="P821">
        <v>0</v>
      </c>
      <c r="Q821">
        <v>0</v>
      </c>
      <c r="R821">
        <v>0</v>
      </c>
      <c r="S821">
        <v>0</v>
      </c>
    </row>
    <row r="822" spans="1:19">
      <c r="A822" t="s">
        <v>138</v>
      </c>
      <c r="B822" t="s">
        <v>183</v>
      </c>
      <c r="C822" t="s">
        <v>860</v>
      </c>
      <c r="D822">
        <v>26.303999999999995</v>
      </c>
      <c r="E822">
        <v>12.095999999999997</v>
      </c>
      <c r="F822">
        <v>0</v>
      </c>
      <c r="G822">
        <v>0</v>
      </c>
      <c r="H822">
        <v>0</v>
      </c>
      <c r="I822">
        <v>0</v>
      </c>
      <c r="J822">
        <v>0</v>
      </c>
      <c r="K822">
        <v>0</v>
      </c>
      <c r="L822">
        <v>0</v>
      </c>
      <c r="M822">
        <v>0</v>
      </c>
      <c r="N822">
        <v>0</v>
      </c>
      <c r="O822">
        <v>0</v>
      </c>
      <c r="P822">
        <v>0</v>
      </c>
      <c r="Q822">
        <v>0</v>
      </c>
      <c r="R822">
        <v>0</v>
      </c>
      <c r="S822">
        <v>0</v>
      </c>
    </row>
    <row r="823" spans="1:19">
      <c r="A823" t="s">
        <v>138</v>
      </c>
      <c r="B823" t="s">
        <v>183</v>
      </c>
      <c r="C823" t="s">
        <v>861</v>
      </c>
      <c r="D823">
        <v>26.303999999999995</v>
      </c>
      <c r="E823">
        <v>12.095999999999997</v>
      </c>
      <c r="F823">
        <v>0</v>
      </c>
      <c r="G823">
        <v>0</v>
      </c>
      <c r="H823">
        <v>0</v>
      </c>
      <c r="I823">
        <v>0</v>
      </c>
      <c r="J823">
        <v>0</v>
      </c>
      <c r="K823">
        <v>0</v>
      </c>
      <c r="L823">
        <v>0</v>
      </c>
      <c r="M823">
        <v>0</v>
      </c>
      <c r="N823">
        <v>0</v>
      </c>
      <c r="O823">
        <v>0</v>
      </c>
      <c r="P823">
        <v>0</v>
      </c>
      <c r="Q823">
        <v>0</v>
      </c>
      <c r="R823">
        <v>0</v>
      </c>
      <c r="S823">
        <v>0</v>
      </c>
    </row>
    <row r="824" spans="1:19">
      <c r="A824" t="s">
        <v>138</v>
      </c>
      <c r="B824" t="s">
        <v>183</v>
      </c>
      <c r="C824" t="s">
        <v>862</v>
      </c>
      <c r="D824">
        <v>26.303999999999995</v>
      </c>
      <c r="E824">
        <v>12.095999999999997</v>
      </c>
      <c r="F824">
        <v>0</v>
      </c>
      <c r="G824">
        <v>0</v>
      </c>
      <c r="H824">
        <v>0</v>
      </c>
      <c r="I824">
        <v>0</v>
      </c>
      <c r="J824">
        <v>0</v>
      </c>
      <c r="K824">
        <v>0</v>
      </c>
      <c r="L824">
        <v>0</v>
      </c>
      <c r="M824">
        <v>0</v>
      </c>
      <c r="N824">
        <v>0</v>
      </c>
      <c r="O824">
        <v>0</v>
      </c>
      <c r="P824">
        <v>0</v>
      </c>
      <c r="Q824">
        <v>0</v>
      </c>
      <c r="R824">
        <v>0</v>
      </c>
      <c r="S824">
        <v>0</v>
      </c>
    </row>
    <row r="825" spans="1:19">
      <c r="A825" t="s">
        <v>138</v>
      </c>
      <c r="B825" t="s">
        <v>183</v>
      </c>
      <c r="C825" t="s">
        <v>863</v>
      </c>
      <c r="D825">
        <v>26.303999999999995</v>
      </c>
      <c r="E825">
        <v>12.095999999999997</v>
      </c>
      <c r="F825">
        <v>0</v>
      </c>
      <c r="G825">
        <v>0</v>
      </c>
      <c r="H825">
        <v>0</v>
      </c>
      <c r="I825">
        <v>0</v>
      </c>
      <c r="J825">
        <v>0</v>
      </c>
      <c r="K825">
        <v>0</v>
      </c>
      <c r="L825">
        <v>0</v>
      </c>
      <c r="M825">
        <v>0</v>
      </c>
      <c r="N825">
        <v>0</v>
      </c>
      <c r="O825">
        <v>0</v>
      </c>
      <c r="P825">
        <v>0</v>
      </c>
      <c r="Q825">
        <v>0</v>
      </c>
      <c r="R825">
        <v>0</v>
      </c>
      <c r="S825">
        <v>0</v>
      </c>
    </row>
    <row r="826" spans="1:19">
      <c r="A826" t="s">
        <v>138</v>
      </c>
      <c r="B826" t="s">
        <v>185</v>
      </c>
      <c r="C826" t="s">
        <v>856</v>
      </c>
      <c r="D826">
        <v>0</v>
      </c>
      <c r="E826">
        <v>0</v>
      </c>
      <c r="F826">
        <v>0</v>
      </c>
      <c r="G826">
        <v>0</v>
      </c>
      <c r="H826">
        <v>0</v>
      </c>
      <c r="I826">
        <v>0</v>
      </c>
      <c r="J826">
        <v>0</v>
      </c>
      <c r="K826">
        <v>0</v>
      </c>
      <c r="L826">
        <v>0</v>
      </c>
      <c r="M826">
        <v>0</v>
      </c>
      <c r="N826">
        <v>0</v>
      </c>
      <c r="O826">
        <v>0</v>
      </c>
      <c r="P826">
        <v>0</v>
      </c>
      <c r="Q826">
        <v>0</v>
      </c>
      <c r="R826">
        <v>0</v>
      </c>
      <c r="S826">
        <v>0</v>
      </c>
    </row>
    <row r="827" spans="1:19">
      <c r="A827" t="s">
        <v>138</v>
      </c>
      <c r="B827" t="s">
        <v>185</v>
      </c>
      <c r="C827" t="s">
        <v>857</v>
      </c>
      <c r="D827">
        <v>32.149333333333324</v>
      </c>
      <c r="E827">
        <v>14.783999999999992</v>
      </c>
      <c r="F827">
        <v>0</v>
      </c>
      <c r="G827">
        <v>0</v>
      </c>
      <c r="H827">
        <v>0</v>
      </c>
      <c r="I827">
        <v>0</v>
      </c>
      <c r="J827">
        <v>0</v>
      </c>
      <c r="K827">
        <v>0</v>
      </c>
      <c r="L827">
        <v>0</v>
      </c>
      <c r="M827">
        <v>0</v>
      </c>
      <c r="N827">
        <v>0</v>
      </c>
      <c r="O827">
        <v>0</v>
      </c>
      <c r="P827">
        <v>0</v>
      </c>
      <c r="Q827">
        <v>0</v>
      </c>
      <c r="R827">
        <v>0</v>
      </c>
      <c r="S827">
        <v>0</v>
      </c>
    </row>
    <row r="828" spans="1:19">
      <c r="A828" t="s">
        <v>138</v>
      </c>
      <c r="B828" t="s">
        <v>185</v>
      </c>
      <c r="C828" t="s">
        <v>858</v>
      </c>
      <c r="D828">
        <v>79.714966133333377</v>
      </c>
      <c r="E828">
        <v>36.657247200000015</v>
      </c>
      <c r="F828">
        <v>0</v>
      </c>
      <c r="G828">
        <v>0</v>
      </c>
      <c r="H828">
        <v>0</v>
      </c>
      <c r="I828">
        <v>0</v>
      </c>
      <c r="J828">
        <v>0</v>
      </c>
      <c r="K828">
        <v>0</v>
      </c>
      <c r="L828">
        <v>0</v>
      </c>
      <c r="M828">
        <v>0</v>
      </c>
      <c r="N828">
        <v>0</v>
      </c>
      <c r="O828">
        <v>0</v>
      </c>
      <c r="P828">
        <v>0</v>
      </c>
      <c r="Q828">
        <v>0</v>
      </c>
      <c r="R828">
        <v>0</v>
      </c>
      <c r="S828">
        <v>0</v>
      </c>
    </row>
    <row r="829" spans="1:19">
      <c r="A829" t="s">
        <v>138</v>
      </c>
      <c r="B829" t="s">
        <v>185</v>
      </c>
      <c r="C829" t="s">
        <v>859</v>
      </c>
      <c r="D829">
        <v>32.149333333333324</v>
      </c>
      <c r="E829">
        <v>14.783999999999992</v>
      </c>
      <c r="F829">
        <v>0</v>
      </c>
      <c r="G829">
        <v>0</v>
      </c>
      <c r="H829">
        <v>0</v>
      </c>
      <c r="I829">
        <v>0</v>
      </c>
      <c r="J829">
        <v>0</v>
      </c>
      <c r="K829">
        <v>0</v>
      </c>
      <c r="L829">
        <v>0</v>
      </c>
      <c r="M829">
        <v>0</v>
      </c>
      <c r="N829">
        <v>0</v>
      </c>
      <c r="O829">
        <v>0</v>
      </c>
      <c r="P829">
        <v>0</v>
      </c>
      <c r="Q829">
        <v>0</v>
      </c>
      <c r="R829">
        <v>0</v>
      </c>
      <c r="S829">
        <v>0</v>
      </c>
    </row>
    <row r="830" spans="1:19">
      <c r="A830" t="s">
        <v>138</v>
      </c>
      <c r="B830" t="s">
        <v>185</v>
      </c>
      <c r="C830" t="s">
        <v>860</v>
      </c>
      <c r="D830">
        <v>32.149333333333324</v>
      </c>
      <c r="E830">
        <v>14.783999999999992</v>
      </c>
      <c r="F830">
        <v>0</v>
      </c>
      <c r="G830">
        <v>0</v>
      </c>
      <c r="H830">
        <v>0</v>
      </c>
      <c r="I830">
        <v>0</v>
      </c>
      <c r="J830">
        <v>0</v>
      </c>
      <c r="K830">
        <v>0</v>
      </c>
      <c r="L830">
        <v>0</v>
      </c>
      <c r="M830">
        <v>0</v>
      </c>
      <c r="N830">
        <v>0</v>
      </c>
      <c r="O830">
        <v>0</v>
      </c>
      <c r="P830">
        <v>0</v>
      </c>
      <c r="Q830">
        <v>0</v>
      </c>
      <c r="R830">
        <v>0</v>
      </c>
      <c r="S830">
        <v>0</v>
      </c>
    </row>
    <row r="831" spans="1:19">
      <c r="A831" t="s">
        <v>138</v>
      </c>
      <c r="B831" t="s">
        <v>185</v>
      </c>
      <c r="C831" t="s">
        <v>861</v>
      </c>
      <c r="D831">
        <v>32.149333333333324</v>
      </c>
      <c r="E831">
        <v>14.783999999999992</v>
      </c>
      <c r="F831">
        <v>0</v>
      </c>
      <c r="G831">
        <v>0</v>
      </c>
      <c r="H831">
        <v>0</v>
      </c>
      <c r="I831">
        <v>0</v>
      </c>
      <c r="J831">
        <v>0</v>
      </c>
      <c r="K831">
        <v>0</v>
      </c>
      <c r="L831">
        <v>0</v>
      </c>
      <c r="M831">
        <v>0</v>
      </c>
      <c r="N831">
        <v>0</v>
      </c>
      <c r="O831">
        <v>0</v>
      </c>
      <c r="P831">
        <v>0</v>
      </c>
      <c r="Q831">
        <v>0</v>
      </c>
      <c r="R831">
        <v>0</v>
      </c>
      <c r="S831">
        <v>0</v>
      </c>
    </row>
    <row r="832" spans="1:19">
      <c r="A832" t="s">
        <v>138</v>
      </c>
      <c r="B832" t="s">
        <v>185</v>
      </c>
      <c r="C832" t="s">
        <v>862</v>
      </c>
      <c r="D832">
        <v>32.149333333333324</v>
      </c>
      <c r="E832">
        <v>14.783999999999992</v>
      </c>
      <c r="F832">
        <v>0</v>
      </c>
      <c r="G832">
        <v>0</v>
      </c>
      <c r="H832">
        <v>0</v>
      </c>
      <c r="I832">
        <v>0</v>
      </c>
      <c r="J832">
        <v>0</v>
      </c>
      <c r="K832">
        <v>0</v>
      </c>
      <c r="L832">
        <v>0</v>
      </c>
      <c r="M832">
        <v>0</v>
      </c>
      <c r="N832">
        <v>0</v>
      </c>
      <c r="O832">
        <v>0</v>
      </c>
      <c r="P832">
        <v>0</v>
      </c>
      <c r="Q832">
        <v>0</v>
      </c>
      <c r="R832">
        <v>0</v>
      </c>
      <c r="S832">
        <v>0</v>
      </c>
    </row>
    <row r="833" spans="1:19">
      <c r="A833" t="s">
        <v>138</v>
      </c>
      <c r="B833" t="s">
        <v>185</v>
      </c>
      <c r="C833" t="s">
        <v>863</v>
      </c>
      <c r="D833">
        <v>32.149333333333324</v>
      </c>
      <c r="E833">
        <v>14.783999999999992</v>
      </c>
      <c r="F833">
        <v>0</v>
      </c>
      <c r="G833">
        <v>0</v>
      </c>
      <c r="H833">
        <v>0</v>
      </c>
      <c r="I833">
        <v>0</v>
      </c>
      <c r="J833">
        <v>0</v>
      </c>
      <c r="K833">
        <v>0</v>
      </c>
      <c r="L833">
        <v>0</v>
      </c>
      <c r="M833">
        <v>0</v>
      </c>
      <c r="N833">
        <v>0</v>
      </c>
      <c r="O833">
        <v>0</v>
      </c>
      <c r="P833">
        <v>0</v>
      </c>
      <c r="Q833">
        <v>0</v>
      </c>
      <c r="R833">
        <v>0</v>
      </c>
      <c r="S833">
        <v>0</v>
      </c>
    </row>
    <row r="834" spans="1:19">
      <c r="A834" t="s">
        <v>140</v>
      </c>
      <c r="B834" t="s">
        <v>171</v>
      </c>
      <c r="C834" t="s">
        <v>856</v>
      </c>
      <c r="D834">
        <v>0</v>
      </c>
      <c r="E834">
        <v>0</v>
      </c>
      <c r="F834">
        <v>0</v>
      </c>
      <c r="G834">
        <v>0</v>
      </c>
      <c r="H834">
        <v>0</v>
      </c>
      <c r="I834">
        <v>0</v>
      </c>
      <c r="J834">
        <v>0</v>
      </c>
      <c r="K834">
        <v>0</v>
      </c>
      <c r="L834">
        <v>0</v>
      </c>
      <c r="M834">
        <v>0</v>
      </c>
      <c r="N834">
        <v>0</v>
      </c>
      <c r="O834">
        <v>0</v>
      </c>
      <c r="P834">
        <v>0</v>
      </c>
      <c r="Q834">
        <v>0</v>
      </c>
      <c r="R834">
        <v>0</v>
      </c>
      <c r="S834">
        <v>0</v>
      </c>
    </row>
    <row r="835" spans="1:19">
      <c r="A835" t="s">
        <v>140</v>
      </c>
      <c r="B835" t="s">
        <v>171</v>
      </c>
      <c r="C835" t="s">
        <v>857</v>
      </c>
      <c r="D835">
        <v>21.679689123593107</v>
      </c>
      <c r="E835">
        <v>9.9694920787325962</v>
      </c>
      <c r="F835">
        <v>0</v>
      </c>
      <c r="G835">
        <v>0</v>
      </c>
      <c r="H835">
        <v>0</v>
      </c>
      <c r="I835">
        <v>0</v>
      </c>
      <c r="J835">
        <v>0</v>
      </c>
      <c r="K835">
        <v>0</v>
      </c>
      <c r="L835">
        <v>0</v>
      </c>
      <c r="M835">
        <v>0</v>
      </c>
      <c r="N835">
        <v>0</v>
      </c>
      <c r="O835">
        <v>0</v>
      </c>
      <c r="P835">
        <v>0</v>
      </c>
      <c r="Q835">
        <v>0</v>
      </c>
      <c r="R835">
        <v>0</v>
      </c>
      <c r="S835">
        <v>0</v>
      </c>
    </row>
    <row r="836" spans="1:19">
      <c r="A836" t="s">
        <v>140</v>
      </c>
      <c r="B836" t="s">
        <v>171</v>
      </c>
      <c r="C836" t="s">
        <v>858</v>
      </c>
      <c r="D836">
        <v>37.616291696687846</v>
      </c>
      <c r="E836">
        <v>17.298002751031632</v>
      </c>
      <c r="F836">
        <v>0</v>
      </c>
      <c r="G836">
        <v>0</v>
      </c>
      <c r="H836">
        <v>0</v>
      </c>
      <c r="I836">
        <v>0</v>
      </c>
      <c r="J836">
        <v>0</v>
      </c>
      <c r="K836">
        <v>0</v>
      </c>
      <c r="L836">
        <v>0</v>
      </c>
      <c r="M836">
        <v>0</v>
      </c>
      <c r="N836">
        <v>0</v>
      </c>
      <c r="O836">
        <v>0</v>
      </c>
      <c r="P836">
        <v>0</v>
      </c>
      <c r="Q836">
        <v>0</v>
      </c>
      <c r="R836">
        <v>0</v>
      </c>
      <c r="S836">
        <v>0</v>
      </c>
    </row>
    <row r="837" spans="1:19">
      <c r="A837" t="s">
        <v>140</v>
      </c>
      <c r="B837" t="s">
        <v>171</v>
      </c>
      <c r="C837" t="s">
        <v>859</v>
      </c>
      <c r="D837">
        <v>36.950565604032235</v>
      </c>
      <c r="E837">
        <v>16.991865934700947</v>
      </c>
      <c r="F837">
        <v>0</v>
      </c>
      <c r="G837">
        <v>0</v>
      </c>
      <c r="H837">
        <v>0</v>
      </c>
      <c r="I837">
        <v>0</v>
      </c>
      <c r="J837">
        <v>0</v>
      </c>
      <c r="K837">
        <v>0</v>
      </c>
      <c r="L837">
        <v>0</v>
      </c>
      <c r="M837">
        <v>0</v>
      </c>
      <c r="N837">
        <v>0</v>
      </c>
      <c r="O837">
        <v>0</v>
      </c>
      <c r="P837">
        <v>0</v>
      </c>
      <c r="Q837">
        <v>0</v>
      </c>
      <c r="R837">
        <v>0</v>
      </c>
      <c r="S837">
        <v>0</v>
      </c>
    </row>
    <row r="838" spans="1:19">
      <c r="A838" t="s">
        <v>140</v>
      </c>
      <c r="B838" t="s">
        <v>171</v>
      </c>
      <c r="C838" t="s">
        <v>860</v>
      </c>
      <c r="D838">
        <v>34.904382315749295</v>
      </c>
      <c r="E838">
        <v>16.050920334979601</v>
      </c>
      <c r="F838">
        <v>0</v>
      </c>
      <c r="G838">
        <v>0</v>
      </c>
      <c r="H838">
        <v>0</v>
      </c>
      <c r="I838">
        <v>0</v>
      </c>
      <c r="J838">
        <v>0</v>
      </c>
      <c r="K838">
        <v>0</v>
      </c>
      <c r="L838">
        <v>0</v>
      </c>
      <c r="M838">
        <v>0</v>
      </c>
      <c r="N838">
        <v>0</v>
      </c>
      <c r="O838">
        <v>0</v>
      </c>
      <c r="P838">
        <v>0</v>
      </c>
      <c r="Q838">
        <v>0</v>
      </c>
      <c r="R838">
        <v>0</v>
      </c>
      <c r="S838">
        <v>0</v>
      </c>
    </row>
    <row r="839" spans="1:19">
      <c r="A839" t="s">
        <v>140</v>
      </c>
      <c r="B839" t="s">
        <v>171</v>
      </c>
      <c r="C839" t="s">
        <v>861</v>
      </c>
      <c r="D839">
        <v>34.904382315749295</v>
      </c>
      <c r="E839">
        <v>16.050920334979601</v>
      </c>
      <c r="F839">
        <v>0</v>
      </c>
      <c r="G839">
        <v>0</v>
      </c>
      <c r="H839">
        <v>0</v>
      </c>
      <c r="I839">
        <v>0</v>
      </c>
      <c r="J839">
        <v>0</v>
      </c>
      <c r="K839">
        <v>0</v>
      </c>
      <c r="L839">
        <v>0</v>
      </c>
      <c r="M839">
        <v>0</v>
      </c>
      <c r="N839">
        <v>0</v>
      </c>
      <c r="O839">
        <v>0</v>
      </c>
      <c r="P839">
        <v>0</v>
      </c>
      <c r="Q839">
        <v>0</v>
      </c>
      <c r="R839">
        <v>0</v>
      </c>
      <c r="S839">
        <v>0</v>
      </c>
    </row>
    <row r="840" spans="1:19">
      <c r="A840" t="s">
        <v>140</v>
      </c>
      <c r="B840" t="s">
        <v>171</v>
      </c>
      <c r="C840" t="s">
        <v>862</v>
      </c>
      <c r="D840">
        <v>34.904382315749295</v>
      </c>
      <c r="E840">
        <v>16.050920334979601</v>
      </c>
      <c r="F840">
        <v>0</v>
      </c>
      <c r="G840">
        <v>0</v>
      </c>
      <c r="H840">
        <v>0</v>
      </c>
      <c r="I840">
        <v>0</v>
      </c>
      <c r="J840">
        <v>0</v>
      </c>
      <c r="K840">
        <v>0</v>
      </c>
      <c r="L840">
        <v>0</v>
      </c>
      <c r="M840">
        <v>0</v>
      </c>
      <c r="N840">
        <v>0</v>
      </c>
      <c r="O840">
        <v>0</v>
      </c>
      <c r="P840">
        <v>0</v>
      </c>
      <c r="Q840">
        <v>0</v>
      </c>
      <c r="R840">
        <v>0</v>
      </c>
      <c r="S840">
        <v>0</v>
      </c>
    </row>
    <row r="841" spans="1:19">
      <c r="A841" t="s">
        <v>140</v>
      </c>
      <c r="B841" t="s">
        <v>171</v>
      </c>
      <c r="C841" t="s">
        <v>863</v>
      </c>
      <c r="D841">
        <v>34.904382315749295</v>
      </c>
      <c r="E841">
        <v>16.050920334979601</v>
      </c>
      <c r="F841">
        <v>0</v>
      </c>
      <c r="G841">
        <v>0</v>
      </c>
      <c r="H841">
        <v>0</v>
      </c>
      <c r="I841">
        <v>0</v>
      </c>
      <c r="J841">
        <v>0</v>
      </c>
      <c r="K841">
        <v>0</v>
      </c>
      <c r="L841">
        <v>0</v>
      </c>
      <c r="M841">
        <v>0</v>
      </c>
      <c r="N841">
        <v>0</v>
      </c>
      <c r="O841">
        <v>0</v>
      </c>
      <c r="P841">
        <v>0</v>
      </c>
      <c r="Q841">
        <v>0</v>
      </c>
      <c r="R841">
        <v>0</v>
      </c>
      <c r="S841">
        <v>0</v>
      </c>
    </row>
    <row r="842" spans="1:19">
      <c r="A842" t="s">
        <v>140</v>
      </c>
      <c r="B842" t="s">
        <v>173</v>
      </c>
      <c r="C842" t="s">
        <v>856</v>
      </c>
      <c r="D842">
        <v>0</v>
      </c>
      <c r="E842">
        <v>0</v>
      </c>
      <c r="F842">
        <v>0</v>
      </c>
      <c r="G842">
        <v>0</v>
      </c>
      <c r="H842">
        <v>0</v>
      </c>
      <c r="I842">
        <v>0</v>
      </c>
      <c r="J842">
        <v>0</v>
      </c>
      <c r="K842">
        <v>0</v>
      </c>
      <c r="L842">
        <v>0</v>
      </c>
      <c r="M842">
        <v>0</v>
      </c>
      <c r="N842">
        <v>0</v>
      </c>
      <c r="O842">
        <v>0</v>
      </c>
      <c r="P842">
        <v>0</v>
      </c>
      <c r="Q842">
        <v>0</v>
      </c>
      <c r="R842">
        <v>0</v>
      </c>
      <c r="S842">
        <v>0</v>
      </c>
    </row>
    <row r="843" spans="1:19">
      <c r="A843" t="s">
        <v>140</v>
      </c>
      <c r="B843" t="s">
        <v>173</v>
      </c>
      <c r="C843" t="s">
        <v>857</v>
      </c>
      <c r="D843">
        <v>56.058040103899756</v>
      </c>
      <c r="E843">
        <v>25.778514792304264</v>
      </c>
      <c r="F843">
        <v>0</v>
      </c>
      <c r="G843">
        <v>0</v>
      </c>
      <c r="H843">
        <v>0</v>
      </c>
      <c r="I843">
        <v>0</v>
      </c>
      <c r="J843">
        <v>0</v>
      </c>
      <c r="K843">
        <v>0</v>
      </c>
      <c r="L843">
        <v>0</v>
      </c>
      <c r="M843">
        <v>0</v>
      </c>
      <c r="N843">
        <v>0</v>
      </c>
      <c r="O843">
        <v>0</v>
      </c>
      <c r="P843">
        <v>0</v>
      </c>
      <c r="Q843">
        <v>0</v>
      </c>
      <c r="R843">
        <v>0</v>
      </c>
      <c r="S843">
        <v>0</v>
      </c>
    </row>
    <row r="844" spans="1:19">
      <c r="A844" t="s">
        <v>140</v>
      </c>
      <c r="B844" t="s">
        <v>173</v>
      </c>
      <c r="C844" t="s">
        <v>858</v>
      </c>
      <c r="D844">
        <v>51.188706405106089</v>
      </c>
      <c r="E844">
        <v>23.539332142494032</v>
      </c>
      <c r="F844">
        <v>0</v>
      </c>
      <c r="G844">
        <v>0</v>
      </c>
      <c r="H844">
        <v>0</v>
      </c>
      <c r="I844">
        <v>0</v>
      </c>
      <c r="J844">
        <v>0</v>
      </c>
      <c r="K844">
        <v>0</v>
      </c>
      <c r="L844">
        <v>0</v>
      </c>
      <c r="M844">
        <v>0</v>
      </c>
      <c r="N844">
        <v>0</v>
      </c>
      <c r="O844">
        <v>0</v>
      </c>
      <c r="P844">
        <v>0</v>
      </c>
      <c r="Q844">
        <v>0</v>
      </c>
      <c r="R844">
        <v>0</v>
      </c>
      <c r="S844">
        <v>0</v>
      </c>
    </row>
    <row r="845" spans="1:19">
      <c r="A845" t="s">
        <v>140</v>
      </c>
      <c r="B845" t="s">
        <v>173</v>
      </c>
      <c r="C845" t="s">
        <v>859</v>
      </c>
      <c r="D845">
        <v>36.387206371917713</v>
      </c>
      <c r="E845">
        <v>16.732802930151934</v>
      </c>
      <c r="F845">
        <v>0</v>
      </c>
      <c r="G845">
        <v>0</v>
      </c>
      <c r="H845">
        <v>0</v>
      </c>
      <c r="I845">
        <v>0</v>
      </c>
      <c r="J845">
        <v>0</v>
      </c>
      <c r="K845">
        <v>0</v>
      </c>
      <c r="L845">
        <v>0</v>
      </c>
      <c r="M845">
        <v>0</v>
      </c>
      <c r="N845">
        <v>0</v>
      </c>
      <c r="O845">
        <v>0</v>
      </c>
      <c r="P845">
        <v>0</v>
      </c>
      <c r="Q845">
        <v>0</v>
      </c>
      <c r="R845">
        <v>0</v>
      </c>
      <c r="S845">
        <v>0</v>
      </c>
    </row>
    <row r="846" spans="1:19">
      <c r="A846" t="s">
        <v>140</v>
      </c>
      <c r="B846" t="s">
        <v>173</v>
      </c>
      <c r="C846" t="s">
        <v>860</v>
      </c>
      <c r="D846">
        <v>48.770618598109671</v>
      </c>
      <c r="E846">
        <v>22.427364756794951</v>
      </c>
      <c r="F846">
        <v>0</v>
      </c>
      <c r="G846">
        <v>0</v>
      </c>
      <c r="H846">
        <v>0</v>
      </c>
      <c r="I846">
        <v>0</v>
      </c>
      <c r="J846">
        <v>0</v>
      </c>
      <c r="K846">
        <v>0</v>
      </c>
      <c r="L846">
        <v>0</v>
      </c>
      <c r="M846">
        <v>0</v>
      </c>
      <c r="N846">
        <v>0</v>
      </c>
      <c r="O846">
        <v>0</v>
      </c>
      <c r="P846">
        <v>0</v>
      </c>
      <c r="Q846">
        <v>0</v>
      </c>
      <c r="R846">
        <v>0</v>
      </c>
      <c r="S846">
        <v>0</v>
      </c>
    </row>
    <row r="847" spans="1:19">
      <c r="A847" t="s">
        <v>140</v>
      </c>
      <c r="B847" t="s">
        <v>173</v>
      </c>
      <c r="C847" t="s">
        <v>861</v>
      </c>
      <c r="D847">
        <v>48.770618598109671</v>
      </c>
      <c r="E847">
        <v>22.427364756794951</v>
      </c>
      <c r="F847">
        <v>0</v>
      </c>
      <c r="G847">
        <v>0</v>
      </c>
      <c r="H847">
        <v>0</v>
      </c>
      <c r="I847">
        <v>0</v>
      </c>
      <c r="J847">
        <v>0</v>
      </c>
      <c r="K847">
        <v>0</v>
      </c>
      <c r="L847">
        <v>0</v>
      </c>
      <c r="M847">
        <v>0</v>
      </c>
      <c r="N847">
        <v>0</v>
      </c>
      <c r="O847">
        <v>0</v>
      </c>
      <c r="P847">
        <v>0</v>
      </c>
      <c r="Q847">
        <v>0</v>
      </c>
      <c r="R847">
        <v>0</v>
      </c>
      <c r="S847">
        <v>0</v>
      </c>
    </row>
    <row r="848" spans="1:19">
      <c r="A848" t="s">
        <v>140</v>
      </c>
      <c r="B848" t="s">
        <v>173</v>
      </c>
      <c r="C848" t="s">
        <v>862</v>
      </c>
      <c r="D848">
        <v>48.770618598109671</v>
      </c>
      <c r="E848">
        <v>22.427364756794951</v>
      </c>
      <c r="F848">
        <v>0</v>
      </c>
      <c r="G848">
        <v>0</v>
      </c>
      <c r="H848">
        <v>0</v>
      </c>
      <c r="I848">
        <v>0</v>
      </c>
      <c r="J848">
        <v>0</v>
      </c>
      <c r="K848">
        <v>0</v>
      </c>
      <c r="L848">
        <v>0</v>
      </c>
      <c r="M848">
        <v>0</v>
      </c>
      <c r="N848">
        <v>0</v>
      </c>
      <c r="O848">
        <v>0</v>
      </c>
      <c r="P848">
        <v>0</v>
      </c>
      <c r="Q848">
        <v>0</v>
      </c>
      <c r="R848">
        <v>0</v>
      </c>
      <c r="S848">
        <v>0</v>
      </c>
    </row>
    <row r="849" spans="1:19">
      <c r="A849" t="s">
        <v>140</v>
      </c>
      <c r="B849" t="s">
        <v>173</v>
      </c>
      <c r="C849" t="s">
        <v>863</v>
      </c>
      <c r="D849">
        <v>48.770618598109671</v>
      </c>
      <c r="E849">
        <v>22.427364756794951</v>
      </c>
      <c r="F849">
        <v>0</v>
      </c>
      <c r="G849">
        <v>0</v>
      </c>
      <c r="H849">
        <v>0</v>
      </c>
      <c r="I849">
        <v>0</v>
      </c>
      <c r="J849">
        <v>0</v>
      </c>
      <c r="K849">
        <v>0</v>
      </c>
      <c r="L849">
        <v>0</v>
      </c>
      <c r="M849">
        <v>0</v>
      </c>
      <c r="N849">
        <v>0</v>
      </c>
      <c r="O849">
        <v>0</v>
      </c>
      <c r="P849">
        <v>0</v>
      </c>
      <c r="Q849">
        <v>0</v>
      </c>
      <c r="R849">
        <v>0</v>
      </c>
      <c r="S849">
        <v>0</v>
      </c>
    </row>
    <row r="850" spans="1:19">
      <c r="A850" t="s">
        <v>140</v>
      </c>
      <c r="B850" t="s">
        <v>175</v>
      </c>
      <c r="C850" t="s">
        <v>856</v>
      </c>
      <c r="D850">
        <v>0</v>
      </c>
      <c r="E850">
        <v>0</v>
      </c>
      <c r="F850">
        <v>0</v>
      </c>
      <c r="G850">
        <v>0</v>
      </c>
      <c r="H850">
        <v>0</v>
      </c>
      <c r="I850">
        <v>0</v>
      </c>
      <c r="J850">
        <v>0</v>
      </c>
      <c r="K850">
        <v>0</v>
      </c>
      <c r="L850">
        <v>0</v>
      </c>
      <c r="M850">
        <v>0</v>
      </c>
      <c r="N850">
        <v>0</v>
      </c>
      <c r="O850">
        <v>0</v>
      </c>
      <c r="P850">
        <v>0</v>
      </c>
      <c r="Q850">
        <v>0</v>
      </c>
      <c r="R850">
        <v>0</v>
      </c>
      <c r="S850">
        <v>0</v>
      </c>
    </row>
    <row r="851" spans="1:19">
      <c r="A851" t="s">
        <v>140</v>
      </c>
      <c r="B851" t="s">
        <v>175</v>
      </c>
      <c r="C851" t="s">
        <v>857</v>
      </c>
      <c r="D851">
        <v>0</v>
      </c>
      <c r="E851">
        <v>0</v>
      </c>
      <c r="F851">
        <v>0</v>
      </c>
      <c r="G851">
        <v>0</v>
      </c>
      <c r="H851">
        <v>0</v>
      </c>
      <c r="I851">
        <v>0</v>
      </c>
      <c r="J851">
        <v>0</v>
      </c>
      <c r="K851">
        <v>0</v>
      </c>
      <c r="L851">
        <v>0</v>
      </c>
      <c r="M851">
        <v>0</v>
      </c>
      <c r="N851">
        <v>0</v>
      </c>
      <c r="O851">
        <v>0</v>
      </c>
      <c r="P851">
        <v>0</v>
      </c>
      <c r="Q851">
        <v>0</v>
      </c>
      <c r="R851">
        <v>0</v>
      </c>
      <c r="S851">
        <v>0</v>
      </c>
    </row>
    <row r="852" spans="1:19">
      <c r="A852" t="s">
        <v>140</v>
      </c>
      <c r="B852" t="s">
        <v>175</v>
      </c>
      <c r="C852" t="s">
        <v>858</v>
      </c>
      <c r="D852">
        <v>66.608731707317091</v>
      </c>
      <c r="E852">
        <v>30.630292682926822</v>
      </c>
      <c r="F852">
        <v>0</v>
      </c>
      <c r="G852">
        <v>0</v>
      </c>
      <c r="H852">
        <v>0</v>
      </c>
      <c r="I852">
        <v>0</v>
      </c>
      <c r="J852">
        <v>0</v>
      </c>
      <c r="K852">
        <v>0</v>
      </c>
      <c r="L852">
        <v>0</v>
      </c>
      <c r="M852">
        <v>0</v>
      </c>
      <c r="N852">
        <v>0</v>
      </c>
      <c r="O852">
        <v>0</v>
      </c>
      <c r="P852">
        <v>0</v>
      </c>
      <c r="Q852">
        <v>0</v>
      </c>
      <c r="R852">
        <v>0</v>
      </c>
      <c r="S852">
        <v>0</v>
      </c>
    </row>
    <row r="853" spans="1:19">
      <c r="A853" t="s">
        <v>140</v>
      </c>
      <c r="B853" t="s">
        <v>175</v>
      </c>
      <c r="C853" t="s">
        <v>859</v>
      </c>
      <c r="D853">
        <v>66.608731707317091</v>
      </c>
      <c r="E853">
        <v>30.630292682926822</v>
      </c>
      <c r="F853">
        <v>0</v>
      </c>
      <c r="G853">
        <v>0</v>
      </c>
      <c r="H853">
        <v>0</v>
      </c>
      <c r="I853">
        <v>0</v>
      </c>
      <c r="J853">
        <v>0</v>
      </c>
      <c r="K853">
        <v>0</v>
      </c>
      <c r="L853">
        <v>0</v>
      </c>
      <c r="M853">
        <v>0</v>
      </c>
      <c r="N853">
        <v>0</v>
      </c>
      <c r="O853">
        <v>0</v>
      </c>
      <c r="P853">
        <v>0</v>
      </c>
      <c r="Q853">
        <v>0</v>
      </c>
      <c r="R853">
        <v>0</v>
      </c>
      <c r="S853">
        <v>0</v>
      </c>
    </row>
    <row r="854" spans="1:19">
      <c r="A854" t="s">
        <v>140</v>
      </c>
      <c r="B854" t="s">
        <v>175</v>
      </c>
      <c r="C854" t="s">
        <v>860</v>
      </c>
      <c r="D854">
        <v>46.779833066847658</v>
      </c>
      <c r="E854">
        <v>21.511894038039429</v>
      </c>
      <c r="F854">
        <v>0</v>
      </c>
      <c r="G854">
        <v>0</v>
      </c>
      <c r="H854">
        <v>0</v>
      </c>
      <c r="I854">
        <v>0</v>
      </c>
      <c r="J854">
        <v>0</v>
      </c>
      <c r="K854">
        <v>0</v>
      </c>
      <c r="L854">
        <v>0</v>
      </c>
      <c r="M854">
        <v>0</v>
      </c>
      <c r="N854">
        <v>0</v>
      </c>
      <c r="O854">
        <v>0</v>
      </c>
      <c r="P854">
        <v>0</v>
      </c>
      <c r="Q854">
        <v>0</v>
      </c>
      <c r="R854">
        <v>0</v>
      </c>
      <c r="S854">
        <v>0</v>
      </c>
    </row>
    <row r="855" spans="1:19">
      <c r="A855" t="s">
        <v>140</v>
      </c>
      <c r="B855" t="s">
        <v>175</v>
      </c>
      <c r="C855" t="s">
        <v>861</v>
      </c>
      <c r="D855">
        <v>46.779833066847658</v>
      </c>
      <c r="E855">
        <v>21.511894038039429</v>
      </c>
      <c r="F855">
        <v>0</v>
      </c>
      <c r="G855">
        <v>0</v>
      </c>
      <c r="H855">
        <v>0</v>
      </c>
      <c r="I855">
        <v>0</v>
      </c>
      <c r="J855">
        <v>0</v>
      </c>
      <c r="K855">
        <v>0</v>
      </c>
      <c r="L855">
        <v>0</v>
      </c>
      <c r="M855">
        <v>0</v>
      </c>
      <c r="N855">
        <v>0</v>
      </c>
      <c r="O855">
        <v>0</v>
      </c>
      <c r="P855">
        <v>0</v>
      </c>
      <c r="Q855">
        <v>0</v>
      </c>
      <c r="R855">
        <v>0</v>
      </c>
      <c r="S855">
        <v>0</v>
      </c>
    </row>
    <row r="856" spans="1:19">
      <c r="A856" t="s">
        <v>140</v>
      </c>
      <c r="B856" t="s">
        <v>175</v>
      </c>
      <c r="C856" t="s">
        <v>862</v>
      </c>
      <c r="D856">
        <v>46.779833066847658</v>
      </c>
      <c r="E856">
        <v>21.511894038039429</v>
      </c>
      <c r="F856">
        <v>0</v>
      </c>
      <c r="G856">
        <v>0</v>
      </c>
      <c r="H856">
        <v>0</v>
      </c>
      <c r="I856">
        <v>0</v>
      </c>
      <c r="J856">
        <v>0</v>
      </c>
      <c r="K856">
        <v>0</v>
      </c>
      <c r="L856">
        <v>0</v>
      </c>
      <c r="M856">
        <v>0</v>
      </c>
      <c r="N856">
        <v>0</v>
      </c>
      <c r="O856">
        <v>0</v>
      </c>
      <c r="P856">
        <v>0</v>
      </c>
      <c r="Q856">
        <v>0</v>
      </c>
      <c r="R856">
        <v>0</v>
      </c>
      <c r="S856">
        <v>0</v>
      </c>
    </row>
    <row r="857" spans="1:19">
      <c r="A857" t="s">
        <v>140</v>
      </c>
      <c r="B857" t="s">
        <v>175</v>
      </c>
      <c r="C857" t="s">
        <v>863</v>
      </c>
      <c r="D857">
        <v>46.779833066847658</v>
      </c>
      <c r="E857">
        <v>21.511894038039429</v>
      </c>
      <c r="F857">
        <v>0</v>
      </c>
      <c r="G857">
        <v>0</v>
      </c>
      <c r="H857">
        <v>0</v>
      </c>
      <c r="I857">
        <v>0</v>
      </c>
      <c r="J857">
        <v>0</v>
      </c>
      <c r="K857">
        <v>0</v>
      </c>
      <c r="L857">
        <v>0</v>
      </c>
      <c r="M857">
        <v>0</v>
      </c>
      <c r="N857">
        <v>0</v>
      </c>
      <c r="O857">
        <v>0</v>
      </c>
      <c r="P857">
        <v>0</v>
      </c>
      <c r="Q857">
        <v>0</v>
      </c>
      <c r="R857">
        <v>0</v>
      </c>
      <c r="S857">
        <v>0</v>
      </c>
    </row>
    <row r="858" spans="1:19">
      <c r="A858" t="s">
        <v>140</v>
      </c>
      <c r="B858" t="s">
        <v>177</v>
      </c>
      <c r="C858" t="s">
        <v>856</v>
      </c>
      <c r="D858">
        <v>0</v>
      </c>
      <c r="E858">
        <v>0</v>
      </c>
      <c r="F858">
        <v>0</v>
      </c>
      <c r="G858">
        <v>0</v>
      </c>
      <c r="H858">
        <v>0</v>
      </c>
      <c r="I858">
        <v>0</v>
      </c>
      <c r="J858">
        <v>0</v>
      </c>
      <c r="K858">
        <v>0</v>
      </c>
      <c r="L858">
        <v>0</v>
      </c>
      <c r="M858">
        <v>0</v>
      </c>
      <c r="N858">
        <v>0</v>
      </c>
      <c r="O858">
        <v>0</v>
      </c>
      <c r="P858">
        <v>0</v>
      </c>
      <c r="Q858">
        <v>0</v>
      </c>
      <c r="R858">
        <v>0</v>
      </c>
      <c r="S858">
        <v>0</v>
      </c>
    </row>
    <row r="859" spans="1:19">
      <c r="A859" t="s">
        <v>140</v>
      </c>
      <c r="B859" t="s">
        <v>177</v>
      </c>
      <c r="C859" t="s">
        <v>857</v>
      </c>
      <c r="D859">
        <v>21.92</v>
      </c>
      <c r="E859">
        <v>10.079999999999998</v>
      </c>
      <c r="F859">
        <v>0</v>
      </c>
      <c r="G859">
        <v>0</v>
      </c>
      <c r="H859">
        <v>0</v>
      </c>
      <c r="I859">
        <v>0</v>
      </c>
      <c r="J859">
        <v>0</v>
      </c>
      <c r="K859">
        <v>0</v>
      </c>
      <c r="L859">
        <v>0</v>
      </c>
      <c r="M859">
        <v>0</v>
      </c>
      <c r="N859">
        <v>0</v>
      </c>
      <c r="O859">
        <v>0</v>
      </c>
      <c r="P859">
        <v>0</v>
      </c>
      <c r="Q859">
        <v>0</v>
      </c>
      <c r="R859">
        <v>0</v>
      </c>
      <c r="S859">
        <v>0</v>
      </c>
    </row>
    <row r="860" spans="1:19">
      <c r="A860" t="s">
        <v>140</v>
      </c>
      <c r="B860" t="s">
        <v>177</v>
      </c>
      <c r="C860" t="s">
        <v>858</v>
      </c>
      <c r="D860">
        <v>52.416561680000001</v>
      </c>
      <c r="E860">
        <v>24.103966319999998</v>
      </c>
      <c r="F860">
        <v>0</v>
      </c>
      <c r="G860">
        <v>0</v>
      </c>
      <c r="H860">
        <v>0</v>
      </c>
      <c r="I860">
        <v>0</v>
      </c>
      <c r="J860">
        <v>0</v>
      </c>
      <c r="K860">
        <v>0</v>
      </c>
      <c r="L860">
        <v>0</v>
      </c>
      <c r="M860">
        <v>0</v>
      </c>
      <c r="N860">
        <v>0</v>
      </c>
      <c r="O860">
        <v>0</v>
      </c>
      <c r="P860">
        <v>0</v>
      </c>
      <c r="Q860">
        <v>0</v>
      </c>
      <c r="R860">
        <v>0</v>
      </c>
      <c r="S860">
        <v>0</v>
      </c>
    </row>
    <row r="861" spans="1:19">
      <c r="A861" t="s">
        <v>140</v>
      </c>
      <c r="B861" t="s">
        <v>177</v>
      </c>
      <c r="C861" t="s">
        <v>859</v>
      </c>
      <c r="D861">
        <v>79.556927500000029</v>
      </c>
      <c r="E861">
        <v>36.584572500000007</v>
      </c>
      <c r="F861">
        <v>0</v>
      </c>
      <c r="G861">
        <v>0</v>
      </c>
      <c r="H861">
        <v>0</v>
      </c>
      <c r="I861">
        <v>0</v>
      </c>
      <c r="J861">
        <v>0</v>
      </c>
      <c r="K861">
        <v>0</v>
      </c>
      <c r="L861">
        <v>0</v>
      </c>
      <c r="M861">
        <v>0</v>
      </c>
      <c r="N861">
        <v>0</v>
      </c>
      <c r="O861">
        <v>0</v>
      </c>
      <c r="P861">
        <v>0</v>
      </c>
      <c r="Q861">
        <v>0</v>
      </c>
      <c r="R861">
        <v>0</v>
      </c>
      <c r="S861">
        <v>0</v>
      </c>
    </row>
    <row r="862" spans="1:19">
      <c r="A862" t="s">
        <v>140</v>
      </c>
      <c r="B862" t="s">
        <v>177</v>
      </c>
      <c r="C862" t="s">
        <v>860</v>
      </c>
      <c r="D862">
        <v>79.556927500000029</v>
      </c>
      <c r="E862">
        <v>36.584572500000007</v>
      </c>
      <c r="F862">
        <v>0</v>
      </c>
      <c r="G862">
        <v>0</v>
      </c>
      <c r="H862">
        <v>0</v>
      </c>
      <c r="I862">
        <v>0</v>
      </c>
      <c r="J862">
        <v>0</v>
      </c>
      <c r="K862">
        <v>0</v>
      </c>
      <c r="L862">
        <v>0</v>
      </c>
      <c r="M862">
        <v>0</v>
      </c>
      <c r="N862">
        <v>0</v>
      </c>
      <c r="O862">
        <v>0</v>
      </c>
      <c r="P862">
        <v>0</v>
      </c>
      <c r="Q862">
        <v>0</v>
      </c>
      <c r="R862">
        <v>0</v>
      </c>
      <c r="S862">
        <v>0</v>
      </c>
    </row>
    <row r="863" spans="1:19">
      <c r="A863" t="s">
        <v>140</v>
      </c>
      <c r="B863" t="s">
        <v>177</v>
      </c>
      <c r="C863" t="s">
        <v>861</v>
      </c>
      <c r="D863">
        <v>79.556927500000029</v>
      </c>
      <c r="E863">
        <v>36.584572500000007</v>
      </c>
      <c r="F863">
        <v>0</v>
      </c>
      <c r="G863">
        <v>0</v>
      </c>
      <c r="H863">
        <v>0</v>
      </c>
      <c r="I863">
        <v>0</v>
      </c>
      <c r="J863">
        <v>0</v>
      </c>
      <c r="K863">
        <v>0</v>
      </c>
      <c r="L863">
        <v>0</v>
      </c>
      <c r="M863">
        <v>0</v>
      </c>
      <c r="N863">
        <v>0</v>
      </c>
      <c r="O863">
        <v>0</v>
      </c>
      <c r="P863">
        <v>0</v>
      </c>
      <c r="Q863">
        <v>0</v>
      </c>
      <c r="R863">
        <v>0</v>
      </c>
      <c r="S863">
        <v>0</v>
      </c>
    </row>
    <row r="864" spans="1:19">
      <c r="A864" t="s">
        <v>140</v>
      </c>
      <c r="B864" t="s">
        <v>177</v>
      </c>
      <c r="C864" t="s">
        <v>862</v>
      </c>
      <c r="D864">
        <v>79.556927500000029</v>
      </c>
      <c r="E864">
        <v>36.584572500000007</v>
      </c>
      <c r="F864">
        <v>0</v>
      </c>
      <c r="G864">
        <v>0</v>
      </c>
      <c r="H864">
        <v>0</v>
      </c>
      <c r="I864">
        <v>0</v>
      </c>
      <c r="J864">
        <v>0</v>
      </c>
      <c r="K864">
        <v>0</v>
      </c>
      <c r="L864">
        <v>0</v>
      </c>
      <c r="M864">
        <v>0</v>
      </c>
      <c r="N864">
        <v>0</v>
      </c>
      <c r="O864">
        <v>0</v>
      </c>
      <c r="P864">
        <v>0</v>
      </c>
      <c r="Q864">
        <v>0</v>
      </c>
      <c r="R864">
        <v>0</v>
      </c>
      <c r="S864">
        <v>0</v>
      </c>
    </row>
    <row r="865" spans="1:19">
      <c r="A865" t="s">
        <v>140</v>
      </c>
      <c r="B865" t="s">
        <v>177</v>
      </c>
      <c r="C865" t="s">
        <v>863</v>
      </c>
      <c r="D865">
        <v>79.556927500000029</v>
      </c>
      <c r="E865">
        <v>36.584572500000007</v>
      </c>
      <c r="F865">
        <v>0</v>
      </c>
      <c r="G865">
        <v>0</v>
      </c>
      <c r="H865">
        <v>0</v>
      </c>
      <c r="I865">
        <v>0</v>
      </c>
      <c r="J865">
        <v>0</v>
      </c>
      <c r="K865">
        <v>0</v>
      </c>
      <c r="L865">
        <v>0</v>
      </c>
      <c r="M865">
        <v>0</v>
      </c>
      <c r="N865">
        <v>0</v>
      </c>
      <c r="O865">
        <v>0</v>
      </c>
      <c r="P865">
        <v>0</v>
      </c>
      <c r="Q865">
        <v>0</v>
      </c>
      <c r="R865">
        <v>0</v>
      </c>
      <c r="S865">
        <v>0</v>
      </c>
    </row>
    <row r="866" spans="1:19">
      <c r="A866" t="s">
        <v>140</v>
      </c>
      <c r="B866" t="s">
        <v>179</v>
      </c>
      <c r="C866" t="s">
        <v>856</v>
      </c>
      <c r="D866">
        <v>0</v>
      </c>
      <c r="E866">
        <v>0</v>
      </c>
      <c r="F866">
        <v>0</v>
      </c>
      <c r="G866">
        <v>0</v>
      </c>
      <c r="H866">
        <v>0</v>
      </c>
      <c r="I866">
        <v>0</v>
      </c>
      <c r="J866">
        <v>0</v>
      </c>
      <c r="K866">
        <v>0</v>
      </c>
      <c r="L866">
        <v>0</v>
      </c>
      <c r="M866">
        <v>0</v>
      </c>
      <c r="N866">
        <v>0</v>
      </c>
      <c r="O866">
        <v>0</v>
      </c>
      <c r="P866">
        <v>0</v>
      </c>
      <c r="Q866">
        <v>0</v>
      </c>
      <c r="R866">
        <v>0</v>
      </c>
      <c r="S866">
        <v>0</v>
      </c>
    </row>
    <row r="867" spans="1:19">
      <c r="A867" t="s">
        <v>140</v>
      </c>
      <c r="B867" t="s">
        <v>179</v>
      </c>
      <c r="C867" t="s">
        <v>857</v>
      </c>
      <c r="D867">
        <v>21.92</v>
      </c>
      <c r="E867">
        <v>10.079999999999998</v>
      </c>
      <c r="F867">
        <v>0</v>
      </c>
      <c r="G867">
        <v>0</v>
      </c>
      <c r="H867">
        <v>0</v>
      </c>
      <c r="I867">
        <v>0</v>
      </c>
      <c r="J867">
        <v>0</v>
      </c>
      <c r="K867">
        <v>0</v>
      </c>
      <c r="L867">
        <v>0</v>
      </c>
      <c r="M867">
        <v>0</v>
      </c>
      <c r="N867">
        <v>0</v>
      </c>
      <c r="O867">
        <v>0</v>
      </c>
      <c r="P867">
        <v>0</v>
      </c>
      <c r="Q867">
        <v>0</v>
      </c>
      <c r="R867">
        <v>0</v>
      </c>
      <c r="S867">
        <v>0</v>
      </c>
    </row>
    <row r="868" spans="1:19">
      <c r="A868" t="s">
        <v>140</v>
      </c>
      <c r="B868" t="s">
        <v>179</v>
      </c>
      <c r="C868" t="s">
        <v>858</v>
      </c>
      <c r="D868">
        <v>52.416561680000001</v>
      </c>
      <c r="E868">
        <v>24.103966319999998</v>
      </c>
      <c r="F868">
        <v>0</v>
      </c>
      <c r="G868">
        <v>0</v>
      </c>
      <c r="H868">
        <v>0</v>
      </c>
      <c r="I868">
        <v>0</v>
      </c>
      <c r="J868">
        <v>0</v>
      </c>
      <c r="K868">
        <v>0</v>
      </c>
      <c r="L868">
        <v>0</v>
      </c>
      <c r="M868">
        <v>0</v>
      </c>
      <c r="N868">
        <v>0</v>
      </c>
      <c r="O868">
        <v>0</v>
      </c>
      <c r="P868">
        <v>0</v>
      </c>
      <c r="Q868">
        <v>0</v>
      </c>
      <c r="R868">
        <v>0</v>
      </c>
      <c r="S868">
        <v>0</v>
      </c>
    </row>
    <row r="869" spans="1:19">
      <c r="A869" t="s">
        <v>140</v>
      </c>
      <c r="B869" t="s">
        <v>179</v>
      </c>
      <c r="C869" t="s">
        <v>859</v>
      </c>
      <c r="D869">
        <v>79.556927500000029</v>
      </c>
      <c r="E869">
        <v>36.584572500000007</v>
      </c>
      <c r="F869">
        <v>0</v>
      </c>
      <c r="G869">
        <v>0</v>
      </c>
      <c r="H869">
        <v>0</v>
      </c>
      <c r="I869">
        <v>0</v>
      </c>
      <c r="J869">
        <v>0</v>
      </c>
      <c r="K869">
        <v>0</v>
      </c>
      <c r="L869">
        <v>0</v>
      </c>
      <c r="M869">
        <v>0</v>
      </c>
      <c r="N869">
        <v>0</v>
      </c>
      <c r="O869">
        <v>0</v>
      </c>
      <c r="P869">
        <v>0</v>
      </c>
      <c r="Q869">
        <v>0</v>
      </c>
      <c r="R869">
        <v>0</v>
      </c>
      <c r="S869">
        <v>0</v>
      </c>
    </row>
    <row r="870" spans="1:19">
      <c r="A870" t="s">
        <v>140</v>
      </c>
      <c r="B870" t="s">
        <v>179</v>
      </c>
      <c r="C870" t="s">
        <v>860</v>
      </c>
      <c r="D870">
        <v>79.556927500000029</v>
      </c>
      <c r="E870">
        <v>36.584572500000007</v>
      </c>
      <c r="F870">
        <v>0</v>
      </c>
      <c r="G870">
        <v>0</v>
      </c>
      <c r="H870">
        <v>0</v>
      </c>
      <c r="I870">
        <v>0</v>
      </c>
      <c r="J870">
        <v>0</v>
      </c>
      <c r="K870">
        <v>0</v>
      </c>
      <c r="L870">
        <v>0</v>
      </c>
      <c r="M870">
        <v>0</v>
      </c>
      <c r="N870">
        <v>0</v>
      </c>
      <c r="O870">
        <v>0</v>
      </c>
      <c r="P870">
        <v>0</v>
      </c>
      <c r="Q870">
        <v>0</v>
      </c>
      <c r="R870">
        <v>0</v>
      </c>
      <c r="S870">
        <v>0</v>
      </c>
    </row>
    <row r="871" spans="1:19">
      <c r="A871" t="s">
        <v>140</v>
      </c>
      <c r="B871" t="s">
        <v>179</v>
      </c>
      <c r="C871" t="s">
        <v>861</v>
      </c>
      <c r="D871">
        <v>79.556927500000029</v>
      </c>
      <c r="E871">
        <v>36.584572500000007</v>
      </c>
      <c r="F871">
        <v>0</v>
      </c>
      <c r="G871">
        <v>0</v>
      </c>
      <c r="H871">
        <v>0</v>
      </c>
      <c r="I871">
        <v>0</v>
      </c>
      <c r="J871">
        <v>0</v>
      </c>
      <c r="K871">
        <v>0</v>
      </c>
      <c r="L871">
        <v>0</v>
      </c>
      <c r="M871">
        <v>0</v>
      </c>
      <c r="N871">
        <v>0</v>
      </c>
      <c r="O871">
        <v>0</v>
      </c>
      <c r="P871">
        <v>0</v>
      </c>
      <c r="Q871">
        <v>0</v>
      </c>
      <c r="R871">
        <v>0</v>
      </c>
      <c r="S871">
        <v>0</v>
      </c>
    </row>
    <row r="872" spans="1:19">
      <c r="A872" t="s">
        <v>140</v>
      </c>
      <c r="B872" t="s">
        <v>179</v>
      </c>
      <c r="C872" t="s">
        <v>862</v>
      </c>
      <c r="D872">
        <v>79.556927500000029</v>
      </c>
      <c r="E872">
        <v>36.584572500000007</v>
      </c>
      <c r="F872">
        <v>0</v>
      </c>
      <c r="G872">
        <v>0</v>
      </c>
      <c r="H872">
        <v>0</v>
      </c>
      <c r="I872">
        <v>0</v>
      </c>
      <c r="J872">
        <v>0</v>
      </c>
      <c r="K872">
        <v>0</v>
      </c>
      <c r="L872">
        <v>0</v>
      </c>
      <c r="M872">
        <v>0</v>
      </c>
      <c r="N872">
        <v>0</v>
      </c>
      <c r="O872">
        <v>0</v>
      </c>
      <c r="P872">
        <v>0</v>
      </c>
      <c r="Q872">
        <v>0</v>
      </c>
      <c r="R872">
        <v>0</v>
      </c>
      <c r="S872">
        <v>0</v>
      </c>
    </row>
    <row r="873" spans="1:19">
      <c r="A873" t="s">
        <v>140</v>
      </c>
      <c r="B873" t="s">
        <v>179</v>
      </c>
      <c r="C873" t="s">
        <v>863</v>
      </c>
      <c r="D873">
        <v>79.556927500000029</v>
      </c>
      <c r="E873">
        <v>36.584572500000007</v>
      </c>
      <c r="F873">
        <v>0</v>
      </c>
      <c r="G873">
        <v>0</v>
      </c>
      <c r="H873">
        <v>0</v>
      </c>
      <c r="I873">
        <v>0</v>
      </c>
      <c r="J873">
        <v>0</v>
      </c>
      <c r="K873">
        <v>0</v>
      </c>
      <c r="L873">
        <v>0</v>
      </c>
      <c r="M873">
        <v>0</v>
      </c>
      <c r="N873">
        <v>0</v>
      </c>
      <c r="O873">
        <v>0</v>
      </c>
      <c r="P873">
        <v>0</v>
      </c>
      <c r="Q873">
        <v>0</v>
      </c>
      <c r="R873">
        <v>0</v>
      </c>
      <c r="S873">
        <v>0</v>
      </c>
    </row>
    <row r="874" spans="1:19">
      <c r="A874" t="s">
        <v>140</v>
      </c>
      <c r="B874" t="s">
        <v>181</v>
      </c>
      <c r="C874" t="s">
        <v>856</v>
      </c>
      <c r="D874">
        <v>0</v>
      </c>
      <c r="E874">
        <v>0</v>
      </c>
      <c r="F874">
        <v>0</v>
      </c>
      <c r="G874">
        <v>0</v>
      </c>
      <c r="H874">
        <v>0</v>
      </c>
      <c r="I874">
        <v>0</v>
      </c>
      <c r="J874">
        <v>0</v>
      </c>
      <c r="K874">
        <v>0</v>
      </c>
      <c r="L874">
        <v>0</v>
      </c>
      <c r="M874">
        <v>0</v>
      </c>
      <c r="N874">
        <v>0</v>
      </c>
      <c r="O874">
        <v>0</v>
      </c>
      <c r="P874">
        <v>0</v>
      </c>
      <c r="Q874">
        <v>0</v>
      </c>
      <c r="R874">
        <v>0</v>
      </c>
      <c r="S874">
        <v>0</v>
      </c>
    </row>
    <row r="875" spans="1:19">
      <c r="A875" t="s">
        <v>140</v>
      </c>
      <c r="B875" t="s">
        <v>181</v>
      </c>
      <c r="C875" t="s">
        <v>857</v>
      </c>
      <c r="D875">
        <v>21.92</v>
      </c>
      <c r="E875">
        <v>10.079999999999998</v>
      </c>
      <c r="F875">
        <v>0</v>
      </c>
      <c r="G875">
        <v>0</v>
      </c>
      <c r="H875">
        <v>0</v>
      </c>
      <c r="I875">
        <v>0</v>
      </c>
      <c r="J875">
        <v>0</v>
      </c>
      <c r="K875">
        <v>0</v>
      </c>
      <c r="L875">
        <v>0</v>
      </c>
      <c r="M875">
        <v>0</v>
      </c>
      <c r="N875">
        <v>0</v>
      </c>
      <c r="O875">
        <v>0</v>
      </c>
      <c r="P875">
        <v>0</v>
      </c>
      <c r="Q875">
        <v>0</v>
      </c>
      <c r="R875">
        <v>0</v>
      </c>
      <c r="S875">
        <v>0</v>
      </c>
    </row>
    <row r="876" spans="1:19">
      <c r="A876" t="s">
        <v>140</v>
      </c>
      <c r="B876" t="s">
        <v>181</v>
      </c>
      <c r="C876" t="s">
        <v>858</v>
      </c>
      <c r="D876">
        <v>52.416561680000001</v>
      </c>
      <c r="E876">
        <v>24.103966319999998</v>
      </c>
      <c r="F876">
        <v>0</v>
      </c>
      <c r="G876">
        <v>0</v>
      </c>
      <c r="H876">
        <v>0</v>
      </c>
      <c r="I876">
        <v>0</v>
      </c>
      <c r="J876">
        <v>0</v>
      </c>
      <c r="K876">
        <v>0</v>
      </c>
      <c r="L876">
        <v>0</v>
      </c>
      <c r="M876">
        <v>0</v>
      </c>
      <c r="N876">
        <v>0</v>
      </c>
      <c r="O876">
        <v>0</v>
      </c>
      <c r="P876">
        <v>0</v>
      </c>
      <c r="Q876">
        <v>0</v>
      </c>
      <c r="R876">
        <v>0</v>
      </c>
      <c r="S876">
        <v>0</v>
      </c>
    </row>
    <row r="877" spans="1:19">
      <c r="A877" t="s">
        <v>140</v>
      </c>
      <c r="B877" t="s">
        <v>181</v>
      </c>
      <c r="C877" t="s">
        <v>859</v>
      </c>
      <c r="D877">
        <v>79.556927500000029</v>
      </c>
      <c r="E877">
        <v>36.584572500000007</v>
      </c>
      <c r="F877">
        <v>0</v>
      </c>
      <c r="G877">
        <v>0</v>
      </c>
      <c r="H877">
        <v>0</v>
      </c>
      <c r="I877">
        <v>0</v>
      </c>
      <c r="J877">
        <v>0</v>
      </c>
      <c r="K877">
        <v>0</v>
      </c>
      <c r="L877">
        <v>0</v>
      </c>
      <c r="M877">
        <v>0</v>
      </c>
      <c r="N877">
        <v>0</v>
      </c>
      <c r="O877">
        <v>0</v>
      </c>
      <c r="P877">
        <v>0</v>
      </c>
      <c r="Q877">
        <v>0</v>
      </c>
      <c r="R877">
        <v>0</v>
      </c>
      <c r="S877">
        <v>0</v>
      </c>
    </row>
    <row r="878" spans="1:19">
      <c r="A878" t="s">
        <v>140</v>
      </c>
      <c r="B878" t="s">
        <v>181</v>
      </c>
      <c r="C878" t="s">
        <v>860</v>
      </c>
      <c r="D878">
        <v>79.556927500000029</v>
      </c>
      <c r="E878">
        <v>36.584572500000007</v>
      </c>
      <c r="F878">
        <v>0</v>
      </c>
      <c r="G878">
        <v>0</v>
      </c>
      <c r="H878">
        <v>0</v>
      </c>
      <c r="I878">
        <v>0</v>
      </c>
      <c r="J878">
        <v>0</v>
      </c>
      <c r="K878">
        <v>0</v>
      </c>
      <c r="L878">
        <v>0</v>
      </c>
      <c r="M878">
        <v>0</v>
      </c>
      <c r="N878">
        <v>0</v>
      </c>
      <c r="O878">
        <v>0</v>
      </c>
      <c r="P878">
        <v>0</v>
      </c>
      <c r="Q878">
        <v>0</v>
      </c>
      <c r="R878">
        <v>0</v>
      </c>
      <c r="S878">
        <v>0</v>
      </c>
    </row>
    <row r="879" spans="1:19">
      <c r="A879" t="s">
        <v>140</v>
      </c>
      <c r="B879" t="s">
        <v>181</v>
      </c>
      <c r="C879" t="s">
        <v>861</v>
      </c>
      <c r="D879">
        <v>79.556927500000029</v>
      </c>
      <c r="E879">
        <v>36.584572500000007</v>
      </c>
      <c r="F879">
        <v>0</v>
      </c>
      <c r="G879">
        <v>0</v>
      </c>
      <c r="H879">
        <v>0</v>
      </c>
      <c r="I879">
        <v>0</v>
      </c>
      <c r="J879">
        <v>0</v>
      </c>
      <c r="K879">
        <v>0</v>
      </c>
      <c r="L879">
        <v>0</v>
      </c>
      <c r="M879">
        <v>0</v>
      </c>
      <c r="N879">
        <v>0</v>
      </c>
      <c r="O879">
        <v>0</v>
      </c>
      <c r="P879">
        <v>0</v>
      </c>
      <c r="Q879">
        <v>0</v>
      </c>
      <c r="R879">
        <v>0</v>
      </c>
      <c r="S879">
        <v>0</v>
      </c>
    </row>
    <row r="880" spans="1:19">
      <c r="A880" t="s">
        <v>140</v>
      </c>
      <c r="B880" t="s">
        <v>181</v>
      </c>
      <c r="C880" t="s">
        <v>862</v>
      </c>
      <c r="D880">
        <v>79.556927500000029</v>
      </c>
      <c r="E880">
        <v>36.584572500000007</v>
      </c>
      <c r="F880">
        <v>0</v>
      </c>
      <c r="G880">
        <v>0</v>
      </c>
      <c r="H880">
        <v>0</v>
      </c>
      <c r="I880">
        <v>0</v>
      </c>
      <c r="J880">
        <v>0</v>
      </c>
      <c r="K880">
        <v>0</v>
      </c>
      <c r="L880">
        <v>0</v>
      </c>
      <c r="M880">
        <v>0</v>
      </c>
      <c r="N880">
        <v>0</v>
      </c>
      <c r="O880">
        <v>0</v>
      </c>
      <c r="P880">
        <v>0</v>
      </c>
      <c r="Q880">
        <v>0</v>
      </c>
      <c r="R880">
        <v>0</v>
      </c>
      <c r="S880">
        <v>0</v>
      </c>
    </row>
    <row r="881" spans="1:19">
      <c r="A881" t="s">
        <v>140</v>
      </c>
      <c r="B881" t="s">
        <v>181</v>
      </c>
      <c r="C881" t="s">
        <v>863</v>
      </c>
      <c r="D881">
        <v>79.556927500000029</v>
      </c>
      <c r="E881">
        <v>36.584572500000007</v>
      </c>
      <c r="F881">
        <v>0</v>
      </c>
      <c r="G881">
        <v>0</v>
      </c>
      <c r="H881">
        <v>0</v>
      </c>
      <c r="I881">
        <v>0</v>
      </c>
      <c r="J881">
        <v>0</v>
      </c>
      <c r="K881">
        <v>0</v>
      </c>
      <c r="L881">
        <v>0</v>
      </c>
      <c r="M881">
        <v>0</v>
      </c>
      <c r="N881">
        <v>0</v>
      </c>
      <c r="O881">
        <v>0</v>
      </c>
      <c r="P881">
        <v>0</v>
      </c>
      <c r="Q881">
        <v>0</v>
      </c>
      <c r="R881">
        <v>0</v>
      </c>
      <c r="S881">
        <v>0</v>
      </c>
    </row>
    <row r="882" spans="1:19">
      <c r="A882" t="s">
        <v>140</v>
      </c>
      <c r="B882" t="s">
        <v>183</v>
      </c>
      <c r="C882" t="s">
        <v>856</v>
      </c>
      <c r="D882">
        <v>0</v>
      </c>
      <c r="E882">
        <v>0</v>
      </c>
      <c r="F882">
        <v>0</v>
      </c>
      <c r="G882">
        <v>0</v>
      </c>
      <c r="H882">
        <v>0</v>
      </c>
      <c r="I882">
        <v>0</v>
      </c>
      <c r="J882">
        <v>0</v>
      </c>
      <c r="K882">
        <v>0</v>
      </c>
      <c r="L882">
        <v>0</v>
      </c>
      <c r="M882">
        <v>0</v>
      </c>
      <c r="N882">
        <v>0</v>
      </c>
      <c r="O882">
        <v>0</v>
      </c>
      <c r="P882">
        <v>0</v>
      </c>
      <c r="Q882">
        <v>0</v>
      </c>
      <c r="R882">
        <v>0</v>
      </c>
      <c r="S882">
        <v>0</v>
      </c>
    </row>
    <row r="883" spans="1:19">
      <c r="A883" t="s">
        <v>140</v>
      </c>
      <c r="B883" t="s">
        <v>183</v>
      </c>
      <c r="C883" t="s">
        <v>857</v>
      </c>
      <c r="D883">
        <v>21.92</v>
      </c>
      <c r="E883">
        <v>10.079999999999998</v>
      </c>
      <c r="F883">
        <v>0</v>
      </c>
      <c r="G883">
        <v>0</v>
      </c>
      <c r="H883">
        <v>0</v>
      </c>
      <c r="I883">
        <v>0</v>
      </c>
      <c r="J883">
        <v>0</v>
      </c>
      <c r="K883">
        <v>0</v>
      </c>
      <c r="L883">
        <v>0</v>
      </c>
      <c r="M883">
        <v>0</v>
      </c>
      <c r="N883">
        <v>0</v>
      </c>
      <c r="O883">
        <v>0</v>
      </c>
      <c r="P883">
        <v>0</v>
      </c>
      <c r="Q883">
        <v>0</v>
      </c>
      <c r="R883">
        <v>0</v>
      </c>
      <c r="S883">
        <v>0</v>
      </c>
    </row>
    <row r="884" spans="1:19">
      <c r="A884" t="s">
        <v>140</v>
      </c>
      <c r="B884" t="s">
        <v>183</v>
      </c>
      <c r="C884" t="s">
        <v>858</v>
      </c>
      <c r="D884">
        <v>52.416561680000001</v>
      </c>
      <c r="E884">
        <v>24.103966319999998</v>
      </c>
      <c r="F884">
        <v>0</v>
      </c>
      <c r="G884">
        <v>0</v>
      </c>
      <c r="H884">
        <v>0</v>
      </c>
      <c r="I884">
        <v>0</v>
      </c>
      <c r="J884">
        <v>0</v>
      </c>
      <c r="K884">
        <v>0</v>
      </c>
      <c r="L884">
        <v>0</v>
      </c>
      <c r="M884">
        <v>0</v>
      </c>
      <c r="N884">
        <v>0</v>
      </c>
      <c r="O884">
        <v>0</v>
      </c>
      <c r="P884">
        <v>0</v>
      </c>
      <c r="Q884">
        <v>0</v>
      </c>
      <c r="R884">
        <v>0</v>
      </c>
      <c r="S884">
        <v>0</v>
      </c>
    </row>
    <row r="885" spans="1:19">
      <c r="A885" t="s">
        <v>140</v>
      </c>
      <c r="B885" t="s">
        <v>183</v>
      </c>
      <c r="C885" t="s">
        <v>859</v>
      </c>
      <c r="D885">
        <v>79.556927500000029</v>
      </c>
      <c r="E885">
        <v>36.584572500000007</v>
      </c>
      <c r="F885">
        <v>0</v>
      </c>
      <c r="G885">
        <v>0</v>
      </c>
      <c r="H885">
        <v>0</v>
      </c>
      <c r="I885">
        <v>0</v>
      </c>
      <c r="J885">
        <v>0</v>
      </c>
      <c r="K885">
        <v>0</v>
      </c>
      <c r="L885">
        <v>0</v>
      </c>
      <c r="M885">
        <v>0</v>
      </c>
      <c r="N885">
        <v>0</v>
      </c>
      <c r="O885">
        <v>0</v>
      </c>
      <c r="P885">
        <v>0</v>
      </c>
      <c r="Q885">
        <v>0</v>
      </c>
      <c r="R885">
        <v>0</v>
      </c>
      <c r="S885">
        <v>0</v>
      </c>
    </row>
    <row r="886" spans="1:19">
      <c r="A886" t="s">
        <v>140</v>
      </c>
      <c r="B886" t="s">
        <v>183</v>
      </c>
      <c r="C886" t="s">
        <v>860</v>
      </c>
      <c r="D886">
        <v>79.556927500000029</v>
      </c>
      <c r="E886">
        <v>36.584572500000007</v>
      </c>
      <c r="F886">
        <v>0</v>
      </c>
      <c r="G886">
        <v>0</v>
      </c>
      <c r="H886">
        <v>0</v>
      </c>
      <c r="I886">
        <v>0</v>
      </c>
      <c r="J886">
        <v>0</v>
      </c>
      <c r="K886">
        <v>0</v>
      </c>
      <c r="L886">
        <v>0</v>
      </c>
      <c r="M886">
        <v>0</v>
      </c>
      <c r="N886">
        <v>0</v>
      </c>
      <c r="O886">
        <v>0</v>
      </c>
      <c r="P886">
        <v>0</v>
      </c>
      <c r="Q886">
        <v>0</v>
      </c>
      <c r="R886">
        <v>0</v>
      </c>
      <c r="S886">
        <v>0</v>
      </c>
    </row>
    <row r="887" spans="1:19">
      <c r="A887" t="s">
        <v>140</v>
      </c>
      <c r="B887" t="s">
        <v>183</v>
      </c>
      <c r="C887" t="s">
        <v>861</v>
      </c>
      <c r="D887">
        <v>79.556927500000029</v>
      </c>
      <c r="E887">
        <v>36.584572500000007</v>
      </c>
      <c r="F887">
        <v>0</v>
      </c>
      <c r="G887">
        <v>0</v>
      </c>
      <c r="H887">
        <v>0</v>
      </c>
      <c r="I887">
        <v>0</v>
      </c>
      <c r="J887">
        <v>0</v>
      </c>
      <c r="K887">
        <v>0</v>
      </c>
      <c r="L887">
        <v>0</v>
      </c>
      <c r="M887">
        <v>0</v>
      </c>
      <c r="N887">
        <v>0</v>
      </c>
      <c r="O887">
        <v>0</v>
      </c>
      <c r="P887">
        <v>0</v>
      </c>
      <c r="Q887">
        <v>0</v>
      </c>
      <c r="R887">
        <v>0</v>
      </c>
      <c r="S887">
        <v>0</v>
      </c>
    </row>
    <row r="888" spans="1:19">
      <c r="A888" t="s">
        <v>140</v>
      </c>
      <c r="B888" t="s">
        <v>183</v>
      </c>
      <c r="C888" t="s">
        <v>862</v>
      </c>
      <c r="D888">
        <v>79.556927500000029</v>
      </c>
      <c r="E888">
        <v>36.584572500000007</v>
      </c>
      <c r="F888">
        <v>0</v>
      </c>
      <c r="G888">
        <v>0</v>
      </c>
      <c r="H888">
        <v>0</v>
      </c>
      <c r="I888">
        <v>0</v>
      </c>
      <c r="J888">
        <v>0</v>
      </c>
      <c r="K888">
        <v>0</v>
      </c>
      <c r="L888">
        <v>0</v>
      </c>
      <c r="M888">
        <v>0</v>
      </c>
      <c r="N888">
        <v>0</v>
      </c>
      <c r="O888">
        <v>0</v>
      </c>
      <c r="P888">
        <v>0</v>
      </c>
      <c r="Q888">
        <v>0</v>
      </c>
      <c r="R888">
        <v>0</v>
      </c>
      <c r="S888">
        <v>0</v>
      </c>
    </row>
    <row r="889" spans="1:19">
      <c r="A889" t="s">
        <v>140</v>
      </c>
      <c r="B889" t="s">
        <v>183</v>
      </c>
      <c r="C889" t="s">
        <v>863</v>
      </c>
      <c r="D889">
        <v>79.556927500000029</v>
      </c>
      <c r="E889">
        <v>36.584572500000007</v>
      </c>
      <c r="F889">
        <v>0</v>
      </c>
      <c r="G889">
        <v>0</v>
      </c>
      <c r="H889">
        <v>0</v>
      </c>
      <c r="I889">
        <v>0</v>
      </c>
      <c r="J889">
        <v>0</v>
      </c>
      <c r="K889">
        <v>0</v>
      </c>
      <c r="L889">
        <v>0</v>
      </c>
      <c r="M889">
        <v>0</v>
      </c>
      <c r="N889">
        <v>0</v>
      </c>
      <c r="O889">
        <v>0</v>
      </c>
      <c r="P889">
        <v>0</v>
      </c>
      <c r="Q889">
        <v>0</v>
      </c>
      <c r="R889">
        <v>0</v>
      </c>
      <c r="S889">
        <v>0</v>
      </c>
    </row>
    <row r="890" spans="1:19">
      <c r="A890" t="s">
        <v>140</v>
      </c>
      <c r="B890" t="s">
        <v>185</v>
      </c>
      <c r="C890" t="s">
        <v>856</v>
      </c>
      <c r="D890">
        <v>0</v>
      </c>
      <c r="E890">
        <v>0</v>
      </c>
      <c r="F890">
        <v>0</v>
      </c>
      <c r="G890">
        <v>0</v>
      </c>
      <c r="H890">
        <v>0</v>
      </c>
      <c r="I890">
        <v>0</v>
      </c>
      <c r="J890">
        <v>0</v>
      </c>
      <c r="K890">
        <v>0</v>
      </c>
      <c r="L890">
        <v>0</v>
      </c>
      <c r="M890">
        <v>0</v>
      </c>
      <c r="N890">
        <v>0</v>
      </c>
      <c r="O890">
        <v>0</v>
      </c>
      <c r="P890">
        <v>0</v>
      </c>
      <c r="Q890">
        <v>0</v>
      </c>
      <c r="R890">
        <v>0</v>
      </c>
      <c r="S890">
        <v>0</v>
      </c>
    </row>
    <row r="891" spans="1:19">
      <c r="A891" t="s">
        <v>140</v>
      </c>
      <c r="B891" t="s">
        <v>185</v>
      </c>
      <c r="C891" t="s">
        <v>857</v>
      </c>
      <c r="D891">
        <v>15.610669496764679</v>
      </c>
      <c r="E891">
        <v>7.1786290386582081</v>
      </c>
      <c r="F891">
        <v>0</v>
      </c>
      <c r="G891">
        <v>0</v>
      </c>
      <c r="H891">
        <v>0</v>
      </c>
      <c r="I891">
        <v>0</v>
      </c>
      <c r="J891">
        <v>0</v>
      </c>
      <c r="K891">
        <v>0</v>
      </c>
      <c r="L891">
        <v>0</v>
      </c>
      <c r="M891">
        <v>0</v>
      </c>
      <c r="N891">
        <v>0</v>
      </c>
      <c r="O891">
        <v>0</v>
      </c>
      <c r="P891">
        <v>0</v>
      </c>
      <c r="Q891">
        <v>0</v>
      </c>
      <c r="R891">
        <v>0</v>
      </c>
      <c r="S891">
        <v>0</v>
      </c>
    </row>
    <row r="892" spans="1:19">
      <c r="A892" t="s">
        <v>140</v>
      </c>
      <c r="B892" t="s">
        <v>185</v>
      </c>
      <c r="C892" t="s">
        <v>858</v>
      </c>
      <c r="D892">
        <v>53.352496404552859</v>
      </c>
      <c r="E892">
        <v>24.534359660487802</v>
      </c>
      <c r="F892">
        <v>0</v>
      </c>
      <c r="G892">
        <v>0</v>
      </c>
      <c r="H892">
        <v>0</v>
      </c>
      <c r="I892">
        <v>0</v>
      </c>
      <c r="J892">
        <v>0</v>
      </c>
      <c r="K892">
        <v>0</v>
      </c>
      <c r="L892">
        <v>0</v>
      </c>
      <c r="M892">
        <v>0</v>
      </c>
      <c r="N892">
        <v>0</v>
      </c>
      <c r="O892">
        <v>0</v>
      </c>
      <c r="P892">
        <v>0</v>
      </c>
      <c r="Q892">
        <v>0</v>
      </c>
      <c r="R892">
        <v>0</v>
      </c>
      <c r="S892">
        <v>0</v>
      </c>
    </row>
    <row r="893" spans="1:19">
      <c r="A893" t="s">
        <v>140</v>
      </c>
      <c r="B893" t="s">
        <v>185</v>
      </c>
      <c r="C893" t="s">
        <v>859</v>
      </c>
      <c r="D893">
        <v>71.446073617886213</v>
      </c>
      <c r="E893">
        <v>32.854763780487815</v>
      </c>
      <c r="F893">
        <v>0</v>
      </c>
      <c r="G893">
        <v>0</v>
      </c>
      <c r="H893">
        <v>0</v>
      </c>
      <c r="I893">
        <v>0</v>
      </c>
      <c r="J893">
        <v>0</v>
      </c>
      <c r="K893">
        <v>0</v>
      </c>
      <c r="L893">
        <v>0</v>
      </c>
      <c r="M893">
        <v>0</v>
      </c>
      <c r="N893">
        <v>0</v>
      </c>
      <c r="O893">
        <v>0</v>
      </c>
      <c r="P893">
        <v>0</v>
      </c>
      <c r="Q893">
        <v>0</v>
      </c>
      <c r="R893">
        <v>0</v>
      </c>
      <c r="S893">
        <v>0</v>
      </c>
    </row>
    <row r="894" spans="1:19">
      <c r="A894" t="s">
        <v>140</v>
      </c>
      <c r="B894" t="s">
        <v>185</v>
      </c>
      <c r="C894" t="s">
        <v>860</v>
      </c>
      <c r="D894">
        <v>68.141257177807972</v>
      </c>
      <c r="E894">
        <v>31.335030673006585</v>
      </c>
      <c r="F894">
        <v>0</v>
      </c>
      <c r="G894">
        <v>0</v>
      </c>
      <c r="H894">
        <v>0</v>
      </c>
      <c r="I894">
        <v>0</v>
      </c>
      <c r="J894">
        <v>0</v>
      </c>
      <c r="K894">
        <v>0</v>
      </c>
      <c r="L894">
        <v>0</v>
      </c>
      <c r="M894">
        <v>0</v>
      </c>
      <c r="N894">
        <v>0</v>
      </c>
      <c r="O894">
        <v>0</v>
      </c>
      <c r="P894">
        <v>0</v>
      </c>
      <c r="Q894">
        <v>0</v>
      </c>
      <c r="R894">
        <v>0</v>
      </c>
      <c r="S894">
        <v>0</v>
      </c>
    </row>
    <row r="895" spans="1:19">
      <c r="A895" t="s">
        <v>140</v>
      </c>
      <c r="B895" t="s">
        <v>185</v>
      </c>
      <c r="C895" t="s">
        <v>861</v>
      </c>
      <c r="D895">
        <v>68.141257177807972</v>
      </c>
      <c r="E895">
        <v>31.335030673006585</v>
      </c>
      <c r="F895">
        <v>0</v>
      </c>
      <c r="G895">
        <v>0</v>
      </c>
      <c r="H895">
        <v>0</v>
      </c>
      <c r="I895">
        <v>0</v>
      </c>
      <c r="J895">
        <v>0</v>
      </c>
      <c r="K895">
        <v>0</v>
      </c>
      <c r="L895">
        <v>0</v>
      </c>
      <c r="M895">
        <v>0</v>
      </c>
      <c r="N895">
        <v>0</v>
      </c>
      <c r="O895">
        <v>0</v>
      </c>
      <c r="P895">
        <v>0</v>
      </c>
      <c r="Q895">
        <v>0</v>
      </c>
      <c r="R895">
        <v>0</v>
      </c>
      <c r="S895">
        <v>0</v>
      </c>
    </row>
    <row r="896" spans="1:19">
      <c r="A896" t="s">
        <v>140</v>
      </c>
      <c r="B896" t="s">
        <v>185</v>
      </c>
      <c r="C896" t="s">
        <v>862</v>
      </c>
      <c r="D896">
        <v>68.141257177807972</v>
      </c>
      <c r="E896">
        <v>31.335030673006585</v>
      </c>
      <c r="F896">
        <v>0</v>
      </c>
      <c r="G896">
        <v>0</v>
      </c>
      <c r="H896">
        <v>0</v>
      </c>
      <c r="I896">
        <v>0</v>
      </c>
      <c r="J896">
        <v>0</v>
      </c>
      <c r="K896">
        <v>0</v>
      </c>
      <c r="L896">
        <v>0</v>
      </c>
      <c r="M896">
        <v>0</v>
      </c>
      <c r="N896">
        <v>0</v>
      </c>
      <c r="O896">
        <v>0</v>
      </c>
      <c r="P896">
        <v>0</v>
      </c>
      <c r="Q896">
        <v>0</v>
      </c>
      <c r="R896">
        <v>0</v>
      </c>
      <c r="S896">
        <v>0</v>
      </c>
    </row>
    <row r="897" spans="1:19">
      <c r="A897" t="s">
        <v>140</v>
      </c>
      <c r="B897" t="s">
        <v>185</v>
      </c>
      <c r="C897" t="s">
        <v>863</v>
      </c>
      <c r="D897">
        <v>68.141257177807972</v>
      </c>
      <c r="E897">
        <v>31.335030673006585</v>
      </c>
      <c r="F897">
        <v>0</v>
      </c>
      <c r="G897">
        <v>0</v>
      </c>
      <c r="H897">
        <v>0</v>
      </c>
      <c r="I897">
        <v>0</v>
      </c>
      <c r="J897">
        <v>0</v>
      </c>
      <c r="K897">
        <v>0</v>
      </c>
      <c r="L897">
        <v>0</v>
      </c>
      <c r="M897">
        <v>0</v>
      </c>
      <c r="N897">
        <v>0</v>
      </c>
      <c r="O897">
        <v>0</v>
      </c>
      <c r="P897">
        <v>0</v>
      </c>
      <c r="Q897">
        <v>0</v>
      </c>
      <c r="R897">
        <v>0</v>
      </c>
      <c r="S897">
        <v>0</v>
      </c>
    </row>
    <row r="898" spans="1:19">
      <c r="A898" t="s">
        <v>142</v>
      </c>
      <c r="B898" t="s">
        <v>171</v>
      </c>
      <c r="C898" t="s">
        <v>856</v>
      </c>
      <c r="D898">
        <v>0</v>
      </c>
      <c r="E898">
        <v>0</v>
      </c>
      <c r="F898">
        <v>0</v>
      </c>
      <c r="G898">
        <v>0</v>
      </c>
      <c r="H898">
        <v>0</v>
      </c>
      <c r="I898">
        <v>0</v>
      </c>
      <c r="J898">
        <v>0</v>
      </c>
      <c r="K898">
        <v>0</v>
      </c>
      <c r="L898">
        <v>0</v>
      </c>
      <c r="M898">
        <v>0</v>
      </c>
      <c r="N898">
        <v>0</v>
      </c>
      <c r="O898">
        <v>0</v>
      </c>
      <c r="P898">
        <v>0</v>
      </c>
      <c r="Q898">
        <v>0</v>
      </c>
      <c r="R898">
        <v>0</v>
      </c>
      <c r="S898">
        <v>0</v>
      </c>
    </row>
    <row r="899" spans="1:19">
      <c r="A899" t="s">
        <v>142</v>
      </c>
      <c r="B899" t="s">
        <v>171</v>
      </c>
      <c r="C899" t="s">
        <v>857</v>
      </c>
      <c r="D899">
        <v>21.679689123593107</v>
      </c>
      <c r="E899">
        <v>9.9694920787325962</v>
      </c>
      <c r="F899">
        <v>0</v>
      </c>
      <c r="G899">
        <v>0</v>
      </c>
      <c r="H899">
        <v>0</v>
      </c>
      <c r="I899">
        <v>0</v>
      </c>
      <c r="J899">
        <v>0</v>
      </c>
      <c r="K899">
        <v>0</v>
      </c>
      <c r="L899">
        <v>0</v>
      </c>
      <c r="M899">
        <v>0</v>
      </c>
      <c r="N899">
        <v>0</v>
      </c>
      <c r="O899">
        <v>0</v>
      </c>
      <c r="P899">
        <v>0</v>
      </c>
      <c r="Q899">
        <v>0</v>
      </c>
      <c r="R899">
        <v>0</v>
      </c>
      <c r="S899">
        <v>0</v>
      </c>
    </row>
    <row r="900" spans="1:19">
      <c r="A900" t="s">
        <v>142</v>
      </c>
      <c r="B900" t="s">
        <v>171</v>
      </c>
      <c r="C900" t="s">
        <v>858</v>
      </c>
      <c r="D900">
        <v>37.616291696687846</v>
      </c>
      <c r="E900">
        <v>17.298002751031632</v>
      </c>
      <c r="F900">
        <v>0</v>
      </c>
      <c r="G900">
        <v>0</v>
      </c>
      <c r="H900">
        <v>0</v>
      </c>
      <c r="I900">
        <v>0</v>
      </c>
      <c r="J900">
        <v>0</v>
      </c>
      <c r="K900">
        <v>0</v>
      </c>
      <c r="L900">
        <v>0</v>
      </c>
      <c r="M900">
        <v>0</v>
      </c>
      <c r="N900">
        <v>0</v>
      </c>
      <c r="O900">
        <v>0</v>
      </c>
      <c r="P900">
        <v>0</v>
      </c>
      <c r="Q900">
        <v>0</v>
      </c>
      <c r="R900">
        <v>0</v>
      </c>
      <c r="S900">
        <v>0</v>
      </c>
    </row>
    <row r="901" spans="1:19">
      <c r="A901" t="s">
        <v>142</v>
      </c>
      <c r="B901" t="s">
        <v>171</v>
      </c>
      <c r="C901" t="s">
        <v>859</v>
      </c>
      <c r="D901">
        <v>36.950565604032235</v>
      </c>
      <c r="E901">
        <v>16.991865934700947</v>
      </c>
      <c r="F901">
        <v>0</v>
      </c>
      <c r="G901">
        <v>0</v>
      </c>
      <c r="H901">
        <v>0</v>
      </c>
      <c r="I901">
        <v>0</v>
      </c>
      <c r="J901">
        <v>0</v>
      </c>
      <c r="K901">
        <v>0</v>
      </c>
      <c r="L901">
        <v>0</v>
      </c>
      <c r="M901">
        <v>0</v>
      </c>
      <c r="N901">
        <v>0</v>
      </c>
      <c r="O901">
        <v>0</v>
      </c>
      <c r="P901">
        <v>0</v>
      </c>
      <c r="Q901">
        <v>0</v>
      </c>
      <c r="R901">
        <v>0</v>
      </c>
      <c r="S901">
        <v>0</v>
      </c>
    </row>
    <row r="902" spans="1:19">
      <c r="A902" t="s">
        <v>142</v>
      </c>
      <c r="B902" t="s">
        <v>171</v>
      </c>
      <c r="C902" t="s">
        <v>860</v>
      </c>
      <c r="D902">
        <v>34.904382315749295</v>
      </c>
      <c r="E902">
        <v>16.050920334979601</v>
      </c>
      <c r="F902">
        <v>0</v>
      </c>
      <c r="G902">
        <v>0</v>
      </c>
      <c r="H902">
        <v>0</v>
      </c>
      <c r="I902">
        <v>0</v>
      </c>
      <c r="J902">
        <v>0</v>
      </c>
      <c r="K902">
        <v>0</v>
      </c>
      <c r="L902">
        <v>0</v>
      </c>
      <c r="M902">
        <v>0</v>
      </c>
      <c r="N902">
        <v>0</v>
      </c>
      <c r="O902">
        <v>0</v>
      </c>
      <c r="P902">
        <v>0</v>
      </c>
      <c r="Q902">
        <v>0</v>
      </c>
      <c r="R902">
        <v>0</v>
      </c>
      <c r="S902">
        <v>0</v>
      </c>
    </row>
    <row r="903" spans="1:19">
      <c r="A903" t="s">
        <v>142</v>
      </c>
      <c r="B903" t="s">
        <v>171</v>
      </c>
      <c r="C903" t="s">
        <v>861</v>
      </c>
      <c r="D903">
        <v>34.904382315749295</v>
      </c>
      <c r="E903">
        <v>16.050920334979601</v>
      </c>
      <c r="F903">
        <v>0</v>
      </c>
      <c r="G903">
        <v>0</v>
      </c>
      <c r="H903">
        <v>0</v>
      </c>
      <c r="I903">
        <v>0</v>
      </c>
      <c r="J903">
        <v>0</v>
      </c>
      <c r="K903">
        <v>0</v>
      </c>
      <c r="L903">
        <v>0</v>
      </c>
      <c r="M903">
        <v>0</v>
      </c>
      <c r="N903">
        <v>0</v>
      </c>
      <c r="O903">
        <v>0</v>
      </c>
      <c r="P903">
        <v>0</v>
      </c>
      <c r="Q903">
        <v>0</v>
      </c>
      <c r="R903">
        <v>0</v>
      </c>
      <c r="S903">
        <v>0</v>
      </c>
    </row>
    <row r="904" spans="1:19">
      <c r="A904" t="s">
        <v>142</v>
      </c>
      <c r="B904" t="s">
        <v>171</v>
      </c>
      <c r="C904" t="s">
        <v>862</v>
      </c>
      <c r="D904">
        <v>34.904382315749295</v>
      </c>
      <c r="E904">
        <v>16.050920334979601</v>
      </c>
      <c r="F904">
        <v>0</v>
      </c>
      <c r="G904">
        <v>0</v>
      </c>
      <c r="H904">
        <v>0</v>
      </c>
      <c r="I904">
        <v>0</v>
      </c>
      <c r="J904">
        <v>0</v>
      </c>
      <c r="K904">
        <v>0</v>
      </c>
      <c r="L904">
        <v>0</v>
      </c>
      <c r="M904">
        <v>0</v>
      </c>
      <c r="N904">
        <v>0</v>
      </c>
      <c r="O904">
        <v>0</v>
      </c>
      <c r="P904">
        <v>0</v>
      </c>
      <c r="Q904">
        <v>0</v>
      </c>
      <c r="R904">
        <v>0</v>
      </c>
      <c r="S904">
        <v>0</v>
      </c>
    </row>
    <row r="905" spans="1:19">
      <c r="A905" t="s">
        <v>142</v>
      </c>
      <c r="B905" t="s">
        <v>171</v>
      </c>
      <c r="C905" t="s">
        <v>863</v>
      </c>
      <c r="D905">
        <v>34.904382315749295</v>
      </c>
      <c r="E905">
        <v>16.050920334979601</v>
      </c>
      <c r="F905">
        <v>0</v>
      </c>
      <c r="G905">
        <v>0</v>
      </c>
      <c r="H905">
        <v>0</v>
      </c>
      <c r="I905">
        <v>0</v>
      </c>
      <c r="J905">
        <v>0</v>
      </c>
      <c r="K905">
        <v>0</v>
      </c>
      <c r="L905">
        <v>0</v>
      </c>
      <c r="M905">
        <v>0</v>
      </c>
      <c r="N905">
        <v>0</v>
      </c>
      <c r="O905">
        <v>0</v>
      </c>
      <c r="P905">
        <v>0</v>
      </c>
      <c r="Q905">
        <v>0</v>
      </c>
      <c r="R905">
        <v>0</v>
      </c>
      <c r="S905">
        <v>0</v>
      </c>
    </row>
    <row r="906" spans="1:19">
      <c r="A906" t="s">
        <v>142</v>
      </c>
      <c r="B906" t="s">
        <v>173</v>
      </c>
      <c r="C906" t="s">
        <v>856</v>
      </c>
      <c r="D906">
        <v>0</v>
      </c>
      <c r="E906">
        <v>0</v>
      </c>
      <c r="F906">
        <v>0</v>
      </c>
      <c r="G906">
        <v>0</v>
      </c>
      <c r="H906">
        <v>0</v>
      </c>
      <c r="I906">
        <v>0</v>
      </c>
      <c r="J906">
        <v>0</v>
      </c>
      <c r="K906">
        <v>0</v>
      </c>
      <c r="L906">
        <v>0</v>
      </c>
      <c r="M906">
        <v>0</v>
      </c>
      <c r="N906">
        <v>0</v>
      </c>
      <c r="O906">
        <v>0</v>
      </c>
      <c r="P906">
        <v>0</v>
      </c>
      <c r="Q906">
        <v>0</v>
      </c>
      <c r="R906">
        <v>0</v>
      </c>
      <c r="S906">
        <v>0</v>
      </c>
    </row>
    <row r="907" spans="1:19">
      <c r="A907" t="s">
        <v>142</v>
      </c>
      <c r="B907" t="s">
        <v>173</v>
      </c>
      <c r="C907" t="s">
        <v>857</v>
      </c>
      <c r="D907">
        <v>56.058040103899756</v>
      </c>
      <c r="E907">
        <v>25.778514792304264</v>
      </c>
      <c r="F907">
        <v>0</v>
      </c>
      <c r="G907">
        <v>0</v>
      </c>
      <c r="H907">
        <v>0</v>
      </c>
      <c r="I907">
        <v>0</v>
      </c>
      <c r="J907">
        <v>0</v>
      </c>
      <c r="K907">
        <v>0</v>
      </c>
      <c r="L907">
        <v>0</v>
      </c>
      <c r="M907">
        <v>0</v>
      </c>
      <c r="N907">
        <v>0</v>
      </c>
      <c r="O907">
        <v>0</v>
      </c>
      <c r="P907">
        <v>0</v>
      </c>
      <c r="Q907">
        <v>0</v>
      </c>
      <c r="R907">
        <v>0</v>
      </c>
      <c r="S907">
        <v>0</v>
      </c>
    </row>
    <row r="908" spans="1:19">
      <c r="A908" t="s">
        <v>142</v>
      </c>
      <c r="B908" t="s">
        <v>173</v>
      </c>
      <c r="C908" t="s">
        <v>858</v>
      </c>
      <c r="D908">
        <v>51.188706405106089</v>
      </c>
      <c r="E908">
        <v>23.539332142494032</v>
      </c>
      <c r="F908">
        <v>0</v>
      </c>
      <c r="G908">
        <v>0</v>
      </c>
      <c r="H908">
        <v>0</v>
      </c>
      <c r="I908">
        <v>0</v>
      </c>
      <c r="J908">
        <v>0</v>
      </c>
      <c r="K908">
        <v>0</v>
      </c>
      <c r="L908">
        <v>0</v>
      </c>
      <c r="M908">
        <v>0</v>
      </c>
      <c r="N908">
        <v>0</v>
      </c>
      <c r="O908">
        <v>0</v>
      </c>
      <c r="P908">
        <v>0</v>
      </c>
      <c r="Q908">
        <v>0</v>
      </c>
      <c r="R908">
        <v>0</v>
      </c>
      <c r="S908">
        <v>0</v>
      </c>
    </row>
    <row r="909" spans="1:19">
      <c r="A909" t="s">
        <v>142</v>
      </c>
      <c r="B909" t="s">
        <v>173</v>
      </c>
      <c r="C909" t="s">
        <v>859</v>
      </c>
      <c r="D909">
        <v>36.387206371917713</v>
      </c>
      <c r="E909">
        <v>16.732802930151934</v>
      </c>
      <c r="F909">
        <v>0</v>
      </c>
      <c r="G909">
        <v>0</v>
      </c>
      <c r="H909">
        <v>0</v>
      </c>
      <c r="I909">
        <v>0</v>
      </c>
      <c r="J909">
        <v>0</v>
      </c>
      <c r="K909">
        <v>0</v>
      </c>
      <c r="L909">
        <v>0</v>
      </c>
      <c r="M909">
        <v>0</v>
      </c>
      <c r="N909">
        <v>0</v>
      </c>
      <c r="O909">
        <v>0</v>
      </c>
      <c r="P909">
        <v>0</v>
      </c>
      <c r="Q909">
        <v>0</v>
      </c>
      <c r="R909">
        <v>0</v>
      </c>
      <c r="S909">
        <v>0</v>
      </c>
    </row>
    <row r="910" spans="1:19">
      <c r="A910" t="s">
        <v>142</v>
      </c>
      <c r="B910" t="s">
        <v>173</v>
      </c>
      <c r="C910" t="s">
        <v>860</v>
      </c>
      <c r="D910">
        <v>48.770618598109671</v>
      </c>
      <c r="E910">
        <v>22.427364756794951</v>
      </c>
      <c r="F910">
        <v>0</v>
      </c>
      <c r="G910">
        <v>0</v>
      </c>
      <c r="H910">
        <v>0</v>
      </c>
      <c r="I910">
        <v>0</v>
      </c>
      <c r="J910">
        <v>0</v>
      </c>
      <c r="K910">
        <v>0</v>
      </c>
      <c r="L910">
        <v>0</v>
      </c>
      <c r="M910">
        <v>0</v>
      </c>
      <c r="N910">
        <v>0</v>
      </c>
      <c r="O910">
        <v>0</v>
      </c>
      <c r="P910">
        <v>0</v>
      </c>
      <c r="Q910">
        <v>0</v>
      </c>
      <c r="R910">
        <v>0</v>
      </c>
      <c r="S910">
        <v>0</v>
      </c>
    </row>
    <row r="911" spans="1:19">
      <c r="A911" t="s">
        <v>142</v>
      </c>
      <c r="B911" t="s">
        <v>173</v>
      </c>
      <c r="C911" t="s">
        <v>861</v>
      </c>
      <c r="D911">
        <v>48.770618598109671</v>
      </c>
      <c r="E911">
        <v>22.427364756794951</v>
      </c>
      <c r="F911">
        <v>0</v>
      </c>
      <c r="G911">
        <v>0</v>
      </c>
      <c r="H911">
        <v>0</v>
      </c>
      <c r="I911">
        <v>0</v>
      </c>
      <c r="J911">
        <v>0</v>
      </c>
      <c r="K911">
        <v>0</v>
      </c>
      <c r="L911">
        <v>0</v>
      </c>
      <c r="M911">
        <v>0</v>
      </c>
      <c r="N911">
        <v>0</v>
      </c>
      <c r="O911">
        <v>0</v>
      </c>
      <c r="P911">
        <v>0</v>
      </c>
      <c r="Q911">
        <v>0</v>
      </c>
      <c r="R911">
        <v>0</v>
      </c>
      <c r="S911">
        <v>0</v>
      </c>
    </row>
    <row r="912" spans="1:19">
      <c r="A912" t="s">
        <v>142</v>
      </c>
      <c r="B912" t="s">
        <v>173</v>
      </c>
      <c r="C912" t="s">
        <v>862</v>
      </c>
      <c r="D912">
        <v>48.770618598109671</v>
      </c>
      <c r="E912">
        <v>22.427364756794951</v>
      </c>
      <c r="F912">
        <v>0</v>
      </c>
      <c r="G912">
        <v>0</v>
      </c>
      <c r="H912">
        <v>0</v>
      </c>
      <c r="I912">
        <v>0</v>
      </c>
      <c r="J912">
        <v>0</v>
      </c>
      <c r="K912">
        <v>0</v>
      </c>
      <c r="L912">
        <v>0</v>
      </c>
      <c r="M912">
        <v>0</v>
      </c>
      <c r="N912">
        <v>0</v>
      </c>
      <c r="O912">
        <v>0</v>
      </c>
      <c r="P912">
        <v>0</v>
      </c>
      <c r="Q912">
        <v>0</v>
      </c>
      <c r="R912">
        <v>0</v>
      </c>
      <c r="S912">
        <v>0</v>
      </c>
    </row>
    <row r="913" spans="1:19">
      <c r="A913" t="s">
        <v>142</v>
      </c>
      <c r="B913" t="s">
        <v>173</v>
      </c>
      <c r="C913" t="s">
        <v>863</v>
      </c>
      <c r="D913">
        <v>48.770618598109671</v>
      </c>
      <c r="E913">
        <v>22.427364756794951</v>
      </c>
      <c r="F913">
        <v>0</v>
      </c>
      <c r="G913">
        <v>0</v>
      </c>
      <c r="H913">
        <v>0</v>
      </c>
      <c r="I913">
        <v>0</v>
      </c>
      <c r="J913">
        <v>0</v>
      </c>
      <c r="K913">
        <v>0</v>
      </c>
      <c r="L913">
        <v>0</v>
      </c>
      <c r="M913">
        <v>0</v>
      </c>
      <c r="N913">
        <v>0</v>
      </c>
      <c r="O913">
        <v>0</v>
      </c>
      <c r="P913">
        <v>0</v>
      </c>
      <c r="Q913">
        <v>0</v>
      </c>
      <c r="R913">
        <v>0</v>
      </c>
      <c r="S913">
        <v>0</v>
      </c>
    </row>
    <row r="914" spans="1:19">
      <c r="A914" t="s">
        <v>142</v>
      </c>
      <c r="B914" t="s">
        <v>175</v>
      </c>
      <c r="C914" t="s">
        <v>856</v>
      </c>
      <c r="D914">
        <v>0</v>
      </c>
      <c r="E914">
        <v>0</v>
      </c>
      <c r="F914">
        <v>0</v>
      </c>
      <c r="G914">
        <v>0</v>
      </c>
      <c r="H914">
        <v>0</v>
      </c>
      <c r="I914">
        <v>0</v>
      </c>
      <c r="J914">
        <v>0</v>
      </c>
      <c r="K914">
        <v>0</v>
      </c>
      <c r="L914">
        <v>0</v>
      </c>
      <c r="M914">
        <v>0</v>
      </c>
      <c r="N914">
        <v>0</v>
      </c>
      <c r="O914">
        <v>0</v>
      </c>
      <c r="P914">
        <v>0</v>
      </c>
      <c r="Q914">
        <v>0</v>
      </c>
      <c r="R914">
        <v>0</v>
      </c>
      <c r="S914">
        <v>0</v>
      </c>
    </row>
    <row r="915" spans="1:19">
      <c r="A915" t="s">
        <v>142</v>
      </c>
      <c r="B915" t="s">
        <v>175</v>
      </c>
      <c r="C915" t="s">
        <v>857</v>
      </c>
      <c r="D915">
        <v>0</v>
      </c>
      <c r="E915">
        <v>0</v>
      </c>
      <c r="F915">
        <v>0</v>
      </c>
      <c r="G915">
        <v>0</v>
      </c>
      <c r="H915">
        <v>0</v>
      </c>
      <c r="I915">
        <v>0</v>
      </c>
      <c r="J915">
        <v>0</v>
      </c>
      <c r="K915">
        <v>0</v>
      </c>
      <c r="L915">
        <v>0</v>
      </c>
      <c r="M915">
        <v>0</v>
      </c>
      <c r="N915">
        <v>0</v>
      </c>
      <c r="O915">
        <v>0</v>
      </c>
      <c r="P915">
        <v>0</v>
      </c>
      <c r="Q915">
        <v>0</v>
      </c>
      <c r="R915">
        <v>0</v>
      </c>
      <c r="S915">
        <v>0</v>
      </c>
    </row>
    <row r="916" spans="1:19">
      <c r="A916" t="s">
        <v>142</v>
      </c>
      <c r="B916" t="s">
        <v>175</v>
      </c>
      <c r="C916" t="s">
        <v>858</v>
      </c>
      <c r="D916">
        <v>66.608731707317091</v>
      </c>
      <c r="E916">
        <v>30.630292682926822</v>
      </c>
      <c r="F916">
        <v>0</v>
      </c>
      <c r="G916">
        <v>0</v>
      </c>
      <c r="H916">
        <v>0</v>
      </c>
      <c r="I916">
        <v>0</v>
      </c>
      <c r="J916">
        <v>0</v>
      </c>
      <c r="K916">
        <v>0</v>
      </c>
      <c r="L916">
        <v>0</v>
      </c>
      <c r="M916">
        <v>0</v>
      </c>
      <c r="N916">
        <v>0</v>
      </c>
      <c r="O916">
        <v>0</v>
      </c>
      <c r="P916">
        <v>0</v>
      </c>
      <c r="Q916">
        <v>0</v>
      </c>
      <c r="R916">
        <v>0</v>
      </c>
      <c r="S916">
        <v>0</v>
      </c>
    </row>
    <row r="917" spans="1:19">
      <c r="A917" t="s">
        <v>142</v>
      </c>
      <c r="B917" t="s">
        <v>175</v>
      </c>
      <c r="C917" t="s">
        <v>859</v>
      </c>
      <c r="D917">
        <v>66.608731707317091</v>
      </c>
      <c r="E917">
        <v>30.630292682926822</v>
      </c>
      <c r="F917">
        <v>0</v>
      </c>
      <c r="G917">
        <v>0</v>
      </c>
      <c r="H917">
        <v>0</v>
      </c>
      <c r="I917">
        <v>0</v>
      </c>
      <c r="J917">
        <v>0</v>
      </c>
      <c r="K917">
        <v>0</v>
      </c>
      <c r="L917">
        <v>0</v>
      </c>
      <c r="M917">
        <v>0</v>
      </c>
      <c r="N917">
        <v>0</v>
      </c>
      <c r="O917">
        <v>0</v>
      </c>
      <c r="P917">
        <v>0</v>
      </c>
      <c r="Q917">
        <v>0</v>
      </c>
      <c r="R917">
        <v>0</v>
      </c>
      <c r="S917">
        <v>0</v>
      </c>
    </row>
    <row r="918" spans="1:19">
      <c r="A918" t="s">
        <v>142</v>
      </c>
      <c r="B918" t="s">
        <v>175</v>
      </c>
      <c r="C918" t="s">
        <v>860</v>
      </c>
      <c r="D918">
        <v>46.779833066847658</v>
      </c>
      <c r="E918">
        <v>21.511894038039429</v>
      </c>
      <c r="F918">
        <v>0</v>
      </c>
      <c r="G918">
        <v>0</v>
      </c>
      <c r="H918">
        <v>0</v>
      </c>
      <c r="I918">
        <v>0</v>
      </c>
      <c r="J918">
        <v>0</v>
      </c>
      <c r="K918">
        <v>0</v>
      </c>
      <c r="L918">
        <v>0</v>
      </c>
      <c r="M918">
        <v>0</v>
      </c>
      <c r="N918">
        <v>0</v>
      </c>
      <c r="O918">
        <v>0</v>
      </c>
      <c r="P918">
        <v>0</v>
      </c>
      <c r="Q918">
        <v>0</v>
      </c>
      <c r="R918">
        <v>0</v>
      </c>
      <c r="S918">
        <v>0</v>
      </c>
    </row>
    <row r="919" spans="1:19">
      <c r="A919" t="s">
        <v>142</v>
      </c>
      <c r="B919" t="s">
        <v>175</v>
      </c>
      <c r="C919" t="s">
        <v>861</v>
      </c>
      <c r="D919">
        <v>46.779833066847658</v>
      </c>
      <c r="E919">
        <v>21.511894038039429</v>
      </c>
      <c r="F919">
        <v>0</v>
      </c>
      <c r="G919">
        <v>0</v>
      </c>
      <c r="H919">
        <v>0</v>
      </c>
      <c r="I919">
        <v>0</v>
      </c>
      <c r="J919">
        <v>0</v>
      </c>
      <c r="K919">
        <v>0</v>
      </c>
      <c r="L919">
        <v>0</v>
      </c>
      <c r="M919">
        <v>0</v>
      </c>
      <c r="N919">
        <v>0</v>
      </c>
      <c r="O919">
        <v>0</v>
      </c>
      <c r="P919">
        <v>0</v>
      </c>
      <c r="Q919">
        <v>0</v>
      </c>
      <c r="R919">
        <v>0</v>
      </c>
      <c r="S919">
        <v>0</v>
      </c>
    </row>
    <row r="920" spans="1:19">
      <c r="A920" t="s">
        <v>142</v>
      </c>
      <c r="B920" t="s">
        <v>175</v>
      </c>
      <c r="C920" t="s">
        <v>862</v>
      </c>
      <c r="D920">
        <v>46.779833066847658</v>
      </c>
      <c r="E920">
        <v>21.511894038039429</v>
      </c>
      <c r="F920">
        <v>0</v>
      </c>
      <c r="G920">
        <v>0</v>
      </c>
      <c r="H920">
        <v>0</v>
      </c>
      <c r="I920">
        <v>0</v>
      </c>
      <c r="J920">
        <v>0</v>
      </c>
      <c r="K920">
        <v>0</v>
      </c>
      <c r="L920">
        <v>0</v>
      </c>
      <c r="M920">
        <v>0</v>
      </c>
      <c r="N920">
        <v>0</v>
      </c>
      <c r="O920">
        <v>0</v>
      </c>
      <c r="P920">
        <v>0</v>
      </c>
      <c r="Q920">
        <v>0</v>
      </c>
      <c r="R920">
        <v>0</v>
      </c>
      <c r="S920">
        <v>0</v>
      </c>
    </row>
    <row r="921" spans="1:19">
      <c r="A921" t="s">
        <v>142</v>
      </c>
      <c r="B921" t="s">
        <v>175</v>
      </c>
      <c r="C921" t="s">
        <v>863</v>
      </c>
      <c r="D921">
        <v>46.779833066847658</v>
      </c>
      <c r="E921">
        <v>21.511894038039429</v>
      </c>
      <c r="F921">
        <v>0</v>
      </c>
      <c r="G921">
        <v>0</v>
      </c>
      <c r="H921">
        <v>0</v>
      </c>
      <c r="I921">
        <v>0</v>
      </c>
      <c r="J921">
        <v>0</v>
      </c>
      <c r="K921">
        <v>0</v>
      </c>
      <c r="L921">
        <v>0</v>
      </c>
      <c r="M921">
        <v>0</v>
      </c>
      <c r="N921">
        <v>0</v>
      </c>
      <c r="O921">
        <v>0</v>
      </c>
      <c r="P921">
        <v>0</v>
      </c>
      <c r="Q921">
        <v>0</v>
      </c>
      <c r="R921">
        <v>0</v>
      </c>
      <c r="S921">
        <v>0</v>
      </c>
    </row>
    <row r="922" spans="1:19">
      <c r="A922" t="s">
        <v>142</v>
      </c>
      <c r="B922" t="s">
        <v>177</v>
      </c>
      <c r="C922" t="s">
        <v>856</v>
      </c>
      <c r="D922">
        <v>0</v>
      </c>
      <c r="E922">
        <v>0</v>
      </c>
      <c r="F922">
        <v>0</v>
      </c>
      <c r="G922">
        <v>0</v>
      </c>
      <c r="H922">
        <v>0</v>
      </c>
      <c r="I922">
        <v>0</v>
      </c>
      <c r="J922">
        <v>0</v>
      </c>
      <c r="K922">
        <v>0</v>
      </c>
      <c r="L922">
        <v>0</v>
      </c>
      <c r="M922">
        <v>0</v>
      </c>
      <c r="N922">
        <v>0</v>
      </c>
      <c r="O922">
        <v>0</v>
      </c>
      <c r="P922">
        <v>0</v>
      </c>
      <c r="Q922">
        <v>0</v>
      </c>
      <c r="R922">
        <v>0</v>
      </c>
      <c r="S922">
        <v>0</v>
      </c>
    </row>
    <row r="923" spans="1:19">
      <c r="A923" t="s">
        <v>142</v>
      </c>
      <c r="B923" t="s">
        <v>177</v>
      </c>
      <c r="C923" t="s">
        <v>857</v>
      </c>
      <c r="D923">
        <v>21.92</v>
      </c>
      <c r="E923">
        <v>10.079999999999998</v>
      </c>
      <c r="F923">
        <v>0</v>
      </c>
      <c r="G923">
        <v>0</v>
      </c>
      <c r="H923">
        <v>0</v>
      </c>
      <c r="I923">
        <v>0</v>
      </c>
      <c r="J923">
        <v>0</v>
      </c>
      <c r="K923">
        <v>0</v>
      </c>
      <c r="L923">
        <v>0</v>
      </c>
      <c r="M923">
        <v>0</v>
      </c>
      <c r="N923">
        <v>0</v>
      </c>
      <c r="O923">
        <v>0</v>
      </c>
      <c r="P923">
        <v>0</v>
      </c>
      <c r="Q923">
        <v>0</v>
      </c>
      <c r="R923">
        <v>0</v>
      </c>
      <c r="S923">
        <v>0</v>
      </c>
    </row>
    <row r="924" spans="1:19">
      <c r="A924" t="s">
        <v>142</v>
      </c>
      <c r="B924" t="s">
        <v>177</v>
      </c>
      <c r="C924" t="s">
        <v>858</v>
      </c>
      <c r="D924">
        <v>52.416561680000001</v>
      </c>
      <c r="E924">
        <v>24.103966319999998</v>
      </c>
      <c r="F924">
        <v>0</v>
      </c>
      <c r="G924">
        <v>0</v>
      </c>
      <c r="H924">
        <v>0</v>
      </c>
      <c r="I924">
        <v>0</v>
      </c>
      <c r="J924">
        <v>0</v>
      </c>
      <c r="K924">
        <v>0</v>
      </c>
      <c r="L924">
        <v>0</v>
      </c>
      <c r="M924">
        <v>0</v>
      </c>
      <c r="N924">
        <v>0</v>
      </c>
      <c r="O924">
        <v>0</v>
      </c>
      <c r="P924">
        <v>0</v>
      </c>
      <c r="Q924">
        <v>0</v>
      </c>
      <c r="R924">
        <v>0</v>
      </c>
      <c r="S924">
        <v>0</v>
      </c>
    </row>
    <row r="925" spans="1:19">
      <c r="A925" t="s">
        <v>142</v>
      </c>
      <c r="B925" t="s">
        <v>177</v>
      </c>
      <c r="C925" t="s">
        <v>859</v>
      </c>
      <c r="D925">
        <v>79.556927500000029</v>
      </c>
      <c r="E925">
        <v>36.584572500000007</v>
      </c>
      <c r="F925">
        <v>0</v>
      </c>
      <c r="G925">
        <v>0</v>
      </c>
      <c r="H925">
        <v>0</v>
      </c>
      <c r="I925">
        <v>0</v>
      </c>
      <c r="J925">
        <v>0</v>
      </c>
      <c r="K925">
        <v>0</v>
      </c>
      <c r="L925">
        <v>0</v>
      </c>
      <c r="M925">
        <v>0</v>
      </c>
      <c r="N925">
        <v>0</v>
      </c>
      <c r="O925">
        <v>0</v>
      </c>
      <c r="P925">
        <v>0</v>
      </c>
      <c r="Q925">
        <v>0</v>
      </c>
      <c r="R925">
        <v>0</v>
      </c>
      <c r="S925">
        <v>0</v>
      </c>
    </row>
    <row r="926" spans="1:19">
      <c r="A926" t="s">
        <v>142</v>
      </c>
      <c r="B926" t="s">
        <v>177</v>
      </c>
      <c r="C926" t="s">
        <v>860</v>
      </c>
      <c r="D926">
        <v>79.556927500000029</v>
      </c>
      <c r="E926">
        <v>36.584572500000007</v>
      </c>
      <c r="F926">
        <v>0</v>
      </c>
      <c r="G926">
        <v>0</v>
      </c>
      <c r="H926">
        <v>0</v>
      </c>
      <c r="I926">
        <v>0</v>
      </c>
      <c r="J926">
        <v>0</v>
      </c>
      <c r="K926">
        <v>0</v>
      </c>
      <c r="L926">
        <v>0</v>
      </c>
      <c r="M926">
        <v>0</v>
      </c>
      <c r="N926">
        <v>0</v>
      </c>
      <c r="O926">
        <v>0</v>
      </c>
      <c r="P926">
        <v>0</v>
      </c>
      <c r="Q926">
        <v>0</v>
      </c>
      <c r="R926">
        <v>0</v>
      </c>
      <c r="S926">
        <v>0</v>
      </c>
    </row>
    <row r="927" spans="1:19">
      <c r="A927" t="s">
        <v>142</v>
      </c>
      <c r="B927" t="s">
        <v>177</v>
      </c>
      <c r="C927" t="s">
        <v>861</v>
      </c>
      <c r="D927">
        <v>79.556927500000029</v>
      </c>
      <c r="E927">
        <v>36.584572500000007</v>
      </c>
      <c r="F927">
        <v>0</v>
      </c>
      <c r="G927">
        <v>0</v>
      </c>
      <c r="H927">
        <v>0</v>
      </c>
      <c r="I927">
        <v>0</v>
      </c>
      <c r="J927">
        <v>0</v>
      </c>
      <c r="K927">
        <v>0</v>
      </c>
      <c r="L927">
        <v>0</v>
      </c>
      <c r="M927">
        <v>0</v>
      </c>
      <c r="N927">
        <v>0</v>
      </c>
      <c r="O927">
        <v>0</v>
      </c>
      <c r="P927">
        <v>0</v>
      </c>
      <c r="Q927">
        <v>0</v>
      </c>
      <c r="R927">
        <v>0</v>
      </c>
      <c r="S927">
        <v>0</v>
      </c>
    </row>
    <row r="928" spans="1:19">
      <c r="A928" t="s">
        <v>142</v>
      </c>
      <c r="B928" t="s">
        <v>177</v>
      </c>
      <c r="C928" t="s">
        <v>862</v>
      </c>
      <c r="D928">
        <v>79.556927500000029</v>
      </c>
      <c r="E928">
        <v>36.584572500000007</v>
      </c>
      <c r="F928">
        <v>0</v>
      </c>
      <c r="G928">
        <v>0</v>
      </c>
      <c r="H928">
        <v>0</v>
      </c>
      <c r="I928">
        <v>0</v>
      </c>
      <c r="J928">
        <v>0</v>
      </c>
      <c r="K928">
        <v>0</v>
      </c>
      <c r="L928">
        <v>0</v>
      </c>
      <c r="M928">
        <v>0</v>
      </c>
      <c r="N928">
        <v>0</v>
      </c>
      <c r="O928">
        <v>0</v>
      </c>
      <c r="P928">
        <v>0</v>
      </c>
      <c r="Q928">
        <v>0</v>
      </c>
      <c r="R928">
        <v>0</v>
      </c>
      <c r="S928">
        <v>0</v>
      </c>
    </row>
    <row r="929" spans="1:19">
      <c r="A929" t="s">
        <v>142</v>
      </c>
      <c r="B929" t="s">
        <v>177</v>
      </c>
      <c r="C929" t="s">
        <v>863</v>
      </c>
      <c r="D929">
        <v>79.556927500000029</v>
      </c>
      <c r="E929">
        <v>36.584572500000007</v>
      </c>
      <c r="F929">
        <v>0</v>
      </c>
      <c r="G929">
        <v>0</v>
      </c>
      <c r="H929">
        <v>0</v>
      </c>
      <c r="I929">
        <v>0</v>
      </c>
      <c r="J929">
        <v>0</v>
      </c>
      <c r="K929">
        <v>0</v>
      </c>
      <c r="L929">
        <v>0</v>
      </c>
      <c r="M929">
        <v>0</v>
      </c>
      <c r="N929">
        <v>0</v>
      </c>
      <c r="O929">
        <v>0</v>
      </c>
      <c r="P929">
        <v>0</v>
      </c>
      <c r="Q929">
        <v>0</v>
      </c>
      <c r="R929">
        <v>0</v>
      </c>
      <c r="S929">
        <v>0</v>
      </c>
    </row>
    <row r="930" spans="1:19">
      <c r="A930" t="s">
        <v>142</v>
      </c>
      <c r="B930" t="s">
        <v>179</v>
      </c>
      <c r="C930" t="s">
        <v>856</v>
      </c>
      <c r="D930">
        <v>0</v>
      </c>
      <c r="E930">
        <v>0</v>
      </c>
      <c r="F930">
        <v>0</v>
      </c>
      <c r="G930">
        <v>0</v>
      </c>
      <c r="H930">
        <v>0</v>
      </c>
      <c r="I930">
        <v>0</v>
      </c>
      <c r="J930">
        <v>0</v>
      </c>
      <c r="K930">
        <v>0</v>
      </c>
      <c r="L930">
        <v>0</v>
      </c>
      <c r="M930">
        <v>0</v>
      </c>
      <c r="N930">
        <v>0</v>
      </c>
      <c r="O930">
        <v>0</v>
      </c>
      <c r="P930">
        <v>0</v>
      </c>
      <c r="Q930">
        <v>0</v>
      </c>
      <c r="R930">
        <v>0</v>
      </c>
      <c r="S930">
        <v>0</v>
      </c>
    </row>
    <row r="931" spans="1:19">
      <c r="A931" t="s">
        <v>142</v>
      </c>
      <c r="B931" t="s">
        <v>179</v>
      </c>
      <c r="C931" t="s">
        <v>857</v>
      </c>
      <c r="D931">
        <v>21.92</v>
      </c>
      <c r="E931">
        <v>10.079999999999998</v>
      </c>
      <c r="F931">
        <v>0</v>
      </c>
      <c r="G931">
        <v>0</v>
      </c>
      <c r="H931">
        <v>0</v>
      </c>
      <c r="I931">
        <v>0</v>
      </c>
      <c r="J931">
        <v>0</v>
      </c>
      <c r="K931">
        <v>0</v>
      </c>
      <c r="L931">
        <v>0</v>
      </c>
      <c r="M931">
        <v>0</v>
      </c>
      <c r="N931">
        <v>0</v>
      </c>
      <c r="O931">
        <v>0</v>
      </c>
      <c r="P931">
        <v>0</v>
      </c>
      <c r="Q931">
        <v>0</v>
      </c>
      <c r="R931">
        <v>0</v>
      </c>
      <c r="S931">
        <v>0</v>
      </c>
    </row>
    <row r="932" spans="1:19">
      <c r="A932" t="s">
        <v>142</v>
      </c>
      <c r="B932" t="s">
        <v>179</v>
      </c>
      <c r="C932" t="s">
        <v>858</v>
      </c>
      <c r="D932">
        <v>52.416561680000001</v>
      </c>
      <c r="E932">
        <v>24.103966319999998</v>
      </c>
      <c r="F932">
        <v>0</v>
      </c>
      <c r="G932">
        <v>0</v>
      </c>
      <c r="H932">
        <v>0</v>
      </c>
      <c r="I932">
        <v>0</v>
      </c>
      <c r="J932">
        <v>0</v>
      </c>
      <c r="K932">
        <v>0</v>
      </c>
      <c r="L932">
        <v>0</v>
      </c>
      <c r="M932">
        <v>0</v>
      </c>
      <c r="N932">
        <v>0</v>
      </c>
      <c r="O932">
        <v>0</v>
      </c>
      <c r="P932">
        <v>0</v>
      </c>
      <c r="Q932">
        <v>0</v>
      </c>
      <c r="R932">
        <v>0</v>
      </c>
      <c r="S932">
        <v>0</v>
      </c>
    </row>
    <row r="933" spans="1:19">
      <c r="A933" t="s">
        <v>142</v>
      </c>
      <c r="B933" t="s">
        <v>179</v>
      </c>
      <c r="C933" t="s">
        <v>859</v>
      </c>
      <c r="D933">
        <v>79.556927500000029</v>
      </c>
      <c r="E933">
        <v>36.584572500000007</v>
      </c>
      <c r="F933">
        <v>0</v>
      </c>
      <c r="G933">
        <v>0</v>
      </c>
      <c r="H933">
        <v>0</v>
      </c>
      <c r="I933">
        <v>0</v>
      </c>
      <c r="J933">
        <v>0</v>
      </c>
      <c r="K933">
        <v>0</v>
      </c>
      <c r="L933">
        <v>0</v>
      </c>
      <c r="M933">
        <v>0</v>
      </c>
      <c r="N933">
        <v>0</v>
      </c>
      <c r="O933">
        <v>0</v>
      </c>
      <c r="P933">
        <v>0</v>
      </c>
      <c r="Q933">
        <v>0</v>
      </c>
      <c r="R933">
        <v>0</v>
      </c>
      <c r="S933">
        <v>0</v>
      </c>
    </row>
    <row r="934" spans="1:19">
      <c r="A934" t="s">
        <v>142</v>
      </c>
      <c r="B934" t="s">
        <v>179</v>
      </c>
      <c r="C934" t="s">
        <v>860</v>
      </c>
      <c r="D934">
        <v>79.556927500000029</v>
      </c>
      <c r="E934">
        <v>36.584572500000007</v>
      </c>
      <c r="F934">
        <v>0</v>
      </c>
      <c r="G934">
        <v>0</v>
      </c>
      <c r="H934">
        <v>0</v>
      </c>
      <c r="I934">
        <v>0</v>
      </c>
      <c r="J934">
        <v>0</v>
      </c>
      <c r="K934">
        <v>0</v>
      </c>
      <c r="L934">
        <v>0</v>
      </c>
      <c r="M934">
        <v>0</v>
      </c>
      <c r="N934">
        <v>0</v>
      </c>
      <c r="O934">
        <v>0</v>
      </c>
      <c r="P934">
        <v>0</v>
      </c>
      <c r="Q934">
        <v>0</v>
      </c>
      <c r="R934">
        <v>0</v>
      </c>
      <c r="S934">
        <v>0</v>
      </c>
    </row>
    <row r="935" spans="1:19">
      <c r="A935" t="s">
        <v>142</v>
      </c>
      <c r="B935" t="s">
        <v>179</v>
      </c>
      <c r="C935" t="s">
        <v>861</v>
      </c>
      <c r="D935">
        <v>79.556927500000029</v>
      </c>
      <c r="E935">
        <v>36.584572500000007</v>
      </c>
      <c r="F935">
        <v>0</v>
      </c>
      <c r="G935">
        <v>0</v>
      </c>
      <c r="H935">
        <v>0</v>
      </c>
      <c r="I935">
        <v>0</v>
      </c>
      <c r="J935">
        <v>0</v>
      </c>
      <c r="K935">
        <v>0</v>
      </c>
      <c r="L935">
        <v>0</v>
      </c>
      <c r="M935">
        <v>0</v>
      </c>
      <c r="N935">
        <v>0</v>
      </c>
      <c r="O935">
        <v>0</v>
      </c>
      <c r="P935">
        <v>0</v>
      </c>
      <c r="Q935">
        <v>0</v>
      </c>
      <c r="R935">
        <v>0</v>
      </c>
      <c r="S935">
        <v>0</v>
      </c>
    </row>
    <row r="936" spans="1:19">
      <c r="A936" t="s">
        <v>142</v>
      </c>
      <c r="B936" t="s">
        <v>179</v>
      </c>
      <c r="C936" t="s">
        <v>862</v>
      </c>
      <c r="D936">
        <v>79.556927500000029</v>
      </c>
      <c r="E936">
        <v>36.584572500000007</v>
      </c>
      <c r="F936">
        <v>0</v>
      </c>
      <c r="G936">
        <v>0</v>
      </c>
      <c r="H936">
        <v>0</v>
      </c>
      <c r="I936">
        <v>0</v>
      </c>
      <c r="J936">
        <v>0</v>
      </c>
      <c r="K936">
        <v>0</v>
      </c>
      <c r="L936">
        <v>0</v>
      </c>
      <c r="M936">
        <v>0</v>
      </c>
      <c r="N936">
        <v>0</v>
      </c>
      <c r="O936">
        <v>0</v>
      </c>
      <c r="P936">
        <v>0</v>
      </c>
      <c r="Q936">
        <v>0</v>
      </c>
      <c r="R936">
        <v>0</v>
      </c>
      <c r="S936">
        <v>0</v>
      </c>
    </row>
    <row r="937" spans="1:19">
      <c r="A937" t="s">
        <v>142</v>
      </c>
      <c r="B937" t="s">
        <v>179</v>
      </c>
      <c r="C937" t="s">
        <v>863</v>
      </c>
      <c r="D937">
        <v>79.556927500000029</v>
      </c>
      <c r="E937">
        <v>36.584572500000007</v>
      </c>
      <c r="F937">
        <v>0</v>
      </c>
      <c r="G937">
        <v>0</v>
      </c>
      <c r="H937">
        <v>0</v>
      </c>
      <c r="I937">
        <v>0</v>
      </c>
      <c r="J937">
        <v>0</v>
      </c>
      <c r="K937">
        <v>0</v>
      </c>
      <c r="L937">
        <v>0</v>
      </c>
      <c r="M937">
        <v>0</v>
      </c>
      <c r="N937">
        <v>0</v>
      </c>
      <c r="O937">
        <v>0</v>
      </c>
      <c r="P937">
        <v>0</v>
      </c>
      <c r="Q937">
        <v>0</v>
      </c>
      <c r="R937">
        <v>0</v>
      </c>
      <c r="S937">
        <v>0</v>
      </c>
    </row>
    <row r="938" spans="1:19">
      <c r="A938" t="s">
        <v>142</v>
      </c>
      <c r="B938" t="s">
        <v>181</v>
      </c>
      <c r="C938" t="s">
        <v>856</v>
      </c>
      <c r="D938">
        <v>0</v>
      </c>
      <c r="E938">
        <v>0</v>
      </c>
      <c r="F938">
        <v>0</v>
      </c>
      <c r="G938">
        <v>0</v>
      </c>
      <c r="H938">
        <v>0</v>
      </c>
      <c r="I938">
        <v>0</v>
      </c>
      <c r="J938">
        <v>0</v>
      </c>
      <c r="K938">
        <v>0</v>
      </c>
      <c r="L938">
        <v>0</v>
      </c>
      <c r="M938">
        <v>0</v>
      </c>
      <c r="N938">
        <v>0</v>
      </c>
      <c r="O938">
        <v>0</v>
      </c>
      <c r="P938">
        <v>0</v>
      </c>
      <c r="Q938">
        <v>0</v>
      </c>
      <c r="R938">
        <v>0</v>
      </c>
      <c r="S938">
        <v>0</v>
      </c>
    </row>
    <row r="939" spans="1:19">
      <c r="A939" t="s">
        <v>142</v>
      </c>
      <c r="B939" t="s">
        <v>181</v>
      </c>
      <c r="C939" t="s">
        <v>857</v>
      </c>
      <c r="D939">
        <v>21.92</v>
      </c>
      <c r="E939">
        <v>10.079999999999998</v>
      </c>
      <c r="F939">
        <v>0</v>
      </c>
      <c r="G939">
        <v>0</v>
      </c>
      <c r="H939">
        <v>0</v>
      </c>
      <c r="I939">
        <v>0</v>
      </c>
      <c r="J939">
        <v>0</v>
      </c>
      <c r="K939">
        <v>0</v>
      </c>
      <c r="L939">
        <v>0</v>
      </c>
      <c r="M939">
        <v>0</v>
      </c>
      <c r="N939">
        <v>0</v>
      </c>
      <c r="O939">
        <v>0</v>
      </c>
      <c r="P939">
        <v>0</v>
      </c>
      <c r="Q939">
        <v>0</v>
      </c>
      <c r="R939">
        <v>0</v>
      </c>
      <c r="S939">
        <v>0</v>
      </c>
    </row>
    <row r="940" spans="1:19">
      <c r="A940" t="s">
        <v>142</v>
      </c>
      <c r="B940" t="s">
        <v>181</v>
      </c>
      <c r="C940" t="s">
        <v>858</v>
      </c>
      <c r="D940">
        <v>52.416561680000001</v>
      </c>
      <c r="E940">
        <v>24.103966319999998</v>
      </c>
      <c r="F940">
        <v>0</v>
      </c>
      <c r="G940">
        <v>0</v>
      </c>
      <c r="H940">
        <v>0</v>
      </c>
      <c r="I940">
        <v>0</v>
      </c>
      <c r="J940">
        <v>0</v>
      </c>
      <c r="K940">
        <v>0</v>
      </c>
      <c r="L940">
        <v>0</v>
      </c>
      <c r="M940">
        <v>0</v>
      </c>
      <c r="N940">
        <v>0</v>
      </c>
      <c r="O940">
        <v>0</v>
      </c>
      <c r="P940">
        <v>0</v>
      </c>
      <c r="Q940">
        <v>0</v>
      </c>
      <c r="R940">
        <v>0</v>
      </c>
      <c r="S940">
        <v>0</v>
      </c>
    </row>
    <row r="941" spans="1:19">
      <c r="A941" t="s">
        <v>142</v>
      </c>
      <c r="B941" t="s">
        <v>181</v>
      </c>
      <c r="C941" t="s">
        <v>859</v>
      </c>
      <c r="D941">
        <v>79.556927500000029</v>
      </c>
      <c r="E941">
        <v>36.584572500000007</v>
      </c>
      <c r="F941">
        <v>0</v>
      </c>
      <c r="G941">
        <v>0</v>
      </c>
      <c r="H941">
        <v>0</v>
      </c>
      <c r="I941">
        <v>0</v>
      </c>
      <c r="J941">
        <v>0</v>
      </c>
      <c r="K941">
        <v>0</v>
      </c>
      <c r="L941">
        <v>0</v>
      </c>
      <c r="M941">
        <v>0</v>
      </c>
      <c r="N941">
        <v>0</v>
      </c>
      <c r="O941">
        <v>0</v>
      </c>
      <c r="P941">
        <v>0</v>
      </c>
      <c r="Q941">
        <v>0</v>
      </c>
      <c r="R941">
        <v>0</v>
      </c>
      <c r="S941">
        <v>0</v>
      </c>
    </row>
    <row r="942" spans="1:19">
      <c r="A942" t="s">
        <v>142</v>
      </c>
      <c r="B942" t="s">
        <v>181</v>
      </c>
      <c r="C942" t="s">
        <v>860</v>
      </c>
      <c r="D942">
        <v>79.556927500000029</v>
      </c>
      <c r="E942">
        <v>36.584572500000007</v>
      </c>
      <c r="F942">
        <v>0</v>
      </c>
      <c r="G942">
        <v>0</v>
      </c>
      <c r="H942">
        <v>0</v>
      </c>
      <c r="I942">
        <v>0</v>
      </c>
      <c r="J942">
        <v>0</v>
      </c>
      <c r="K942">
        <v>0</v>
      </c>
      <c r="L942">
        <v>0</v>
      </c>
      <c r="M942">
        <v>0</v>
      </c>
      <c r="N942">
        <v>0</v>
      </c>
      <c r="O942">
        <v>0</v>
      </c>
      <c r="P942">
        <v>0</v>
      </c>
      <c r="Q942">
        <v>0</v>
      </c>
      <c r="R942">
        <v>0</v>
      </c>
      <c r="S942">
        <v>0</v>
      </c>
    </row>
    <row r="943" spans="1:19">
      <c r="A943" t="s">
        <v>142</v>
      </c>
      <c r="B943" t="s">
        <v>181</v>
      </c>
      <c r="C943" t="s">
        <v>861</v>
      </c>
      <c r="D943">
        <v>79.556927500000029</v>
      </c>
      <c r="E943">
        <v>36.584572500000007</v>
      </c>
      <c r="F943">
        <v>0</v>
      </c>
      <c r="G943">
        <v>0</v>
      </c>
      <c r="H943">
        <v>0</v>
      </c>
      <c r="I943">
        <v>0</v>
      </c>
      <c r="J943">
        <v>0</v>
      </c>
      <c r="K943">
        <v>0</v>
      </c>
      <c r="L943">
        <v>0</v>
      </c>
      <c r="M943">
        <v>0</v>
      </c>
      <c r="N943">
        <v>0</v>
      </c>
      <c r="O943">
        <v>0</v>
      </c>
      <c r="P943">
        <v>0</v>
      </c>
      <c r="Q943">
        <v>0</v>
      </c>
      <c r="R943">
        <v>0</v>
      </c>
      <c r="S943">
        <v>0</v>
      </c>
    </row>
    <row r="944" spans="1:19">
      <c r="A944" t="s">
        <v>142</v>
      </c>
      <c r="B944" t="s">
        <v>181</v>
      </c>
      <c r="C944" t="s">
        <v>862</v>
      </c>
      <c r="D944">
        <v>79.556927500000029</v>
      </c>
      <c r="E944">
        <v>36.584572500000007</v>
      </c>
      <c r="F944">
        <v>0</v>
      </c>
      <c r="G944">
        <v>0</v>
      </c>
      <c r="H944">
        <v>0</v>
      </c>
      <c r="I944">
        <v>0</v>
      </c>
      <c r="J944">
        <v>0</v>
      </c>
      <c r="K944">
        <v>0</v>
      </c>
      <c r="L944">
        <v>0</v>
      </c>
      <c r="M944">
        <v>0</v>
      </c>
      <c r="N944">
        <v>0</v>
      </c>
      <c r="O944">
        <v>0</v>
      </c>
      <c r="P944">
        <v>0</v>
      </c>
      <c r="Q944">
        <v>0</v>
      </c>
      <c r="R944">
        <v>0</v>
      </c>
      <c r="S944">
        <v>0</v>
      </c>
    </row>
    <row r="945" spans="1:19">
      <c r="A945" t="s">
        <v>142</v>
      </c>
      <c r="B945" t="s">
        <v>181</v>
      </c>
      <c r="C945" t="s">
        <v>863</v>
      </c>
      <c r="D945">
        <v>79.556927500000029</v>
      </c>
      <c r="E945">
        <v>36.584572500000007</v>
      </c>
      <c r="F945">
        <v>0</v>
      </c>
      <c r="G945">
        <v>0</v>
      </c>
      <c r="H945">
        <v>0</v>
      </c>
      <c r="I945">
        <v>0</v>
      </c>
      <c r="J945">
        <v>0</v>
      </c>
      <c r="K945">
        <v>0</v>
      </c>
      <c r="L945">
        <v>0</v>
      </c>
      <c r="M945">
        <v>0</v>
      </c>
      <c r="N945">
        <v>0</v>
      </c>
      <c r="O945">
        <v>0</v>
      </c>
      <c r="P945">
        <v>0</v>
      </c>
      <c r="Q945">
        <v>0</v>
      </c>
      <c r="R945">
        <v>0</v>
      </c>
      <c r="S945">
        <v>0</v>
      </c>
    </row>
    <row r="946" spans="1:19">
      <c r="A946" t="s">
        <v>142</v>
      </c>
      <c r="B946" t="s">
        <v>183</v>
      </c>
      <c r="C946" t="s">
        <v>856</v>
      </c>
      <c r="D946">
        <v>0</v>
      </c>
      <c r="E946">
        <v>0</v>
      </c>
      <c r="F946">
        <v>0</v>
      </c>
      <c r="G946">
        <v>0</v>
      </c>
      <c r="H946">
        <v>0</v>
      </c>
      <c r="I946">
        <v>0</v>
      </c>
      <c r="J946">
        <v>0</v>
      </c>
      <c r="K946">
        <v>0</v>
      </c>
      <c r="L946">
        <v>0</v>
      </c>
      <c r="M946">
        <v>0</v>
      </c>
      <c r="N946">
        <v>0</v>
      </c>
      <c r="O946">
        <v>0</v>
      </c>
      <c r="P946">
        <v>0</v>
      </c>
      <c r="Q946">
        <v>0</v>
      </c>
      <c r="R946">
        <v>0</v>
      </c>
      <c r="S946">
        <v>0</v>
      </c>
    </row>
    <row r="947" spans="1:19">
      <c r="A947" t="s">
        <v>142</v>
      </c>
      <c r="B947" t="s">
        <v>183</v>
      </c>
      <c r="C947" t="s">
        <v>857</v>
      </c>
      <c r="D947">
        <v>21.92</v>
      </c>
      <c r="E947">
        <v>10.079999999999998</v>
      </c>
      <c r="F947">
        <v>0</v>
      </c>
      <c r="G947">
        <v>0</v>
      </c>
      <c r="H947">
        <v>0</v>
      </c>
      <c r="I947">
        <v>0</v>
      </c>
      <c r="J947">
        <v>0</v>
      </c>
      <c r="K947">
        <v>0</v>
      </c>
      <c r="L947">
        <v>0</v>
      </c>
      <c r="M947">
        <v>0</v>
      </c>
      <c r="N947">
        <v>0</v>
      </c>
      <c r="O947">
        <v>0</v>
      </c>
      <c r="P947">
        <v>0</v>
      </c>
      <c r="Q947">
        <v>0</v>
      </c>
      <c r="R947">
        <v>0</v>
      </c>
      <c r="S947">
        <v>0</v>
      </c>
    </row>
    <row r="948" spans="1:19">
      <c r="A948" t="s">
        <v>142</v>
      </c>
      <c r="B948" t="s">
        <v>183</v>
      </c>
      <c r="C948" t="s">
        <v>858</v>
      </c>
      <c r="D948">
        <v>52.416561680000001</v>
      </c>
      <c r="E948">
        <v>24.103966319999998</v>
      </c>
      <c r="F948">
        <v>0</v>
      </c>
      <c r="G948">
        <v>0</v>
      </c>
      <c r="H948">
        <v>0</v>
      </c>
      <c r="I948">
        <v>0</v>
      </c>
      <c r="J948">
        <v>0</v>
      </c>
      <c r="K948">
        <v>0</v>
      </c>
      <c r="L948">
        <v>0</v>
      </c>
      <c r="M948">
        <v>0</v>
      </c>
      <c r="N948">
        <v>0</v>
      </c>
      <c r="O948">
        <v>0</v>
      </c>
      <c r="P948">
        <v>0</v>
      </c>
      <c r="Q948">
        <v>0</v>
      </c>
      <c r="R948">
        <v>0</v>
      </c>
      <c r="S948">
        <v>0</v>
      </c>
    </row>
    <row r="949" spans="1:19">
      <c r="A949" t="s">
        <v>142</v>
      </c>
      <c r="B949" t="s">
        <v>183</v>
      </c>
      <c r="C949" t="s">
        <v>859</v>
      </c>
      <c r="D949">
        <v>79.556927500000029</v>
      </c>
      <c r="E949">
        <v>36.584572500000007</v>
      </c>
      <c r="F949">
        <v>0</v>
      </c>
      <c r="G949">
        <v>0</v>
      </c>
      <c r="H949">
        <v>0</v>
      </c>
      <c r="I949">
        <v>0</v>
      </c>
      <c r="J949">
        <v>0</v>
      </c>
      <c r="K949">
        <v>0</v>
      </c>
      <c r="L949">
        <v>0</v>
      </c>
      <c r="M949">
        <v>0</v>
      </c>
      <c r="N949">
        <v>0</v>
      </c>
      <c r="O949">
        <v>0</v>
      </c>
      <c r="P949">
        <v>0</v>
      </c>
      <c r="Q949">
        <v>0</v>
      </c>
      <c r="R949">
        <v>0</v>
      </c>
      <c r="S949">
        <v>0</v>
      </c>
    </row>
    <row r="950" spans="1:19">
      <c r="A950" t="s">
        <v>142</v>
      </c>
      <c r="B950" t="s">
        <v>183</v>
      </c>
      <c r="C950" t="s">
        <v>860</v>
      </c>
      <c r="D950">
        <v>79.556927500000029</v>
      </c>
      <c r="E950">
        <v>36.584572500000007</v>
      </c>
      <c r="F950">
        <v>0</v>
      </c>
      <c r="G950">
        <v>0</v>
      </c>
      <c r="H950">
        <v>0</v>
      </c>
      <c r="I950">
        <v>0</v>
      </c>
      <c r="J950">
        <v>0</v>
      </c>
      <c r="K950">
        <v>0</v>
      </c>
      <c r="L950">
        <v>0</v>
      </c>
      <c r="M950">
        <v>0</v>
      </c>
      <c r="N950">
        <v>0</v>
      </c>
      <c r="O950">
        <v>0</v>
      </c>
      <c r="P950">
        <v>0</v>
      </c>
      <c r="Q950">
        <v>0</v>
      </c>
      <c r="R950">
        <v>0</v>
      </c>
      <c r="S950">
        <v>0</v>
      </c>
    </row>
    <row r="951" spans="1:19">
      <c r="A951" t="s">
        <v>142</v>
      </c>
      <c r="B951" t="s">
        <v>183</v>
      </c>
      <c r="C951" t="s">
        <v>861</v>
      </c>
      <c r="D951">
        <v>79.556927500000029</v>
      </c>
      <c r="E951">
        <v>36.584572500000007</v>
      </c>
      <c r="F951">
        <v>0</v>
      </c>
      <c r="G951">
        <v>0</v>
      </c>
      <c r="H951">
        <v>0</v>
      </c>
      <c r="I951">
        <v>0</v>
      </c>
      <c r="J951">
        <v>0</v>
      </c>
      <c r="K951">
        <v>0</v>
      </c>
      <c r="L951">
        <v>0</v>
      </c>
      <c r="M951">
        <v>0</v>
      </c>
      <c r="N951">
        <v>0</v>
      </c>
      <c r="O951">
        <v>0</v>
      </c>
      <c r="P951">
        <v>0</v>
      </c>
      <c r="Q951">
        <v>0</v>
      </c>
      <c r="R951">
        <v>0</v>
      </c>
      <c r="S951">
        <v>0</v>
      </c>
    </row>
    <row r="952" spans="1:19">
      <c r="A952" t="s">
        <v>142</v>
      </c>
      <c r="B952" t="s">
        <v>183</v>
      </c>
      <c r="C952" t="s">
        <v>862</v>
      </c>
      <c r="D952">
        <v>79.556927500000029</v>
      </c>
      <c r="E952">
        <v>36.584572500000007</v>
      </c>
      <c r="F952">
        <v>0</v>
      </c>
      <c r="G952">
        <v>0</v>
      </c>
      <c r="H952">
        <v>0</v>
      </c>
      <c r="I952">
        <v>0</v>
      </c>
      <c r="J952">
        <v>0</v>
      </c>
      <c r="K952">
        <v>0</v>
      </c>
      <c r="L952">
        <v>0</v>
      </c>
      <c r="M952">
        <v>0</v>
      </c>
      <c r="N952">
        <v>0</v>
      </c>
      <c r="O952">
        <v>0</v>
      </c>
      <c r="P952">
        <v>0</v>
      </c>
      <c r="Q952">
        <v>0</v>
      </c>
      <c r="R952">
        <v>0</v>
      </c>
      <c r="S952">
        <v>0</v>
      </c>
    </row>
    <row r="953" spans="1:19">
      <c r="A953" t="s">
        <v>142</v>
      </c>
      <c r="B953" t="s">
        <v>183</v>
      </c>
      <c r="C953" t="s">
        <v>863</v>
      </c>
      <c r="D953">
        <v>79.556927500000029</v>
      </c>
      <c r="E953">
        <v>36.584572500000007</v>
      </c>
      <c r="F953">
        <v>0</v>
      </c>
      <c r="G953">
        <v>0</v>
      </c>
      <c r="H953">
        <v>0</v>
      </c>
      <c r="I953">
        <v>0</v>
      </c>
      <c r="J953">
        <v>0</v>
      </c>
      <c r="K953">
        <v>0</v>
      </c>
      <c r="L953">
        <v>0</v>
      </c>
      <c r="M953">
        <v>0</v>
      </c>
      <c r="N953">
        <v>0</v>
      </c>
      <c r="O953">
        <v>0</v>
      </c>
      <c r="P953">
        <v>0</v>
      </c>
      <c r="Q953">
        <v>0</v>
      </c>
      <c r="R953">
        <v>0</v>
      </c>
      <c r="S953">
        <v>0</v>
      </c>
    </row>
    <row r="954" spans="1:19">
      <c r="A954" t="s">
        <v>142</v>
      </c>
      <c r="B954" t="s">
        <v>185</v>
      </c>
      <c r="C954" t="s">
        <v>856</v>
      </c>
      <c r="D954">
        <v>0</v>
      </c>
      <c r="E954">
        <v>0</v>
      </c>
      <c r="F954">
        <v>0</v>
      </c>
      <c r="G954">
        <v>0</v>
      </c>
      <c r="H954">
        <v>0</v>
      </c>
      <c r="I954">
        <v>0</v>
      </c>
      <c r="J954">
        <v>0</v>
      </c>
      <c r="K954">
        <v>0</v>
      </c>
      <c r="L954">
        <v>0</v>
      </c>
      <c r="M954">
        <v>0</v>
      </c>
      <c r="N954">
        <v>0</v>
      </c>
      <c r="O954">
        <v>0</v>
      </c>
      <c r="P954">
        <v>0</v>
      </c>
      <c r="Q954">
        <v>0</v>
      </c>
      <c r="R954">
        <v>0</v>
      </c>
      <c r="S954">
        <v>0</v>
      </c>
    </row>
    <row r="955" spans="1:19">
      <c r="A955" t="s">
        <v>142</v>
      </c>
      <c r="B955" t="s">
        <v>185</v>
      </c>
      <c r="C955" t="s">
        <v>857</v>
      </c>
      <c r="D955">
        <v>15.610669496764679</v>
      </c>
      <c r="E955">
        <v>7.1786290386582081</v>
      </c>
      <c r="F955">
        <v>0</v>
      </c>
      <c r="G955">
        <v>0</v>
      </c>
      <c r="H955">
        <v>0</v>
      </c>
      <c r="I955">
        <v>0</v>
      </c>
      <c r="J955">
        <v>0</v>
      </c>
      <c r="K955">
        <v>0</v>
      </c>
      <c r="L955">
        <v>0</v>
      </c>
      <c r="M955">
        <v>0</v>
      </c>
      <c r="N955">
        <v>0</v>
      </c>
      <c r="O955">
        <v>0</v>
      </c>
      <c r="P955">
        <v>0</v>
      </c>
      <c r="Q955">
        <v>0</v>
      </c>
      <c r="R955">
        <v>0</v>
      </c>
      <c r="S955">
        <v>0</v>
      </c>
    </row>
    <row r="956" spans="1:19">
      <c r="A956" t="s">
        <v>142</v>
      </c>
      <c r="B956" t="s">
        <v>185</v>
      </c>
      <c r="C956" t="s">
        <v>858</v>
      </c>
      <c r="D956">
        <v>53.352496404552859</v>
      </c>
      <c r="E956">
        <v>24.534359660487802</v>
      </c>
      <c r="F956">
        <v>0</v>
      </c>
      <c r="G956">
        <v>0</v>
      </c>
      <c r="H956">
        <v>0</v>
      </c>
      <c r="I956">
        <v>0</v>
      </c>
      <c r="J956">
        <v>0</v>
      </c>
      <c r="K956">
        <v>0</v>
      </c>
      <c r="L956">
        <v>0</v>
      </c>
      <c r="M956">
        <v>0</v>
      </c>
      <c r="N956">
        <v>0</v>
      </c>
      <c r="O956">
        <v>0</v>
      </c>
      <c r="P956">
        <v>0</v>
      </c>
      <c r="Q956">
        <v>0</v>
      </c>
      <c r="R956">
        <v>0</v>
      </c>
      <c r="S956">
        <v>0</v>
      </c>
    </row>
    <row r="957" spans="1:19">
      <c r="A957" t="s">
        <v>142</v>
      </c>
      <c r="B957" t="s">
        <v>185</v>
      </c>
      <c r="C957" t="s">
        <v>859</v>
      </c>
      <c r="D957">
        <v>71.446073617886213</v>
      </c>
      <c r="E957">
        <v>32.854763780487815</v>
      </c>
      <c r="F957">
        <v>0</v>
      </c>
      <c r="G957">
        <v>0</v>
      </c>
      <c r="H957">
        <v>0</v>
      </c>
      <c r="I957">
        <v>0</v>
      </c>
      <c r="J957">
        <v>0</v>
      </c>
      <c r="K957">
        <v>0</v>
      </c>
      <c r="L957">
        <v>0</v>
      </c>
      <c r="M957">
        <v>0</v>
      </c>
      <c r="N957">
        <v>0</v>
      </c>
      <c r="O957">
        <v>0</v>
      </c>
      <c r="P957">
        <v>0</v>
      </c>
      <c r="Q957">
        <v>0</v>
      </c>
      <c r="R957">
        <v>0</v>
      </c>
      <c r="S957">
        <v>0</v>
      </c>
    </row>
    <row r="958" spans="1:19">
      <c r="A958" t="s">
        <v>142</v>
      </c>
      <c r="B958" t="s">
        <v>185</v>
      </c>
      <c r="C958" t="s">
        <v>860</v>
      </c>
      <c r="D958">
        <v>68.141257177807972</v>
      </c>
      <c r="E958">
        <v>31.335030673006585</v>
      </c>
      <c r="F958">
        <v>0</v>
      </c>
      <c r="G958">
        <v>0</v>
      </c>
      <c r="H958">
        <v>0</v>
      </c>
      <c r="I958">
        <v>0</v>
      </c>
      <c r="J958">
        <v>0</v>
      </c>
      <c r="K958">
        <v>0</v>
      </c>
      <c r="L958">
        <v>0</v>
      </c>
      <c r="M958">
        <v>0</v>
      </c>
      <c r="N958">
        <v>0</v>
      </c>
      <c r="O958">
        <v>0</v>
      </c>
      <c r="P958">
        <v>0</v>
      </c>
      <c r="Q958">
        <v>0</v>
      </c>
      <c r="R958">
        <v>0</v>
      </c>
      <c r="S958">
        <v>0</v>
      </c>
    </row>
    <row r="959" spans="1:19">
      <c r="A959" t="s">
        <v>142</v>
      </c>
      <c r="B959" t="s">
        <v>185</v>
      </c>
      <c r="C959" t="s">
        <v>861</v>
      </c>
      <c r="D959">
        <v>68.141257177807972</v>
      </c>
      <c r="E959">
        <v>31.335030673006585</v>
      </c>
      <c r="F959">
        <v>0</v>
      </c>
      <c r="G959">
        <v>0</v>
      </c>
      <c r="H959">
        <v>0</v>
      </c>
      <c r="I959">
        <v>0</v>
      </c>
      <c r="J959">
        <v>0</v>
      </c>
      <c r="K959">
        <v>0</v>
      </c>
      <c r="L959">
        <v>0</v>
      </c>
      <c r="M959">
        <v>0</v>
      </c>
      <c r="N959">
        <v>0</v>
      </c>
      <c r="O959">
        <v>0</v>
      </c>
      <c r="P959">
        <v>0</v>
      </c>
      <c r="Q959">
        <v>0</v>
      </c>
      <c r="R959">
        <v>0</v>
      </c>
      <c r="S959">
        <v>0</v>
      </c>
    </row>
    <row r="960" spans="1:19">
      <c r="A960" t="s">
        <v>142</v>
      </c>
      <c r="B960" t="s">
        <v>185</v>
      </c>
      <c r="C960" t="s">
        <v>862</v>
      </c>
      <c r="D960">
        <v>68.141257177807972</v>
      </c>
      <c r="E960">
        <v>31.335030673006585</v>
      </c>
      <c r="F960">
        <v>0</v>
      </c>
      <c r="G960">
        <v>0</v>
      </c>
      <c r="H960">
        <v>0</v>
      </c>
      <c r="I960">
        <v>0</v>
      </c>
      <c r="J960">
        <v>0</v>
      </c>
      <c r="K960">
        <v>0</v>
      </c>
      <c r="L960">
        <v>0</v>
      </c>
      <c r="M960">
        <v>0</v>
      </c>
      <c r="N960">
        <v>0</v>
      </c>
      <c r="O960">
        <v>0</v>
      </c>
      <c r="P960">
        <v>0</v>
      </c>
      <c r="Q960">
        <v>0</v>
      </c>
      <c r="R960">
        <v>0</v>
      </c>
      <c r="S960">
        <v>0</v>
      </c>
    </row>
    <row r="961" spans="1:19">
      <c r="A961" t="s">
        <v>142</v>
      </c>
      <c r="B961" t="s">
        <v>185</v>
      </c>
      <c r="C961" t="s">
        <v>863</v>
      </c>
      <c r="D961">
        <v>68.141257177807972</v>
      </c>
      <c r="E961">
        <v>31.335030673006585</v>
      </c>
      <c r="F961">
        <v>0</v>
      </c>
      <c r="G961">
        <v>0</v>
      </c>
      <c r="H961">
        <v>0</v>
      </c>
      <c r="I961">
        <v>0</v>
      </c>
      <c r="J961">
        <v>0</v>
      </c>
      <c r="K961">
        <v>0</v>
      </c>
      <c r="L961">
        <v>0</v>
      </c>
      <c r="M961">
        <v>0</v>
      </c>
      <c r="N961">
        <v>0</v>
      </c>
      <c r="O961">
        <v>0</v>
      </c>
      <c r="P961">
        <v>0</v>
      </c>
      <c r="Q961">
        <v>0</v>
      </c>
      <c r="R961">
        <v>0</v>
      </c>
      <c r="S961">
        <v>0</v>
      </c>
    </row>
    <row r="962" spans="1:19">
      <c r="A962" t="s">
        <v>144</v>
      </c>
      <c r="B962" t="s">
        <v>171</v>
      </c>
      <c r="C962" t="s">
        <v>856</v>
      </c>
      <c r="D962">
        <v>0</v>
      </c>
      <c r="E962">
        <v>0</v>
      </c>
      <c r="F962">
        <v>0</v>
      </c>
      <c r="G962">
        <v>0</v>
      </c>
      <c r="H962">
        <v>0</v>
      </c>
      <c r="I962">
        <v>0</v>
      </c>
      <c r="J962">
        <v>0</v>
      </c>
      <c r="K962">
        <v>0</v>
      </c>
      <c r="L962">
        <v>0</v>
      </c>
      <c r="M962">
        <v>0</v>
      </c>
      <c r="N962">
        <v>0</v>
      </c>
      <c r="O962">
        <v>0</v>
      </c>
      <c r="P962">
        <v>0</v>
      </c>
      <c r="Q962">
        <v>0</v>
      </c>
      <c r="R962">
        <v>0</v>
      </c>
      <c r="S962">
        <v>0</v>
      </c>
    </row>
    <row r="963" spans="1:19">
      <c r="A963" t="s">
        <v>144</v>
      </c>
      <c r="B963" t="s">
        <v>171</v>
      </c>
      <c r="C963" t="s">
        <v>857</v>
      </c>
      <c r="D963">
        <v>21.679689123593107</v>
      </c>
      <c r="E963">
        <v>9.9694920787325962</v>
      </c>
      <c r="F963">
        <v>0</v>
      </c>
      <c r="G963">
        <v>0</v>
      </c>
      <c r="H963">
        <v>0</v>
      </c>
      <c r="I963">
        <v>0</v>
      </c>
      <c r="J963">
        <v>0</v>
      </c>
      <c r="K963">
        <v>0</v>
      </c>
      <c r="L963">
        <v>0</v>
      </c>
      <c r="M963">
        <v>0</v>
      </c>
      <c r="N963">
        <v>0</v>
      </c>
      <c r="O963">
        <v>0</v>
      </c>
      <c r="P963">
        <v>0</v>
      </c>
      <c r="Q963">
        <v>0</v>
      </c>
      <c r="R963">
        <v>0</v>
      </c>
      <c r="S963">
        <v>0</v>
      </c>
    </row>
    <row r="964" spans="1:19">
      <c r="A964" t="s">
        <v>144</v>
      </c>
      <c r="B964" t="s">
        <v>171</v>
      </c>
      <c r="C964" t="s">
        <v>858</v>
      </c>
      <c r="D964">
        <v>37.616291696687846</v>
      </c>
      <c r="E964">
        <v>17.298002751031632</v>
      </c>
      <c r="F964">
        <v>0</v>
      </c>
      <c r="G964">
        <v>0</v>
      </c>
      <c r="H964">
        <v>0</v>
      </c>
      <c r="I964">
        <v>0</v>
      </c>
      <c r="J964">
        <v>0</v>
      </c>
      <c r="K964">
        <v>0</v>
      </c>
      <c r="L964">
        <v>0</v>
      </c>
      <c r="M964">
        <v>0</v>
      </c>
      <c r="N964">
        <v>0</v>
      </c>
      <c r="O964">
        <v>0</v>
      </c>
      <c r="P964">
        <v>0</v>
      </c>
      <c r="Q964">
        <v>0</v>
      </c>
      <c r="R964">
        <v>0</v>
      </c>
      <c r="S964">
        <v>0</v>
      </c>
    </row>
    <row r="965" spans="1:19">
      <c r="A965" t="s">
        <v>144</v>
      </c>
      <c r="B965" t="s">
        <v>171</v>
      </c>
      <c r="C965" t="s">
        <v>859</v>
      </c>
      <c r="D965">
        <v>36.950565604032235</v>
      </c>
      <c r="E965">
        <v>16.991865934700947</v>
      </c>
      <c r="F965">
        <v>0</v>
      </c>
      <c r="G965">
        <v>0</v>
      </c>
      <c r="H965">
        <v>0</v>
      </c>
      <c r="I965">
        <v>0</v>
      </c>
      <c r="J965">
        <v>0</v>
      </c>
      <c r="K965">
        <v>0</v>
      </c>
      <c r="L965">
        <v>0</v>
      </c>
      <c r="M965">
        <v>0</v>
      </c>
      <c r="N965">
        <v>0</v>
      </c>
      <c r="O965">
        <v>0</v>
      </c>
      <c r="P965">
        <v>0</v>
      </c>
      <c r="Q965">
        <v>0</v>
      </c>
      <c r="R965">
        <v>0</v>
      </c>
      <c r="S965">
        <v>0</v>
      </c>
    </row>
    <row r="966" spans="1:19">
      <c r="A966" t="s">
        <v>144</v>
      </c>
      <c r="B966" t="s">
        <v>171</v>
      </c>
      <c r="C966" t="s">
        <v>860</v>
      </c>
      <c r="D966">
        <v>34.904382315749295</v>
      </c>
      <c r="E966">
        <v>16.050920334979601</v>
      </c>
      <c r="F966">
        <v>0</v>
      </c>
      <c r="G966">
        <v>0</v>
      </c>
      <c r="H966">
        <v>0</v>
      </c>
      <c r="I966">
        <v>0</v>
      </c>
      <c r="J966">
        <v>0</v>
      </c>
      <c r="K966">
        <v>0</v>
      </c>
      <c r="L966">
        <v>0</v>
      </c>
      <c r="M966">
        <v>0</v>
      </c>
      <c r="N966">
        <v>0</v>
      </c>
      <c r="O966">
        <v>0</v>
      </c>
      <c r="P966">
        <v>0</v>
      </c>
      <c r="Q966">
        <v>0</v>
      </c>
      <c r="R966">
        <v>0</v>
      </c>
      <c r="S966">
        <v>0</v>
      </c>
    </row>
    <row r="967" spans="1:19">
      <c r="A967" t="s">
        <v>144</v>
      </c>
      <c r="B967" t="s">
        <v>171</v>
      </c>
      <c r="C967" t="s">
        <v>861</v>
      </c>
      <c r="D967">
        <v>34.904382315749295</v>
      </c>
      <c r="E967">
        <v>16.050920334979601</v>
      </c>
      <c r="F967">
        <v>0</v>
      </c>
      <c r="G967">
        <v>0</v>
      </c>
      <c r="H967">
        <v>0</v>
      </c>
      <c r="I967">
        <v>0</v>
      </c>
      <c r="J967">
        <v>0</v>
      </c>
      <c r="K967">
        <v>0</v>
      </c>
      <c r="L967">
        <v>0</v>
      </c>
      <c r="M967">
        <v>0</v>
      </c>
      <c r="N967">
        <v>0</v>
      </c>
      <c r="O967">
        <v>0</v>
      </c>
      <c r="P967">
        <v>0</v>
      </c>
      <c r="Q967">
        <v>0</v>
      </c>
      <c r="R967">
        <v>0</v>
      </c>
      <c r="S967">
        <v>0</v>
      </c>
    </row>
    <row r="968" spans="1:19">
      <c r="A968" t="s">
        <v>144</v>
      </c>
      <c r="B968" t="s">
        <v>171</v>
      </c>
      <c r="C968" t="s">
        <v>862</v>
      </c>
      <c r="D968">
        <v>34.904382315749295</v>
      </c>
      <c r="E968">
        <v>16.050920334979601</v>
      </c>
      <c r="F968">
        <v>0</v>
      </c>
      <c r="G968">
        <v>0</v>
      </c>
      <c r="H968">
        <v>0</v>
      </c>
      <c r="I968">
        <v>0</v>
      </c>
      <c r="J968">
        <v>0</v>
      </c>
      <c r="K968">
        <v>0</v>
      </c>
      <c r="L968">
        <v>0</v>
      </c>
      <c r="M968">
        <v>0</v>
      </c>
      <c r="N968">
        <v>0</v>
      </c>
      <c r="O968">
        <v>0</v>
      </c>
      <c r="P968">
        <v>0</v>
      </c>
      <c r="Q968">
        <v>0</v>
      </c>
      <c r="R968">
        <v>0</v>
      </c>
      <c r="S968">
        <v>0</v>
      </c>
    </row>
    <row r="969" spans="1:19">
      <c r="A969" t="s">
        <v>144</v>
      </c>
      <c r="B969" t="s">
        <v>171</v>
      </c>
      <c r="C969" t="s">
        <v>863</v>
      </c>
      <c r="D969">
        <v>34.904382315749295</v>
      </c>
      <c r="E969">
        <v>16.050920334979601</v>
      </c>
      <c r="F969">
        <v>0</v>
      </c>
      <c r="G969">
        <v>0</v>
      </c>
      <c r="H969">
        <v>0</v>
      </c>
      <c r="I969">
        <v>0</v>
      </c>
      <c r="J969">
        <v>0</v>
      </c>
      <c r="K969">
        <v>0</v>
      </c>
      <c r="L969">
        <v>0</v>
      </c>
      <c r="M969">
        <v>0</v>
      </c>
      <c r="N969">
        <v>0</v>
      </c>
      <c r="O969">
        <v>0</v>
      </c>
      <c r="P969">
        <v>0</v>
      </c>
      <c r="Q969">
        <v>0</v>
      </c>
      <c r="R969">
        <v>0</v>
      </c>
      <c r="S969">
        <v>0</v>
      </c>
    </row>
    <row r="970" spans="1:19">
      <c r="A970" t="s">
        <v>144</v>
      </c>
      <c r="B970" t="s">
        <v>173</v>
      </c>
      <c r="C970" t="s">
        <v>856</v>
      </c>
      <c r="D970">
        <v>0</v>
      </c>
      <c r="E970">
        <v>0</v>
      </c>
      <c r="F970">
        <v>0</v>
      </c>
      <c r="G970">
        <v>0</v>
      </c>
      <c r="H970">
        <v>0</v>
      </c>
      <c r="I970">
        <v>0</v>
      </c>
      <c r="J970">
        <v>0</v>
      </c>
      <c r="K970">
        <v>0</v>
      </c>
      <c r="L970">
        <v>0</v>
      </c>
      <c r="M970">
        <v>0</v>
      </c>
      <c r="N970">
        <v>0</v>
      </c>
      <c r="O970">
        <v>0</v>
      </c>
      <c r="P970">
        <v>0</v>
      </c>
      <c r="Q970">
        <v>0</v>
      </c>
      <c r="R970">
        <v>0</v>
      </c>
      <c r="S970">
        <v>0</v>
      </c>
    </row>
    <row r="971" spans="1:19">
      <c r="A971" t="s">
        <v>144</v>
      </c>
      <c r="B971" t="s">
        <v>173</v>
      </c>
      <c r="C971" t="s">
        <v>857</v>
      </c>
      <c r="D971">
        <v>56.058040103899756</v>
      </c>
      <c r="E971">
        <v>25.778514792304264</v>
      </c>
      <c r="F971">
        <v>0</v>
      </c>
      <c r="G971">
        <v>0</v>
      </c>
      <c r="H971">
        <v>0</v>
      </c>
      <c r="I971">
        <v>0</v>
      </c>
      <c r="J971">
        <v>0</v>
      </c>
      <c r="K971">
        <v>0</v>
      </c>
      <c r="L971">
        <v>0</v>
      </c>
      <c r="M971">
        <v>0</v>
      </c>
      <c r="N971">
        <v>0</v>
      </c>
      <c r="O971">
        <v>0</v>
      </c>
      <c r="P971">
        <v>0</v>
      </c>
      <c r="Q971">
        <v>0</v>
      </c>
      <c r="R971">
        <v>0</v>
      </c>
      <c r="S971">
        <v>0</v>
      </c>
    </row>
    <row r="972" spans="1:19">
      <c r="A972" t="s">
        <v>144</v>
      </c>
      <c r="B972" t="s">
        <v>173</v>
      </c>
      <c r="C972" t="s">
        <v>858</v>
      </c>
      <c r="D972">
        <v>51.188706405106089</v>
      </c>
      <c r="E972">
        <v>23.539332142494032</v>
      </c>
      <c r="F972">
        <v>0</v>
      </c>
      <c r="G972">
        <v>0</v>
      </c>
      <c r="H972">
        <v>0</v>
      </c>
      <c r="I972">
        <v>0</v>
      </c>
      <c r="J972">
        <v>0</v>
      </c>
      <c r="K972">
        <v>0</v>
      </c>
      <c r="L972">
        <v>0</v>
      </c>
      <c r="M972">
        <v>0</v>
      </c>
      <c r="N972">
        <v>0</v>
      </c>
      <c r="O972">
        <v>0</v>
      </c>
      <c r="P972">
        <v>0</v>
      </c>
      <c r="Q972">
        <v>0</v>
      </c>
      <c r="R972">
        <v>0</v>
      </c>
      <c r="S972">
        <v>0</v>
      </c>
    </row>
    <row r="973" spans="1:19">
      <c r="A973" t="s">
        <v>144</v>
      </c>
      <c r="B973" t="s">
        <v>173</v>
      </c>
      <c r="C973" t="s">
        <v>859</v>
      </c>
      <c r="D973">
        <v>36.387206371917713</v>
      </c>
      <c r="E973">
        <v>16.732802930151934</v>
      </c>
      <c r="F973">
        <v>0</v>
      </c>
      <c r="G973">
        <v>0</v>
      </c>
      <c r="H973">
        <v>0</v>
      </c>
      <c r="I973">
        <v>0</v>
      </c>
      <c r="J973">
        <v>0</v>
      </c>
      <c r="K973">
        <v>0</v>
      </c>
      <c r="L973">
        <v>0</v>
      </c>
      <c r="M973">
        <v>0</v>
      </c>
      <c r="N973">
        <v>0</v>
      </c>
      <c r="O973">
        <v>0</v>
      </c>
      <c r="P973">
        <v>0</v>
      </c>
      <c r="Q973">
        <v>0</v>
      </c>
      <c r="R973">
        <v>0</v>
      </c>
      <c r="S973">
        <v>0</v>
      </c>
    </row>
    <row r="974" spans="1:19">
      <c r="A974" t="s">
        <v>144</v>
      </c>
      <c r="B974" t="s">
        <v>173</v>
      </c>
      <c r="C974" t="s">
        <v>860</v>
      </c>
      <c r="D974">
        <v>48.770618598109671</v>
      </c>
      <c r="E974">
        <v>22.427364756794951</v>
      </c>
      <c r="F974">
        <v>0</v>
      </c>
      <c r="G974">
        <v>0</v>
      </c>
      <c r="H974">
        <v>0</v>
      </c>
      <c r="I974">
        <v>0</v>
      </c>
      <c r="J974">
        <v>0</v>
      </c>
      <c r="K974">
        <v>0</v>
      </c>
      <c r="L974">
        <v>0</v>
      </c>
      <c r="M974">
        <v>0</v>
      </c>
      <c r="N974">
        <v>0</v>
      </c>
      <c r="O974">
        <v>0</v>
      </c>
      <c r="P974">
        <v>0</v>
      </c>
      <c r="Q974">
        <v>0</v>
      </c>
      <c r="R974">
        <v>0</v>
      </c>
      <c r="S974">
        <v>0</v>
      </c>
    </row>
    <row r="975" spans="1:19">
      <c r="A975" t="s">
        <v>144</v>
      </c>
      <c r="B975" t="s">
        <v>173</v>
      </c>
      <c r="C975" t="s">
        <v>861</v>
      </c>
      <c r="D975">
        <v>48.770618598109671</v>
      </c>
      <c r="E975">
        <v>22.427364756794951</v>
      </c>
      <c r="F975">
        <v>0</v>
      </c>
      <c r="G975">
        <v>0</v>
      </c>
      <c r="H975">
        <v>0</v>
      </c>
      <c r="I975">
        <v>0</v>
      </c>
      <c r="J975">
        <v>0</v>
      </c>
      <c r="K975">
        <v>0</v>
      </c>
      <c r="L975">
        <v>0</v>
      </c>
      <c r="M975">
        <v>0</v>
      </c>
      <c r="N975">
        <v>0</v>
      </c>
      <c r="O975">
        <v>0</v>
      </c>
      <c r="P975">
        <v>0</v>
      </c>
      <c r="Q975">
        <v>0</v>
      </c>
      <c r="R975">
        <v>0</v>
      </c>
      <c r="S975">
        <v>0</v>
      </c>
    </row>
    <row r="976" spans="1:19">
      <c r="A976" t="s">
        <v>144</v>
      </c>
      <c r="B976" t="s">
        <v>173</v>
      </c>
      <c r="C976" t="s">
        <v>862</v>
      </c>
      <c r="D976">
        <v>48.770618598109671</v>
      </c>
      <c r="E976">
        <v>22.427364756794951</v>
      </c>
      <c r="F976">
        <v>0</v>
      </c>
      <c r="G976">
        <v>0</v>
      </c>
      <c r="H976">
        <v>0</v>
      </c>
      <c r="I976">
        <v>0</v>
      </c>
      <c r="J976">
        <v>0</v>
      </c>
      <c r="K976">
        <v>0</v>
      </c>
      <c r="L976">
        <v>0</v>
      </c>
      <c r="M976">
        <v>0</v>
      </c>
      <c r="N976">
        <v>0</v>
      </c>
      <c r="O976">
        <v>0</v>
      </c>
      <c r="P976">
        <v>0</v>
      </c>
      <c r="Q976">
        <v>0</v>
      </c>
      <c r="R976">
        <v>0</v>
      </c>
      <c r="S976">
        <v>0</v>
      </c>
    </row>
    <row r="977" spans="1:19">
      <c r="A977" t="s">
        <v>144</v>
      </c>
      <c r="B977" t="s">
        <v>173</v>
      </c>
      <c r="C977" t="s">
        <v>863</v>
      </c>
      <c r="D977">
        <v>48.770618598109671</v>
      </c>
      <c r="E977">
        <v>22.427364756794951</v>
      </c>
      <c r="F977">
        <v>0</v>
      </c>
      <c r="G977">
        <v>0</v>
      </c>
      <c r="H977">
        <v>0</v>
      </c>
      <c r="I977">
        <v>0</v>
      </c>
      <c r="J977">
        <v>0</v>
      </c>
      <c r="K977">
        <v>0</v>
      </c>
      <c r="L977">
        <v>0</v>
      </c>
      <c r="M977">
        <v>0</v>
      </c>
      <c r="N977">
        <v>0</v>
      </c>
      <c r="O977">
        <v>0</v>
      </c>
      <c r="P977">
        <v>0</v>
      </c>
      <c r="Q977">
        <v>0</v>
      </c>
      <c r="R977">
        <v>0</v>
      </c>
      <c r="S977">
        <v>0</v>
      </c>
    </row>
    <row r="978" spans="1:19">
      <c r="A978" t="s">
        <v>144</v>
      </c>
      <c r="B978" t="s">
        <v>175</v>
      </c>
      <c r="C978" t="s">
        <v>856</v>
      </c>
      <c r="D978">
        <v>0</v>
      </c>
      <c r="E978">
        <v>0</v>
      </c>
      <c r="F978">
        <v>0</v>
      </c>
      <c r="G978">
        <v>0</v>
      </c>
      <c r="H978">
        <v>0</v>
      </c>
      <c r="I978">
        <v>0</v>
      </c>
      <c r="J978">
        <v>0</v>
      </c>
      <c r="K978">
        <v>0</v>
      </c>
      <c r="L978">
        <v>0</v>
      </c>
      <c r="M978">
        <v>0</v>
      </c>
      <c r="N978">
        <v>0</v>
      </c>
      <c r="O978">
        <v>0</v>
      </c>
      <c r="P978">
        <v>0</v>
      </c>
      <c r="Q978">
        <v>0</v>
      </c>
      <c r="R978">
        <v>0</v>
      </c>
      <c r="S978">
        <v>0</v>
      </c>
    </row>
    <row r="979" spans="1:19">
      <c r="A979" t="s">
        <v>144</v>
      </c>
      <c r="B979" t="s">
        <v>175</v>
      </c>
      <c r="C979" t="s">
        <v>857</v>
      </c>
      <c r="D979">
        <v>0</v>
      </c>
      <c r="E979">
        <v>0</v>
      </c>
      <c r="F979">
        <v>0</v>
      </c>
      <c r="G979">
        <v>0</v>
      </c>
      <c r="H979">
        <v>0</v>
      </c>
      <c r="I979">
        <v>0</v>
      </c>
      <c r="J979">
        <v>0</v>
      </c>
      <c r="K979">
        <v>0</v>
      </c>
      <c r="L979">
        <v>0</v>
      </c>
      <c r="M979">
        <v>0</v>
      </c>
      <c r="N979">
        <v>0</v>
      </c>
      <c r="O979">
        <v>0</v>
      </c>
      <c r="P979">
        <v>0</v>
      </c>
      <c r="Q979">
        <v>0</v>
      </c>
      <c r="R979">
        <v>0</v>
      </c>
      <c r="S979">
        <v>0</v>
      </c>
    </row>
    <row r="980" spans="1:19">
      <c r="A980" t="s">
        <v>144</v>
      </c>
      <c r="B980" t="s">
        <v>175</v>
      </c>
      <c r="C980" t="s">
        <v>858</v>
      </c>
      <c r="D980">
        <v>66.608731707317091</v>
      </c>
      <c r="E980">
        <v>30.630292682926822</v>
      </c>
      <c r="F980">
        <v>0</v>
      </c>
      <c r="G980">
        <v>0</v>
      </c>
      <c r="H980">
        <v>0</v>
      </c>
      <c r="I980">
        <v>0</v>
      </c>
      <c r="J980">
        <v>0</v>
      </c>
      <c r="K980">
        <v>0</v>
      </c>
      <c r="L980">
        <v>0</v>
      </c>
      <c r="M980">
        <v>0</v>
      </c>
      <c r="N980">
        <v>0</v>
      </c>
      <c r="O980">
        <v>0</v>
      </c>
      <c r="P980">
        <v>0</v>
      </c>
      <c r="Q980">
        <v>0</v>
      </c>
      <c r="R980">
        <v>0</v>
      </c>
      <c r="S980">
        <v>0</v>
      </c>
    </row>
    <row r="981" spans="1:19">
      <c r="A981" t="s">
        <v>144</v>
      </c>
      <c r="B981" t="s">
        <v>175</v>
      </c>
      <c r="C981" t="s">
        <v>859</v>
      </c>
      <c r="D981">
        <v>66.608731707317091</v>
      </c>
      <c r="E981">
        <v>30.630292682926822</v>
      </c>
      <c r="F981">
        <v>0</v>
      </c>
      <c r="G981">
        <v>0</v>
      </c>
      <c r="H981">
        <v>0</v>
      </c>
      <c r="I981">
        <v>0</v>
      </c>
      <c r="J981">
        <v>0</v>
      </c>
      <c r="K981">
        <v>0</v>
      </c>
      <c r="L981">
        <v>0</v>
      </c>
      <c r="M981">
        <v>0</v>
      </c>
      <c r="N981">
        <v>0</v>
      </c>
      <c r="O981">
        <v>0</v>
      </c>
      <c r="P981">
        <v>0</v>
      </c>
      <c r="Q981">
        <v>0</v>
      </c>
      <c r="R981">
        <v>0</v>
      </c>
      <c r="S981">
        <v>0</v>
      </c>
    </row>
    <row r="982" spans="1:19">
      <c r="A982" t="s">
        <v>144</v>
      </c>
      <c r="B982" t="s">
        <v>175</v>
      </c>
      <c r="C982" t="s">
        <v>860</v>
      </c>
      <c r="D982">
        <v>46.779833066847658</v>
      </c>
      <c r="E982">
        <v>21.511894038039429</v>
      </c>
      <c r="F982">
        <v>0</v>
      </c>
      <c r="G982">
        <v>0</v>
      </c>
      <c r="H982">
        <v>0</v>
      </c>
      <c r="I982">
        <v>0</v>
      </c>
      <c r="J982">
        <v>0</v>
      </c>
      <c r="K982">
        <v>0</v>
      </c>
      <c r="L982">
        <v>0</v>
      </c>
      <c r="M982">
        <v>0</v>
      </c>
      <c r="N982">
        <v>0</v>
      </c>
      <c r="O982">
        <v>0</v>
      </c>
      <c r="P982">
        <v>0</v>
      </c>
      <c r="Q982">
        <v>0</v>
      </c>
      <c r="R982">
        <v>0</v>
      </c>
      <c r="S982">
        <v>0</v>
      </c>
    </row>
    <row r="983" spans="1:19">
      <c r="A983" t="s">
        <v>144</v>
      </c>
      <c r="B983" t="s">
        <v>175</v>
      </c>
      <c r="C983" t="s">
        <v>861</v>
      </c>
      <c r="D983">
        <v>46.779833066847658</v>
      </c>
      <c r="E983">
        <v>21.511894038039429</v>
      </c>
      <c r="F983">
        <v>0</v>
      </c>
      <c r="G983">
        <v>0</v>
      </c>
      <c r="H983">
        <v>0</v>
      </c>
      <c r="I983">
        <v>0</v>
      </c>
      <c r="J983">
        <v>0</v>
      </c>
      <c r="K983">
        <v>0</v>
      </c>
      <c r="L983">
        <v>0</v>
      </c>
      <c r="M983">
        <v>0</v>
      </c>
      <c r="N983">
        <v>0</v>
      </c>
      <c r="O983">
        <v>0</v>
      </c>
      <c r="P983">
        <v>0</v>
      </c>
      <c r="Q983">
        <v>0</v>
      </c>
      <c r="R983">
        <v>0</v>
      </c>
      <c r="S983">
        <v>0</v>
      </c>
    </row>
    <row r="984" spans="1:19">
      <c r="A984" t="s">
        <v>144</v>
      </c>
      <c r="B984" t="s">
        <v>175</v>
      </c>
      <c r="C984" t="s">
        <v>862</v>
      </c>
      <c r="D984">
        <v>46.779833066847658</v>
      </c>
      <c r="E984">
        <v>21.511894038039429</v>
      </c>
      <c r="F984">
        <v>0</v>
      </c>
      <c r="G984">
        <v>0</v>
      </c>
      <c r="H984">
        <v>0</v>
      </c>
      <c r="I984">
        <v>0</v>
      </c>
      <c r="J984">
        <v>0</v>
      </c>
      <c r="K984">
        <v>0</v>
      </c>
      <c r="L984">
        <v>0</v>
      </c>
      <c r="M984">
        <v>0</v>
      </c>
      <c r="N984">
        <v>0</v>
      </c>
      <c r="O984">
        <v>0</v>
      </c>
      <c r="P984">
        <v>0</v>
      </c>
      <c r="Q984">
        <v>0</v>
      </c>
      <c r="R984">
        <v>0</v>
      </c>
      <c r="S984">
        <v>0</v>
      </c>
    </row>
    <row r="985" spans="1:19">
      <c r="A985" t="s">
        <v>144</v>
      </c>
      <c r="B985" t="s">
        <v>175</v>
      </c>
      <c r="C985" t="s">
        <v>863</v>
      </c>
      <c r="D985">
        <v>46.779833066847658</v>
      </c>
      <c r="E985">
        <v>21.511894038039429</v>
      </c>
      <c r="F985">
        <v>0</v>
      </c>
      <c r="G985">
        <v>0</v>
      </c>
      <c r="H985">
        <v>0</v>
      </c>
      <c r="I985">
        <v>0</v>
      </c>
      <c r="J985">
        <v>0</v>
      </c>
      <c r="K985">
        <v>0</v>
      </c>
      <c r="L985">
        <v>0</v>
      </c>
      <c r="M985">
        <v>0</v>
      </c>
      <c r="N985">
        <v>0</v>
      </c>
      <c r="O985">
        <v>0</v>
      </c>
      <c r="P985">
        <v>0</v>
      </c>
      <c r="Q985">
        <v>0</v>
      </c>
      <c r="R985">
        <v>0</v>
      </c>
      <c r="S985">
        <v>0</v>
      </c>
    </row>
    <row r="986" spans="1:19">
      <c r="A986" t="s">
        <v>144</v>
      </c>
      <c r="B986" t="s">
        <v>177</v>
      </c>
      <c r="C986" t="s">
        <v>856</v>
      </c>
      <c r="D986">
        <v>0</v>
      </c>
      <c r="E986">
        <v>0</v>
      </c>
      <c r="F986">
        <v>0</v>
      </c>
      <c r="G986">
        <v>0</v>
      </c>
      <c r="H986">
        <v>0</v>
      </c>
      <c r="I986">
        <v>0</v>
      </c>
      <c r="J986">
        <v>0</v>
      </c>
      <c r="K986">
        <v>0</v>
      </c>
      <c r="L986">
        <v>0</v>
      </c>
      <c r="M986">
        <v>0</v>
      </c>
      <c r="N986">
        <v>0</v>
      </c>
      <c r="O986">
        <v>0</v>
      </c>
      <c r="P986">
        <v>0</v>
      </c>
      <c r="Q986">
        <v>0</v>
      </c>
      <c r="R986">
        <v>0</v>
      </c>
      <c r="S986">
        <v>0</v>
      </c>
    </row>
    <row r="987" spans="1:19">
      <c r="A987" t="s">
        <v>144</v>
      </c>
      <c r="B987" t="s">
        <v>177</v>
      </c>
      <c r="C987" t="s">
        <v>857</v>
      </c>
      <c r="D987">
        <v>21.92</v>
      </c>
      <c r="E987">
        <v>10.079999999999998</v>
      </c>
      <c r="F987">
        <v>0</v>
      </c>
      <c r="G987">
        <v>0</v>
      </c>
      <c r="H987">
        <v>0</v>
      </c>
      <c r="I987">
        <v>0</v>
      </c>
      <c r="J987">
        <v>0</v>
      </c>
      <c r="K987">
        <v>0</v>
      </c>
      <c r="L987">
        <v>0</v>
      </c>
      <c r="M987">
        <v>0</v>
      </c>
      <c r="N987">
        <v>0</v>
      </c>
      <c r="O987">
        <v>0</v>
      </c>
      <c r="P987">
        <v>0</v>
      </c>
      <c r="Q987">
        <v>0</v>
      </c>
      <c r="R987">
        <v>0</v>
      </c>
      <c r="S987">
        <v>0</v>
      </c>
    </row>
    <row r="988" spans="1:19">
      <c r="A988" t="s">
        <v>144</v>
      </c>
      <c r="B988" t="s">
        <v>177</v>
      </c>
      <c r="C988" t="s">
        <v>858</v>
      </c>
      <c r="D988">
        <v>52.416561680000001</v>
      </c>
      <c r="E988">
        <v>24.103966319999998</v>
      </c>
      <c r="F988">
        <v>0</v>
      </c>
      <c r="G988">
        <v>0</v>
      </c>
      <c r="H988">
        <v>0</v>
      </c>
      <c r="I988">
        <v>0</v>
      </c>
      <c r="J988">
        <v>0</v>
      </c>
      <c r="K988">
        <v>0</v>
      </c>
      <c r="L988">
        <v>0</v>
      </c>
      <c r="M988">
        <v>0</v>
      </c>
      <c r="N988">
        <v>0</v>
      </c>
      <c r="O988">
        <v>0</v>
      </c>
      <c r="P988">
        <v>0</v>
      </c>
      <c r="Q988">
        <v>0</v>
      </c>
      <c r="R988">
        <v>0</v>
      </c>
      <c r="S988">
        <v>0</v>
      </c>
    </row>
    <row r="989" spans="1:19">
      <c r="A989" t="s">
        <v>144</v>
      </c>
      <c r="B989" t="s">
        <v>177</v>
      </c>
      <c r="C989" t="s">
        <v>859</v>
      </c>
      <c r="D989">
        <v>79.556927500000029</v>
      </c>
      <c r="E989">
        <v>36.584572500000007</v>
      </c>
      <c r="F989">
        <v>0</v>
      </c>
      <c r="G989">
        <v>0</v>
      </c>
      <c r="H989">
        <v>0</v>
      </c>
      <c r="I989">
        <v>0</v>
      </c>
      <c r="J989">
        <v>0</v>
      </c>
      <c r="K989">
        <v>0</v>
      </c>
      <c r="L989">
        <v>0</v>
      </c>
      <c r="M989">
        <v>0</v>
      </c>
      <c r="N989">
        <v>0</v>
      </c>
      <c r="O989">
        <v>0</v>
      </c>
      <c r="P989">
        <v>0</v>
      </c>
      <c r="Q989">
        <v>0</v>
      </c>
      <c r="R989">
        <v>0</v>
      </c>
      <c r="S989">
        <v>0</v>
      </c>
    </row>
    <row r="990" spans="1:19">
      <c r="A990" t="s">
        <v>144</v>
      </c>
      <c r="B990" t="s">
        <v>177</v>
      </c>
      <c r="C990" t="s">
        <v>860</v>
      </c>
      <c r="D990">
        <v>79.556927500000029</v>
      </c>
      <c r="E990">
        <v>36.584572500000007</v>
      </c>
      <c r="F990">
        <v>0</v>
      </c>
      <c r="G990">
        <v>0</v>
      </c>
      <c r="H990">
        <v>0</v>
      </c>
      <c r="I990">
        <v>0</v>
      </c>
      <c r="J990">
        <v>0</v>
      </c>
      <c r="K990">
        <v>0</v>
      </c>
      <c r="L990">
        <v>0</v>
      </c>
      <c r="M990">
        <v>0</v>
      </c>
      <c r="N990">
        <v>0</v>
      </c>
      <c r="O990">
        <v>0</v>
      </c>
      <c r="P990">
        <v>0</v>
      </c>
      <c r="Q990">
        <v>0</v>
      </c>
      <c r="R990">
        <v>0</v>
      </c>
      <c r="S990">
        <v>0</v>
      </c>
    </row>
    <row r="991" spans="1:19">
      <c r="A991" t="s">
        <v>144</v>
      </c>
      <c r="B991" t="s">
        <v>177</v>
      </c>
      <c r="C991" t="s">
        <v>861</v>
      </c>
      <c r="D991">
        <v>79.556927500000029</v>
      </c>
      <c r="E991">
        <v>36.584572500000007</v>
      </c>
      <c r="F991">
        <v>0</v>
      </c>
      <c r="G991">
        <v>0</v>
      </c>
      <c r="H991">
        <v>0</v>
      </c>
      <c r="I991">
        <v>0</v>
      </c>
      <c r="J991">
        <v>0</v>
      </c>
      <c r="K991">
        <v>0</v>
      </c>
      <c r="L991">
        <v>0</v>
      </c>
      <c r="M991">
        <v>0</v>
      </c>
      <c r="N991">
        <v>0</v>
      </c>
      <c r="O991">
        <v>0</v>
      </c>
      <c r="P991">
        <v>0</v>
      </c>
      <c r="Q991">
        <v>0</v>
      </c>
      <c r="R991">
        <v>0</v>
      </c>
      <c r="S991">
        <v>0</v>
      </c>
    </row>
    <row r="992" spans="1:19">
      <c r="A992" t="s">
        <v>144</v>
      </c>
      <c r="B992" t="s">
        <v>177</v>
      </c>
      <c r="C992" t="s">
        <v>862</v>
      </c>
      <c r="D992">
        <v>79.556927500000029</v>
      </c>
      <c r="E992">
        <v>36.584572500000007</v>
      </c>
      <c r="F992">
        <v>0</v>
      </c>
      <c r="G992">
        <v>0</v>
      </c>
      <c r="H992">
        <v>0</v>
      </c>
      <c r="I992">
        <v>0</v>
      </c>
      <c r="J992">
        <v>0</v>
      </c>
      <c r="K992">
        <v>0</v>
      </c>
      <c r="L992">
        <v>0</v>
      </c>
      <c r="M992">
        <v>0</v>
      </c>
      <c r="N992">
        <v>0</v>
      </c>
      <c r="O992">
        <v>0</v>
      </c>
      <c r="P992">
        <v>0</v>
      </c>
      <c r="Q992">
        <v>0</v>
      </c>
      <c r="R992">
        <v>0</v>
      </c>
      <c r="S992">
        <v>0</v>
      </c>
    </row>
    <row r="993" spans="1:19">
      <c r="A993" t="s">
        <v>144</v>
      </c>
      <c r="B993" t="s">
        <v>177</v>
      </c>
      <c r="C993" t="s">
        <v>863</v>
      </c>
      <c r="D993">
        <v>79.556927500000029</v>
      </c>
      <c r="E993">
        <v>36.584572500000007</v>
      </c>
      <c r="F993">
        <v>0</v>
      </c>
      <c r="G993">
        <v>0</v>
      </c>
      <c r="H993">
        <v>0</v>
      </c>
      <c r="I993">
        <v>0</v>
      </c>
      <c r="J993">
        <v>0</v>
      </c>
      <c r="K993">
        <v>0</v>
      </c>
      <c r="L993">
        <v>0</v>
      </c>
      <c r="M993">
        <v>0</v>
      </c>
      <c r="N993">
        <v>0</v>
      </c>
      <c r="O993">
        <v>0</v>
      </c>
      <c r="P993">
        <v>0</v>
      </c>
      <c r="Q993">
        <v>0</v>
      </c>
      <c r="R993">
        <v>0</v>
      </c>
      <c r="S993">
        <v>0</v>
      </c>
    </row>
    <row r="994" spans="1:19">
      <c r="A994" t="s">
        <v>144</v>
      </c>
      <c r="B994" t="s">
        <v>179</v>
      </c>
      <c r="C994" t="s">
        <v>856</v>
      </c>
      <c r="D994">
        <v>0</v>
      </c>
      <c r="E994">
        <v>0</v>
      </c>
      <c r="F994">
        <v>0</v>
      </c>
      <c r="G994">
        <v>0</v>
      </c>
      <c r="H994">
        <v>0</v>
      </c>
      <c r="I994">
        <v>0</v>
      </c>
      <c r="J994">
        <v>0</v>
      </c>
      <c r="K994">
        <v>0</v>
      </c>
      <c r="L994">
        <v>0</v>
      </c>
      <c r="M994">
        <v>0</v>
      </c>
      <c r="N994">
        <v>0</v>
      </c>
      <c r="O994">
        <v>0</v>
      </c>
      <c r="P994">
        <v>0</v>
      </c>
      <c r="Q994">
        <v>0</v>
      </c>
      <c r="R994">
        <v>0</v>
      </c>
      <c r="S994">
        <v>0</v>
      </c>
    </row>
    <row r="995" spans="1:19">
      <c r="A995" t="s">
        <v>144</v>
      </c>
      <c r="B995" t="s">
        <v>179</v>
      </c>
      <c r="C995" t="s">
        <v>857</v>
      </c>
      <c r="D995">
        <v>21.92</v>
      </c>
      <c r="E995">
        <v>10.079999999999998</v>
      </c>
      <c r="F995">
        <v>0</v>
      </c>
      <c r="G995">
        <v>0</v>
      </c>
      <c r="H995">
        <v>0</v>
      </c>
      <c r="I995">
        <v>0</v>
      </c>
      <c r="J995">
        <v>0</v>
      </c>
      <c r="K995">
        <v>0</v>
      </c>
      <c r="L995">
        <v>0</v>
      </c>
      <c r="M995">
        <v>0</v>
      </c>
      <c r="N995">
        <v>0</v>
      </c>
      <c r="O995">
        <v>0</v>
      </c>
      <c r="P995">
        <v>0</v>
      </c>
      <c r="Q995">
        <v>0</v>
      </c>
      <c r="R995">
        <v>0</v>
      </c>
      <c r="S995">
        <v>0</v>
      </c>
    </row>
    <row r="996" spans="1:19">
      <c r="A996" t="s">
        <v>144</v>
      </c>
      <c r="B996" t="s">
        <v>179</v>
      </c>
      <c r="C996" t="s">
        <v>858</v>
      </c>
      <c r="D996">
        <v>52.416561680000001</v>
      </c>
      <c r="E996">
        <v>24.103966319999998</v>
      </c>
      <c r="F996">
        <v>0</v>
      </c>
      <c r="G996">
        <v>0</v>
      </c>
      <c r="H996">
        <v>0</v>
      </c>
      <c r="I996">
        <v>0</v>
      </c>
      <c r="J996">
        <v>0</v>
      </c>
      <c r="K996">
        <v>0</v>
      </c>
      <c r="L996">
        <v>0</v>
      </c>
      <c r="M996">
        <v>0</v>
      </c>
      <c r="N996">
        <v>0</v>
      </c>
      <c r="O996">
        <v>0</v>
      </c>
      <c r="P996">
        <v>0</v>
      </c>
      <c r="Q996">
        <v>0</v>
      </c>
      <c r="R996">
        <v>0</v>
      </c>
      <c r="S996">
        <v>0</v>
      </c>
    </row>
    <row r="997" spans="1:19">
      <c r="A997" t="s">
        <v>144</v>
      </c>
      <c r="B997" t="s">
        <v>179</v>
      </c>
      <c r="C997" t="s">
        <v>859</v>
      </c>
      <c r="D997">
        <v>79.556927500000029</v>
      </c>
      <c r="E997">
        <v>36.584572500000007</v>
      </c>
      <c r="F997">
        <v>0</v>
      </c>
      <c r="G997">
        <v>0</v>
      </c>
      <c r="H997">
        <v>0</v>
      </c>
      <c r="I997">
        <v>0</v>
      </c>
      <c r="J997">
        <v>0</v>
      </c>
      <c r="K997">
        <v>0</v>
      </c>
      <c r="L997">
        <v>0</v>
      </c>
      <c r="M997">
        <v>0</v>
      </c>
      <c r="N997">
        <v>0</v>
      </c>
      <c r="O997">
        <v>0</v>
      </c>
      <c r="P997">
        <v>0</v>
      </c>
      <c r="Q997">
        <v>0</v>
      </c>
      <c r="R997">
        <v>0</v>
      </c>
      <c r="S997">
        <v>0</v>
      </c>
    </row>
    <row r="998" spans="1:19">
      <c r="A998" t="s">
        <v>144</v>
      </c>
      <c r="B998" t="s">
        <v>179</v>
      </c>
      <c r="C998" t="s">
        <v>860</v>
      </c>
      <c r="D998">
        <v>79.556927500000029</v>
      </c>
      <c r="E998">
        <v>36.584572500000007</v>
      </c>
      <c r="F998">
        <v>0</v>
      </c>
      <c r="G998">
        <v>0</v>
      </c>
      <c r="H998">
        <v>0</v>
      </c>
      <c r="I998">
        <v>0</v>
      </c>
      <c r="J998">
        <v>0</v>
      </c>
      <c r="K998">
        <v>0</v>
      </c>
      <c r="L998">
        <v>0</v>
      </c>
      <c r="M998">
        <v>0</v>
      </c>
      <c r="N998">
        <v>0</v>
      </c>
      <c r="O998">
        <v>0</v>
      </c>
      <c r="P998">
        <v>0</v>
      </c>
      <c r="Q998">
        <v>0</v>
      </c>
      <c r="R998">
        <v>0</v>
      </c>
      <c r="S998">
        <v>0</v>
      </c>
    </row>
    <row r="999" spans="1:19">
      <c r="A999" t="s">
        <v>144</v>
      </c>
      <c r="B999" t="s">
        <v>179</v>
      </c>
      <c r="C999" t="s">
        <v>861</v>
      </c>
      <c r="D999">
        <v>79.556927500000029</v>
      </c>
      <c r="E999">
        <v>36.584572500000007</v>
      </c>
      <c r="F999">
        <v>0</v>
      </c>
      <c r="G999">
        <v>0</v>
      </c>
      <c r="H999">
        <v>0</v>
      </c>
      <c r="I999">
        <v>0</v>
      </c>
      <c r="J999">
        <v>0</v>
      </c>
      <c r="K999">
        <v>0</v>
      </c>
      <c r="L999">
        <v>0</v>
      </c>
      <c r="M999">
        <v>0</v>
      </c>
      <c r="N999">
        <v>0</v>
      </c>
      <c r="O999">
        <v>0</v>
      </c>
      <c r="P999">
        <v>0</v>
      </c>
      <c r="Q999">
        <v>0</v>
      </c>
      <c r="R999">
        <v>0</v>
      </c>
      <c r="S999">
        <v>0</v>
      </c>
    </row>
    <row r="1000" spans="1:19">
      <c r="A1000" t="s">
        <v>144</v>
      </c>
      <c r="B1000" t="s">
        <v>179</v>
      </c>
      <c r="C1000" t="s">
        <v>862</v>
      </c>
      <c r="D1000">
        <v>79.556927500000029</v>
      </c>
      <c r="E1000">
        <v>36.584572500000007</v>
      </c>
      <c r="F1000">
        <v>0</v>
      </c>
      <c r="G1000">
        <v>0</v>
      </c>
      <c r="H1000">
        <v>0</v>
      </c>
      <c r="I1000">
        <v>0</v>
      </c>
      <c r="J1000">
        <v>0</v>
      </c>
      <c r="K1000">
        <v>0</v>
      </c>
      <c r="L1000">
        <v>0</v>
      </c>
      <c r="M1000">
        <v>0</v>
      </c>
      <c r="N1000">
        <v>0</v>
      </c>
      <c r="O1000">
        <v>0</v>
      </c>
      <c r="P1000">
        <v>0</v>
      </c>
      <c r="Q1000">
        <v>0</v>
      </c>
      <c r="R1000">
        <v>0</v>
      </c>
      <c r="S1000">
        <v>0</v>
      </c>
    </row>
    <row r="1001" spans="1:19">
      <c r="A1001" t="s">
        <v>144</v>
      </c>
      <c r="B1001" t="s">
        <v>179</v>
      </c>
      <c r="C1001" t="s">
        <v>863</v>
      </c>
      <c r="D1001">
        <v>79.556927500000029</v>
      </c>
      <c r="E1001">
        <v>36.584572500000007</v>
      </c>
      <c r="F1001">
        <v>0</v>
      </c>
      <c r="G1001">
        <v>0</v>
      </c>
      <c r="H1001">
        <v>0</v>
      </c>
      <c r="I1001">
        <v>0</v>
      </c>
      <c r="J1001">
        <v>0</v>
      </c>
      <c r="K1001">
        <v>0</v>
      </c>
      <c r="L1001">
        <v>0</v>
      </c>
      <c r="M1001">
        <v>0</v>
      </c>
      <c r="N1001">
        <v>0</v>
      </c>
      <c r="O1001">
        <v>0</v>
      </c>
      <c r="P1001">
        <v>0</v>
      </c>
      <c r="Q1001">
        <v>0</v>
      </c>
      <c r="R1001">
        <v>0</v>
      </c>
      <c r="S1001">
        <v>0</v>
      </c>
    </row>
    <row r="1002" spans="1:19">
      <c r="A1002" t="s">
        <v>144</v>
      </c>
      <c r="B1002" t="s">
        <v>181</v>
      </c>
      <c r="C1002" t="s">
        <v>856</v>
      </c>
      <c r="D1002">
        <v>0</v>
      </c>
      <c r="E1002">
        <v>0</v>
      </c>
      <c r="F1002">
        <v>0</v>
      </c>
      <c r="G1002">
        <v>0</v>
      </c>
      <c r="H1002">
        <v>0</v>
      </c>
      <c r="I1002">
        <v>0</v>
      </c>
      <c r="J1002">
        <v>0</v>
      </c>
      <c r="K1002">
        <v>0</v>
      </c>
      <c r="L1002">
        <v>0</v>
      </c>
      <c r="M1002">
        <v>0</v>
      </c>
      <c r="N1002">
        <v>0</v>
      </c>
      <c r="O1002">
        <v>0</v>
      </c>
      <c r="P1002">
        <v>0</v>
      </c>
      <c r="Q1002">
        <v>0</v>
      </c>
      <c r="R1002">
        <v>0</v>
      </c>
      <c r="S1002">
        <v>0</v>
      </c>
    </row>
    <row r="1003" spans="1:19">
      <c r="A1003" t="s">
        <v>144</v>
      </c>
      <c r="B1003" t="s">
        <v>181</v>
      </c>
      <c r="C1003" t="s">
        <v>857</v>
      </c>
      <c r="D1003">
        <v>21.92</v>
      </c>
      <c r="E1003">
        <v>10.079999999999998</v>
      </c>
      <c r="F1003">
        <v>0</v>
      </c>
      <c r="G1003">
        <v>0</v>
      </c>
      <c r="H1003">
        <v>0</v>
      </c>
      <c r="I1003">
        <v>0</v>
      </c>
      <c r="J1003">
        <v>0</v>
      </c>
      <c r="K1003">
        <v>0</v>
      </c>
      <c r="L1003">
        <v>0</v>
      </c>
      <c r="M1003">
        <v>0</v>
      </c>
      <c r="N1003">
        <v>0</v>
      </c>
      <c r="O1003">
        <v>0</v>
      </c>
      <c r="P1003">
        <v>0</v>
      </c>
      <c r="Q1003">
        <v>0</v>
      </c>
      <c r="R1003">
        <v>0</v>
      </c>
      <c r="S1003">
        <v>0</v>
      </c>
    </row>
    <row r="1004" spans="1:19">
      <c r="A1004" t="s">
        <v>144</v>
      </c>
      <c r="B1004" t="s">
        <v>181</v>
      </c>
      <c r="C1004" t="s">
        <v>858</v>
      </c>
      <c r="D1004">
        <v>52.416561680000001</v>
      </c>
      <c r="E1004">
        <v>24.103966319999998</v>
      </c>
      <c r="F1004">
        <v>0</v>
      </c>
      <c r="G1004">
        <v>0</v>
      </c>
      <c r="H1004">
        <v>0</v>
      </c>
      <c r="I1004">
        <v>0</v>
      </c>
      <c r="J1004">
        <v>0</v>
      </c>
      <c r="K1004">
        <v>0</v>
      </c>
      <c r="L1004">
        <v>0</v>
      </c>
      <c r="M1004">
        <v>0</v>
      </c>
      <c r="N1004">
        <v>0</v>
      </c>
      <c r="O1004">
        <v>0</v>
      </c>
      <c r="P1004">
        <v>0</v>
      </c>
      <c r="Q1004">
        <v>0</v>
      </c>
      <c r="R1004">
        <v>0</v>
      </c>
      <c r="S1004">
        <v>0</v>
      </c>
    </row>
    <row r="1005" spans="1:19">
      <c r="A1005" t="s">
        <v>144</v>
      </c>
      <c r="B1005" t="s">
        <v>181</v>
      </c>
      <c r="C1005" t="s">
        <v>859</v>
      </c>
      <c r="D1005">
        <v>79.556927500000029</v>
      </c>
      <c r="E1005">
        <v>36.584572500000007</v>
      </c>
      <c r="F1005">
        <v>0</v>
      </c>
      <c r="G1005">
        <v>0</v>
      </c>
      <c r="H1005">
        <v>0</v>
      </c>
      <c r="I1005">
        <v>0</v>
      </c>
      <c r="J1005">
        <v>0</v>
      </c>
      <c r="K1005">
        <v>0</v>
      </c>
      <c r="L1005">
        <v>0</v>
      </c>
      <c r="M1005">
        <v>0</v>
      </c>
      <c r="N1005">
        <v>0</v>
      </c>
      <c r="O1005">
        <v>0</v>
      </c>
      <c r="P1005">
        <v>0</v>
      </c>
      <c r="Q1005">
        <v>0</v>
      </c>
      <c r="R1005">
        <v>0</v>
      </c>
      <c r="S1005">
        <v>0</v>
      </c>
    </row>
    <row r="1006" spans="1:19">
      <c r="A1006" t="s">
        <v>144</v>
      </c>
      <c r="B1006" t="s">
        <v>181</v>
      </c>
      <c r="C1006" t="s">
        <v>860</v>
      </c>
      <c r="D1006">
        <v>79.556927500000029</v>
      </c>
      <c r="E1006">
        <v>36.584572500000007</v>
      </c>
      <c r="F1006">
        <v>0</v>
      </c>
      <c r="G1006">
        <v>0</v>
      </c>
      <c r="H1006">
        <v>0</v>
      </c>
      <c r="I1006">
        <v>0</v>
      </c>
      <c r="J1006">
        <v>0</v>
      </c>
      <c r="K1006">
        <v>0</v>
      </c>
      <c r="L1006">
        <v>0</v>
      </c>
      <c r="M1006">
        <v>0</v>
      </c>
      <c r="N1006">
        <v>0</v>
      </c>
      <c r="O1006">
        <v>0</v>
      </c>
      <c r="P1006">
        <v>0</v>
      </c>
      <c r="Q1006">
        <v>0</v>
      </c>
      <c r="R1006">
        <v>0</v>
      </c>
      <c r="S1006">
        <v>0</v>
      </c>
    </row>
    <row r="1007" spans="1:19">
      <c r="A1007" t="s">
        <v>144</v>
      </c>
      <c r="B1007" t="s">
        <v>181</v>
      </c>
      <c r="C1007" t="s">
        <v>861</v>
      </c>
      <c r="D1007">
        <v>79.556927500000029</v>
      </c>
      <c r="E1007">
        <v>36.584572500000007</v>
      </c>
      <c r="F1007">
        <v>0</v>
      </c>
      <c r="G1007">
        <v>0</v>
      </c>
      <c r="H1007">
        <v>0</v>
      </c>
      <c r="I1007">
        <v>0</v>
      </c>
      <c r="J1007">
        <v>0</v>
      </c>
      <c r="K1007">
        <v>0</v>
      </c>
      <c r="L1007">
        <v>0</v>
      </c>
      <c r="M1007">
        <v>0</v>
      </c>
      <c r="N1007">
        <v>0</v>
      </c>
      <c r="O1007">
        <v>0</v>
      </c>
      <c r="P1007">
        <v>0</v>
      </c>
      <c r="Q1007">
        <v>0</v>
      </c>
      <c r="R1007">
        <v>0</v>
      </c>
      <c r="S1007">
        <v>0</v>
      </c>
    </row>
    <row r="1008" spans="1:19">
      <c r="A1008" t="s">
        <v>144</v>
      </c>
      <c r="B1008" t="s">
        <v>181</v>
      </c>
      <c r="C1008" t="s">
        <v>862</v>
      </c>
      <c r="D1008">
        <v>79.556927500000029</v>
      </c>
      <c r="E1008">
        <v>36.584572500000007</v>
      </c>
      <c r="F1008">
        <v>0</v>
      </c>
      <c r="G1008">
        <v>0</v>
      </c>
      <c r="H1008">
        <v>0</v>
      </c>
      <c r="I1008">
        <v>0</v>
      </c>
      <c r="J1008">
        <v>0</v>
      </c>
      <c r="K1008">
        <v>0</v>
      </c>
      <c r="L1008">
        <v>0</v>
      </c>
      <c r="M1008">
        <v>0</v>
      </c>
      <c r="N1008">
        <v>0</v>
      </c>
      <c r="O1008">
        <v>0</v>
      </c>
      <c r="P1008">
        <v>0</v>
      </c>
      <c r="Q1008">
        <v>0</v>
      </c>
      <c r="R1008">
        <v>0</v>
      </c>
      <c r="S1008">
        <v>0</v>
      </c>
    </row>
    <row r="1009" spans="1:19">
      <c r="A1009" t="s">
        <v>144</v>
      </c>
      <c r="B1009" t="s">
        <v>181</v>
      </c>
      <c r="C1009" t="s">
        <v>863</v>
      </c>
      <c r="D1009">
        <v>79.556927500000029</v>
      </c>
      <c r="E1009">
        <v>36.584572500000007</v>
      </c>
      <c r="F1009">
        <v>0</v>
      </c>
      <c r="G1009">
        <v>0</v>
      </c>
      <c r="H1009">
        <v>0</v>
      </c>
      <c r="I1009">
        <v>0</v>
      </c>
      <c r="J1009">
        <v>0</v>
      </c>
      <c r="K1009">
        <v>0</v>
      </c>
      <c r="L1009">
        <v>0</v>
      </c>
      <c r="M1009">
        <v>0</v>
      </c>
      <c r="N1009">
        <v>0</v>
      </c>
      <c r="O1009">
        <v>0</v>
      </c>
      <c r="P1009">
        <v>0</v>
      </c>
      <c r="Q1009">
        <v>0</v>
      </c>
      <c r="R1009">
        <v>0</v>
      </c>
      <c r="S1009">
        <v>0</v>
      </c>
    </row>
    <row r="1010" spans="1:19">
      <c r="A1010" t="s">
        <v>144</v>
      </c>
      <c r="B1010" t="s">
        <v>183</v>
      </c>
      <c r="C1010" t="s">
        <v>856</v>
      </c>
      <c r="D1010">
        <v>0</v>
      </c>
      <c r="E1010">
        <v>0</v>
      </c>
      <c r="F1010">
        <v>0</v>
      </c>
      <c r="G1010">
        <v>0</v>
      </c>
      <c r="H1010">
        <v>0</v>
      </c>
      <c r="I1010">
        <v>0</v>
      </c>
      <c r="J1010">
        <v>0</v>
      </c>
      <c r="K1010">
        <v>0</v>
      </c>
      <c r="L1010">
        <v>0</v>
      </c>
      <c r="M1010">
        <v>0</v>
      </c>
      <c r="N1010">
        <v>0</v>
      </c>
      <c r="O1010">
        <v>0</v>
      </c>
      <c r="P1010">
        <v>0</v>
      </c>
      <c r="Q1010">
        <v>0</v>
      </c>
      <c r="R1010">
        <v>0</v>
      </c>
      <c r="S1010">
        <v>0</v>
      </c>
    </row>
    <row r="1011" spans="1:19">
      <c r="A1011" t="s">
        <v>144</v>
      </c>
      <c r="B1011" t="s">
        <v>183</v>
      </c>
      <c r="C1011" t="s">
        <v>857</v>
      </c>
      <c r="D1011">
        <v>21.92</v>
      </c>
      <c r="E1011">
        <v>10.079999999999998</v>
      </c>
      <c r="F1011">
        <v>0</v>
      </c>
      <c r="G1011">
        <v>0</v>
      </c>
      <c r="H1011">
        <v>0</v>
      </c>
      <c r="I1011">
        <v>0</v>
      </c>
      <c r="J1011">
        <v>0</v>
      </c>
      <c r="K1011">
        <v>0</v>
      </c>
      <c r="L1011">
        <v>0</v>
      </c>
      <c r="M1011">
        <v>0</v>
      </c>
      <c r="N1011">
        <v>0</v>
      </c>
      <c r="O1011">
        <v>0</v>
      </c>
      <c r="P1011">
        <v>0</v>
      </c>
      <c r="Q1011">
        <v>0</v>
      </c>
      <c r="R1011">
        <v>0</v>
      </c>
      <c r="S1011">
        <v>0</v>
      </c>
    </row>
    <row r="1012" spans="1:19">
      <c r="A1012" t="s">
        <v>144</v>
      </c>
      <c r="B1012" t="s">
        <v>183</v>
      </c>
      <c r="C1012" t="s">
        <v>858</v>
      </c>
      <c r="D1012">
        <v>52.416561680000001</v>
      </c>
      <c r="E1012">
        <v>24.103966319999998</v>
      </c>
      <c r="F1012">
        <v>0</v>
      </c>
      <c r="G1012">
        <v>0</v>
      </c>
      <c r="H1012">
        <v>0</v>
      </c>
      <c r="I1012">
        <v>0</v>
      </c>
      <c r="J1012">
        <v>0</v>
      </c>
      <c r="K1012">
        <v>0</v>
      </c>
      <c r="L1012">
        <v>0</v>
      </c>
      <c r="M1012">
        <v>0</v>
      </c>
      <c r="N1012">
        <v>0</v>
      </c>
      <c r="O1012">
        <v>0</v>
      </c>
      <c r="P1012">
        <v>0</v>
      </c>
      <c r="Q1012">
        <v>0</v>
      </c>
      <c r="R1012">
        <v>0</v>
      </c>
      <c r="S1012">
        <v>0</v>
      </c>
    </row>
    <row r="1013" spans="1:19">
      <c r="A1013" t="s">
        <v>144</v>
      </c>
      <c r="B1013" t="s">
        <v>183</v>
      </c>
      <c r="C1013" t="s">
        <v>859</v>
      </c>
      <c r="D1013">
        <v>79.556927500000029</v>
      </c>
      <c r="E1013">
        <v>36.584572500000007</v>
      </c>
      <c r="F1013">
        <v>0</v>
      </c>
      <c r="G1013">
        <v>0</v>
      </c>
      <c r="H1013">
        <v>0</v>
      </c>
      <c r="I1013">
        <v>0</v>
      </c>
      <c r="J1013">
        <v>0</v>
      </c>
      <c r="K1013">
        <v>0</v>
      </c>
      <c r="L1013">
        <v>0</v>
      </c>
      <c r="M1013">
        <v>0</v>
      </c>
      <c r="N1013">
        <v>0</v>
      </c>
      <c r="O1013">
        <v>0</v>
      </c>
      <c r="P1013">
        <v>0</v>
      </c>
      <c r="Q1013">
        <v>0</v>
      </c>
      <c r="R1013">
        <v>0</v>
      </c>
      <c r="S1013">
        <v>0</v>
      </c>
    </row>
    <row r="1014" spans="1:19">
      <c r="A1014" t="s">
        <v>144</v>
      </c>
      <c r="B1014" t="s">
        <v>183</v>
      </c>
      <c r="C1014" t="s">
        <v>860</v>
      </c>
      <c r="D1014">
        <v>79.556927500000029</v>
      </c>
      <c r="E1014">
        <v>36.584572500000007</v>
      </c>
      <c r="F1014">
        <v>0</v>
      </c>
      <c r="G1014">
        <v>0</v>
      </c>
      <c r="H1014">
        <v>0</v>
      </c>
      <c r="I1014">
        <v>0</v>
      </c>
      <c r="J1014">
        <v>0</v>
      </c>
      <c r="K1014">
        <v>0</v>
      </c>
      <c r="L1014">
        <v>0</v>
      </c>
      <c r="M1014">
        <v>0</v>
      </c>
      <c r="N1014">
        <v>0</v>
      </c>
      <c r="O1014">
        <v>0</v>
      </c>
      <c r="P1014">
        <v>0</v>
      </c>
      <c r="Q1014">
        <v>0</v>
      </c>
      <c r="R1014">
        <v>0</v>
      </c>
      <c r="S1014">
        <v>0</v>
      </c>
    </row>
    <row r="1015" spans="1:19">
      <c r="A1015" t="s">
        <v>144</v>
      </c>
      <c r="B1015" t="s">
        <v>183</v>
      </c>
      <c r="C1015" t="s">
        <v>861</v>
      </c>
      <c r="D1015">
        <v>79.556927500000029</v>
      </c>
      <c r="E1015">
        <v>36.584572500000007</v>
      </c>
      <c r="F1015">
        <v>0</v>
      </c>
      <c r="G1015">
        <v>0</v>
      </c>
      <c r="H1015">
        <v>0</v>
      </c>
      <c r="I1015">
        <v>0</v>
      </c>
      <c r="J1015">
        <v>0</v>
      </c>
      <c r="K1015">
        <v>0</v>
      </c>
      <c r="L1015">
        <v>0</v>
      </c>
      <c r="M1015">
        <v>0</v>
      </c>
      <c r="N1015">
        <v>0</v>
      </c>
      <c r="O1015">
        <v>0</v>
      </c>
      <c r="P1015">
        <v>0</v>
      </c>
      <c r="Q1015">
        <v>0</v>
      </c>
      <c r="R1015">
        <v>0</v>
      </c>
      <c r="S1015">
        <v>0</v>
      </c>
    </row>
    <row r="1016" spans="1:19">
      <c r="A1016" t="s">
        <v>144</v>
      </c>
      <c r="B1016" t="s">
        <v>183</v>
      </c>
      <c r="C1016" t="s">
        <v>862</v>
      </c>
      <c r="D1016">
        <v>79.556927500000029</v>
      </c>
      <c r="E1016">
        <v>36.584572500000007</v>
      </c>
      <c r="F1016">
        <v>0</v>
      </c>
      <c r="G1016">
        <v>0</v>
      </c>
      <c r="H1016">
        <v>0</v>
      </c>
      <c r="I1016">
        <v>0</v>
      </c>
      <c r="J1016">
        <v>0</v>
      </c>
      <c r="K1016">
        <v>0</v>
      </c>
      <c r="L1016">
        <v>0</v>
      </c>
      <c r="M1016">
        <v>0</v>
      </c>
      <c r="N1016">
        <v>0</v>
      </c>
      <c r="O1016">
        <v>0</v>
      </c>
      <c r="P1016">
        <v>0</v>
      </c>
      <c r="Q1016">
        <v>0</v>
      </c>
      <c r="R1016">
        <v>0</v>
      </c>
      <c r="S1016">
        <v>0</v>
      </c>
    </row>
    <row r="1017" spans="1:19">
      <c r="A1017" t="s">
        <v>144</v>
      </c>
      <c r="B1017" t="s">
        <v>183</v>
      </c>
      <c r="C1017" t="s">
        <v>863</v>
      </c>
      <c r="D1017">
        <v>79.556927500000029</v>
      </c>
      <c r="E1017">
        <v>36.584572500000007</v>
      </c>
      <c r="F1017">
        <v>0</v>
      </c>
      <c r="G1017">
        <v>0</v>
      </c>
      <c r="H1017">
        <v>0</v>
      </c>
      <c r="I1017">
        <v>0</v>
      </c>
      <c r="J1017">
        <v>0</v>
      </c>
      <c r="K1017">
        <v>0</v>
      </c>
      <c r="L1017">
        <v>0</v>
      </c>
      <c r="M1017">
        <v>0</v>
      </c>
      <c r="N1017">
        <v>0</v>
      </c>
      <c r="O1017">
        <v>0</v>
      </c>
      <c r="P1017">
        <v>0</v>
      </c>
      <c r="Q1017">
        <v>0</v>
      </c>
      <c r="R1017">
        <v>0</v>
      </c>
      <c r="S1017">
        <v>0</v>
      </c>
    </row>
    <row r="1018" spans="1:19">
      <c r="A1018" t="s">
        <v>144</v>
      </c>
      <c r="B1018" t="s">
        <v>185</v>
      </c>
      <c r="C1018" t="s">
        <v>856</v>
      </c>
      <c r="D1018">
        <v>0</v>
      </c>
      <c r="E1018">
        <v>0</v>
      </c>
      <c r="F1018">
        <v>0</v>
      </c>
      <c r="G1018">
        <v>0</v>
      </c>
      <c r="H1018">
        <v>0</v>
      </c>
      <c r="I1018">
        <v>0</v>
      </c>
      <c r="J1018">
        <v>0</v>
      </c>
      <c r="K1018">
        <v>0</v>
      </c>
      <c r="L1018">
        <v>0</v>
      </c>
      <c r="M1018">
        <v>0</v>
      </c>
      <c r="N1018">
        <v>0</v>
      </c>
      <c r="O1018">
        <v>0</v>
      </c>
      <c r="P1018">
        <v>0</v>
      </c>
      <c r="Q1018">
        <v>0</v>
      </c>
      <c r="R1018">
        <v>0</v>
      </c>
      <c r="S1018">
        <v>0</v>
      </c>
    </row>
    <row r="1019" spans="1:19">
      <c r="A1019" t="s">
        <v>144</v>
      </c>
      <c r="B1019" t="s">
        <v>185</v>
      </c>
      <c r="C1019" t="s">
        <v>857</v>
      </c>
      <c r="D1019">
        <v>15.610669496764679</v>
      </c>
      <c r="E1019">
        <v>7.1786290386582081</v>
      </c>
      <c r="F1019">
        <v>0</v>
      </c>
      <c r="G1019">
        <v>0</v>
      </c>
      <c r="H1019">
        <v>0</v>
      </c>
      <c r="I1019">
        <v>0</v>
      </c>
      <c r="J1019">
        <v>0</v>
      </c>
      <c r="K1019">
        <v>0</v>
      </c>
      <c r="L1019">
        <v>0</v>
      </c>
      <c r="M1019">
        <v>0</v>
      </c>
      <c r="N1019">
        <v>0</v>
      </c>
      <c r="O1019">
        <v>0</v>
      </c>
      <c r="P1019">
        <v>0</v>
      </c>
      <c r="Q1019">
        <v>0</v>
      </c>
      <c r="R1019">
        <v>0</v>
      </c>
      <c r="S1019">
        <v>0</v>
      </c>
    </row>
    <row r="1020" spans="1:19">
      <c r="A1020" t="s">
        <v>144</v>
      </c>
      <c r="B1020" t="s">
        <v>185</v>
      </c>
      <c r="C1020" t="s">
        <v>858</v>
      </c>
      <c r="D1020">
        <v>53.352496404552859</v>
      </c>
      <c r="E1020">
        <v>24.534359660487802</v>
      </c>
      <c r="F1020">
        <v>0</v>
      </c>
      <c r="G1020">
        <v>0</v>
      </c>
      <c r="H1020">
        <v>0</v>
      </c>
      <c r="I1020">
        <v>0</v>
      </c>
      <c r="J1020">
        <v>0</v>
      </c>
      <c r="K1020">
        <v>0</v>
      </c>
      <c r="L1020">
        <v>0</v>
      </c>
      <c r="M1020">
        <v>0</v>
      </c>
      <c r="N1020">
        <v>0</v>
      </c>
      <c r="O1020">
        <v>0</v>
      </c>
      <c r="P1020">
        <v>0</v>
      </c>
      <c r="Q1020">
        <v>0</v>
      </c>
      <c r="R1020">
        <v>0</v>
      </c>
      <c r="S1020">
        <v>0</v>
      </c>
    </row>
    <row r="1021" spans="1:19">
      <c r="A1021" t="s">
        <v>144</v>
      </c>
      <c r="B1021" t="s">
        <v>185</v>
      </c>
      <c r="C1021" t="s">
        <v>859</v>
      </c>
      <c r="D1021">
        <v>71.446073617886213</v>
      </c>
      <c r="E1021">
        <v>32.854763780487815</v>
      </c>
      <c r="F1021">
        <v>0</v>
      </c>
      <c r="G1021">
        <v>0</v>
      </c>
      <c r="H1021">
        <v>0</v>
      </c>
      <c r="I1021">
        <v>0</v>
      </c>
      <c r="J1021">
        <v>0</v>
      </c>
      <c r="K1021">
        <v>0</v>
      </c>
      <c r="L1021">
        <v>0</v>
      </c>
      <c r="M1021">
        <v>0</v>
      </c>
      <c r="N1021">
        <v>0</v>
      </c>
      <c r="O1021">
        <v>0</v>
      </c>
      <c r="P1021">
        <v>0</v>
      </c>
      <c r="Q1021">
        <v>0</v>
      </c>
      <c r="R1021">
        <v>0</v>
      </c>
      <c r="S1021">
        <v>0</v>
      </c>
    </row>
    <row r="1022" spans="1:19">
      <c r="A1022" t="s">
        <v>144</v>
      </c>
      <c r="B1022" t="s">
        <v>185</v>
      </c>
      <c r="C1022" t="s">
        <v>860</v>
      </c>
      <c r="D1022">
        <v>68.141257177807972</v>
      </c>
      <c r="E1022">
        <v>31.335030673006585</v>
      </c>
      <c r="F1022">
        <v>0</v>
      </c>
      <c r="G1022">
        <v>0</v>
      </c>
      <c r="H1022">
        <v>0</v>
      </c>
      <c r="I1022">
        <v>0</v>
      </c>
      <c r="J1022">
        <v>0</v>
      </c>
      <c r="K1022">
        <v>0</v>
      </c>
      <c r="L1022">
        <v>0</v>
      </c>
      <c r="M1022">
        <v>0</v>
      </c>
      <c r="N1022">
        <v>0</v>
      </c>
      <c r="O1022">
        <v>0</v>
      </c>
      <c r="P1022">
        <v>0</v>
      </c>
      <c r="Q1022">
        <v>0</v>
      </c>
      <c r="R1022">
        <v>0</v>
      </c>
      <c r="S1022">
        <v>0</v>
      </c>
    </row>
    <row r="1023" spans="1:19">
      <c r="A1023" t="s">
        <v>144</v>
      </c>
      <c r="B1023" t="s">
        <v>185</v>
      </c>
      <c r="C1023" t="s">
        <v>861</v>
      </c>
      <c r="D1023">
        <v>68.141257177807972</v>
      </c>
      <c r="E1023">
        <v>31.335030673006585</v>
      </c>
      <c r="F1023">
        <v>0</v>
      </c>
      <c r="G1023">
        <v>0</v>
      </c>
      <c r="H1023">
        <v>0</v>
      </c>
      <c r="I1023">
        <v>0</v>
      </c>
      <c r="J1023">
        <v>0</v>
      </c>
      <c r="K1023">
        <v>0</v>
      </c>
      <c r="L1023">
        <v>0</v>
      </c>
      <c r="M1023">
        <v>0</v>
      </c>
      <c r="N1023">
        <v>0</v>
      </c>
      <c r="O1023">
        <v>0</v>
      </c>
      <c r="P1023">
        <v>0</v>
      </c>
      <c r="Q1023">
        <v>0</v>
      </c>
      <c r="R1023">
        <v>0</v>
      </c>
      <c r="S1023">
        <v>0</v>
      </c>
    </row>
    <row r="1024" spans="1:19">
      <c r="A1024" t="s">
        <v>144</v>
      </c>
      <c r="B1024" t="s">
        <v>185</v>
      </c>
      <c r="C1024" t="s">
        <v>862</v>
      </c>
      <c r="D1024">
        <v>68.141257177807972</v>
      </c>
      <c r="E1024">
        <v>31.335030673006585</v>
      </c>
      <c r="F1024">
        <v>0</v>
      </c>
      <c r="G1024">
        <v>0</v>
      </c>
      <c r="H1024">
        <v>0</v>
      </c>
      <c r="I1024">
        <v>0</v>
      </c>
      <c r="J1024">
        <v>0</v>
      </c>
      <c r="K1024">
        <v>0</v>
      </c>
      <c r="L1024">
        <v>0</v>
      </c>
      <c r="M1024">
        <v>0</v>
      </c>
      <c r="N1024">
        <v>0</v>
      </c>
      <c r="O1024">
        <v>0</v>
      </c>
      <c r="P1024">
        <v>0</v>
      </c>
      <c r="Q1024">
        <v>0</v>
      </c>
      <c r="R1024">
        <v>0</v>
      </c>
      <c r="S1024">
        <v>0</v>
      </c>
    </row>
    <row r="1025" spans="1:19">
      <c r="A1025" t="s">
        <v>144</v>
      </c>
      <c r="B1025" t="s">
        <v>185</v>
      </c>
      <c r="C1025" t="s">
        <v>863</v>
      </c>
      <c r="D1025">
        <v>68.141257177807972</v>
      </c>
      <c r="E1025">
        <v>31.335030673006585</v>
      </c>
      <c r="F1025">
        <v>0</v>
      </c>
      <c r="G1025">
        <v>0</v>
      </c>
      <c r="H1025">
        <v>0</v>
      </c>
      <c r="I1025">
        <v>0</v>
      </c>
      <c r="J1025">
        <v>0</v>
      </c>
      <c r="K1025">
        <v>0</v>
      </c>
      <c r="L1025">
        <v>0</v>
      </c>
      <c r="M1025">
        <v>0</v>
      </c>
      <c r="N1025">
        <v>0</v>
      </c>
      <c r="O1025">
        <v>0</v>
      </c>
      <c r="P1025">
        <v>0</v>
      </c>
      <c r="Q1025">
        <v>0</v>
      </c>
      <c r="R1025">
        <v>0</v>
      </c>
      <c r="S1025">
        <v>0</v>
      </c>
    </row>
    <row r="1026" spans="1:19">
      <c r="A1026" t="s">
        <v>146</v>
      </c>
      <c r="B1026" t="s">
        <v>171</v>
      </c>
      <c r="C1026" t="s">
        <v>856</v>
      </c>
      <c r="D1026">
        <v>0</v>
      </c>
      <c r="E1026">
        <v>0</v>
      </c>
      <c r="F1026">
        <v>0</v>
      </c>
      <c r="G1026">
        <v>0</v>
      </c>
      <c r="H1026">
        <v>0</v>
      </c>
      <c r="I1026">
        <v>0</v>
      </c>
      <c r="J1026">
        <v>0</v>
      </c>
      <c r="K1026">
        <v>0</v>
      </c>
      <c r="L1026">
        <v>0</v>
      </c>
      <c r="M1026">
        <v>0</v>
      </c>
      <c r="N1026">
        <v>0</v>
      </c>
      <c r="O1026">
        <v>0</v>
      </c>
      <c r="P1026">
        <v>0</v>
      </c>
      <c r="Q1026">
        <v>0</v>
      </c>
      <c r="R1026">
        <v>0</v>
      </c>
      <c r="S1026">
        <v>0</v>
      </c>
    </row>
    <row r="1027" spans="1:19">
      <c r="A1027" t="s">
        <v>146</v>
      </c>
      <c r="B1027" t="s">
        <v>171</v>
      </c>
      <c r="C1027" t="s">
        <v>857</v>
      </c>
      <c r="D1027">
        <v>32.830151822518651</v>
      </c>
      <c r="E1027">
        <v>15.097077115464778</v>
      </c>
      <c r="F1027">
        <v>0</v>
      </c>
      <c r="G1027">
        <v>0</v>
      </c>
      <c r="H1027">
        <v>0</v>
      </c>
      <c r="I1027">
        <v>0</v>
      </c>
      <c r="J1027">
        <v>0</v>
      </c>
      <c r="K1027">
        <v>0</v>
      </c>
      <c r="L1027">
        <v>0</v>
      </c>
      <c r="M1027">
        <v>0</v>
      </c>
      <c r="N1027">
        <v>0</v>
      </c>
      <c r="O1027">
        <v>0</v>
      </c>
      <c r="P1027">
        <v>0</v>
      </c>
      <c r="Q1027">
        <v>0</v>
      </c>
      <c r="R1027">
        <v>0</v>
      </c>
      <c r="S1027">
        <v>0</v>
      </c>
    </row>
    <row r="1028" spans="1:19">
      <c r="A1028" t="s">
        <v>146</v>
      </c>
      <c r="B1028" t="s">
        <v>171</v>
      </c>
      <c r="C1028" t="s">
        <v>858</v>
      </c>
      <c r="D1028">
        <v>36.027389560465018</v>
      </c>
      <c r="E1028">
        <v>16.567339724885365</v>
      </c>
      <c r="F1028">
        <v>0</v>
      </c>
      <c r="G1028">
        <v>0</v>
      </c>
      <c r="H1028">
        <v>0</v>
      </c>
      <c r="I1028">
        <v>0</v>
      </c>
      <c r="J1028">
        <v>0</v>
      </c>
      <c r="K1028">
        <v>0</v>
      </c>
      <c r="L1028">
        <v>0</v>
      </c>
      <c r="M1028">
        <v>0</v>
      </c>
      <c r="N1028">
        <v>0</v>
      </c>
      <c r="O1028">
        <v>0</v>
      </c>
      <c r="P1028">
        <v>0</v>
      </c>
      <c r="Q1028">
        <v>0</v>
      </c>
      <c r="R1028">
        <v>0</v>
      </c>
      <c r="S1028">
        <v>0</v>
      </c>
    </row>
    <row r="1029" spans="1:19">
      <c r="A1029" t="s">
        <v>146</v>
      </c>
      <c r="B1029" t="s">
        <v>171</v>
      </c>
      <c r="C1029" t="s">
        <v>859</v>
      </c>
      <c r="D1029">
        <v>41.103889166425951</v>
      </c>
      <c r="E1029">
        <v>18.901788448794406</v>
      </c>
      <c r="F1029">
        <v>0</v>
      </c>
      <c r="G1029">
        <v>0</v>
      </c>
      <c r="H1029">
        <v>0</v>
      </c>
      <c r="I1029">
        <v>0</v>
      </c>
      <c r="J1029">
        <v>0</v>
      </c>
      <c r="K1029">
        <v>0</v>
      </c>
      <c r="L1029">
        <v>0</v>
      </c>
      <c r="M1029">
        <v>0</v>
      </c>
      <c r="N1029">
        <v>0</v>
      </c>
      <c r="O1029">
        <v>0</v>
      </c>
      <c r="P1029">
        <v>0</v>
      </c>
      <c r="Q1029">
        <v>0</v>
      </c>
      <c r="R1029">
        <v>0</v>
      </c>
      <c r="S1029">
        <v>0</v>
      </c>
    </row>
    <row r="1030" spans="1:19">
      <c r="A1030" t="s">
        <v>146</v>
      </c>
      <c r="B1030" t="s">
        <v>171</v>
      </c>
      <c r="C1030" t="s">
        <v>860</v>
      </c>
      <c r="D1030">
        <v>42.419410904424666</v>
      </c>
      <c r="E1030">
        <v>19.506736401304764</v>
      </c>
      <c r="F1030">
        <v>0</v>
      </c>
      <c r="G1030">
        <v>0</v>
      </c>
      <c r="H1030">
        <v>0</v>
      </c>
      <c r="I1030">
        <v>0</v>
      </c>
      <c r="J1030">
        <v>0</v>
      </c>
      <c r="K1030">
        <v>0</v>
      </c>
      <c r="L1030">
        <v>0</v>
      </c>
      <c r="M1030">
        <v>0</v>
      </c>
      <c r="N1030">
        <v>0</v>
      </c>
      <c r="O1030">
        <v>0</v>
      </c>
      <c r="P1030">
        <v>0</v>
      </c>
      <c r="Q1030">
        <v>0</v>
      </c>
      <c r="R1030">
        <v>0</v>
      </c>
      <c r="S1030">
        <v>0</v>
      </c>
    </row>
    <row r="1031" spans="1:19">
      <c r="A1031" t="s">
        <v>146</v>
      </c>
      <c r="B1031" t="s">
        <v>171</v>
      </c>
      <c r="C1031" t="s">
        <v>861</v>
      </c>
      <c r="D1031">
        <v>42.419410904424666</v>
      </c>
      <c r="E1031">
        <v>19.506736401304764</v>
      </c>
      <c r="F1031">
        <v>0</v>
      </c>
      <c r="G1031">
        <v>0</v>
      </c>
      <c r="H1031">
        <v>0</v>
      </c>
      <c r="I1031">
        <v>0</v>
      </c>
      <c r="J1031">
        <v>0</v>
      </c>
      <c r="K1031">
        <v>0</v>
      </c>
      <c r="L1031">
        <v>0</v>
      </c>
      <c r="M1031">
        <v>0</v>
      </c>
      <c r="N1031">
        <v>0</v>
      </c>
      <c r="O1031">
        <v>0</v>
      </c>
      <c r="P1031">
        <v>0</v>
      </c>
      <c r="Q1031">
        <v>0</v>
      </c>
      <c r="R1031">
        <v>0</v>
      </c>
      <c r="S1031">
        <v>0</v>
      </c>
    </row>
    <row r="1032" spans="1:19">
      <c r="A1032" t="s">
        <v>146</v>
      </c>
      <c r="B1032" t="s">
        <v>171</v>
      </c>
      <c r="C1032" t="s">
        <v>862</v>
      </c>
      <c r="D1032">
        <v>42.419410904424666</v>
      </c>
      <c r="E1032">
        <v>19.506736401304764</v>
      </c>
      <c r="F1032">
        <v>0</v>
      </c>
      <c r="G1032">
        <v>0</v>
      </c>
      <c r="H1032">
        <v>0</v>
      </c>
      <c r="I1032">
        <v>0</v>
      </c>
      <c r="J1032">
        <v>0</v>
      </c>
      <c r="K1032">
        <v>0</v>
      </c>
      <c r="L1032">
        <v>0</v>
      </c>
      <c r="M1032">
        <v>0</v>
      </c>
      <c r="N1032">
        <v>0</v>
      </c>
      <c r="O1032">
        <v>0</v>
      </c>
      <c r="P1032">
        <v>0</v>
      </c>
      <c r="Q1032">
        <v>0</v>
      </c>
      <c r="R1032">
        <v>0</v>
      </c>
      <c r="S1032">
        <v>0</v>
      </c>
    </row>
    <row r="1033" spans="1:19">
      <c r="A1033" t="s">
        <v>146</v>
      </c>
      <c r="B1033" t="s">
        <v>171</v>
      </c>
      <c r="C1033" t="s">
        <v>863</v>
      </c>
      <c r="D1033">
        <v>42.419410904424666</v>
      </c>
      <c r="E1033">
        <v>19.506736401304764</v>
      </c>
      <c r="F1033">
        <v>0</v>
      </c>
      <c r="G1033">
        <v>0</v>
      </c>
      <c r="H1033">
        <v>0</v>
      </c>
      <c r="I1033">
        <v>0</v>
      </c>
      <c r="J1033">
        <v>0</v>
      </c>
      <c r="K1033">
        <v>0</v>
      </c>
      <c r="L1033">
        <v>0</v>
      </c>
      <c r="M1033">
        <v>0</v>
      </c>
      <c r="N1033">
        <v>0</v>
      </c>
      <c r="O1033">
        <v>0</v>
      </c>
      <c r="P1033">
        <v>0</v>
      </c>
      <c r="Q1033">
        <v>0</v>
      </c>
      <c r="R1033">
        <v>0</v>
      </c>
      <c r="S1033">
        <v>0</v>
      </c>
    </row>
    <row r="1034" spans="1:19">
      <c r="A1034" t="s">
        <v>146</v>
      </c>
      <c r="B1034" t="s">
        <v>173</v>
      </c>
      <c r="C1034" t="s">
        <v>856</v>
      </c>
      <c r="D1034">
        <v>0</v>
      </c>
      <c r="E1034">
        <v>0</v>
      </c>
      <c r="F1034">
        <v>0</v>
      </c>
      <c r="G1034">
        <v>0</v>
      </c>
      <c r="H1034">
        <v>0</v>
      </c>
      <c r="I1034">
        <v>0</v>
      </c>
      <c r="J1034">
        <v>0</v>
      </c>
      <c r="K1034">
        <v>0</v>
      </c>
      <c r="L1034">
        <v>0</v>
      </c>
      <c r="M1034">
        <v>0</v>
      </c>
      <c r="N1034">
        <v>0</v>
      </c>
      <c r="O1034">
        <v>0</v>
      </c>
      <c r="P1034">
        <v>0</v>
      </c>
      <c r="Q1034">
        <v>0</v>
      </c>
      <c r="R1034">
        <v>0</v>
      </c>
      <c r="S1034">
        <v>0</v>
      </c>
    </row>
    <row r="1035" spans="1:19">
      <c r="A1035" t="s">
        <v>146</v>
      </c>
      <c r="B1035" t="s">
        <v>173</v>
      </c>
      <c r="C1035" t="s">
        <v>857</v>
      </c>
      <c r="D1035">
        <v>27.770774603332125</v>
      </c>
      <c r="E1035">
        <v>12.770502189853456</v>
      </c>
      <c r="F1035">
        <v>0</v>
      </c>
      <c r="G1035">
        <v>0</v>
      </c>
      <c r="H1035">
        <v>0</v>
      </c>
      <c r="I1035">
        <v>0</v>
      </c>
      <c r="J1035">
        <v>0</v>
      </c>
      <c r="K1035">
        <v>0</v>
      </c>
      <c r="L1035">
        <v>0</v>
      </c>
      <c r="M1035">
        <v>0</v>
      </c>
      <c r="N1035">
        <v>0</v>
      </c>
      <c r="O1035">
        <v>0</v>
      </c>
      <c r="P1035">
        <v>0</v>
      </c>
      <c r="Q1035">
        <v>0</v>
      </c>
      <c r="R1035">
        <v>0</v>
      </c>
      <c r="S1035">
        <v>0</v>
      </c>
    </row>
    <row r="1036" spans="1:19">
      <c r="A1036" t="s">
        <v>146</v>
      </c>
      <c r="B1036" t="s">
        <v>173</v>
      </c>
      <c r="C1036" t="s">
        <v>858</v>
      </c>
      <c r="D1036">
        <v>35.970704906981837</v>
      </c>
      <c r="E1036">
        <v>16.541273059414998</v>
      </c>
      <c r="F1036">
        <v>0</v>
      </c>
      <c r="G1036">
        <v>0</v>
      </c>
      <c r="H1036">
        <v>0</v>
      </c>
      <c r="I1036">
        <v>0</v>
      </c>
      <c r="J1036">
        <v>0</v>
      </c>
      <c r="K1036">
        <v>0</v>
      </c>
      <c r="L1036">
        <v>0</v>
      </c>
      <c r="M1036">
        <v>0</v>
      </c>
      <c r="N1036">
        <v>0</v>
      </c>
      <c r="O1036">
        <v>0</v>
      </c>
      <c r="P1036">
        <v>0</v>
      </c>
      <c r="Q1036">
        <v>0</v>
      </c>
      <c r="R1036">
        <v>0</v>
      </c>
      <c r="S1036">
        <v>0</v>
      </c>
    </row>
    <row r="1037" spans="1:19">
      <c r="A1037" t="s">
        <v>146</v>
      </c>
      <c r="B1037" t="s">
        <v>173</v>
      </c>
      <c r="C1037" t="s">
        <v>859</v>
      </c>
      <c r="D1037">
        <v>32.771793871227928</v>
      </c>
      <c r="E1037">
        <v>15.070240977279994</v>
      </c>
      <c r="F1037">
        <v>0</v>
      </c>
      <c r="G1037">
        <v>0</v>
      </c>
      <c r="H1037">
        <v>0</v>
      </c>
      <c r="I1037">
        <v>0</v>
      </c>
      <c r="J1037">
        <v>0</v>
      </c>
      <c r="K1037">
        <v>0</v>
      </c>
      <c r="L1037">
        <v>0</v>
      </c>
      <c r="M1037">
        <v>0</v>
      </c>
      <c r="N1037">
        <v>0</v>
      </c>
      <c r="O1037">
        <v>0</v>
      </c>
      <c r="P1037">
        <v>0</v>
      </c>
      <c r="Q1037">
        <v>0</v>
      </c>
      <c r="R1037">
        <v>0</v>
      </c>
      <c r="S1037">
        <v>0</v>
      </c>
    </row>
    <row r="1038" spans="1:19">
      <c r="A1038" t="s">
        <v>146</v>
      </c>
      <c r="B1038" t="s">
        <v>173</v>
      </c>
      <c r="C1038" t="s">
        <v>860</v>
      </c>
      <c r="D1038">
        <v>27.681731369124478</v>
      </c>
      <c r="E1038">
        <v>12.729555301130233</v>
      </c>
      <c r="F1038">
        <v>0</v>
      </c>
      <c r="G1038">
        <v>0</v>
      </c>
      <c r="H1038">
        <v>0</v>
      </c>
      <c r="I1038">
        <v>0</v>
      </c>
      <c r="J1038">
        <v>0</v>
      </c>
      <c r="K1038">
        <v>0</v>
      </c>
      <c r="L1038">
        <v>0</v>
      </c>
      <c r="M1038">
        <v>0</v>
      </c>
      <c r="N1038">
        <v>0</v>
      </c>
      <c r="O1038">
        <v>0</v>
      </c>
      <c r="P1038">
        <v>0</v>
      </c>
      <c r="Q1038">
        <v>0</v>
      </c>
      <c r="R1038">
        <v>0</v>
      </c>
      <c r="S1038">
        <v>0</v>
      </c>
    </row>
    <row r="1039" spans="1:19">
      <c r="A1039" t="s">
        <v>146</v>
      </c>
      <c r="B1039" t="s">
        <v>173</v>
      </c>
      <c r="C1039" t="s">
        <v>861</v>
      </c>
      <c r="D1039">
        <v>27.681731369124478</v>
      </c>
      <c r="E1039">
        <v>12.729555301130233</v>
      </c>
      <c r="F1039">
        <v>0</v>
      </c>
      <c r="G1039">
        <v>0</v>
      </c>
      <c r="H1039">
        <v>0</v>
      </c>
      <c r="I1039">
        <v>0</v>
      </c>
      <c r="J1039">
        <v>0</v>
      </c>
      <c r="K1039">
        <v>0</v>
      </c>
      <c r="L1039">
        <v>0</v>
      </c>
      <c r="M1039">
        <v>0</v>
      </c>
      <c r="N1039">
        <v>0</v>
      </c>
      <c r="O1039">
        <v>0</v>
      </c>
      <c r="P1039">
        <v>0</v>
      </c>
      <c r="Q1039">
        <v>0</v>
      </c>
      <c r="R1039">
        <v>0</v>
      </c>
      <c r="S1039">
        <v>0</v>
      </c>
    </row>
    <row r="1040" spans="1:19">
      <c r="A1040" t="s">
        <v>146</v>
      </c>
      <c r="B1040" t="s">
        <v>173</v>
      </c>
      <c r="C1040" t="s">
        <v>862</v>
      </c>
      <c r="D1040">
        <v>27.681731369124478</v>
      </c>
      <c r="E1040">
        <v>12.729555301130233</v>
      </c>
      <c r="F1040">
        <v>0</v>
      </c>
      <c r="G1040">
        <v>0</v>
      </c>
      <c r="H1040">
        <v>0</v>
      </c>
      <c r="I1040">
        <v>0</v>
      </c>
      <c r="J1040">
        <v>0</v>
      </c>
      <c r="K1040">
        <v>0</v>
      </c>
      <c r="L1040">
        <v>0</v>
      </c>
      <c r="M1040">
        <v>0</v>
      </c>
      <c r="N1040">
        <v>0</v>
      </c>
      <c r="O1040">
        <v>0</v>
      </c>
      <c r="P1040">
        <v>0</v>
      </c>
      <c r="Q1040">
        <v>0</v>
      </c>
      <c r="R1040">
        <v>0</v>
      </c>
      <c r="S1040">
        <v>0</v>
      </c>
    </row>
    <row r="1041" spans="1:19">
      <c r="A1041" t="s">
        <v>146</v>
      </c>
      <c r="B1041" t="s">
        <v>173</v>
      </c>
      <c r="C1041" t="s">
        <v>863</v>
      </c>
      <c r="D1041">
        <v>27.681731369124478</v>
      </c>
      <c r="E1041">
        <v>12.729555301130233</v>
      </c>
      <c r="F1041">
        <v>0</v>
      </c>
      <c r="G1041">
        <v>0</v>
      </c>
      <c r="H1041">
        <v>0</v>
      </c>
      <c r="I1041">
        <v>0</v>
      </c>
      <c r="J1041">
        <v>0</v>
      </c>
      <c r="K1041">
        <v>0</v>
      </c>
      <c r="L1041">
        <v>0</v>
      </c>
      <c r="M1041">
        <v>0</v>
      </c>
      <c r="N1041">
        <v>0</v>
      </c>
      <c r="O1041">
        <v>0</v>
      </c>
      <c r="P1041">
        <v>0</v>
      </c>
      <c r="Q1041">
        <v>0</v>
      </c>
      <c r="R1041">
        <v>0</v>
      </c>
      <c r="S1041">
        <v>0</v>
      </c>
    </row>
    <row r="1042" spans="1:19">
      <c r="A1042" t="s">
        <v>146</v>
      </c>
      <c r="B1042" t="s">
        <v>175</v>
      </c>
      <c r="C1042" t="s">
        <v>856</v>
      </c>
      <c r="D1042">
        <v>0</v>
      </c>
      <c r="E1042">
        <v>0</v>
      </c>
      <c r="F1042">
        <v>0</v>
      </c>
      <c r="G1042">
        <v>0</v>
      </c>
      <c r="H1042">
        <v>0</v>
      </c>
      <c r="I1042">
        <v>0</v>
      </c>
      <c r="J1042">
        <v>0</v>
      </c>
      <c r="K1042">
        <v>0</v>
      </c>
      <c r="L1042">
        <v>0</v>
      </c>
      <c r="M1042">
        <v>0</v>
      </c>
      <c r="N1042">
        <v>0</v>
      </c>
      <c r="O1042">
        <v>0</v>
      </c>
      <c r="P1042">
        <v>0</v>
      </c>
      <c r="Q1042">
        <v>0</v>
      </c>
      <c r="R1042">
        <v>0</v>
      </c>
      <c r="S1042">
        <v>0</v>
      </c>
    </row>
    <row r="1043" spans="1:19">
      <c r="A1043" t="s">
        <v>146</v>
      </c>
      <c r="B1043" t="s">
        <v>175</v>
      </c>
      <c r="C1043" t="s">
        <v>857</v>
      </c>
      <c r="D1043">
        <v>43.839999999999996</v>
      </c>
      <c r="E1043">
        <v>20.159999999999989</v>
      </c>
      <c r="F1043">
        <v>0</v>
      </c>
      <c r="G1043">
        <v>0</v>
      </c>
      <c r="H1043">
        <v>0</v>
      </c>
      <c r="I1043">
        <v>0</v>
      </c>
      <c r="J1043">
        <v>0</v>
      </c>
      <c r="K1043">
        <v>0</v>
      </c>
      <c r="L1043">
        <v>0</v>
      </c>
      <c r="M1043">
        <v>0</v>
      </c>
      <c r="N1043">
        <v>0</v>
      </c>
      <c r="O1043">
        <v>0</v>
      </c>
      <c r="P1043">
        <v>0</v>
      </c>
      <c r="Q1043">
        <v>0</v>
      </c>
      <c r="R1043">
        <v>0</v>
      </c>
      <c r="S1043">
        <v>0</v>
      </c>
    </row>
    <row r="1044" spans="1:19">
      <c r="A1044" t="s">
        <v>146</v>
      </c>
      <c r="B1044" t="s">
        <v>175</v>
      </c>
      <c r="C1044" t="s">
        <v>858</v>
      </c>
      <c r="D1044">
        <v>43.84</v>
      </c>
      <c r="E1044">
        <v>20.159999999999997</v>
      </c>
      <c r="F1044">
        <v>0</v>
      </c>
      <c r="G1044">
        <v>0</v>
      </c>
      <c r="H1044">
        <v>0</v>
      </c>
      <c r="I1044">
        <v>0</v>
      </c>
      <c r="J1044">
        <v>0</v>
      </c>
      <c r="K1044">
        <v>0</v>
      </c>
      <c r="L1044">
        <v>0</v>
      </c>
      <c r="M1044">
        <v>0</v>
      </c>
      <c r="N1044">
        <v>0</v>
      </c>
      <c r="O1044">
        <v>0</v>
      </c>
      <c r="P1044">
        <v>0</v>
      </c>
      <c r="Q1044">
        <v>0</v>
      </c>
      <c r="R1044">
        <v>0</v>
      </c>
      <c r="S1044">
        <v>0</v>
      </c>
    </row>
    <row r="1045" spans="1:19">
      <c r="A1045" t="s">
        <v>146</v>
      </c>
      <c r="B1045" t="s">
        <v>175</v>
      </c>
      <c r="C1045" t="s">
        <v>859</v>
      </c>
      <c r="D1045">
        <v>43.84</v>
      </c>
      <c r="E1045">
        <v>20.159999999999997</v>
      </c>
      <c r="F1045">
        <v>0</v>
      </c>
      <c r="G1045">
        <v>0</v>
      </c>
      <c r="H1045">
        <v>0</v>
      </c>
      <c r="I1045">
        <v>0</v>
      </c>
      <c r="J1045">
        <v>0</v>
      </c>
      <c r="K1045">
        <v>0</v>
      </c>
      <c r="L1045">
        <v>0</v>
      </c>
      <c r="M1045">
        <v>0</v>
      </c>
      <c r="N1045">
        <v>0</v>
      </c>
      <c r="O1045">
        <v>0</v>
      </c>
      <c r="P1045">
        <v>0</v>
      </c>
      <c r="Q1045">
        <v>0</v>
      </c>
      <c r="R1045">
        <v>0</v>
      </c>
      <c r="S1045">
        <v>0</v>
      </c>
    </row>
    <row r="1046" spans="1:19">
      <c r="A1046" t="s">
        <v>146</v>
      </c>
      <c r="B1046" t="s">
        <v>175</v>
      </c>
      <c r="C1046" t="s">
        <v>860</v>
      </c>
      <c r="D1046">
        <v>43.84</v>
      </c>
      <c r="E1046">
        <v>20.159999999999997</v>
      </c>
      <c r="F1046">
        <v>0</v>
      </c>
      <c r="G1046">
        <v>0</v>
      </c>
      <c r="H1046">
        <v>0</v>
      </c>
      <c r="I1046">
        <v>0</v>
      </c>
      <c r="J1046">
        <v>0</v>
      </c>
      <c r="K1046">
        <v>0</v>
      </c>
      <c r="L1046">
        <v>0</v>
      </c>
      <c r="M1046">
        <v>0</v>
      </c>
      <c r="N1046">
        <v>0</v>
      </c>
      <c r="O1046">
        <v>0</v>
      </c>
      <c r="P1046">
        <v>0</v>
      </c>
      <c r="Q1046">
        <v>0</v>
      </c>
      <c r="R1046">
        <v>0</v>
      </c>
      <c r="S1046">
        <v>0</v>
      </c>
    </row>
    <row r="1047" spans="1:19">
      <c r="A1047" t="s">
        <v>146</v>
      </c>
      <c r="B1047" t="s">
        <v>175</v>
      </c>
      <c r="C1047" t="s">
        <v>861</v>
      </c>
      <c r="D1047">
        <v>43.84</v>
      </c>
      <c r="E1047">
        <v>20.159999999999997</v>
      </c>
      <c r="F1047">
        <v>0</v>
      </c>
      <c r="G1047">
        <v>0</v>
      </c>
      <c r="H1047">
        <v>0</v>
      </c>
      <c r="I1047">
        <v>0</v>
      </c>
      <c r="J1047">
        <v>0</v>
      </c>
      <c r="K1047">
        <v>0</v>
      </c>
      <c r="L1047">
        <v>0</v>
      </c>
      <c r="M1047">
        <v>0</v>
      </c>
      <c r="N1047">
        <v>0</v>
      </c>
      <c r="O1047">
        <v>0</v>
      </c>
      <c r="P1047">
        <v>0</v>
      </c>
      <c r="Q1047">
        <v>0</v>
      </c>
      <c r="R1047">
        <v>0</v>
      </c>
      <c r="S1047">
        <v>0</v>
      </c>
    </row>
    <row r="1048" spans="1:19">
      <c r="A1048" t="s">
        <v>146</v>
      </c>
      <c r="B1048" t="s">
        <v>175</v>
      </c>
      <c r="C1048" t="s">
        <v>862</v>
      </c>
      <c r="D1048">
        <v>43.84</v>
      </c>
      <c r="E1048">
        <v>20.159999999999997</v>
      </c>
      <c r="F1048">
        <v>0</v>
      </c>
      <c r="G1048">
        <v>0</v>
      </c>
      <c r="H1048">
        <v>0</v>
      </c>
      <c r="I1048">
        <v>0</v>
      </c>
      <c r="J1048">
        <v>0</v>
      </c>
      <c r="K1048">
        <v>0</v>
      </c>
      <c r="L1048">
        <v>0</v>
      </c>
      <c r="M1048">
        <v>0</v>
      </c>
      <c r="N1048">
        <v>0</v>
      </c>
      <c r="O1048">
        <v>0</v>
      </c>
      <c r="P1048">
        <v>0</v>
      </c>
      <c r="Q1048">
        <v>0</v>
      </c>
      <c r="R1048">
        <v>0</v>
      </c>
      <c r="S1048">
        <v>0</v>
      </c>
    </row>
    <row r="1049" spans="1:19">
      <c r="A1049" t="s">
        <v>146</v>
      </c>
      <c r="B1049" t="s">
        <v>175</v>
      </c>
      <c r="C1049" t="s">
        <v>863</v>
      </c>
      <c r="D1049">
        <v>43.84</v>
      </c>
      <c r="E1049">
        <v>20.159999999999997</v>
      </c>
      <c r="F1049">
        <v>0</v>
      </c>
      <c r="G1049">
        <v>0</v>
      </c>
      <c r="H1049">
        <v>0</v>
      </c>
      <c r="I1049">
        <v>0</v>
      </c>
      <c r="J1049">
        <v>0</v>
      </c>
      <c r="K1049">
        <v>0</v>
      </c>
      <c r="L1049">
        <v>0</v>
      </c>
      <c r="M1049">
        <v>0</v>
      </c>
      <c r="N1049">
        <v>0</v>
      </c>
      <c r="O1049">
        <v>0</v>
      </c>
      <c r="P1049">
        <v>0</v>
      </c>
      <c r="Q1049">
        <v>0</v>
      </c>
      <c r="R1049">
        <v>0</v>
      </c>
      <c r="S1049">
        <v>0</v>
      </c>
    </row>
    <row r="1050" spans="1:19">
      <c r="A1050" t="s">
        <v>146</v>
      </c>
      <c r="B1050" t="s">
        <v>177</v>
      </c>
      <c r="C1050" t="s">
        <v>856</v>
      </c>
      <c r="D1050">
        <v>0</v>
      </c>
      <c r="E1050">
        <v>0</v>
      </c>
      <c r="F1050">
        <v>0</v>
      </c>
      <c r="G1050">
        <v>0</v>
      </c>
      <c r="H1050">
        <v>0</v>
      </c>
      <c r="I1050">
        <v>0</v>
      </c>
      <c r="J1050">
        <v>0</v>
      </c>
      <c r="K1050">
        <v>0</v>
      </c>
      <c r="L1050">
        <v>0</v>
      </c>
      <c r="M1050">
        <v>0</v>
      </c>
      <c r="N1050">
        <v>0</v>
      </c>
      <c r="O1050">
        <v>0</v>
      </c>
      <c r="P1050">
        <v>0</v>
      </c>
      <c r="Q1050">
        <v>0</v>
      </c>
      <c r="R1050">
        <v>0</v>
      </c>
      <c r="S1050">
        <v>0</v>
      </c>
    </row>
    <row r="1051" spans="1:19">
      <c r="A1051" t="s">
        <v>146</v>
      </c>
      <c r="B1051" t="s">
        <v>177</v>
      </c>
      <c r="C1051" t="s">
        <v>857</v>
      </c>
      <c r="D1051">
        <v>26.303999999999995</v>
      </c>
      <c r="E1051">
        <v>12.095999999999997</v>
      </c>
      <c r="F1051">
        <v>0</v>
      </c>
      <c r="G1051">
        <v>0</v>
      </c>
      <c r="H1051">
        <v>0</v>
      </c>
      <c r="I1051">
        <v>0</v>
      </c>
      <c r="J1051">
        <v>0</v>
      </c>
      <c r="K1051">
        <v>0</v>
      </c>
      <c r="L1051">
        <v>0</v>
      </c>
      <c r="M1051">
        <v>0</v>
      </c>
      <c r="N1051">
        <v>0</v>
      </c>
      <c r="O1051">
        <v>0</v>
      </c>
      <c r="P1051">
        <v>0</v>
      </c>
      <c r="Q1051">
        <v>0</v>
      </c>
      <c r="R1051">
        <v>0</v>
      </c>
      <c r="S1051">
        <v>0</v>
      </c>
    </row>
    <row r="1052" spans="1:19">
      <c r="A1052" t="s">
        <v>146</v>
      </c>
      <c r="B1052" t="s">
        <v>177</v>
      </c>
      <c r="C1052" t="s">
        <v>858</v>
      </c>
      <c r="D1052">
        <v>97.652449200000049</v>
      </c>
      <c r="E1052">
        <v>44.905870800000017</v>
      </c>
      <c r="F1052">
        <v>0</v>
      </c>
      <c r="G1052">
        <v>0</v>
      </c>
      <c r="H1052">
        <v>0</v>
      </c>
      <c r="I1052">
        <v>0</v>
      </c>
      <c r="J1052">
        <v>0</v>
      </c>
      <c r="K1052">
        <v>0</v>
      </c>
      <c r="L1052">
        <v>0</v>
      </c>
      <c r="M1052">
        <v>0</v>
      </c>
      <c r="N1052">
        <v>0</v>
      </c>
      <c r="O1052">
        <v>0</v>
      </c>
      <c r="P1052">
        <v>0</v>
      </c>
      <c r="Q1052">
        <v>0</v>
      </c>
      <c r="R1052">
        <v>0</v>
      </c>
      <c r="S1052">
        <v>0</v>
      </c>
    </row>
    <row r="1053" spans="1:19">
      <c r="A1053" t="s">
        <v>146</v>
      </c>
      <c r="B1053" t="s">
        <v>177</v>
      </c>
      <c r="C1053" t="s">
        <v>859</v>
      </c>
      <c r="D1053">
        <v>26.303999999999995</v>
      </c>
      <c r="E1053">
        <v>12.095999999999997</v>
      </c>
      <c r="F1053">
        <v>0</v>
      </c>
      <c r="G1053">
        <v>0</v>
      </c>
      <c r="H1053">
        <v>0</v>
      </c>
      <c r="I1053">
        <v>0</v>
      </c>
      <c r="J1053">
        <v>0</v>
      </c>
      <c r="K1053">
        <v>0</v>
      </c>
      <c r="L1053">
        <v>0</v>
      </c>
      <c r="M1053">
        <v>0</v>
      </c>
      <c r="N1053">
        <v>0</v>
      </c>
      <c r="O1053">
        <v>0</v>
      </c>
      <c r="P1053">
        <v>0</v>
      </c>
      <c r="Q1053">
        <v>0</v>
      </c>
      <c r="R1053">
        <v>0</v>
      </c>
      <c r="S1053">
        <v>0</v>
      </c>
    </row>
    <row r="1054" spans="1:19">
      <c r="A1054" t="s">
        <v>146</v>
      </c>
      <c r="B1054" t="s">
        <v>177</v>
      </c>
      <c r="C1054" t="s">
        <v>860</v>
      </c>
      <c r="D1054">
        <v>26.303999999999995</v>
      </c>
      <c r="E1054">
        <v>12.095999999999997</v>
      </c>
      <c r="F1054">
        <v>0</v>
      </c>
      <c r="G1054">
        <v>0</v>
      </c>
      <c r="H1054">
        <v>0</v>
      </c>
      <c r="I1054">
        <v>0</v>
      </c>
      <c r="J1054">
        <v>0</v>
      </c>
      <c r="K1054">
        <v>0</v>
      </c>
      <c r="L1054">
        <v>0</v>
      </c>
      <c r="M1054">
        <v>0</v>
      </c>
      <c r="N1054">
        <v>0</v>
      </c>
      <c r="O1054">
        <v>0</v>
      </c>
      <c r="P1054">
        <v>0</v>
      </c>
      <c r="Q1054">
        <v>0</v>
      </c>
      <c r="R1054">
        <v>0</v>
      </c>
      <c r="S1054">
        <v>0</v>
      </c>
    </row>
    <row r="1055" spans="1:19">
      <c r="A1055" t="s">
        <v>146</v>
      </c>
      <c r="B1055" t="s">
        <v>177</v>
      </c>
      <c r="C1055" t="s">
        <v>861</v>
      </c>
      <c r="D1055">
        <v>26.303999999999995</v>
      </c>
      <c r="E1055">
        <v>12.095999999999997</v>
      </c>
      <c r="F1055">
        <v>0</v>
      </c>
      <c r="G1055">
        <v>0</v>
      </c>
      <c r="H1055">
        <v>0</v>
      </c>
      <c r="I1055">
        <v>0</v>
      </c>
      <c r="J1055">
        <v>0</v>
      </c>
      <c r="K1055">
        <v>0</v>
      </c>
      <c r="L1055">
        <v>0</v>
      </c>
      <c r="M1055">
        <v>0</v>
      </c>
      <c r="N1055">
        <v>0</v>
      </c>
      <c r="O1055">
        <v>0</v>
      </c>
      <c r="P1055">
        <v>0</v>
      </c>
      <c r="Q1055">
        <v>0</v>
      </c>
      <c r="R1055">
        <v>0</v>
      </c>
      <c r="S1055">
        <v>0</v>
      </c>
    </row>
    <row r="1056" spans="1:19">
      <c r="A1056" t="s">
        <v>146</v>
      </c>
      <c r="B1056" t="s">
        <v>177</v>
      </c>
      <c r="C1056" t="s">
        <v>862</v>
      </c>
      <c r="D1056">
        <v>26.303999999999995</v>
      </c>
      <c r="E1056">
        <v>12.095999999999997</v>
      </c>
      <c r="F1056">
        <v>0</v>
      </c>
      <c r="G1056">
        <v>0</v>
      </c>
      <c r="H1056">
        <v>0</v>
      </c>
      <c r="I1056">
        <v>0</v>
      </c>
      <c r="J1056">
        <v>0</v>
      </c>
      <c r="K1056">
        <v>0</v>
      </c>
      <c r="L1056">
        <v>0</v>
      </c>
      <c r="M1056">
        <v>0</v>
      </c>
      <c r="N1056">
        <v>0</v>
      </c>
      <c r="O1056">
        <v>0</v>
      </c>
      <c r="P1056">
        <v>0</v>
      </c>
      <c r="Q1056">
        <v>0</v>
      </c>
      <c r="R1056">
        <v>0</v>
      </c>
      <c r="S1056">
        <v>0</v>
      </c>
    </row>
    <row r="1057" spans="1:19">
      <c r="A1057" t="s">
        <v>146</v>
      </c>
      <c r="B1057" t="s">
        <v>177</v>
      </c>
      <c r="C1057" t="s">
        <v>863</v>
      </c>
      <c r="D1057">
        <v>26.303999999999995</v>
      </c>
      <c r="E1057">
        <v>12.095999999999997</v>
      </c>
      <c r="F1057">
        <v>0</v>
      </c>
      <c r="G1057">
        <v>0</v>
      </c>
      <c r="H1057">
        <v>0</v>
      </c>
      <c r="I1057">
        <v>0</v>
      </c>
      <c r="J1057">
        <v>0</v>
      </c>
      <c r="K1057">
        <v>0</v>
      </c>
      <c r="L1057">
        <v>0</v>
      </c>
      <c r="M1057">
        <v>0</v>
      </c>
      <c r="N1057">
        <v>0</v>
      </c>
      <c r="O1057">
        <v>0</v>
      </c>
      <c r="P1057">
        <v>0</v>
      </c>
      <c r="Q1057">
        <v>0</v>
      </c>
      <c r="R1057">
        <v>0</v>
      </c>
      <c r="S1057">
        <v>0</v>
      </c>
    </row>
    <row r="1058" spans="1:19">
      <c r="A1058" t="s">
        <v>146</v>
      </c>
      <c r="B1058" t="s">
        <v>179</v>
      </c>
      <c r="C1058" t="s">
        <v>856</v>
      </c>
      <c r="D1058">
        <v>0</v>
      </c>
      <c r="E1058">
        <v>0</v>
      </c>
      <c r="F1058">
        <v>0</v>
      </c>
      <c r="G1058">
        <v>0</v>
      </c>
      <c r="H1058">
        <v>0</v>
      </c>
      <c r="I1058">
        <v>0</v>
      </c>
      <c r="J1058">
        <v>0</v>
      </c>
      <c r="K1058">
        <v>0</v>
      </c>
      <c r="L1058">
        <v>0</v>
      </c>
      <c r="M1058">
        <v>0</v>
      </c>
      <c r="N1058">
        <v>0</v>
      </c>
      <c r="O1058">
        <v>0</v>
      </c>
      <c r="P1058">
        <v>0</v>
      </c>
      <c r="Q1058">
        <v>0</v>
      </c>
      <c r="R1058">
        <v>0</v>
      </c>
      <c r="S1058">
        <v>0</v>
      </c>
    </row>
    <row r="1059" spans="1:19">
      <c r="A1059" t="s">
        <v>146</v>
      </c>
      <c r="B1059" t="s">
        <v>179</v>
      </c>
      <c r="C1059" t="s">
        <v>857</v>
      </c>
      <c r="D1059">
        <v>26.303999999999995</v>
      </c>
      <c r="E1059">
        <v>12.095999999999997</v>
      </c>
      <c r="F1059">
        <v>0</v>
      </c>
      <c r="G1059">
        <v>0</v>
      </c>
      <c r="H1059">
        <v>0</v>
      </c>
      <c r="I1059">
        <v>0</v>
      </c>
      <c r="J1059">
        <v>0</v>
      </c>
      <c r="K1059">
        <v>0</v>
      </c>
      <c r="L1059">
        <v>0</v>
      </c>
      <c r="M1059">
        <v>0</v>
      </c>
      <c r="N1059">
        <v>0</v>
      </c>
      <c r="O1059">
        <v>0</v>
      </c>
      <c r="P1059">
        <v>0</v>
      </c>
      <c r="Q1059">
        <v>0</v>
      </c>
      <c r="R1059">
        <v>0</v>
      </c>
      <c r="S1059">
        <v>0</v>
      </c>
    </row>
    <row r="1060" spans="1:19">
      <c r="A1060" t="s">
        <v>146</v>
      </c>
      <c r="B1060" t="s">
        <v>179</v>
      </c>
      <c r="C1060" t="s">
        <v>858</v>
      </c>
      <c r="D1060">
        <v>97.652449200000049</v>
      </c>
      <c r="E1060">
        <v>44.905870800000017</v>
      </c>
      <c r="F1060">
        <v>0</v>
      </c>
      <c r="G1060">
        <v>0</v>
      </c>
      <c r="H1060">
        <v>0</v>
      </c>
      <c r="I1060">
        <v>0</v>
      </c>
      <c r="J1060">
        <v>0</v>
      </c>
      <c r="K1060">
        <v>0</v>
      </c>
      <c r="L1060">
        <v>0</v>
      </c>
      <c r="M1060">
        <v>0</v>
      </c>
      <c r="N1060">
        <v>0</v>
      </c>
      <c r="O1060">
        <v>0</v>
      </c>
      <c r="P1060">
        <v>0</v>
      </c>
      <c r="Q1060">
        <v>0</v>
      </c>
      <c r="R1060">
        <v>0</v>
      </c>
      <c r="S1060">
        <v>0</v>
      </c>
    </row>
    <row r="1061" spans="1:19">
      <c r="A1061" t="s">
        <v>146</v>
      </c>
      <c r="B1061" t="s">
        <v>179</v>
      </c>
      <c r="C1061" t="s">
        <v>859</v>
      </c>
      <c r="D1061">
        <v>26.303999999999995</v>
      </c>
      <c r="E1061">
        <v>12.095999999999997</v>
      </c>
      <c r="F1061">
        <v>0</v>
      </c>
      <c r="G1061">
        <v>0</v>
      </c>
      <c r="H1061">
        <v>0</v>
      </c>
      <c r="I1061">
        <v>0</v>
      </c>
      <c r="J1061">
        <v>0</v>
      </c>
      <c r="K1061">
        <v>0</v>
      </c>
      <c r="L1061">
        <v>0</v>
      </c>
      <c r="M1061">
        <v>0</v>
      </c>
      <c r="N1061">
        <v>0</v>
      </c>
      <c r="O1061">
        <v>0</v>
      </c>
      <c r="P1061">
        <v>0</v>
      </c>
      <c r="Q1061">
        <v>0</v>
      </c>
      <c r="R1061">
        <v>0</v>
      </c>
      <c r="S1061">
        <v>0</v>
      </c>
    </row>
    <row r="1062" spans="1:19">
      <c r="A1062" t="s">
        <v>146</v>
      </c>
      <c r="B1062" t="s">
        <v>179</v>
      </c>
      <c r="C1062" t="s">
        <v>860</v>
      </c>
      <c r="D1062">
        <v>26.303999999999995</v>
      </c>
      <c r="E1062">
        <v>12.095999999999997</v>
      </c>
      <c r="F1062">
        <v>0</v>
      </c>
      <c r="G1062">
        <v>0</v>
      </c>
      <c r="H1062">
        <v>0</v>
      </c>
      <c r="I1062">
        <v>0</v>
      </c>
      <c r="J1062">
        <v>0</v>
      </c>
      <c r="K1062">
        <v>0</v>
      </c>
      <c r="L1062">
        <v>0</v>
      </c>
      <c r="M1062">
        <v>0</v>
      </c>
      <c r="N1062">
        <v>0</v>
      </c>
      <c r="O1062">
        <v>0</v>
      </c>
      <c r="P1062">
        <v>0</v>
      </c>
      <c r="Q1062">
        <v>0</v>
      </c>
      <c r="R1062">
        <v>0</v>
      </c>
      <c r="S1062">
        <v>0</v>
      </c>
    </row>
    <row r="1063" spans="1:19">
      <c r="A1063" t="s">
        <v>146</v>
      </c>
      <c r="B1063" t="s">
        <v>179</v>
      </c>
      <c r="C1063" t="s">
        <v>861</v>
      </c>
      <c r="D1063">
        <v>26.303999999999995</v>
      </c>
      <c r="E1063">
        <v>12.095999999999997</v>
      </c>
      <c r="F1063">
        <v>0</v>
      </c>
      <c r="G1063">
        <v>0</v>
      </c>
      <c r="H1063">
        <v>0</v>
      </c>
      <c r="I1063">
        <v>0</v>
      </c>
      <c r="J1063">
        <v>0</v>
      </c>
      <c r="K1063">
        <v>0</v>
      </c>
      <c r="L1063">
        <v>0</v>
      </c>
      <c r="M1063">
        <v>0</v>
      </c>
      <c r="N1063">
        <v>0</v>
      </c>
      <c r="O1063">
        <v>0</v>
      </c>
      <c r="P1063">
        <v>0</v>
      </c>
      <c r="Q1063">
        <v>0</v>
      </c>
      <c r="R1063">
        <v>0</v>
      </c>
      <c r="S1063">
        <v>0</v>
      </c>
    </row>
    <row r="1064" spans="1:19">
      <c r="A1064" t="s">
        <v>146</v>
      </c>
      <c r="B1064" t="s">
        <v>179</v>
      </c>
      <c r="C1064" t="s">
        <v>862</v>
      </c>
      <c r="D1064">
        <v>26.303999999999995</v>
      </c>
      <c r="E1064">
        <v>12.095999999999997</v>
      </c>
      <c r="F1064">
        <v>0</v>
      </c>
      <c r="G1064">
        <v>0</v>
      </c>
      <c r="H1064">
        <v>0</v>
      </c>
      <c r="I1064">
        <v>0</v>
      </c>
      <c r="J1064">
        <v>0</v>
      </c>
      <c r="K1064">
        <v>0</v>
      </c>
      <c r="L1064">
        <v>0</v>
      </c>
      <c r="M1064">
        <v>0</v>
      </c>
      <c r="N1064">
        <v>0</v>
      </c>
      <c r="O1064">
        <v>0</v>
      </c>
      <c r="P1064">
        <v>0</v>
      </c>
      <c r="Q1064">
        <v>0</v>
      </c>
      <c r="R1064">
        <v>0</v>
      </c>
      <c r="S1064">
        <v>0</v>
      </c>
    </row>
    <row r="1065" spans="1:19">
      <c r="A1065" t="s">
        <v>146</v>
      </c>
      <c r="B1065" t="s">
        <v>179</v>
      </c>
      <c r="C1065" t="s">
        <v>863</v>
      </c>
      <c r="D1065">
        <v>26.303999999999995</v>
      </c>
      <c r="E1065">
        <v>12.095999999999997</v>
      </c>
      <c r="F1065">
        <v>0</v>
      </c>
      <c r="G1065">
        <v>0</v>
      </c>
      <c r="H1065">
        <v>0</v>
      </c>
      <c r="I1065">
        <v>0</v>
      </c>
      <c r="J1065">
        <v>0</v>
      </c>
      <c r="K1065">
        <v>0</v>
      </c>
      <c r="L1065">
        <v>0</v>
      </c>
      <c r="M1065">
        <v>0</v>
      </c>
      <c r="N1065">
        <v>0</v>
      </c>
      <c r="O1065">
        <v>0</v>
      </c>
      <c r="P1065">
        <v>0</v>
      </c>
      <c r="Q1065">
        <v>0</v>
      </c>
      <c r="R1065">
        <v>0</v>
      </c>
      <c r="S1065">
        <v>0</v>
      </c>
    </row>
    <row r="1066" spans="1:19">
      <c r="A1066" t="s">
        <v>146</v>
      </c>
      <c r="B1066" t="s">
        <v>181</v>
      </c>
      <c r="C1066" t="s">
        <v>856</v>
      </c>
      <c r="D1066">
        <v>0</v>
      </c>
      <c r="E1066">
        <v>0</v>
      </c>
      <c r="F1066">
        <v>0</v>
      </c>
      <c r="G1066">
        <v>0</v>
      </c>
      <c r="H1066">
        <v>0</v>
      </c>
      <c r="I1066">
        <v>0</v>
      </c>
      <c r="J1066">
        <v>0</v>
      </c>
      <c r="K1066">
        <v>0</v>
      </c>
      <c r="L1066">
        <v>0</v>
      </c>
      <c r="M1066">
        <v>0</v>
      </c>
      <c r="N1066">
        <v>0</v>
      </c>
      <c r="O1066">
        <v>0</v>
      </c>
      <c r="P1066">
        <v>0</v>
      </c>
      <c r="Q1066">
        <v>0</v>
      </c>
      <c r="R1066">
        <v>0</v>
      </c>
      <c r="S1066">
        <v>0</v>
      </c>
    </row>
    <row r="1067" spans="1:19">
      <c r="A1067" t="s">
        <v>146</v>
      </c>
      <c r="B1067" t="s">
        <v>181</v>
      </c>
      <c r="C1067" t="s">
        <v>857</v>
      </c>
      <c r="D1067">
        <v>26.303999999999995</v>
      </c>
      <c r="E1067">
        <v>12.095999999999997</v>
      </c>
      <c r="F1067">
        <v>0</v>
      </c>
      <c r="G1067">
        <v>0</v>
      </c>
      <c r="H1067">
        <v>0</v>
      </c>
      <c r="I1067">
        <v>0</v>
      </c>
      <c r="J1067">
        <v>0</v>
      </c>
      <c r="K1067">
        <v>0</v>
      </c>
      <c r="L1067">
        <v>0</v>
      </c>
      <c r="M1067">
        <v>0</v>
      </c>
      <c r="N1067">
        <v>0</v>
      </c>
      <c r="O1067">
        <v>0</v>
      </c>
      <c r="P1067">
        <v>0</v>
      </c>
      <c r="Q1067">
        <v>0</v>
      </c>
      <c r="R1067">
        <v>0</v>
      </c>
      <c r="S1067">
        <v>0</v>
      </c>
    </row>
    <row r="1068" spans="1:19">
      <c r="A1068" t="s">
        <v>146</v>
      </c>
      <c r="B1068" t="s">
        <v>181</v>
      </c>
      <c r="C1068" t="s">
        <v>858</v>
      </c>
      <c r="D1068">
        <v>97.652449200000049</v>
      </c>
      <c r="E1068">
        <v>44.905870800000017</v>
      </c>
      <c r="F1068">
        <v>0</v>
      </c>
      <c r="G1068">
        <v>0</v>
      </c>
      <c r="H1068">
        <v>0</v>
      </c>
      <c r="I1068">
        <v>0</v>
      </c>
      <c r="J1068">
        <v>0</v>
      </c>
      <c r="K1068">
        <v>0</v>
      </c>
      <c r="L1068">
        <v>0</v>
      </c>
      <c r="M1068">
        <v>0</v>
      </c>
      <c r="N1068">
        <v>0</v>
      </c>
      <c r="O1068">
        <v>0</v>
      </c>
      <c r="P1068">
        <v>0</v>
      </c>
      <c r="Q1068">
        <v>0</v>
      </c>
      <c r="R1068">
        <v>0</v>
      </c>
      <c r="S1068">
        <v>0</v>
      </c>
    </row>
    <row r="1069" spans="1:19">
      <c r="A1069" t="s">
        <v>146</v>
      </c>
      <c r="B1069" t="s">
        <v>181</v>
      </c>
      <c r="C1069" t="s">
        <v>859</v>
      </c>
      <c r="D1069">
        <v>26.303999999999995</v>
      </c>
      <c r="E1069">
        <v>12.095999999999997</v>
      </c>
      <c r="F1069">
        <v>0</v>
      </c>
      <c r="G1069">
        <v>0</v>
      </c>
      <c r="H1069">
        <v>0</v>
      </c>
      <c r="I1069">
        <v>0</v>
      </c>
      <c r="J1069">
        <v>0</v>
      </c>
      <c r="K1069">
        <v>0</v>
      </c>
      <c r="L1069">
        <v>0</v>
      </c>
      <c r="M1069">
        <v>0</v>
      </c>
      <c r="N1069">
        <v>0</v>
      </c>
      <c r="O1069">
        <v>0</v>
      </c>
      <c r="P1069">
        <v>0</v>
      </c>
      <c r="Q1069">
        <v>0</v>
      </c>
      <c r="R1069">
        <v>0</v>
      </c>
      <c r="S1069">
        <v>0</v>
      </c>
    </row>
    <row r="1070" spans="1:19">
      <c r="A1070" t="s">
        <v>146</v>
      </c>
      <c r="B1070" t="s">
        <v>181</v>
      </c>
      <c r="C1070" t="s">
        <v>860</v>
      </c>
      <c r="D1070">
        <v>26.303999999999995</v>
      </c>
      <c r="E1070">
        <v>12.095999999999997</v>
      </c>
      <c r="F1070">
        <v>0</v>
      </c>
      <c r="G1070">
        <v>0</v>
      </c>
      <c r="H1070">
        <v>0</v>
      </c>
      <c r="I1070">
        <v>0</v>
      </c>
      <c r="J1070">
        <v>0</v>
      </c>
      <c r="K1070">
        <v>0</v>
      </c>
      <c r="L1070">
        <v>0</v>
      </c>
      <c r="M1070">
        <v>0</v>
      </c>
      <c r="N1070">
        <v>0</v>
      </c>
      <c r="O1070">
        <v>0</v>
      </c>
      <c r="P1070">
        <v>0</v>
      </c>
      <c r="Q1070">
        <v>0</v>
      </c>
      <c r="R1070">
        <v>0</v>
      </c>
      <c r="S1070">
        <v>0</v>
      </c>
    </row>
    <row r="1071" spans="1:19">
      <c r="A1071" t="s">
        <v>146</v>
      </c>
      <c r="B1071" t="s">
        <v>181</v>
      </c>
      <c r="C1071" t="s">
        <v>861</v>
      </c>
      <c r="D1071">
        <v>26.303999999999995</v>
      </c>
      <c r="E1071">
        <v>12.095999999999997</v>
      </c>
      <c r="F1071">
        <v>0</v>
      </c>
      <c r="G1071">
        <v>0</v>
      </c>
      <c r="H1071">
        <v>0</v>
      </c>
      <c r="I1071">
        <v>0</v>
      </c>
      <c r="J1071">
        <v>0</v>
      </c>
      <c r="K1071">
        <v>0</v>
      </c>
      <c r="L1071">
        <v>0</v>
      </c>
      <c r="M1071">
        <v>0</v>
      </c>
      <c r="N1071">
        <v>0</v>
      </c>
      <c r="O1071">
        <v>0</v>
      </c>
      <c r="P1071">
        <v>0</v>
      </c>
      <c r="Q1071">
        <v>0</v>
      </c>
      <c r="R1071">
        <v>0</v>
      </c>
      <c r="S1071">
        <v>0</v>
      </c>
    </row>
    <row r="1072" spans="1:19">
      <c r="A1072" t="s">
        <v>146</v>
      </c>
      <c r="B1072" t="s">
        <v>181</v>
      </c>
      <c r="C1072" t="s">
        <v>862</v>
      </c>
      <c r="D1072">
        <v>26.303999999999995</v>
      </c>
      <c r="E1072">
        <v>12.095999999999997</v>
      </c>
      <c r="F1072">
        <v>0</v>
      </c>
      <c r="G1072">
        <v>0</v>
      </c>
      <c r="H1072">
        <v>0</v>
      </c>
      <c r="I1072">
        <v>0</v>
      </c>
      <c r="J1072">
        <v>0</v>
      </c>
      <c r="K1072">
        <v>0</v>
      </c>
      <c r="L1072">
        <v>0</v>
      </c>
      <c r="M1072">
        <v>0</v>
      </c>
      <c r="N1072">
        <v>0</v>
      </c>
      <c r="O1072">
        <v>0</v>
      </c>
      <c r="P1072">
        <v>0</v>
      </c>
      <c r="Q1072">
        <v>0</v>
      </c>
      <c r="R1072">
        <v>0</v>
      </c>
      <c r="S1072">
        <v>0</v>
      </c>
    </row>
    <row r="1073" spans="1:19">
      <c r="A1073" t="s">
        <v>146</v>
      </c>
      <c r="B1073" t="s">
        <v>181</v>
      </c>
      <c r="C1073" t="s">
        <v>863</v>
      </c>
      <c r="D1073">
        <v>26.303999999999995</v>
      </c>
      <c r="E1073">
        <v>12.095999999999997</v>
      </c>
      <c r="F1073">
        <v>0</v>
      </c>
      <c r="G1073">
        <v>0</v>
      </c>
      <c r="H1073">
        <v>0</v>
      </c>
      <c r="I1073">
        <v>0</v>
      </c>
      <c r="J1073">
        <v>0</v>
      </c>
      <c r="K1073">
        <v>0</v>
      </c>
      <c r="L1073">
        <v>0</v>
      </c>
      <c r="M1073">
        <v>0</v>
      </c>
      <c r="N1073">
        <v>0</v>
      </c>
      <c r="O1073">
        <v>0</v>
      </c>
      <c r="P1073">
        <v>0</v>
      </c>
      <c r="Q1073">
        <v>0</v>
      </c>
      <c r="R1073">
        <v>0</v>
      </c>
      <c r="S1073">
        <v>0</v>
      </c>
    </row>
    <row r="1074" spans="1:19">
      <c r="A1074" t="s">
        <v>146</v>
      </c>
      <c r="B1074" t="s">
        <v>183</v>
      </c>
      <c r="C1074" t="s">
        <v>856</v>
      </c>
      <c r="D1074">
        <v>0</v>
      </c>
      <c r="E1074">
        <v>0</v>
      </c>
      <c r="F1074">
        <v>0</v>
      </c>
      <c r="G1074">
        <v>0</v>
      </c>
      <c r="H1074">
        <v>0</v>
      </c>
      <c r="I1074">
        <v>0</v>
      </c>
      <c r="J1074">
        <v>0</v>
      </c>
      <c r="K1074">
        <v>0</v>
      </c>
      <c r="L1074">
        <v>0</v>
      </c>
      <c r="M1074">
        <v>0</v>
      </c>
      <c r="N1074">
        <v>0</v>
      </c>
      <c r="O1074">
        <v>0</v>
      </c>
      <c r="P1074">
        <v>0</v>
      </c>
      <c r="Q1074">
        <v>0</v>
      </c>
      <c r="R1074">
        <v>0</v>
      </c>
      <c r="S1074">
        <v>0</v>
      </c>
    </row>
    <row r="1075" spans="1:19">
      <c r="A1075" t="s">
        <v>146</v>
      </c>
      <c r="B1075" t="s">
        <v>183</v>
      </c>
      <c r="C1075" t="s">
        <v>857</v>
      </c>
      <c r="D1075">
        <v>26.303999999999995</v>
      </c>
      <c r="E1075">
        <v>12.095999999999997</v>
      </c>
      <c r="F1075">
        <v>0</v>
      </c>
      <c r="G1075">
        <v>0</v>
      </c>
      <c r="H1075">
        <v>0</v>
      </c>
      <c r="I1075">
        <v>0</v>
      </c>
      <c r="J1075">
        <v>0</v>
      </c>
      <c r="K1075">
        <v>0</v>
      </c>
      <c r="L1075">
        <v>0</v>
      </c>
      <c r="M1075">
        <v>0</v>
      </c>
      <c r="N1075">
        <v>0</v>
      </c>
      <c r="O1075">
        <v>0</v>
      </c>
      <c r="P1075">
        <v>0</v>
      </c>
      <c r="Q1075">
        <v>0</v>
      </c>
      <c r="R1075">
        <v>0</v>
      </c>
      <c r="S1075">
        <v>0</v>
      </c>
    </row>
    <row r="1076" spans="1:19">
      <c r="A1076" t="s">
        <v>146</v>
      </c>
      <c r="B1076" t="s">
        <v>183</v>
      </c>
      <c r="C1076" t="s">
        <v>858</v>
      </c>
      <c r="D1076">
        <v>97.652449200000049</v>
      </c>
      <c r="E1076">
        <v>44.905870800000017</v>
      </c>
      <c r="F1076">
        <v>0</v>
      </c>
      <c r="G1076">
        <v>0</v>
      </c>
      <c r="H1076">
        <v>0</v>
      </c>
      <c r="I1076">
        <v>0</v>
      </c>
      <c r="J1076">
        <v>0</v>
      </c>
      <c r="K1076">
        <v>0</v>
      </c>
      <c r="L1076">
        <v>0</v>
      </c>
      <c r="M1076">
        <v>0</v>
      </c>
      <c r="N1076">
        <v>0</v>
      </c>
      <c r="O1076">
        <v>0</v>
      </c>
      <c r="P1076">
        <v>0</v>
      </c>
      <c r="Q1076">
        <v>0</v>
      </c>
      <c r="R1076">
        <v>0</v>
      </c>
      <c r="S1076">
        <v>0</v>
      </c>
    </row>
    <row r="1077" spans="1:19">
      <c r="A1077" t="s">
        <v>146</v>
      </c>
      <c r="B1077" t="s">
        <v>183</v>
      </c>
      <c r="C1077" t="s">
        <v>859</v>
      </c>
      <c r="D1077">
        <v>26.303999999999995</v>
      </c>
      <c r="E1077">
        <v>12.095999999999997</v>
      </c>
      <c r="F1077">
        <v>0</v>
      </c>
      <c r="G1077">
        <v>0</v>
      </c>
      <c r="H1077">
        <v>0</v>
      </c>
      <c r="I1077">
        <v>0</v>
      </c>
      <c r="J1077">
        <v>0</v>
      </c>
      <c r="K1077">
        <v>0</v>
      </c>
      <c r="L1077">
        <v>0</v>
      </c>
      <c r="M1077">
        <v>0</v>
      </c>
      <c r="N1077">
        <v>0</v>
      </c>
      <c r="O1077">
        <v>0</v>
      </c>
      <c r="P1077">
        <v>0</v>
      </c>
      <c r="Q1077">
        <v>0</v>
      </c>
      <c r="R1077">
        <v>0</v>
      </c>
      <c r="S1077">
        <v>0</v>
      </c>
    </row>
    <row r="1078" spans="1:19">
      <c r="A1078" t="s">
        <v>146</v>
      </c>
      <c r="B1078" t="s">
        <v>183</v>
      </c>
      <c r="C1078" t="s">
        <v>860</v>
      </c>
      <c r="D1078">
        <v>26.303999999999995</v>
      </c>
      <c r="E1078">
        <v>12.095999999999997</v>
      </c>
      <c r="F1078">
        <v>0</v>
      </c>
      <c r="G1078">
        <v>0</v>
      </c>
      <c r="H1078">
        <v>0</v>
      </c>
      <c r="I1078">
        <v>0</v>
      </c>
      <c r="J1078">
        <v>0</v>
      </c>
      <c r="K1078">
        <v>0</v>
      </c>
      <c r="L1078">
        <v>0</v>
      </c>
      <c r="M1078">
        <v>0</v>
      </c>
      <c r="N1078">
        <v>0</v>
      </c>
      <c r="O1078">
        <v>0</v>
      </c>
      <c r="P1078">
        <v>0</v>
      </c>
      <c r="Q1078">
        <v>0</v>
      </c>
      <c r="R1078">
        <v>0</v>
      </c>
      <c r="S1078">
        <v>0</v>
      </c>
    </row>
    <row r="1079" spans="1:19">
      <c r="A1079" t="s">
        <v>146</v>
      </c>
      <c r="B1079" t="s">
        <v>183</v>
      </c>
      <c r="C1079" t="s">
        <v>861</v>
      </c>
      <c r="D1079">
        <v>26.303999999999995</v>
      </c>
      <c r="E1079">
        <v>12.095999999999997</v>
      </c>
      <c r="F1079">
        <v>0</v>
      </c>
      <c r="G1079">
        <v>0</v>
      </c>
      <c r="H1079">
        <v>0</v>
      </c>
      <c r="I1079">
        <v>0</v>
      </c>
      <c r="J1079">
        <v>0</v>
      </c>
      <c r="K1079">
        <v>0</v>
      </c>
      <c r="L1079">
        <v>0</v>
      </c>
      <c r="M1079">
        <v>0</v>
      </c>
      <c r="N1079">
        <v>0</v>
      </c>
      <c r="O1079">
        <v>0</v>
      </c>
      <c r="P1079">
        <v>0</v>
      </c>
      <c r="Q1079">
        <v>0</v>
      </c>
      <c r="R1079">
        <v>0</v>
      </c>
      <c r="S1079">
        <v>0</v>
      </c>
    </row>
    <row r="1080" spans="1:19">
      <c r="A1080" t="s">
        <v>146</v>
      </c>
      <c r="B1080" t="s">
        <v>183</v>
      </c>
      <c r="C1080" t="s">
        <v>862</v>
      </c>
      <c r="D1080">
        <v>26.303999999999995</v>
      </c>
      <c r="E1080">
        <v>12.095999999999997</v>
      </c>
      <c r="F1080">
        <v>0</v>
      </c>
      <c r="G1080">
        <v>0</v>
      </c>
      <c r="H1080">
        <v>0</v>
      </c>
      <c r="I1080">
        <v>0</v>
      </c>
      <c r="J1080">
        <v>0</v>
      </c>
      <c r="K1080">
        <v>0</v>
      </c>
      <c r="L1080">
        <v>0</v>
      </c>
      <c r="M1080">
        <v>0</v>
      </c>
      <c r="N1080">
        <v>0</v>
      </c>
      <c r="O1080">
        <v>0</v>
      </c>
      <c r="P1080">
        <v>0</v>
      </c>
      <c r="Q1080">
        <v>0</v>
      </c>
      <c r="R1080">
        <v>0</v>
      </c>
      <c r="S1080">
        <v>0</v>
      </c>
    </row>
    <row r="1081" spans="1:19">
      <c r="A1081" t="s">
        <v>146</v>
      </c>
      <c r="B1081" t="s">
        <v>183</v>
      </c>
      <c r="C1081" t="s">
        <v>863</v>
      </c>
      <c r="D1081">
        <v>26.303999999999995</v>
      </c>
      <c r="E1081">
        <v>12.095999999999997</v>
      </c>
      <c r="F1081">
        <v>0</v>
      </c>
      <c r="G1081">
        <v>0</v>
      </c>
      <c r="H1081">
        <v>0</v>
      </c>
      <c r="I1081">
        <v>0</v>
      </c>
      <c r="J1081">
        <v>0</v>
      </c>
      <c r="K1081">
        <v>0</v>
      </c>
      <c r="L1081">
        <v>0</v>
      </c>
      <c r="M1081">
        <v>0</v>
      </c>
      <c r="N1081">
        <v>0</v>
      </c>
      <c r="O1081">
        <v>0</v>
      </c>
      <c r="P1081">
        <v>0</v>
      </c>
      <c r="Q1081">
        <v>0</v>
      </c>
      <c r="R1081">
        <v>0</v>
      </c>
      <c r="S1081">
        <v>0</v>
      </c>
    </row>
    <row r="1082" spans="1:19">
      <c r="A1082" t="s">
        <v>146</v>
      </c>
      <c r="B1082" t="s">
        <v>185</v>
      </c>
      <c r="C1082" t="s">
        <v>856</v>
      </c>
      <c r="D1082">
        <v>0</v>
      </c>
      <c r="E1082">
        <v>0</v>
      </c>
      <c r="F1082">
        <v>0</v>
      </c>
      <c r="G1082">
        <v>0</v>
      </c>
      <c r="H1082">
        <v>0</v>
      </c>
      <c r="I1082">
        <v>0</v>
      </c>
      <c r="J1082">
        <v>0</v>
      </c>
      <c r="K1082">
        <v>0</v>
      </c>
      <c r="L1082">
        <v>0</v>
      </c>
      <c r="M1082">
        <v>0</v>
      </c>
      <c r="N1082">
        <v>0</v>
      </c>
      <c r="O1082">
        <v>0</v>
      </c>
      <c r="P1082">
        <v>0</v>
      </c>
      <c r="Q1082">
        <v>0</v>
      </c>
      <c r="R1082">
        <v>0</v>
      </c>
      <c r="S1082">
        <v>0</v>
      </c>
    </row>
    <row r="1083" spans="1:19">
      <c r="A1083" t="s">
        <v>146</v>
      </c>
      <c r="B1083" t="s">
        <v>185</v>
      </c>
      <c r="C1083" t="s">
        <v>857</v>
      </c>
      <c r="D1083">
        <v>32.149333333333324</v>
      </c>
      <c r="E1083">
        <v>14.783999999999992</v>
      </c>
      <c r="F1083">
        <v>0</v>
      </c>
      <c r="G1083">
        <v>0</v>
      </c>
      <c r="H1083">
        <v>0</v>
      </c>
      <c r="I1083">
        <v>0</v>
      </c>
      <c r="J1083">
        <v>0</v>
      </c>
      <c r="K1083">
        <v>0</v>
      </c>
      <c r="L1083">
        <v>0</v>
      </c>
      <c r="M1083">
        <v>0</v>
      </c>
      <c r="N1083">
        <v>0</v>
      </c>
      <c r="O1083">
        <v>0</v>
      </c>
      <c r="P1083">
        <v>0</v>
      </c>
      <c r="Q1083">
        <v>0</v>
      </c>
      <c r="R1083">
        <v>0</v>
      </c>
      <c r="S1083">
        <v>0</v>
      </c>
    </row>
    <row r="1084" spans="1:19">
      <c r="A1084" t="s">
        <v>146</v>
      </c>
      <c r="B1084" t="s">
        <v>185</v>
      </c>
      <c r="C1084" t="s">
        <v>858</v>
      </c>
      <c r="D1084">
        <v>79.714966133333377</v>
      </c>
      <c r="E1084">
        <v>36.657247200000015</v>
      </c>
      <c r="F1084">
        <v>0</v>
      </c>
      <c r="G1084">
        <v>0</v>
      </c>
      <c r="H1084">
        <v>0</v>
      </c>
      <c r="I1084">
        <v>0</v>
      </c>
      <c r="J1084">
        <v>0</v>
      </c>
      <c r="K1084">
        <v>0</v>
      </c>
      <c r="L1084">
        <v>0</v>
      </c>
      <c r="M1084">
        <v>0</v>
      </c>
      <c r="N1084">
        <v>0</v>
      </c>
      <c r="O1084">
        <v>0</v>
      </c>
      <c r="P1084">
        <v>0</v>
      </c>
      <c r="Q1084">
        <v>0</v>
      </c>
      <c r="R1084">
        <v>0</v>
      </c>
      <c r="S1084">
        <v>0</v>
      </c>
    </row>
    <row r="1085" spans="1:19">
      <c r="A1085" t="s">
        <v>146</v>
      </c>
      <c r="B1085" t="s">
        <v>185</v>
      </c>
      <c r="C1085" t="s">
        <v>859</v>
      </c>
      <c r="D1085">
        <v>32.149333333333324</v>
      </c>
      <c r="E1085">
        <v>14.783999999999992</v>
      </c>
      <c r="F1085">
        <v>0</v>
      </c>
      <c r="G1085">
        <v>0</v>
      </c>
      <c r="H1085">
        <v>0</v>
      </c>
      <c r="I1085">
        <v>0</v>
      </c>
      <c r="J1085">
        <v>0</v>
      </c>
      <c r="K1085">
        <v>0</v>
      </c>
      <c r="L1085">
        <v>0</v>
      </c>
      <c r="M1085">
        <v>0</v>
      </c>
      <c r="N1085">
        <v>0</v>
      </c>
      <c r="O1085">
        <v>0</v>
      </c>
      <c r="P1085">
        <v>0</v>
      </c>
      <c r="Q1085">
        <v>0</v>
      </c>
      <c r="R1085">
        <v>0</v>
      </c>
      <c r="S1085">
        <v>0</v>
      </c>
    </row>
    <row r="1086" spans="1:19">
      <c r="A1086" t="s">
        <v>146</v>
      </c>
      <c r="B1086" t="s">
        <v>185</v>
      </c>
      <c r="C1086" t="s">
        <v>860</v>
      </c>
      <c r="D1086">
        <v>32.149333333333324</v>
      </c>
      <c r="E1086">
        <v>14.783999999999992</v>
      </c>
      <c r="F1086">
        <v>0</v>
      </c>
      <c r="G1086">
        <v>0</v>
      </c>
      <c r="H1086">
        <v>0</v>
      </c>
      <c r="I1086">
        <v>0</v>
      </c>
      <c r="J1086">
        <v>0</v>
      </c>
      <c r="K1086">
        <v>0</v>
      </c>
      <c r="L1086">
        <v>0</v>
      </c>
      <c r="M1086">
        <v>0</v>
      </c>
      <c r="N1086">
        <v>0</v>
      </c>
      <c r="O1086">
        <v>0</v>
      </c>
      <c r="P1086">
        <v>0</v>
      </c>
      <c r="Q1086">
        <v>0</v>
      </c>
      <c r="R1086">
        <v>0</v>
      </c>
      <c r="S1086">
        <v>0</v>
      </c>
    </row>
    <row r="1087" spans="1:19">
      <c r="A1087" t="s">
        <v>146</v>
      </c>
      <c r="B1087" t="s">
        <v>185</v>
      </c>
      <c r="C1087" t="s">
        <v>861</v>
      </c>
      <c r="D1087">
        <v>32.149333333333324</v>
      </c>
      <c r="E1087">
        <v>14.783999999999992</v>
      </c>
      <c r="F1087">
        <v>0</v>
      </c>
      <c r="G1087">
        <v>0</v>
      </c>
      <c r="H1087">
        <v>0</v>
      </c>
      <c r="I1087">
        <v>0</v>
      </c>
      <c r="J1087">
        <v>0</v>
      </c>
      <c r="K1087">
        <v>0</v>
      </c>
      <c r="L1087">
        <v>0</v>
      </c>
      <c r="M1087">
        <v>0</v>
      </c>
      <c r="N1087">
        <v>0</v>
      </c>
      <c r="O1087">
        <v>0</v>
      </c>
      <c r="P1087">
        <v>0</v>
      </c>
      <c r="Q1087">
        <v>0</v>
      </c>
      <c r="R1087">
        <v>0</v>
      </c>
      <c r="S1087">
        <v>0</v>
      </c>
    </row>
    <row r="1088" spans="1:19">
      <c r="A1088" t="s">
        <v>146</v>
      </c>
      <c r="B1088" t="s">
        <v>185</v>
      </c>
      <c r="C1088" t="s">
        <v>862</v>
      </c>
      <c r="D1088">
        <v>32.149333333333324</v>
      </c>
      <c r="E1088">
        <v>14.783999999999992</v>
      </c>
      <c r="F1088">
        <v>0</v>
      </c>
      <c r="G1088">
        <v>0</v>
      </c>
      <c r="H1088">
        <v>0</v>
      </c>
      <c r="I1088">
        <v>0</v>
      </c>
      <c r="J1088">
        <v>0</v>
      </c>
      <c r="K1088">
        <v>0</v>
      </c>
      <c r="L1088">
        <v>0</v>
      </c>
      <c r="M1088">
        <v>0</v>
      </c>
      <c r="N1088">
        <v>0</v>
      </c>
      <c r="O1088">
        <v>0</v>
      </c>
      <c r="P1088">
        <v>0</v>
      </c>
      <c r="Q1088">
        <v>0</v>
      </c>
      <c r="R1088">
        <v>0</v>
      </c>
      <c r="S1088">
        <v>0</v>
      </c>
    </row>
    <row r="1089" spans="1:19">
      <c r="A1089" t="s">
        <v>146</v>
      </c>
      <c r="B1089" t="s">
        <v>185</v>
      </c>
      <c r="C1089" t="s">
        <v>863</v>
      </c>
      <c r="D1089">
        <v>32.149333333333324</v>
      </c>
      <c r="E1089">
        <v>14.783999999999992</v>
      </c>
      <c r="F1089">
        <v>0</v>
      </c>
      <c r="G1089">
        <v>0</v>
      </c>
      <c r="H1089">
        <v>0</v>
      </c>
      <c r="I1089">
        <v>0</v>
      </c>
      <c r="J1089">
        <v>0</v>
      </c>
      <c r="K1089">
        <v>0</v>
      </c>
      <c r="L1089">
        <v>0</v>
      </c>
      <c r="M1089">
        <v>0</v>
      </c>
      <c r="N1089">
        <v>0</v>
      </c>
      <c r="O1089">
        <v>0</v>
      </c>
      <c r="P1089">
        <v>0</v>
      </c>
      <c r="Q1089">
        <v>0</v>
      </c>
      <c r="R1089">
        <v>0</v>
      </c>
      <c r="S1089">
        <v>0</v>
      </c>
    </row>
    <row r="1090" spans="1:19">
      <c r="A1090" t="s">
        <v>148</v>
      </c>
      <c r="B1090" t="s">
        <v>171</v>
      </c>
      <c r="C1090" t="s">
        <v>856</v>
      </c>
      <c r="D1090">
        <v>17.646457589984351</v>
      </c>
      <c r="E1090">
        <v>8.1147943661971809</v>
      </c>
      <c r="F1090">
        <v>0</v>
      </c>
      <c r="G1090">
        <v>0</v>
      </c>
      <c r="H1090">
        <v>0</v>
      </c>
      <c r="I1090">
        <v>0</v>
      </c>
      <c r="J1090">
        <v>0</v>
      </c>
      <c r="K1090">
        <v>0</v>
      </c>
      <c r="L1090">
        <v>0</v>
      </c>
      <c r="M1090">
        <v>0</v>
      </c>
      <c r="N1090">
        <v>0</v>
      </c>
      <c r="O1090">
        <v>0</v>
      </c>
      <c r="P1090">
        <v>0</v>
      </c>
      <c r="Q1090">
        <v>0</v>
      </c>
      <c r="R1090">
        <v>0</v>
      </c>
      <c r="S1090">
        <v>0</v>
      </c>
    </row>
    <row r="1091" spans="1:19">
      <c r="A1091" t="s">
        <v>148</v>
      </c>
      <c r="B1091" t="s">
        <v>171</v>
      </c>
      <c r="C1091" t="s">
        <v>857</v>
      </c>
      <c r="D1091">
        <v>28.457438909389101</v>
      </c>
      <c r="E1091">
        <v>13.086267527675279</v>
      </c>
      <c r="F1091">
        <v>0</v>
      </c>
      <c r="G1091">
        <v>0</v>
      </c>
      <c r="H1091">
        <v>0</v>
      </c>
      <c r="I1091">
        <v>0</v>
      </c>
      <c r="J1091">
        <v>0</v>
      </c>
      <c r="K1091">
        <v>0</v>
      </c>
      <c r="L1091">
        <v>0</v>
      </c>
      <c r="M1091">
        <v>0</v>
      </c>
      <c r="N1091">
        <v>0</v>
      </c>
      <c r="O1091">
        <v>0</v>
      </c>
      <c r="P1091">
        <v>0</v>
      </c>
      <c r="Q1091">
        <v>0</v>
      </c>
      <c r="R1091">
        <v>0</v>
      </c>
      <c r="S1091">
        <v>0</v>
      </c>
    </row>
    <row r="1092" spans="1:19">
      <c r="A1092" t="s">
        <v>148</v>
      </c>
      <c r="B1092" t="s">
        <v>171</v>
      </c>
      <c r="C1092" t="s">
        <v>858</v>
      </c>
      <c r="D1092">
        <v>33.723421151271758</v>
      </c>
      <c r="E1092">
        <v>15.50785060240964</v>
      </c>
      <c r="F1092">
        <v>0</v>
      </c>
      <c r="G1092">
        <v>0</v>
      </c>
      <c r="H1092">
        <v>0</v>
      </c>
      <c r="I1092">
        <v>0</v>
      </c>
      <c r="J1092">
        <v>0</v>
      </c>
      <c r="K1092">
        <v>0</v>
      </c>
      <c r="L1092">
        <v>0</v>
      </c>
      <c r="M1092">
        <v>0</v>
      </c>
      <c r="N1092">
        <v>0</v>
      </c>
      <c r="O1092">
        <v>0</v>
      </c>
      <c r="P1092">
        <v>0</v>
      </c>
      <c r="Q1092">
        <v>0</v>
      </c>
      <c r="R1092">
        <v>0</v>
      </c>
      <c r="S1092">
        <v>0</v>
      </c>
    </row>
    <row r="1093" spans="1:19">
      <c r="A1093" t="s">
        <v>148</v>
      </c>
      <c r="B1093" t="s">
        <v>171</v>
      </c>
      <c r="C1093" t="s">
        <v>859</v>
      </c>
      <c r="D1093">
        <v>29.778611244926179</v>
      </c>
      <c r="E1093">
        <v>13.693813930148533</v>
      </c>
      <c r="F1093">
        <v>0</v>
      </c>
      <c r="G1093">
        <v>0</v>
      </c>
      <c r="H1093">
        <v>0</v>
      </c>
      <c r="I1093">
        <v>0</v>
      </c>
      <c r="J1093">
        <v>0</v>
      </c>
      <c r="K1093">
        <v>0</v>
      </c>
      <c r="L1093">
        <v>0</v>
      </c>
      <c r="M1093">
        <v>0</v>
      </c>
      <c r="N1093">
        <v>0</v>
      </c>
      <c r="O1093">
        <v>0</v>
      </c>
      <c r="P1093">
        <v>0</v>
      </c>
      <c r="Q1093">
        <v>0</v>
      </c>
      <c r="R1093">
        <v>0</v>
      </c>
      <c r="S1093">
        <v>0</v>
      </c>
    </row>
    <row r="1094" spans="1:19">
      <c r="A1094" t="s">
        <v>148</v>
      </c>
      <c r="B1094" t="s">
        <v>171</v>
      </c>
      <c r="C1094" t="s">
        <v>860</v>
      </c>
      <c r="D1094">
        <v>32.864777777777782</v>
      </c>
      <c r="E1094">
        <v>15.113</v>
      </c>
      <c r="F1094">
        <v>0</v>
      </c>
      <c r="G1094">
        <v>0</v>
      </c>
      <c r="H1094">
        <v>0</v>
      </c>
      <c r="I1094">
        <v>0</v>
      </c>
      <c r="J1094">
        <v>0</v>
      </c>
      <c r="K1094">
        <v>0</v>
      </c>
      <c r="L1094">
        <v>0</v>
      </c>
      <c r="M1094">
        <v>0</v>
      </c>
      <c r="N1094">
        <v>0</v>
      </c>
      <c r="O1094">
        <v>0</v>
      </c>
      <c r="P1094">
        <v>0</v>
      </c>
      <c r="Q1094">
        <v>0</v>
      </c>
      <c r="R1094">
        <v>0</v>
      </c>
      <c r="S1094">
        <v>0</v>
      </c>
    </row>
    <row r="1095" spans="1:19">
      <c r="A1095" t="s">
        <v>148</v>
      </c>
      <c r="B1095" t="s">
        <v>171</v>
      </c>
      <c r="C1095" t="s">
        <v>861</v>
      </c>
      <c r="D1095">
        <v>32.864777777777782</v>
      </c>
      <c r="E1095">
        <v>15.113</v>
      </c>
      <c r="F1095">
        <v>0</v>
      </c>
      <c r="G1095">
        <v>0</v>
      </c>
      <c r="H1095">
        <v>0</v>
      </c>
      <c r="I1095">
        <v>0</v>
      </c>
      <c r="J1095">
        <v>0</v>
      </c>
      <c r="K1095">
        <v>0</v>
      </c>
      <c r="L1095">
        <v>0</v>
      </c>
      <c r="M1095">
        <v>0</v>
      </c>
      <c r="N1095">
        <v>0</v>
      </c>
      <c r="O1095">
        <v>0</v>
      </c>
      <c r="P1095">
        <v>0</v>
      </c>
      <c r="Q1095">
        <v>0</v>
      </c>
      <c r="R1095">
        <v>0</v>
      </c>
      <c r="S1095">
        <v>0</v>
      </c>
    </row>
    <row r="1096" spans="1:19">
      <c r="A1096" t="s">
        <v>148</v>
      </c>
      <c r="B1096" t="s">
        <v>171</v>
      </c>
      <c r="C1096" t="s">
        <v>862</v>
      </c>
      <c r="D1096">
        <v>32.864777777777782</v>
      </c>
      <c r="E1096">
        <v>15.113</v>
      </c>
      <c r="F1096">
        <v>0</v>
      </c>
      <c r="G1096">
        <v>0</v>
      </c>
      <c r="H1096">
        <v>0</v>
      </c>
      <c r="I1096">
        <v>0</v>
      </c>
      <c r="J1096">
        <v>0</v>
      </c>
      <c r="K1096">
        <v>0</v>
      </c>
      <c r="L1096">
        <v>0</v>
      </c>
      <c r="M1096">
        <v>0</v>
      </c>
      <c r="N1096">
        <v>0</v>
      </c>
      <c r="O1096">
        <v>0</v>
      </c>
      <c r="P1096">
        <v>0</v>
      </c>
      <c r="Q1096">
        <v>0</v>
      </c>
      <c r="R1096">
        <v>0</v>
      </c>
      <c r="S1096">
        <v>0</v>
      </c>
    </row>
    <row r="1097" spans="1:19">
      <c r="A1097" t="s">
        <v>148</v>
      </c>
      <c r="B1097" t="s">
        <v>171</v>
      </c>
      <c r="C1097" t="s">
        <v>863</v>
      </c>
      <c r="D1097">
        <v>32.864777777777782</v>
      </c>
      <c r="E1097">
        <v>15.113</v>
      </c>
      <c r="F1097">
        <v>0</v>
      </c>
      <c r="G1097">
        <v>0</v>
      </c>
      <c r="H1097">
        <v>0</v>
      </c>
      <c r="I1097">
        <v>0</v>
      </c>
      <c r="J1097">
        <v>0</v>
      </c>
      <c r="K1097">
        <v>0</v>
      </c>
      <c r="L1097">
        <v>0</v>
      </c>
      <c r="M1097">
        <v>0</v>
      </c>
      <c r="N1097">
        <v>0</v>
      </c>
      <c r="O1097">
        <v>0</v>
      </c>
      <c r="P1097">
        <v>0</v>
      </c>
      <c r="Q1097">
        <v>0</v>
      </c>
      <c r="R1097">
        <v>0</v>
      </c>
      <c r="S1097">
        <v>0</v>
      </c>
    </row>
    <row r="1098" spans="1:19">
      <c r="A1098" t="s">
        <v>148</v>
      </c>
      <c r="B1098" t="s">
        <v>173</v>
      </c>
      <c r="C1098" t="s">
        <v>856</v>
      </c>
      <c r="D1098">
        <v>35.813689197695254</v>
      </c>
      <c r="E1098">
        <v>16.469068755144527</v>
      </c>
      <c r="F1098">
        <v>0</v>
      </c>
      <c r="G1098">
        <v>0</v>
      </c>
      <c r="H1098">
        <v>0</v>
      </c>
      <c r="I1098">
        <v>0</v>
      </c>
      <c r="J1098">
        <v>0</v>
      </c>
      <c r="K1098">
        <v>0</v>
      </c>
      <c r="L1098">
        <v>0</v>
      </c>
      <c r="M1098">
        <v>0</v>
      </c>
      <c r="N1098">
        <v>0</v>
      </c>
      <c r="O1098">
        <v>0</v>
      </c>
      <c r="P1098">
        <v>0</v>
      </c>
      <c r="Q1098">
        <v>0</v>
      </c>
      <c r="R1098">
        <v>0</v>
      </c>
      <c r="S1098">
        <v>0</v>
      </c>
    </row>
    <row r="1099" spans="1:19">
      <c r="A1099" t="s">
        <v>148</v>
      </c>
      <c r="B1099" t="s">
        <v>173</v>
      </c>
      <c r="C1099" t="s">
        <v>857</v>
      </c>
      <c r="D1099">
        <v>57.910001352248749</v>
      </c>
      <c r="E1099">
        <v>26.630146607238466</v>
      </c>
      <c r="F1099">
        <v>0</v>
      </c>
      <c r="G1099">
        <v>0</v>
      </c>
      <c r="H1099">
        <v>0</v>
      </c>
      <c r="I1099">
        <v>0</v>
      </c>
      <c r="J1099">
        <v>0</v>
      </c>
      <c r="K1099">
        <v>0</v>
      </c>
      <c r="L1099">
        <v>0</v>
      </c>
      <c r="M1099">
        <v>0</v>
      </c>
      <c r="N1099">
        <v>0</v>
      </c>
      <c r="O1099">
        <v>0</v>
      </c>
      <c r="P1099">
        <v>0</v>
      </c>
      <c r="Q1099">
        <v>0</v>
      </c>
      <c r="R1099">
        <v>0</v>
      </c>
      <c r="S1099">
        <v>0</v>
      </c>
    </row>
    <row r="1100" spans="1:19">
      <c r="A1100" t="s">
        <v>148</v>
      </c>
      <c r="B1100" t="s">
        <v>173</v>
      </c>
      <c r="C1100" t="s">
        <v>858</v>
      </c>
      <c r="D1100">
        <v>39.606120108096427</v>
      </c>
      <c r="E1100">
        <v>18.2130333343801</v>
      </c>
      <c r="F1100">
        <v>0</v>
      </c>
      <c r="G1100">
        <v>0</v>
      </c>
      <c r="H1100">
        <v>0</v>
      </c>
      <c r="I1100">
        <v>0</v>
      </c>
      <c r="J1100">
        <v>0</v>
      </c>
      <c r="K1100">
        <v>0</v>
      </c>
      <c r="L1100">
        <v>0</v>
      </c>
      <c r="M1100">
        <v>0</v>
      </c>
      <c r="N1100">
        <v>0</v>
      </c>
      <c r="O1100">
        <v>0</v>
      </c>
      <c r="P1100">
        <v>0</v>
      </c>
      <c r="Q1100">
        <v>0</v>
      </c>
      <c r="R1100">
        <v>0</v>
      </c>
      <c r="S1100">
        <v>0</v>
      </c>
    </row>
    <row r="1101" spans="1:19">
      <c r="A1101" t="s">
        <v>148</v>
      </c>
      <c r="B1101" t="s">
        <v>173</v>
      </c>
      <c r="C1101" t="s">
        <v>859</v>
      </c>
      <c r="D1101">
        <v>23.039162087552871</v>
      </c>
      <c r="E1101">
        <v>10.594651178947668</v>
      </c>
      <c r="F1101">
        <v>0</v>
      </c>
      <c r="G1101">
        <v>0</v>
      </c>
      <c r="H1101">
        <v>0</v>
      </c>
      <c r="I1101">
        <v>0</v>
      </c>
      <c r="J1101">
        <v>0</v>
      </c>
      <c r="K1101">
        <v>0</v>
      </c>
      <c r="L1101">
        <v>0</v>
      </c>
      <c r="M1101">
        <v>0</v>
      </c>
      <c r="N1101">
        <v>0</v>
      </c>
      <c r="O1101">
        <v>0</v>
      </c>
      <c r="P1101">
        <v>0</v>
      </c>
      <c r="Q1101">
        <v>0</v>
      </c>
      <c r="R1101">
        <v>0</v>
      </c>
      <c r="S1101">
        <v>0</v>
      </c>
    </row>
    <row r="1102" spans="1:19">
      <c r="A1102" t="s">
        <v>148</v>
      </c>
      <c r="B1102" t="s">
        <v>173</v>
      </c>
      <c r="C1102" t="s">
        <v>860</v>
      </c>
      <c r="D1102">
        <v>19.051794729495612</v>
      </c>
      <c r="E1102">
        <v>8.7610442916658613</v>
      </c>
      <c r="F1102">
        <v>0</v>
      </c>
      <c r="G1102">
        <v>0</v>
      </c>
      <c r="H1102">
        <v>0</v>
      </c>
      <c r="I1102">
        <v>0</v>
      </c>
      <c r="J1102">
        <v>0</v>
      </c>
      <c r="K1102">
        <v>0</v>
      </c>
      <c r="L1102">
        <v>0</v>
      </c>
      <c r="M1102">
        <v>0</v>
      </c>
      <c r="N1102">
        <v>0</v>
      </c>
      <c r="O1102">
        <v>0</v>
      </c>
      <c r="P1102">
        <v>0</v>
      </c>
      <c r="Q1102">
        <v>0</v>
      </c>
      <c r="R1102">
        <v>0</v>
      </c>
      <c r="S1102">
        <v>0</v>
      </c>
    </row>
    <row r="1103" spans="1:19">
      <c r="A1103" t="s">
        <v>148</v>
      </c>
      <c r="B1103" t="s">
        <v>173</v>
      </c>
      <c r="C1103" t="s">
        <v>861</v>
      </c>
      <c r="D1103">
        <v>19.051794729495612</v>
      </c>
      <c r="E1103">
        <v>8.7610442916658613</v>
      </c>
      <c r="F1103">
        <v>0</v>
      </c>
      <c r="G1103">
        <v>0</v>
      </c>
      <c r="H1103">
        <v>0</v>
      </c>
      <c r="I1103">
        <v>0</v>
      </c>
      <c r="J1103">
        <v>0</v>
      </c>
      <c r="K1103">
        <v>0</v>
      </c>
      <c r="L1103">
        <v>0</v>
      </c>
      <c r="M1103">
        <v>0</v>
      </c>
      <c r="N1103">
        <v>0</v>
      </c>
      <c r="O1103">
        <v>0</v>
      </c>
      <c r="P1103">
        <v>0</v>
      </c>
      <c r="Q1103">
        <v>0</v>
      </c>
      <c r="R1103">
        <v>0</v>
      </c>
      <c r="S1103">
        <v>0</v>
      </c>
    </row>
    <row r="1104" spans="1:19">
      <c r="A1104" t="s">
        <v>148</v>
      </c>
      <c r="B1104" t="s">
        <v>173</v>
      </c>
      <c r="C1104" t="s">
        <v>862</v>
      </c>
      <c r="D1104">
        <v>19.051794729495612</v>
      </c>
      <c r="E1104">
        <v>8.7610442916658613</v>
      </c>
      <c r="F1104">
        <v>0</v>
      </c>
      <c r="G1104">
        <v>0</v>
      </c>
      <c r="H1104">
        <v>0</v>
      </c>
      <c r="I1104">
        <v>0</v>
      </c>
      <c r="J1104">
        <v>0</v>
      </c>
      <c r="K1104">
        <v>0</v>
      </c>
      <c r="L1104">
        <v>0</v>
      </c>
      <c r="M1104">
        <v>0</v>
      </c>
      <c r="N1104">
        <v>0</v>
      </c>
      <c r="O1104">
        <v>0</v>
      </c>
      <c r="P1104">
        <v>0</v>
      </c>
      <c r="Q1104">
        <v>0</v>
      </c>
      <c r="R1104">
        <v>0</v>
      </c>
      <c r="S1104">
        <v>0</v>
      </c>
    </row>
    <row r="1105" spans="1:19">
      <c r="A1105" t="s">
        <v>148</v>
      </c>
      <c r="B1105" t="s">
        <v>173</v>
      </c>
      <c r="C1105" t="s">
        <v>863</v>
      </c>
      <c r="D1105">
        <v>19.051794729495612</v>
      </c>
      <c r="E1105">
        <v>8.7610442916658613</v>
      </c>
      <c r="F1105">
        <v>0</v>
      </c>
      <c r="G1105">
        <v>0</v>
      </c>
      <c r="H1105">
        <v>0</v>
      </c>
      <c r="I1105">
        <v>0</v>
      </c>
      <c r="J1105">
        <v>0</v>
      </c>
      <c r="K1105">
        <v>0</v>
      </c>
      <c r="L1105">
        <v>0</v>
      </c>
      <c r="M1105">
        <v>0</v>
      </c>
      <c r="N1105">
        <v>0</v>
      </c>
      <c r="O1105">
        <v>0</v>
      </c>
      <c r="P1105">
        <v>0</v>
      </c>
      <c r="Q1105">
        <v>0</v>
      </c>
      <c r="R1105">
        <v>0</v>
      </c>
      <c r="S1105">
        <v>0</v>
      </c>
    </row>
    <row r="1106" spans="1:19">
      <c r="A1106" t="s">
        <v>148</v>
      </c>
      <c r="B1106" t="s">
        <v>175</v>
      </c>
      <c r="C1106" t="s">
        <v>856</v>
      </c>
      <c r="D1106">
        <v>0</v>
      </c>
      <c r="E1106">
        <v>0</v>
      </c>
      <c r="F1106">
        <v>0</v>
      </c>
      <c r="G1106">
        <v>0</v>
      </c>
      <c r="H1106">
        <v>0</v>
      </c>
      <c r="I1106">
        <v>0</v>
      </c>
      <c r="J1106">
        <v>0</v>
      </c>
      <c r="K1106">
        <v>0</v>
      </c>
      <c r="L1106">
        <v>0</v>
      </c>
      <c r="M1106">
        <v>0</v>
      </c>
      <c r="N1106">
        <v>0</v>
      </c>
      <c r="O1106">
        <v>0</v>
      </c>
      <c r="P1106">
        <v>0</v>
      </c>
      <c r="Q1106">
        <v>0</v>
      </c>
      <c r="R1106">
        <v>0</v>
      </c>
      <c r="S1106">
        <v>0</v>
      </c>
    </row>
    <row r="1107" spans="1:19">
      <c r="A1107" t="s">
        <v>148</v>
      </c>
      <c r="B1107" t="s">
        <v>175</v>
      </c>
      <c r="C1107" t="s">
        <v>857</v>
      </c>
      <c r="D1107">
        <v>63.629825023526131</v>
      </c>
      <c r="E1107">
        <v>29.260430485271137</v>
      </c>
      <c r="F1107">
        <v>0</v>
      </c>
      <c r="G1107">
        <v>0</v>
      </c>
      <c r="H1107">
        <v>0</v>
      </c>
      <c r="I1107">
        <v>0</v>
      </c>
      <c r="J1107">
        <v>0</v>
      </c>
      <c r="K1107">
        <v>0</v>
      </c>
      <c r="L1107">
        <v>0</v>
      </c>
      <c r="M1107">
        <v>0</v>
      </c>
      <c r="N1107">
        <v>0</v>
      </c>
      <c r="O1107">
        <v>0</v>
      </c>
      <c r="P1107">
        <v>0</v>
      </c>
      <c r="Q1107">
        <v>0</v>
      </c>
      <c r="R1107">
        <v>0</v>
      </c>
      <c r="S1107">
        <v>0</v>
      </c>
    </row>
    <row r="1108" spans="1:19">
      <c r="A1108" t="s">
        <v>148</v>
      </c>
      <c r="B1108" t="s">
        <v>175</v>
      </c>
      <c r="C1108" t="s">
        <v>858</v>
      </c>
      <c r="D1108">
        <v>61.138021321674472</v>
      </c>
      <c r="E1108">
        <v>28.114564549383147</v>
      </c>
      <c r="F1108">
        <v>0</v>
      </c>
      <c r="G1108">
        <v>0</v>
      </c>
      <c r="H1108">
        <v>0</v>
      </c>
      <c r="I1108">
        <v>0</v>
      </c>
      <c r="J1108">
        <v>0</v>
      </c>
      <c r="K1108">
        <v>0</v>
      </c>
      <c r="L1108">
        <v>0</v>
      </c>
      <c r="M1108">
        <v>0</v>
      </c>
      <c r="N1108">
        <v>0</v>
      </c>
      <c r="O1108">
        <v>0</v>
      </c>
      <c r="P1108">
        <v>0</v>
      </c>
      <c r="Q1108">
        <v>0</v>
      </c>
      <c r="R1108">
        <v>0</v>
      </c>
      <c r="S1108">
        <v>0</v>
      </c>
    </row>
    <row r="1109" spans="1:19">
      <c r="A1109" t="s">
        <v>148</v>
      </c>
      <c r="B1109" t="s">
        <v>175</v>
      </c>
      <c r="C1109" t="s">
        <v>859</v>
      </c>
      <c r="D1109">
        <v>43.84</v>
      </c>
      <c r="E1109">
        <v>20.159999999999997</v>
      </c>
      <c r="F1109">
        <v>0</v>
      </c>
      <c r="G1109">
        <v>0</v>
      </c>
      <c r="H1109">
        <v>0</v>
      </c>
      <c r="I1109">
        <v>0</v>
      </c>
      <c r="J1109">
        <v>0</v>
      </c>
      <c r="K1109">
        <v>0</v>
      </c>
      <c r="L1109">
        <v>0</v>
      </c>
      <c r="M1109">
        <v>0</v>
      </c>
      <c r="N1109">
        <v>0</v>
      </c>
      <c r="O1109">
        <v>0</v>
      </c>
      <c r="P1109">
        <v>0</v>
      </c>
      <c r="Q1109">
        <v>0</v>
      </c>
      <c r="R1109">
        <v>0</v>
      </c>
      <c r="S1109">
        <v>0</v>
      </c>
    </row>
    <row r="1110" spans="1:19">
      <c r="A1110" t="s">
        <v>148</v>
      </c>
      <c r="B1110" t="s">
        <v>175</v>
      </c>
      <c r="C1110" t="s">
        <v>860</v>
      </c>
      <c r="D1110">
        <v>43.84</v>
      </c>
      <c r="E1110">
        <v>20.159999999999997</v>
      </c>
      <c r="F1110">
        <v>0</v>
      </c>
      <c r="G1110">
        <v>0</v>
      </c>
      <c r="H1110">
        <v>0</v>
      </c>
      <c r="I1110">
        <v>0</v>
      </c>
      <c r="J1110">
        <v>0</v>
      </c>
      <c r="K1110">
        <v>0</v>
      </c>
      <c r="L1110">
        <v>0</v>
      </c>
      <c r="M1110">
        <v>0</v>
      </c>
      <c r="N1110">
        <v>0</v>
      </c>
      <c r="O1110">
        <v>0</v>
      </c>
      <c r="P1110">
        <v>0</v>
      </c>
      <c r="Q1110">
        <v>0</v>
      </c>
      <c r="R1110">
        <v>0</v>
      </c>
      <c r="S1110">
        <v>0</v>
      </c>
    </row>
    <row r="1111" spans="1:19">
      <c r="A1111" t="s">
        <v>148</v>
      </c>
      <c r="B1111" t="s">
        <v>175</v>
      </c>
      <c r="C1111" t="s">
        <v>861</v>
      </c>
      <c r="D1111">
        <v>43.84</v>
      </c>
      <c r="E1111">
        <v>20.159999999999997</v>
      </c>
      <c r="F1111">
        <v>0</v>
      </c>
      <c r="G1111">
        <v>0</v>
      </c>
      <c r="H1111">
        <v>0</v>
      </c>
      <c r="I1111">
        <v>0</v>
      </c>
      <c r="J1111">
        <v>0</v>
      </c>
      <c r="K1111">
        <v>0</v>
      </c>
      <c r="L1111">
        <v>0</v>
      </c>
      <c r="M1111">
        <v>0</v>
      </c>
      <c r="N1111">
        <v>0</v>
      </c>
      <c r="O1111">
        <v>0</v>
      </c>
      <c r="P1111">
        <v>0</v>
      </c>
      <c r="Q1111">
        <v>0</v>
      </c>
      <c r="R1111">
        <v>0</v>
      </c>
      <c r="S1111">
        <v>0</v>
      </c>
    </row>
    <row r="1112" spans="1:19">
      <c r="A1112" t="s">
        <v>148</v>
      </c>
      <c r="B1112" t="s">
        <v>175</v>
      </c>
      <c r="C1112" t="s">
        <v>862</v>
      </c>
      <c r="D1112">
        <v>43.84</v>
      </c>
      <c r="E1112">
        <v>20.159999999999997</v>
      </c>
      <c r="F1112">
        <v>0</v>
      </c>
      <c r="G1112">
        <v>0</v>
      </c>
      <c r="H1112">
        <v>0</v>
      </c>
      <c r="I1112">
        <v>0</v>
      </c>
      <c r="J1112">
        <v>0</v>
      </c>
      <c r="K1112">
        <v>0</v>
      </c>
      <c r="L1112">
        <v>0</v>
      </c>
      <c r="M1112">
        <v>0</v>
      </c>
      <c r="N1112">
        <v>0</v>
      </c>
      <c r="O1112">
        <v>0</v>
      </c>
      <c r="P1112">
        <v>0</v>
      </c>
      <c r="Q1112">
        <v>0</v>
      </c>
      <c r="R1112">
        <v>0</v>
      </c>
      <c r="S1112">
        <v>0</v>
      </c>
    </row>
    <row r="1113" spans="1:19">
      <c r="A1113" t="s">
        <v>148</v>
      </c>
      <c r="B1113" t="s">
        <v>175</v>
      </c>
      <c r="C1113" t="s">
        <v>863</v>
      </c>
      <c r="D1113">
        <v>43.84</v>
      </c>
      <c r="E1113">
        <v>20.159999999999997</v>
      </c>
      <c r="F1113">
        <v>0</v>
      </c>
      <c r="G1113">
        <v>0</v>
      </c>
      <c r="H1113">
        <v>0</v>
      </c>
      <c r="I1113">
        <v>0</v>
      </c>
      <c r="J1113">
        <v>0</v>
      </c>
      <c r="K1113">
        <v>0</v>
      </c>
      <c r="L1113">
        <v>0</v>
      </c>
      <c r="M1113">
        <v>0</v>
      </c>
      <c r="N1113">
        <v>0</v>
      </c>
      <c r="O1113">
        <v>0</v>
      </c>
      <c r="P1113">
        <v>0</v>
      </c>
      <c r="Q1113">
        <v>0</v>
      </c>
      <c r="R1113">
        <v>0</v>
      </c>
      <c r="S1113">
        <v>0</v>
      </c>
    </row>
    <row r="1114" spans="1:19">
      <c r="A1114" t="s">
        <v>148</v>
      </c>
      <c r="B1114" t="s">
        <v>177</v>
      </c>
      <c r="C1114" t="s">
        <v>856</v>
      </c>
      <c r="D1114">
        <v>36.676336893517288</v>
      </c>
      <c r="E1114">
        <v>16.865760761252474</v>
      </c>
      <c r="F1114">
        <v>0</v>
      </c>
      <c r="G1114">
        <v>0</v>
      </c>
      <c r="H1114">
        <v>0</v>
      </c>
      <c r="I1114">
        <v>0</v>
      </c>
      <c r="J1114">
        <v>0</v>
      </c>
      <c r="K1114">
        <v>0</v>
      </c>
      <c r="L1114">
        <v>0</v>
      </c>
      <c r="M1114">
        <v>0</v>
      </c>
      <c r="N1114">
        <v>0</v>
      </c>
      <c r="O1114">
        <v>0</v>
      </c>
      <c r="P1114">
        <v>0</v>
      </c>
      <c r="Q1114">
        <v>0</v>
      </c>
      <c r="R1114">
        <v>0</v>
      </c>
      <c r="S1114">
        <v>0</v>
      </c>
    </row>
    <row r="1115" spans="1:19">
      <c r="A1115" t="s">
        <v>148</v>
      </c>
      <c r="B1115" t="s">
        <v>177</v>
      </c>
      <c r="C1115" t="s">
        <v>857</v>
      </c>
      <c r="D1115">
        <v>36.676336893517288</v>
      </c>
      <c r="E1115">
        <v>16.865760761252474</v>
      </c>
      <c r="F1115">
        <v>0</v>
      </c>
      <c r="G1115">
        <v>0</v>
      </c>
      <c r="H1115">
        <v>0</v>
      </c>
      <c r="I1115">
        <v>0</v>
      </c>
      <c r="J1115">
        <v>0</v>
      </c>
      <c r="K1115">
        <v>0</v>
      </c>
      <c r="L1115">
        <v>0</v>
      </c>
      <c r="M1115">
        <v>0</v>
      </c>
      <c r="N1115">
        <v>0</v>
      </c>
      <c r="O1115">
        <v>0</v>
      </c>
      <c r="P1115">
        <v>0</v>
      </c>
      <c r="Q1115">
        <v>0</v>
      </c>
      <c r="R1115">
        <v>0</v>
      </c>
      <c r="S1115">
        <v>0</v>
      </c>
    </row>
    <row r="1116" spans="1:19">
      <c r="A1116" t="s">
        <v>148</v>
      </c>
      <c r="B1116" t="s">
        <v>177</v>
      </c>
      <c r="C1116" t="s">
        <v>858</v>
      </c>
      <c r="D1116">
        <v>21.92</v>
      </c>
      <c r="E1116">
        <v>10.079999999999998</v>
      </c>
      <c r="F1116">
        <v>0</v>
      </c>
      <c r="G1116">
        <v>0</v>
      </c>
      <c r="H1116">
        <v>0</v>
      </c>
      <c r="I1116">
        <v>0</v>
      </c>
      <c r="J1116">
        <v>0</v>
      </c>
      <c r="K1116">
        <v>0</v>
      </c>
      <c r="L1116">
        <v>0</v>
      </c>
      <c r="M1116">
        <v>0</v>
      </c>
      <c r="N1116">
        <v>0</v>
      </c>
      <c r="O1116">
        <v>0</v>
      </c>
      <c r="P1116">
        <v>0</v>
      </c>
      <c r="Q1116">
        <v>0</v>
      </c>
      <c r="R1116">
        <v>0</v>
      </c>
      <c r="S1116">
        <v>0</v>
      </c>
    </row>
    <row r="1117" spans="1:19">
      <c r="A1117" t="s">
        <v>148</v>
      </c>
      <c r="B1117" t="s">
        <v>177</v>
      </c>
      <c r="C1117" t="s">
        <v>859</v>
      </c>
      <c r="D1117">
        <v>21.92</v>
      </c>
      <c r="E1117">
        <v>10.079999999999998</v>
      </c>
      <c r="F1117">
        <v>0</v>
      </c>
      <c r="G1117">
        <v>0</v>
      </c>
      <c r="H1117">
        <v>0</v>
      </c>
      <c r="I1117">
        <v>0</v>
      </c>
      <c r="J1117">
        <v>0</v>
      </c>
      <c r="K1117">
        <v>0</v>
      </c>
      <c r="L1117">
        <v>0</v>
      </c>
      <c r="M1117">
        <v>0</v>
      </c>
      <c r="N1117">
        <v>0</v>
      </c>
      <c r="O1117">
        <v>0</v>
      </c>
      <c r="P1117">
        <v>0</v>
      </c>
      <c r="Q1117">
        <v>0</v>
      </c>
      <c r="R1117">
        <v>0</v>
      </c>
      <c r="S1117">
        <v>0</v>
      </c>
    </row>
    <row r="1118" spans="1:19">
      <c r="A1118" t="s">
        <v>148</v>
      </c>
      <c r="B1118" t="s">
        <v>177</v>
      </c>
      <c r="C1118" t="s">
        <v>860</v>
      </c>
      <c r="D1118">
        <v>29.497283950617287</v>
      </c>
      <c r="E1118">
        <v>13.56444444444444</v>
      </c>
      <c r="F1118">
        <v>0</v>
      </c>
      <c r="G1118">
        <v>0</v>
      </c>
      <c r="H1118">
        <v>0</v>
      </c>
      <c r="I1118">
        <v>0</v>
      </c>
      <c r="J1118">
        <v>0</v>
      </c>
      <c r="K1118">
        <v>0</v>
      </c>
      <c r="L1118">
        <v>0</v>
      </c>
      <c r="M1118">
        <v>0</v>
      </c>
      <c r="N1118">
        <v>0</v>
      </c>
      <c r="O1118">
        <v>0</v>
      </c>
      <c r="P1118">
        <v>0</v>
      </c>
      <c r="Q1118">
        <v>0</v>
      </c>
      <c r="R1118">
        <v>0</v>
      </c>
      <c r="S1118">
        <v>0</v>
      </c>
    </row>
    <row r="1119" spans="1:19">
      <c r="A1119" t="s">
        <v>148</v>
      </c>
      <c r="B1119" t="s">
        <v>177</v>
      </c>
      <c r="C1119" t="s">
        <v>861</v>
      </c>
      <c r="D1119">
        <v>29.497283950617287</v>
      </c>
      <c r="E1119">
        <v>13.56444444444444</v>
      </c>
      <c r="F1119">
        <v>0</v>
      </c>
      <c r="G1119">
        <v>0</v>
      </c>
      <c r="H1119">
        <v>0</v>
      </c>
      <c r="I1119">
        <v>0</v>
      </c>
      <c r="J1119">
        <v>0</v>
      </c>
      <c r="K1119">
        <v>0</v>
      </c>
      <c r="L1119">
        <v>0</v>
      </c>
      <c r="M1119">
        <v>0</v>
      </c>
      <c r="N1119">
        <v>0</v>
      </c>
      <c r="O1119">
        <v>0</v>
      </c>
      <c r="P1119">
        <v>0</v>
      </c>
      <c r="Q1119">
        <v>0</v>
      </c>
      <c r="R1119">
        <v>0</v>
      </c>
      <c r="S1119">
        <v>0</v>
      </c>
    </row>
    <row r="1120" spans="1:19">
      <c r="A1120" t="s">
        <v>148</v>
      </c>
      <c r="B1120" t="s">
        <v>177</v>
      </c>
      <c r="C1120" t="s">
        <v>862</v>
      </c>
      <c r="D1120">
        <v>29.497283950617287</v>
      </c>
      <c r="E1120">
        <v>13.56444444444444</v>
      </c>
      <c r="F1120">
        <v>0</v>
      </c>
      <c r="G1120">
        <v>0</v>
      </c>
      <c r="H1120">
        <v>0</v>
      </c>
      <c r="I1120">
        <v>0</v>
      </c>
      <c r="J1120">
        <v>0</v>
      </c>
      <c r="K1120">
        <v>0</v>
      </c>
      <c r="L1120">
        <v>0</v>
      </c>
      <c r="M1120">
        <v>0</v>
      </c>
      <c r="N1120">
        <v>0</v>
      </c>
      <c r="O1120">
        <v>0</v>
      </c>
      <c r="P1120">
        <v>0</v>
      </c>
      <c r="Q1120">
        <v>0</v>
      </c>
      <c r="R1120">
        <v>0</v>
      </c>
      <c r="S1120">
        <v>0</v>
      </c>
    </row>
    <row r="1121" spans="1:19">
      <c r="A1121" t="s">
        <v>148</v>
      </c>
      <c r="B1121" t="s">
        <v>177</v>
      </c>
      <c r="C1121" t="s">
        <v>863</v>
      </c>
      <c r="D1121">
        <v>29.497283950617287</v>
      </c>
      <c r="E1121">
        <v>13.56444444444444</v>
      </c>
      <c r="F1121">
        <v>0</v>
      </c>
      <c r="G1121">
        <v>0</v>
      </c>
      <c r="H1121">
        <v>0</v>
      </c>
      <c r="I1121">
        <v>0</v>
      </c>
      <c r="J1121">
        <v>0</v>
      </c>
      <c r="K1121">
        <v>0</v>
      </c>
      <c r="L1121">
        <v>0</v>
      </c>
      <c r="M1121">
        <v>0</v>
      </c>
      <c r="N1121">
        <v>0</v>
      </c>
      <c r="O1121">
        <v>0</v>
      </c>
      <c r="P1121">
        <v>0</v>
      </c>
      <c r="Q1121">
        <v>0</v>
      </c>
      <c r="R1121">
        <v>0</v>
      </c>
      <c r="S1121">
        <v>0</v>
      </c>
    </row>
    <row r="1122" spans="1:19">
      <c r="A1122" t="s">
        <v>148</v>
      </c>
      <c r="B1122" t="s">
        <v>179</v>
      </c>
      <c r="C1122" t="s">
        <v>856</v>
      </c>
      <c r="D1122">
        <v>36.676336893517288</v>
      </c>
      <c r="E1122">
        <v>16.865760761252474</v>
      </c>
      <c r="F1122">
        <v>0</v>
      </c>
      <c r="G1122">
        <v>0</v>
      </c>
      <c r="H1122">
        <v>0</v>
      </c>
      <c r="I1122">
        <v>0</v>
      </c>
      <c r="J1122">
        <v>0</v>
      </c>
      <c r="K1122">
        <v>0</v>
      </c>
      <c r="L1122">
        <v>0</v>
      </c>
      <c r="M1122">
        <v>0</v>
      </c>
      <c r="N1122">
        <v>0</v>
      </c>
      <c r="O1122">
        <v>0</v>
      </c>
      <c r="P1122">
        <v>0</v>
      </c>
      <c r="Q1122">
        <v>0</v>
      </c>
      <c r="R1122">
        <v>0</v>
      </c>
      <c r="S1122">
        <v>0</v>
      </c>
    </row>
    <row r="1123" spans="1:19">
      <c r="A1123" t="s">
        <v>148</v>
      </c>
      <c r="B1123" t="s">
        <v>179</v>
      </c>
      <c r="C1123" t="s">
        <v>857</v>
      </c>
      <c r="D1123">
        <v>36.676336893517288</v>
      </c>
      <c r="E1123">
        <v>16.865760761252474</v>
      </c>
      <c r="F1123">
        <v>0</v>
      </c>
      <c r="G1123">
        <v>0</v>
      </c>
      <c r="H1123">
        <v>0</v>
      </c>
      <c r="I1123">
        <v>0</v>
      </c>
      <c r="J1123">
        <v>0</v>
      </c>
      <c r="K1123">
        <v>0</v>
      </c>
      <c r="L1123">
        <v>0</v>
      </c>
      <c r="M1123">
        <v>0</v>
      </c>
      <c r="N1123">
        <v>0</v>
      </c>
      <c r="O1123">
        <v>0</v>
      </c>
      <c r="P1123">
        <v>0</v>
      </c>
      <c r="Q1123">
        <v>0</v>
      </c>
      <c r="R1123">
        <v>0</v>
      </c>
      <c r="S1123">
        <v>0</v>
      </c>
    </row>
    <row r="1124" spans="1:19">
      <c r="A1124" t="s">
        <v>148</v>
      </c>
      <c r="B1124" t="s">
        <v>179</v>
      </c>
      <c r="C1124" t="s">
        <v>858</v>
      </c>
      <c r="D1124">
        <v>21.92</v>
      </c>
      <c r="E1124">
        <v>10.079999999999998</v>
      </c>
      <c r="F1124">
        <v>0</v>
      </c>
      <c r="G1124">
        <v>0</v>
      </c>
      <c r="H1124">
        <v>0</v>
      </c>
      <c r="I1124">
        <v>0</v>
      </c>
      <c r="J1124">
        <v>0</v>
      </c>
      <c r="K1124">
        <v>0</v>
      </c>
      <c r="L1124">
        <v>0</v>
      </c>
      <c r="M1124">
        <v>0</v>
      </c>
      <c r="N1124">
        <v>0</v>
      </c>
      <c r="O1124">
        <v>0</v>
      </c>
      <c r="P1124">
        <v>0</v>
      </c>
      <c r="Q1124">
        <v>0</v>
      </c>
      <c r="R1124">
        <v>0</v>
      </c>
      <c r="S1124">
        <v>0</v>
      </c>
    </row>
    <row r="1125" spans="1:19">
      <c r="A1125" t="s">
        <v>148</v>
      </c>
      <c r="B1125" t="s">
        <v>179</v>
      </c>
      <c r="C1125" t="s">
        <v>859</v>
      </c>
      <c r="D1125">
        <v>21.92</v>
      </c>
      <c r="E1125">
        <v>10.079999999999998</v>
      </c>
      <c r="F1125">
        <v>0</v>
      </c>
      <c r="G1125">
        <v>0</v>
      </c>
      <c r="H1125">
        <v>0</v>
      </c>
      <c r="I1125">
        <v>0</v>
      </c>
      <c r="J1125">
        <v>0</v>
      </c>
      <c r="K1125">
        <v>0</v>
      </c>
      <c r="L1125">
        <v>0</v>
      </c>
      <c r="M1125">
        <v>0</v>
      </c>
      <c r="N1125">
        <v>0</v>
      </c>
      <c r="O1125">
        <v>0</v>
      </c>
      <c r="P1125">
        <v>0</v>
      </c>
      <c r="Q1125">
        <v>0</v>
      </c>
      <c r="R1125">
        <v>0</v>
      </c>
      <c r="S1125">
        <v>0</v>
      </c>
    </row>
    <row r="1126" spans="1:19">
      <c r="A1126" t="s">
        <v>148</v>
      </c>
      <c r="B1126" t="s">
        <v>179</v>
      </c>
      <c r="C1126" t="s">
        <v>860</v>
      </c>
      <c r="D1126">
        <v>29.497283950617287</v>
      </c>
      <c r="E1126">
        <v>13.56444444444444</v>
      </c>
      <c r="F1126">
        <v>0</v>
      </c>
      <c r="G1126">
        <v>0</v>
      </c>
      <c r="H1126">
        <v>0</v>
      </c>
      <c r="I1126">
        <v>0</v>
      </c>
      <c r="J1126">
        <v>0</v>
      </c>
      <c r="K1126">
        <v>0</v>
      </c>
      <c r="L1126">
        <v>0</v>
      </c>
      <c r="M1126">
        <v>0</v>
      </c>
      <c r="N1126">
        <v>0</v>
      </c>
      <c r="O1126">
        <v>0</v>
      </c>
      <c r="P1126">
        <v>0</v>
      </c>
      <c r="Q1126">
        <v>0</v>
      </c>
      <c r="R1126">
        <v>0</v>
      </c>
      <c r="S1126">
        <v>0</v>
      </c>
    </row>
    <row r="1127" spans="1:19">
      <c r="A1127" t="s">
        <v>148</v>
      </c>
      <c r="B1127" t="s">
        <v>179</v>
      </c>
      <c r="C1127" t="s">
        <v>861</v>
      </c>
      <c r="D1127">
        <v>29.497283950617287</v>
      </c>
      <c r="E1127">
        <v>13.56444444444444</v>
      </c>
      <c r="F1127">
        <v>0</v>
      </c>
      <c r="G1127">
        <v>0</v>
      </c>
      <c r="H1127">
        <v>0</v>
      </c>
      <c r="I1127">
        <v>0</v>
      </c>
      <c r="J1127">
        <v>0</v>
      </c>
      <c r="K1127">
        <v>0</v>
      </c>
      <c r="L1127">
        <v>0</v>
      </c>
      <c r="M1127">
        <v>0</v>
      </c>
      <c r="N1127">
        <v>0</v>
      </c>
      <c r="O1127">
        <v>0</v>
      </c>
      <c r="P1127">
        <v>0</v>
      </c>
      <c r="Q1127">
        <v>0</v>
      </c>
      <c r="R1127">
        <v>0</v>
      </c>
      <c r="S1127">
        <v>0</v>
      </c>
    </row>
    <row r="1128" spans="1:19">
      <c r="A1128" t="s">
        <v>148</v>
      </c>
      <c r="B1128" t="s">
        <v>179</v>
      </c>
      <c r="C1128" t="s">
        <v>862</v>
      </c>
      <c r="D1128">
        <v>29.497283950617287</v>
      </c>
      <c r="E1128">
        <v>13.56444444444444</v>
      </c>
      <c r="F1128">
        <v>0</v>
      </c>
      <c r="G1128">
        <v>0</v>
      </c>
      <c r="H1128">
        <v>0</v>
      </c>
      <c r="I1128">
        <v>0</v>
      </c>
      <c r="J1128">
        <v>0</v>
      </c>
      <c r="K1128">
        <v>0</v>
      </c>
      <c r="L1128">
        <v>0</v>
      </c>
      <c r="M1128">
        <v>0</v>
      </c>
      <c r="N1128">
        <v>0</v>
      </c>
      <c r="O1128">
        <v>0</v>
      </c>
      <c r="P1128">
        <v>0</v>
      </c>
      <c r="Q1128">
        <v>0</v>
      </c>
      <c r="R1128">
        <v>0</v>
      </c>
      <c r="S1128">
        <v>0</v>
      </c>
    </row>
    <row r="1129" spans="1:19">
      <c r="A1129" t="s">
        <v>148</v>
      </c>
      <c r="B1129" t="s">
        <v>179</v>
      </c>
      <c r="C1129" t="s">
        <v>863</v>
      </c>
      <c r="D1129">
        <v>29.497283950617287</v>
      </c>
      <c r="E1129">
        <v>13.56444444444444</v>
      </c>
      <c r="F1129">
        <v>0</v>
      </c>
      <c r="G1129">
        <v>0</v>
      </c>
      <c r="H1129">
        <v>0</v>
      </c>
      <c r="I1129">
        <v>0</v>
      </c>
      <c r="J1129">
        <v>0</v>
      </c>
      <c r="K1129">
        <v>0</v>
      </c>
      <c r="L1129">
        <v>0</v>
      </c>
      <c r="M1129">
        <v>0</v>
      </c>
      <c r="N1129">
        <v>0</v>
      </c>
      <c r="O1129">
        <v>0</v>
      </c>
      <c r="P1129">
        <v>0</v>
      </c>
      <c r="Q1129">
        <v>0</v>
      </c>
      <c r="R1129">
        <v>0</v>
      </c>
      <c r="S1129">
        <v>0</v>
      </c>
    </row>
    <row r="1130" spans="1:19">
      <c r="A1130" t="s">
        <v>148</v>
      </c>
      <c r="B1130" t="s">
        <v>181</v>
      </c>
      <c r="C1130" t="s">
        <v>856</v>
      </c>
      <c r="D1130">
        <v>36.676336893517288</v>
      </c>
      <c r="E1130">
        <v>16.865760761252474</v>
      </c>
      <c r="F1130">
        <v>0</v>
      </c>
      <c r="G1130">
        <v>0</v>
      </c>
      <c r="H1130">
        <v>0</v>
      </c>
      <c r="I1130">
        <v>0</v>
      </c>
      <c r="J1130">
        <v>0</v>
      </c>
      <c r="K1130">
        <v>0</v>
      </c>
      <c r="L1130">
        <v>0</v>
      </c>
      <c r="M1130">
        <v>0</v>
      </c>
      <c r="N1130">
        <v>0</v>
      </c>
      <c r="O1130">
        <v>0</v>
      </c>
      <c r="P1130">
        <v>0</v>
      </c>
      <c r="Q1130">
        <v>0</v>
      </c>
      <c r="R1130">
        <v>0</v>
      </c>
      <c r="S1130">
        <v>0</v>
      </c>
    </row>
    <row r="1131" spans="1:19">
      <c r="A1131" t="s">
        <v>148</v>
      </c>
      <c r="B1131" t="s">
        <v>181</v>
      </c>
      <c r="C1131" t="s">
        <v>857</v>
      </c>
      <c r="D1131">
        <v>36.676336893517288</v>
      </c>
      <c r="E1131">
        <v>16.865760761252474</v>
      </c>
      <c r="F1131">
        <v>0</v>
      </c>
      <c r="G1131">
        <v>0</v>
      </c>
      <c r="H1131">
        <v>0</v>
      </c>
      <c r="I1131">
        <v>0</v>
      </c>
      <c r="J1131">
        <v>0</v>
      </c>
      <c r="K1131">
        <v>0</v>
      </c>
      <c r="L1131">
        <v>0</v>
      </c>
      <c r="M1131">
        <v>0</v>
      </c>
      <c r="N1131">
        <v>0</v>
      </c>
      <c r="O1131">
        <v>0</v>
      </c>
      <c r="P1131">
        <v>0</v>
      </c>
      <c r="Q1131">
        <v>0</v>
      </c>
      <c r="R1131">
        <v>0</v>
      </c>
      <c r="S1131">
        <v>0</v>
      </c>
    </row>
    <row r="1132" spans="1:19">
      <c r="A1132" t="s">
        <v>148</v>
      </c>
      <c r="B1132" t="s">
        <v>181</v>
      </c>
      <c r="C1132" t="s">
        <v>858</v>
      </c>
      <c r="D1132">
        <v>21.92</v>
      </c>
      <c r="E1132">
        <v>10.079999999999998</v>
      </c>
      <c r="F1132">
        <v>0</v>
      </c>
      <c r="G1132">
        <v>0</v>
      </c>
      <c r="H1132">
        <v>0</v>
      </c>
      <c r="I1132">
        <v>0</v>
      </c>
      <c r="J1132">
        <v>0</v>
      </c>
      <c r="K1132">
        <v>0</v>
      </c>
      <c r="L1132">
        <v>0</v>
      </c>
      <c r="M1132">
        <v>0</v>
      </c>
      <c r="N1132">
        <v>0</v>
      </c>
      <c r="O1132">
        <v>0</v>
      </c>
      <c r="P1132">
        <v>0</v>
      </c>
      <c r="Q1132">
        <v>0</v>
      </c>
      <c r="R1132">
        <v>0</v>
      </c>
      <c r="S1132">
        <v>0</v>
      </c>
    </row>
    <row r="1133" spans="1:19">
      <c r="A1133" t="s">
        <v>148</v>
      </c>
      <c r="B1133" t="s">
        <v>181</v>
      </c>
      <c r="C1133" t="s">
        <v>859</v>
      </c>
      <c r="D1133">
        <v>21.92</v>
      </c>
      <c r="E1133">
        <v>10.079999999999998</v>
      </c>
      <c r="F1133">
        <v>0</v>
      </c>
      <c r="G1133">
        <v>0</v>
      </c>
      <c r="H1133">
        <v>0</v>
      </c>
      <c r="I1133">
        <v>0</v>
      </c>
      <c r="J1133">
        <v>0</v>
      </c>
      <c r="K1133">
        <v>0</v>
      </c>
      <c r="L1133">
        <v>0</v>
      </c>
      <c r="M1133">
        <v>0</v>
      </c>
      <c r="N1133">
        <v>0</v>
      </c>
      <c r="O1133">
        <v>0</v>
      </c>
      <c r="P1133">
        <v>0</v>
      </c>
      <c r="Q1133">
        <v>0</v>
      </c>
      <c r="R1133">
        <v>0</v>
      </c>
      <c r="S1133">
        <v>0</v>
      </c>
    </row>
    <row r="1134" spans="1:19">
      <c r="A1134" t="s">
        <v>148</v>
      </c>
      <c r="B1134" t="s">
        <v>181</v>
      </c>
      <c r="C1134" t="s">
        <v>860</v>
      </c>
      <c r="D1134">
        <v>29.497283950617287</v>
      </c>
      <c r="E1134">
        <v>13.56444444444444</v>
      </c>
      <c r="F1134">
        <v>0</v>
      </c>
      <c r="G1134">
        <v>0</v>
      </c>
      <c r="H1134">
        <v>0</v>
      </c>
      <c r="I1134">
        <v>0</v>
      </c>
      <c r="J1134">
        <v>0</v>
      </c>
      <c r="K1134">
        <v>0</v>
      </c>
      <c r="L1134">
        <v>0</v>
      </c>
      <c r="M1134">
        <v>0</v>
      </c>
      <c r="N1134">
        <v>0</v>
      </c>
      <c r="O1134">
        <v>0</v>
      </c>
      <c r="P1134">
        <v>0</v>
      </c>
      <c r="Q1134">
        <v>0</v>
      </c>
      <c r="R1134">
        <v>0</v>
      </c>
      <c r="S1134">
        <v>0</v>
      </c>
    </row>
    <row r="1135" spans="1:19">
      <c r="A1135" t="s">
        <v>148</v>
      </c>
      <c r="B1135" t="s">
        <v>181</v>
      </c>
      <c r="C1135" t="s">
        <v>861</v>
      </c>
      <c r="D1135">
        <v>29.497283950617287</v>
      </c>
      <c r="E1135">
        <v>13.56444444444444</v>
      </c>
      <c r="F1135">
        <v>0</v>
      </c>
      <c r="G1135">
        <v>0</v>
      </c>
      <c r="H1135">
        <v>0</v>
      </c>
      <c r="I1135">
        <v>0</v>
      </c>
      <c r="J1135">
        <v>0</v>
      </c>
      <c r="K1135">
        <v>0</v>
      </c>
      <c r="L1135">
        <v>0</v>
      </c>
      <c r="M1135">
        <v>0</v>
      </c>
      <c r="N1135">
        <v>0</v>
      </c>
      <c r="O1135">
        <v>0</v>
      </c>
      <c r="P1135">
        <v>0</v>
      </c>
      <c r="Q1135">
        <v>0</v>
      </c>
      <c r="R1135">
        <v>0</v>
      </c>
      <c r="S1135">
        <v>0</v>
      </c>
    </row>
    <row r="1136" spans="1:19">
      <c r="A1136" t="s">
        <v>148</v>
      </c>
      <c r="B1136" t="s">
        <v>181</v>
      </c>
      <c r="C1136" t="s">
        <v>862</v>
      </c>
      <c r="D1136">
        <v>29.497283950617287</v>
      </c>
      <c r="E1136">
        <v>13.56444444444444</v>
      </c>
      <c r="F1136">
        <v>0</v>
      </c>
      <c r="G1136">
        <v>0</v>
      </c>
      <c r="H1136">
        <v>0</v>
      </c>
      <c r="I1136">
        <v>0</v>
      </c>
      <c r="J1136">
        <v>0</v>
      </c>
      <c r="K1136">
        <v>0</v>
      </c>
      <c r="L1136">
        <v>0</v>
      </c>
      <c r="M1136">
        <v>0</v>
      </c>
      <c r="N1136">
        <v>0</v>
      </c>
      <c r="O1136">
        <v>0</v>
      </c>
      <c r="P1136">
        <v>0</v>
      </c>
      <c r="Q1136">
        <v>0</v>
      </c>
      <c r="R1136">
        <v>0</v>
      </c>
      <c r="S1136">
        <v>0</v>
      </c>
    </row>
    <row r="1137" spans="1:19">
      <c r="A1137" t="s">
        <v>148</v>
      </c>
      <c r="B1137" t="s">
        <v>181</v>
      </c>
      <c r="C1137" t="s">
        <v>863</v>
      </c>
      <c r="D1137">
        <v>29.497283950617287</v>
      </c>
      <c r="E1137">
        <v>13.56444444444444</v>
      </c>
      <c r="F1137">
        <v>0</v>
      </c>
      <c r="G1137">
        <v>0</v>
      </c>
      <c r="H1137">
        <v>0</v>
      </c>
      <c r="I1137">
        <v>0</v>
      </c>
      <c r="J1137">
        <v>0</v>
      </c>
      <c r="K1137">
        <v>0</v>
      </c>
      <c r="L1137">
        <v>0</v>
      </c>
      <c r="M1137">
        <v>0</v>
      </c>
      <c r="N1137">
        <v>0</v>
      </c>
      <c r="O1137">
        <v>0</v>
      </c>
      <c r="P1137">
        <v>0</v>
      </c>
      <c r="Q1137">
        <v>0</v>
      </c>
      <c r="R1137">
        <v>0</v>
      </c>
      <c r="S1137">
        <v>0</v>
      </c>
    </row>
    <row r="1138" spans="1:19">
      <c r="A1138" t="s">
        <v>148</v>
      </c>
      <c r="B1138" t="s">
        <v>183</v>
      </c>
      <c r="C1138" t="s">
        <v>856</v>
      </c>
      <c r="D1138">
        <v>36.676336893517288</v>
      </c>
      <c r="E1138">
        <v>16.865760761252474</v>
      </c>
      <c r="F1138">
        <v>0</v>
      </c>
      <c r="G1138">
        <v>0</v>
      </c>
      <c r="H1138">
        <v>0</v>
      </c>
      <c r="I1138">
        <v>0</v>
      </c>
      <c r="J1138">
        <v>0</v>
      </c>
      <c r="K1138">
        <v>0</v>
      </c>
      <c r="L1138">
        <v>0</v>
      </c>
      <c r="M1138">
        <v>0</v>
      </c>
      <c r="N1138">
        <v>0</v>
      </c>
      <c r="O1138">
        <v>0</v>
      </c>
      <c r="P1138">
        <v>0</v>
      </c>
      <c r="Q1138">
        <v>0</v>
      </c>
      <c r="R1138">
        <v>0</v>
      </c>
      <c r="S1138">
        <v>0</v>
      </c>
    </row>
    <row r="1139" spans="1:19">
      <c r="A1139" t="s">
        <v>148</v>
      </c>
      <c r="B1139" t="s">
        <v>183</v>
      </c>
      <c r="C1139" t="s">
        <v>857</v>
      </c>
      <c r="D1139">
        <v>36.676336893517288</v>
      </c>
      <c r="E1139">
        <v>16.865760761252474</v>
      </c>
      <c r="F1139">
        <v>0</v>
      </c>
      <c r="G1139">
        <v>0</v>
      </c>
      <c r="H1139">
        <v>0</v>
      </c>
      <c r="I1139">
        <v>0</v>
      </c>
      <c r="J1139">
        <v>0</v>
      </c>
      <c r="K1139">
        <v>0</v>
      </c>
      <c r="L1139">
        <v>0</v>
      </c>
      <c r="M1139">
        <v>0</v>
      </c>
      <c r="N1139">
        <v>0</v>
      </c>
      <c r="O1139">
        <v>0</v>
      </c>
      <c r="P1139">
        <v>0</v>
      </c>
      <c r="Q1139">
        <v>0</v>
      </c>
      <c r="R1139">
        <v>0</v>
      </c>
      <c r="S1139">
        <v>0</v>
      </c>
    </row>
    <row r="1140" spans="1:19">
      <c r="A1140" t="s">
        <v>148</v>
      </c>
      <c r="B1140" t="s">
        <v>183</v>
      </c>
      <c r="C1140" t="s">
        <v>858</v>
      </c>
      <c r="D1140">
        <v>21.92</v>
      </c>
      <c r="E1140">
        <v>10.079999999999998</v>
      </c>
      <c r="F1140">
        <v>0</v>
      </c>
      <c r="G1140">
        <v>0</v>
      </c>
      <c r="H1140">
        <v>0</v>
      </c>
      <c r="I1140">
        <v>0</v>
      </c>
      <c r="J1140">
        <v>0</v>
      </c>
      <c r="K1140">
        <v>0</v>
      </c>
      <c r="L1140">
        <v>0</v>
      </c>
      <c r="M1140">
        <v>0</v>
      </c>
      <c r="N1140">
        <v>0</v>
      </c>
      <c r="O1140">
        <v>0</v>
      </c>
      <c r="P1140">
        <v>0</v>
      </c>
      <c r="Q1140">
        <v>0</v>
      </c>
      <c r="R1140">
        <v>0</v>
      </c>
      <c r="S1140">
        <v>0</v>
      </c>
    </row>
    <row r="1141" spans="1:19">
      <c r="A1141" t="s">
        <v>148</v>
      </c>
      <c r="B1141" t="s">
        <v>183</v>
      </c>
      <c r="C1141" t="s">
        <v>859</v>
      </c>
      <c r="D1141">
        <v>21.92</v>
      </c>
      <c r="E1141">
        <v>10.079999999999998</v>
      </c>
      <c r="F1141">
        <v>0</v>
      </c>
      <c r="G1141">
        <v>0</v>
      </c>
      <c r="H1141">
        <v>0</v>
      </c>
      <c r="I1141">
        <v>0</v>
      </c>
      <c r="J1141">
        <v>0</v>
      </c>
      <c r="K1141">
        <v>0</v>
      </c>
      <c r="L1141">
        <v>0</v>
      </c>
      <c r="M1141">
        <v>0</v>
      </c>
      <c r="N1141">
        <v>0</v>
      </c>
      <c r="O1141">
        <v>0</v>
      </c>
      <c r="P1141">
        <v>0</v>
      </c>
      <c r="Q1141">
        <v>0</v>
      </c>
      <c r="R1141">
        <v>0</v>
      </c>
      <c r="S1141">
        <v>0</v>
      </c>
    </row>
    <row r="1142" spans="1:19">
      <c r="A1142" t="s">
        <v>148</v>
      </c>
      <c r="B1142" t="s">
        <v>183</v>
      </c>
      <c r="C1142" t="s">
        <v>860</v>
      </c>
      <c r="D1142">
        <v>29.497283950617287</v>
      </c>
      <c r="E1142">
        <v>13.56444444444444</v>
      </c>
      <c r="F1142">
        <v>0</v>
      </c>
      <c r="G1142">
        <v>0</v>
      </c>
      <c r="H1142">
        <v>0</v>
      </c>
      <c r="I1142">
        <v>0</v>
      </c>
      <c r="J1142">
        <v>0</v>
      </c>
      <c r="K1142">
        <v>0</v>
      </c>
      <c r="L1142">
        <v>0</v>
      </c>
      <c r="M1142">
        <v>0</v>
      </c>
      <c r="N1142">
        <v>0</v>
      </c>
      <c r="O1142">
        <v>0</v>
      </c>
      <c r="P1142">
        <v>0</v>
      </c>
      <c r="Q1142">
        <v>0</v>
      </c>
      <c r="R1142">
        <v>0</v>
      </c>
      <c r="S1142">
        <v>0</v>
      </c>
    </row>
    <row r="1143" spans="1:19">
      <c r="A1143" t="s">
        <v>148</v>
      </c>
      <c r="B1143" t="s">
        <v>183</v>
      </c>
      <c r="C1143" t="s">
        <v>861</v>
      </c>
      <c r="D1143">
        <v>29.497283950617287</v>
      </c>
      <c r="E1143">
        <v>13.56444444444444</v>
      </c>
      <c r="F1143">
        <v>0</v>
      </c>
      <c r="G1143">
        <v>0</v>
      </c>
      <c r="H1143">
        <v>0</v>
      </c>
      <c r="I1143">
        <v>0</v>
      </c>
      <c r="J1143">
        <v>0</v>
      </c>
      <c r="K1143">
        <v>0</v>
      </c>
      <c r="L1143">
        <v>0</v>
      </c>
      <c r="M1143">
        <v>0</v>
      </c>
      <c r="N1143">
        <v>0</v>
      </c>
      <c r="O1143">
        <v>0</v>
      </c>
      <c r="P1143">
        <v>0</v>
      </c>
      <c r="Q1143">
        <v>0</v>
      </c>
      <c r="R1143">
        <v>0</v>
      </c>
      <c r="S1143">
        <v>0</v>
      </c>
    </row>
    <row r="1144" spans="1:19">
      <c r="A1144" t="s">
        <v>148</v>
      </c>
      <c r="B1144" t="s">
        <v>183</v>
      </c>
      <c r="C1144" t="s">
        <v>862</v>
      </c>
      <c r="D1144">
        <v>29.497283950617287</v>
      </c>
      <c r="E1144">
        <v>13.56444444444444</v>
      </c>
      <c r="F1144">
        <v>0</v>
      </c>
      <c r="G1144">
        <v>0</v>
      </c>
      <c r="H1144">
        <v>0</v>
      </c>
      <c r="I1144">
        <v>0</v>
      </c>
      <c r="J1144">
        <v>0</v>
      </c>
      <c r="K1144">
        <v>0</v>
      </c>
      <c r="L1144">
        <v>0</v>
      </c>
      <c r="M1144">
        <v>0</v>
      </c>
      <c r="N1144">
        <v>0</v>
      </c>
      <c r="O1144">
        <v>0</v>
      </c>
      <c r="P1144">
        <v>0</v>
      </c>
      <c r="Q1144">
        <v>0</v>
      </c>
      <c r="R1144">
        <v>0</v>
      </c>
      <c r="S1144">
        <v>0</v>
      </c>
    </row>
    <row r="1145" spans="1:19">
      <c r="A1145" t="s">
        <v>148</v>
      </c>
      <c r="B1145" t="s">
        <v>183</v>
      </c>
      <c r="C1145" t="s">
        <v>863</v>
      </c>
      <c r="D1145">
        <v>29.497283950617287</v>
      </c>
      <c r="E1145">
        <v>13.56444444444444</v>
      </c>
      <c r="F1145">
        <v>0</v>
      </c>
      <c r="G1145">
        <v>0</v>
      </c>
      <c r="H1145">
        <v>0</v>
      </c>
      <c r="I1145">
        <v>0</v>
      </c>
      <c r="J1145">
        <v>0</v>
      </c>
      <c r="K1145">
        <v>0</v>
      </c>
      <c r="L1145">
        <v>0</v>
      </c>
      <c r="M1145">
        <v>0</v>
      </c>
      <c r="N1145">
        <v>0</v>
      </c>
      <c r="O1145">
        <v>0</v>
      </c>
      <c r="P1145">
        <v>0</v>
      </c>
      <c r="Q1145">
        <v>0</v>
      </c>
      <c r="R1145">
        <v>0</v>
      </c>
      <c r="S1145">
        <v>0</v>
      </c>
    </row>
    <row r="1146" spans="1:19">
      <c r="A1146" t="s">
        <v>148</v>
      </c>
      <c r="B1146" t="s">
        <v>185</v>
      </c>
      <c r="C1146" t="s">
        <v>856</v>
      </c>
      <c r="D1146">
        <v>24.450891262344857</v>
      </c>
      <c r="E1146">
        <v>11.243840507501648</v>
      </c>
      <c r="F1146">
        <v>0</v>
      </c>
      <c r="G1146">
        <v>0</v>
      </c>
      <c r="H1146">
        <v>0</v>
      </c>
      <c r="I1146">
        <v>0</v>
      </c>
      <c r="J1146">
        <v>0</v>
      </c>
      <c r="K1146">
        <v>0</v>
      </c>
      <c r="L1146">
        <v>0</v>
      </c>
      <c r="M1146">
        <v>0</v>
      </c>
      <c r="N1146">
        <v>0</v>
      </c>
      <c r="O1146">
        <v>0</v>
      </c>
      <c r="P1146">
        <v>0</v>
      </c>
      <c r="Q1146">
        <v>0</v>
      </c>
      <c r="R1146">
        <v>0</v>
      </c>
      <c r="S1146">
        <v>0</v>
      </c>
    </row>
    <row r="1147" spans="1:19">
      <c r="A1147" t="s">
        <v>148</v>
      </c>
      <c r="B1147" t="s">
        <v>185</v>
      </c>
      <c r="C1147" t="s">
        <v>857</v>
      </c>
      <c r="D1147">
        <v>47.165977533695795</v>
      </c>
      <c r="E1147">
        <v>21.689464121334552</v>
      </c>
      <c r="F1147">
        <v>0</v>
      </c>
      <c r="G1147">
        <v>0</v>
      </c>
      <c r="H1147">
        <v>0</v>
      </c>
      <c r="I1147">
        <v>0</v>
      </c>
      <c r="J1147">
        <v>0</v>
      </c>
      <c r="K1147">
        <v>0</v>
      </c>
      <c r="L1147">
        <v>0</v>
      </c>
      <c r="M1147">
        <v>0</v>
      </c>
      <c r="N1147">
        <v>0</v>
      </c>
      <c r="O1147">
        <v>0</v>
      </c>
      <c r="P1147">
        <v>0</v>
      </c>
      <c r="Q1147">
        <v>0</v>
      </c>
      <c r="R1147">
        <v>0</v>
      </c>
      <c r="S1147">
        <v>0</v>
      </c>
    </row>
    <row r="1148" spans="1:19">
      <c r="A1148" t="s">
        <v>148</v>
      </c>
      <c r="B1148" t="s">
        <v>185</v>
      </c>
      <c r="C1148" t="s">
        <v>858</v>
      </c>
      <c r="D1148">
        <v>36.461754937844937</v>
      </c>
      <c r="E1148">
        <v>16.767084387476139</v>
      </c>
      <c r="F1148">
        <v>0</v>
      </c>
      <c r="G1148">
        <v>0</v>
      </c>
      <c r="H1148">
        <v>0</v>
      </c>
      <c r="I1148">
        <v>0</v>
      </c>
      <c r="J1148">
        <v>0</v>
      </c>
      <c r="K1148">
        <v>0</v>
      </c>
      <c r="L1148">
        <v>0</v>
      </c>
      <c r="M1148">
        <v>0</v>
      </c>
      <c r="N1148">
        <v>0</v>
      </c>
      <c r="O1148">
        <v>0</v>
      </c>
      <c r="P1148">
        <v>0</v>
      </c>
      <c r="Q1148">
        <v>0</v>
      </c>
      <c r="R1148">
        <v>0</v>
      </c>
      <c r="S1148">
        <v>0</v>
      </c>
    </row>
    <row r="1149" spans="1:19">
      <c r="A1149" t="s">
        <v>148</v>
      </c>
      <c r="B1149" t="s">
        <v>185</v>
      </c>
      <c r="C1149" t="s">
        <v>859</v>
      </c>
      <c r="D1149">
        <v>33.578751384232532</v>
      </c>
      <c r="E1149">
        <v>15.441323629245609</v>
      </c>
      <c r="F1149">
        <v>0</v>
      </c>
      <c r="G1149">
        <v>0</v>
      </c>
      <c r="H1149">
        <v>0</v>
      </c>
      <c r="I1149">
        <v>0</v>
      </c>
      <c r="J1149">
        <v>0</v>
      </c>
      <c r="K1149">
        <v>0</v>
      </c>
      <c r="L1149">
        <v>0</v>
      </c>
      <c r="M1149">
        <v>0</v>
      </c>
      <c r="N1149">
        <v>0</v>
      </c>
      <c r="O1149">
        <v>0</v>
      </c>
      <c r="P1149">
        <v>0</v>
      </c>
      <c r="Q1149">
        <v>0</v>
      </c>
      <c r="R1149">
        <v>0</v>
      </c>
      <c r="S1149">
        <v>0</v>
      </c>
    </row>
    <row r="1150" spans="1:19">
      <c r="A1150" t="s">
        <v>148</v>
      </c>
      <c r="B1150" t="s">
        <v>185</v>
      </c>
      <c r="C1150" t="s">
        <v>860</v>
      </c>
      <c r="D1150">
        <v>39.772374017236423</v>
      </c>
      <c r="E1150">
        <v>18.289485861940832</v>
      </c>
      <c r="F1150">
        <v>0</v>
      </c>
      <c r="G1150">
        <v>0</v>
      </c>
      <c r="H1150">
        <v>0</v>
      </c>
      <c r="I1150">
        <v>0</v>
      </c>
      <c r="J1150">
        <v>0</v>
      </c>
      <c r="K1150">
        <v>0</v>
      </c>
      <c r="L1150">
        <v>0</v>
      </c>
      <c r="M1150">
        <v>0</v>
      </c>
      <c r="N1150">
        <v>0</v>
      </c>
      <c r="O1150">
        <v>0</v>
      </c>
      <c r="P1150">
        <v>0</v>
      </c>
      <c r="Q1150">
        <v>0</v>
      </c>
      <c r="R1150">
        <v>0</v>
      </c>
      <c r="S1150">
        <v>0</v>
      </c>
    </row>
    <row r="1151" spans="1:19">
      <c r="A1151" t="s">
        <v>148</v>
      </c>
      <c r="B1151" t="s">
        <v>185</v>
      </c>
      <c r="C1151" t="s">
        <v>861</v>
      </c>
      <c r="D1151">
        <v>39.772374017236423</v>
      </c>
      <c r="E1151">
        <v>18.289485861940832</v>
      </c>
      <c r="F1151">
        <v>0</v>
      </c>
      <c r="G1151">
        <v>0</v>
      </c>
      <c r="H1151">
        <v>0</v>
      </c>
      <c r="I1151">
        <v>0</v>
      </c>
      <c r="J1151">
        <v>0</v>
      </c>
      <c r="K1151">
        <v>0</v>
      </c>
      <c r="L1151">
        <v>0</v>
      </c>
      <c r="M1151">
        <v>0</v>
      </c>
      <c r="N1151">
        <v>0</v>
      </c>
      <c r="O1151">
        <v>0</v>
      </c>
      <c r="P1151">
        <v>0</v>
      </c>
      <c r="Q1151">
        <v>0</v>
      </c>
      <c r="R1151">
        <v>0</v>
      </c>
      <c r="S1151">
        <v>0</v>
      </c>
    </row>
    <row r="1152" spans="1:19">
      <c r="A1152" t="s">
        <v>148</v>
      </c>
      <c r="B1152" t="s">
        <v>185</v>
      </c>
      <c r="C1152" t="s">
        <v>862</v>
      </c>
      <c r="D1152">
        <v>39.772374017236423</v>
      </c>
      <c r="E1152">
        <v>18.289485861940832</v>
      </c>
      <c r="F1152">
        <v>0</v>
      </c>
      <c r="G1152">
        <v>0</v>
      </c>
      <c r="H1152">
        <v>0</v>
      </c>
      <c r="I1152">
        <v>0</v>
      </c>
      <c r="J1152">
        <v>0</v>
      </c>
      <c r="K1152">
        <v>0</v>
      </c>
      <c r="L1152">
        <v>0</v>
      </c>
      <c r="M1152">
        <v>0</v>
      </c>
      <c r="N1152">
        <v>0</v>
      </c>
      <c r="O1152">
        <v>0</v>
      </c>
      <c r="P1152">
        <v>0</v>
      </c>
      <c r="Q1152">
        <v>0</v>
      </c>
      <c r="R1152">
        <v>0</v>
      </c>
      <c r="S1152">
        <v>0</v>
      </c>
    </row>
    <row r="1153" spans="1:19">
      <c r="A1153" t="s">
        <v>148</v>
      </c>
      <c r="B1153" t="s">
        <v>185</v>
      </c>
      <c r="C1153" t="s">
        <v>863</v>
      </c>
      <c r="D1153">
        <v>39.772374017236423</v>
      </c>
      <c r="E1153">
        <v>18.289485861940832</v>
      </c>
      <c r="F1153">
        <v>0</v>
      </c>
      <c r="G1153">
        <v>0</v>
      </c>
      <c r="H1153">
        <v>0</v>
      </c>
      <c r="I1153">
        <v>0</v>
      </c>
      <c r="J1153">
        <v>0</v>
      </c>
      <c r="K1153">
        <v>0</v>
      </c>
      <c r="L1153">
        <v>0</v>
      </c>
      <c r="M1153">
        <v>0</v>
      </c>
      <c r="N1153">
        <v>0</v>
      </c>
      <c r="O1153">
        <v>0</v>
      </c>
      <c r="P1153">
        <v>0</v>
      </c>
      <c r="Q1153">
        <v>0</v>
      </c>
      <c r="R1153">
        <v>0</v>
      </c>
      <c r="S1153">
        <v>0</v>
      </c>
    </row>
    <row r="1154" spans="1:19">
      <c r="A1154" t="s">
        <v>150</v>
      </c>
      <c r="B1154" t="s">
        <v>171</v>
      </c>
      <c r="C1154" t="s">
        <v>856</v>
      </c>
      <c r="D1154">
        <v>0</v>
      </c>
      <c r="E1154">
        <v>0</v>
      </c>
      <c r="F1154">
        <v>0</v>
      </c>
      <c r="G1154">
        <v>0</v>
      </c>
      <c r="H1154">
        <v>0</v>
      </c>
      <c r="I1154">
        <v>0</v>
      </c>
      <c r="J1154">
        <v>0</v>
      </c>
      <c r="K1154">
        <v>0</v>
      </c>
      <c r="L1154">
        <v>0</v>
      </c>
      <c r="M1154">
        <v>0</v>
      </c>
      <c r="N1154">
        <v>0</v>
      </c>
      <c r="O1154">
        <v>0</v>
      </c>
      <c r="P1154">
        <v>0</v>
      </c>
      <c r="Q1154">
        <v>0</v>
      </c>
      <c r="R1154">
        <v>0</v>
      </c>
      <c r="S1154">
        <v>0</v>
      </c>
    </row>
    <row r="1155" spans="1:19">
      <c r="A1155" t="s">
        <v>150</v>
      </c>
      <c r="B1155" t="s">
        <v>171</v>
      </c>
      <c r="C1155" t="s">
        <v>857</v>
      </c>
      <c r="D1155">
        <v>21.679689123593107</v>
      </c>
      <c r="E1155">
        <v>9.9694920787325962</v>
      </c>
      <c r="F1155">
        <v>0</v>
      </c>
      <c r="G1155">
        <v>0</v>
      </c>
      <c r="H1155">
        <v>0</v>
      </c>
      <c r="I1155">
        <v>0</v>
      </c>
      <c r="J1155">
        <v>0</v>
      </c>
      <c r="K1155">
        <v>0</v>
      </c>
      <c r="L1155">
        <v>0</v>
      </c>
      <c r="M1155">
        <v>0</v>
      </c>
      <c r="N1155">
        <v>0</v>
      </c>
      <c r="O1155">
        <v>0</v>
      </c>
      <c r="P1155">
        <v>0</v>
      </c>
      <c r="Q1155">
        <v>0</v>
      </c>
      <c r="R1155">
        <v>0</v>
      </c>
      <c r="S1155">
        <v>0</v>
      </c>
    </row>
    <row r="1156" spans="1:19">
      <c r="A1156" t="s">
        <v>150</v>
      </c>
      <c r="B1156" t="s">
        <v>171</v>
      </c>
      <c r="C1156" t="s">
        <v>858</v>
      </c>
      <c r="D1156">
        <v>37.616291696687846</v>
      </c>
      <c r="E1156">
        <v>17.298002751031632</v>
      </c>
      <c r="F1156">
        <v>0</v>
      </c>
      <c r="G1156">
        <v>0</v>
      </c>
      <c r="H1156">
        <v>0</v>
      </c>
      <c r="I1156">
        <v>0</v>
      </c>
      <c r="J1156">
        <v>0</v>
      </c>
      <c r="K1156">
        <v>0</v>
      </c>
      <c r="L1156">
        <v>0</v>
      </c>
      <c r="M1156">
        <v>0</v>
      </c>
      <c r="N1156">
        <v>0</v>
      </c>
      <c r="O1156">
        <v>0</v>
      </c>
      <c r="P1156">
        <v>0</v>
      </c>
      <c r="Q1156">
        <v>0</v>
      </c>
      <c r="R1156">
        <v>0</v>
      </c>
      <c r="S1156">
        <v>0</v>
      </c>
    </row>
    <row r="1157" spans="1:19">
      <c r="A1157" t="s">
        <v>150</v>
      </c>
      <c r="B1157" t="s">
        <v>171</v>
      </c>
      <c r="C1157" t="s">
        <v>859</v>
      </c>
      <c r="D1157">
        <v>36.950565604032235</v>
      </c>
      <c r="E1157">
        <v>16.991865934700947</v>
      </c>
      <c r="F1157">
        <v>0</v>
      </c>
      <c r="G1157">
        <v>0</v>
      </c>
      <c r="H1157">
        <v>0</v>
      </c>
      <c r="I1157">
        <v>0</v>
      </c>
      <c r="J1157">
        <v>0</v>
      </c>
      <c r="K1157">
        <v>0</v>
      </c>
      <c r="L1157">
        <v>0</v>
      </c>
      <c r="M1157">
        <v>0</v>
      </c>
      <c r="N1157">
        <v>0</v>
      </c>
      <c r="O1157">
        <v>0</v>
      </c>
      <c r="P1157">
        <v>0</v>
      </c>
      <c r="Q1157">
        <v>0</v>
      </c>
      <c r="R1157">
        <v>0</v>
      </c>
      <c r="S1157">
        <v>0</v>
      </c>
    </row>
    <row r="1158" spans="1:19">
      <c r="A1158" t="s">
        <v>150</v>
      </c>
      <c r="B1158" t="s">
        <v>171</v>
      </c>
      <c r="C1158" t="s">
        <v>860</v>
      </c>
      <c r="D1158">
        <v>34.904382315749295</v>
      </c>
      <c r="E1158">
        <v>16.050920334979601</v>
      </c>
      <c r="F1158">
        <v>0</v>
      </c>
      <c r="G1158">
        <v>0</v>
      </c>
      <c r="H1158">
        <v>0</v>
      </c>
      <c r="I1158">
        <v>0</v>
      </c>
      <c r="J1158">
        <v>0</v>
      </c>
      <c r="K1158">
        <v>0</v>
      </c>
      <c r="L1158">
        <v>0</v>
      </c>
      <c r="M1158">
        <v>0</v>
      </c>
      <c r="N1158">
        <v>0</v>
      </c>
      <c r="O1158">
        <v>0</v>
      </c>
      <c r="P1158">
        <v>0</v>
      </c>
      <c r="Q1158">
        <v>0</v>
      </c>
      <c r="R1158">
        <v>0</v>
      </c>
      <c r="S1158">
        <v>0</v>
      </c>
    </row>
    <row r="1159" spans="1:19">
      <c r="A1159" t="s">
        <v>150</v>
      </c>
      <c r="B1159" t="s">
        <v>171</v>
      </c>
      <c r="C1159" t="s">
        <v>861</v>
      </c>
      <c r="D1159">
        <v>34.904382315749295</v>
      </c>
      <c r="E1159">
        <v>16.050920334979601</v>
      </c>
      <c r="F1159">
        <v>0</v>
      </c>
      <c r="G1159">
        <v>0</v>
      </c>
      <c r="H1159">
        <v>0</v>
      </c>
      <c r="I1159">
        <v>0</v>
      </c>
      <c r="J1159">
        <v>0</v>
      </c>
      <c r="K1159">
        <v>0</v>
      </c>
      <c r="L1159">
        <v>0</v>
      </c>
      <c r="M1159">
        <v>0</v>
      </c>
      <c r="N1159">
        <v>0</v>
      </c>
      <c r="O1159">
        <v>0</v>
      </c>
      <c r="P1159">
        <v>0</v>
      </c>
      <c r="Q1159">
        <v>0</v>
      </c>
      <c r="R1159">
        <v>0</v>
      </c>
      <c r="S1159">
        <v>0</v>
      </c>
    </row>
    <row r="1160" spans="1:19">
      <c r="A1160" t="s">
        <v>150</v>
      </c>
      <c r="B1160" t="s">
        <v>171</v>
      </c>
      <c r="C1160" t="s">
        <v>862</v>
      </c>
      <c r="D1160">
        <v>34.904382315749295</v>
      </c>
      <c r="E1160">
        <v>16.050920334979601</v>
      </c>
      <c r="F1160">
        <v>0</v>
      </c>
      <c r="G1160">
        <v>0</v>
      </c>
      <c r="H1160">
        <v>0</v>
      </c>
      <c r="I1160">
        <v>0</v>
      </c>
      <c r="J1160">
        <v>0</v>
      </c>
      <c r="K1160">
        <v>0</v>
      </c>
      <c r="L1160">
        <v>0</v>
      </c>
      <c r="M1160">
        <v>0</v>
      </c>
      <c r="N1160">
        <v>0</v>
      </c>
      <c r="O1160">
        <v>0</v>
      </c>
      <c r="P1160">
        <v>0</v>
      </c>
      <c r="Q1160">
        <v>0</v>
      </c>
      <c r="R1160">
        <v>0</v>
      </c>
      <c r="S1160">
        <v>0</v>
      </c>
    </row>
    <row r="1161" spans="1:19">
      <c r="A1161" t="s">
        <v>150</v>
      </c>
      <c r="B1161" t="s">
        <v>171</v>
      </c>
      <c r="C1161" t="s">
        <v>863</v>
      </c>
      <c r="D1161">
        <v>34.904382315749295</v>
      </c>
      <c r="E1161">
        <v>16.050920334979601</v>
      </c>
      <c r="F1161">
        <v>0</v>
      </c>
      <c r="G1161">
        <v>0</v>
      </c>
      <c r="H1161">
        <v>0</v>
      </c>
      <c r="I1161">
        <v>0</v>
      </c>
      <c r="J1161">
        <v>0</v>
      </c>
      <c r="K1161">
        <v>0</v>
      </c>
      <c r="L1161">
        <v>0</v>
      </c>
      <c r="M1161">
        <v>0</v>
      </c>
      <c r="N1161">
        <v>0</v>
      </c>
      <c r="O1161">
        <v>0</v>
      </c>
      <c r="P1161">
        <v>0</v>
      </c>
      <c r="Q1161">
        <v>0</v>
      </c>
      <c r="R1161">
        <v>0</v>
      </c>
      <c r="S1161">
        <v>0</v>
      </c>
    </row>
    <row r="1162" spans="1:19">
      <c r="A1162" t="s">
        <v>150</v>
      </c>
      <c r="B1162" t="s">
        <v>173</v>
      </c>
      <c r="C1162" t="s">
        <v>856</v>
      </c>
      <c r="D1162">
        <v>0</v>
      </c>
      <c r="E1162">
        <v>0</v>
      </c>
      <c r="F1162">
        <v>0</v>
      </c>
      <c r="G1162">
        <v>0</v>
      </c>
      <c r="H1162">
        <v>0</v>
      </c>
      <c r="I1162">
        <v>0</v>
      </c>
      <c r="J1162">
        <v>0</v>
      </c>
      <c r="K1162">
        <v>0</v>
      </c>
      <c r="L1162">
        <v>0</v>
      </c>
      <c r="M1162">
        <v>0</v>
      </c>
      <c r="N1162">
        <v>0</v>
      </c>
      <c r="O1162">
        <v>0</v>
      </c>
      <c r="P1162">
        <v>0</v>
      </c>
      <c r="Q1162">
        <v>0</v>
      </c>
      <c r="R1162">
        <v>0</v>
      </c>
      <c r="S1162">
        <v>0</v>
      </c>
    </row>
    <row r="1163" spans="1:19">
      <c r="A1163" t="s">
        <v>150</v>
      </c>
      <c r="B1163" t="s">
        <v>173</v>
      </c>
      <c r="C1163" t="s">
        <v>857</v>
      </c>
      <c r="D1163">
        <v>56.058040103899756</v>
      </c>
      <c r="E1163">
        <v>25.778514792304264</v>
      </c>
      <c r="F1163">
        <v>0</v>
      </c>
      <c r="G1163">
        <v>0</v>
      </c>
      <c r="H1163">
        <v>0</v>
      </c>
      <c r="I1163">
        <v>0</v>
      </c>
      <c r="J1163">
        <v>0</v>
      </c>
      <c r="K1163">
        <v>0</v>
      </c>
      <c r="L1163">
        <v>0</v>
      </c>
      <c r="M1163">
        <v>0</v>
      </c>
      <c r="N1163">
        <v>0</v>
      </c>
      <c r="O1163">
        <v>0</v>
      </c>
      <c r="P1163">
        <v>0</v>
      </c>
      <c r="Q1163">
        <v>0</v>
      </c>
      <c r="R1163">
        <v>0</v>
      </c>
      <c r="S1163">
        <v>0</v>
      </c>
    </row>
    <row r="1164" spans="1:19">
      <c r="A1164" t="s">
        <v>150</v>
      </c>
      <c r="B1164" t="s">
        <v>173</v>
      </c>
      <c r="C1164" t="s">
        <v>858</v>
      </c>
      <c r="D1164">
        <v>51.188706405106089</v>
      </c>
      <c r="E1164">
        <v>23.539332142494032</v>
      </c>
      <c r="F1164">
        <v>0</v>
      </c>
      <c r="G1164">
        <v>0</v>
      </c>
      <c r="H1164">
        <v>0</v>
      </c>
      <c r="I1164">
        <v>0</v>
      </c>
      <c r="J1164">
        <v>0</v>
      </c>
      <c r="K1164">
        <v>0</v>
      </c>
      <c r="L1164">
        <v>0</v>
      </c>
      <c r="M1164">
        <v>0</v>
      </c>
      <c r="N1164">
        <v>0</v>
      </c>
      <c r="O1164">
        <v>0</v>
      </c>
      <c r="P1164">
        <v>0</v>
      </c>
      <c r="Q1164">
        <v>0</v>
      </c>
      <c r="R1164">
        <v>0</v>
      </c>
      <c r="S1164">
        <v>0</v>
      </c>
    </row>
    <row r="1165" spans="1:19">
      <c r="A1165" t="s">
        <v>150</v>
      </c>
      <c r="B1165" t="s">
        <v>173</v>
      </c>
      <c r="C1165" t="s">
        <v>859</v>
      </c>
      <c r="D1165">
        <v>36.387206371917713</v>
      </c>
      <c r="E1165">
        <v>16.732802930151934</v>
      </c>
      <c r="F1165">
        <v>0</v>
      </c>
      <c r="G1165">
        <v>0</v>
      </c>
      <c r="H1165">
        <v>0</v>
      </c>
      <c r="I1165">
        <v>0</v>
      </c>
      <c r="J1165">
        <v>0</v>
      </c>
      <c r="K1165">
        <v>0</v>
      </c>
      <c r="L1165">
        <v>0</v>
      </c>
      <c r="M1165">
        <v>0</v>
      </c>
      <c r="N1165">
        <v>0</v>
      </c>
      <c r="O1165">
        <v>0</v>
      </c>
      <c r="P1165">
        <v>0</v>
      </c>
      <c r="Q1165">
        <v>0</v>
      </c>
      <c r="R1165">
        <v>0</v>
      </c>
      <c r="S1165">
        <v>0</v>
      </c>
    </row>
    <row r="1166" spans="1:19">
      <c r="A1166" t="s">
        <v>150</v>
      </c>
      <c r="B1166" t="s">
        <v>173</v>
      </c>
      <c r="C1166" t="s">
        <v>860</v>
      </c>
      <c r="D1166">
        <v>48.770618598109671</v>
      </c>
      <c r="E1166">
        <v>22.427364756794951</v>
      </c>
      <c r="F1166">
        <v>0</v>
      </c>
      <c r="G1166">
        <v>0</v>
      </c>
      <c r="H1166">
        <v>0</v>
      </c>
      <c r="I1166">
        <v>0</v>
      </c>
      <c r="J1166">
        <v>0</v>
      </c>
      <c r="K1166">
        <v>0</v>
      </c>
      <c r="L1166">
        <v>0</v>
      </c>
      <c r="M1166">
        <v>0</v>
      </c>
      <c r="N1166">
        <v>0</v>
      </c>
      <c r="O1166">
        <v>0</v>
      </c>
      <c r="P1166">
        <v>0</v>
      </c>
      <c r="Q1166">
        <v>0</v>
      </c>
      <c r="R1166">
        <v>0</v>
      </c>
      <c r="S1166">
        <v>0</v>
      </c>
    </row>
    <row r="1167" spans="1:19">
      <c r="A1167" t="s">
        <v>150</v>
      </c>
      <c r="B1167" t="s">
        <v>173</v>
      </c>
      <c r="C1167" t="s">
        <v>861</v>
      </c>
      <c r="D1167">
        <v>48.770618598109671</v>
      </c>
      <c r="E1167">
        <v>22.427364756794951</v>
      </c>
      <c r="F1167">
        <v>0</v>
      </c>
      <c r="G1167">
        <v>0</v>
      </c>
      <c r="H1167">
        <v>0</v>
      </c>
      <c r="I1167">
        <v>0</v>
      </c>
      <c r="J1167">
        <v>0</v>
      </c>
      <c r="K1167">
        <v>0</v>
      </c>
      <c r="L1167">
        <v>0</v>
      </c>
      <c r="M1167">
        <v>0</v>
      </c>
      <c r="N1167">
        <v>0</v>
      </c>
      <c r="O1167">
        <v>0</v>
      </c>
      <c r="P1167">
        <v>0</v>
      </c>
      <c r="Q1167">
        <v>0</v>
      </c>
      <c r="R1167">
        <v>0</v>
      </c>
      <c r="S1167">
        <v>0</v>
      </c>
    </row>
    <row r="1168" spans="1:19">
      <c r="A1168" t="s">
        <v>150</v>
      </c>
      <c r="B1168" t="s">
        <v>173</v>
      </c>
      <c r="C1168" t="s">
        <v>862</v>
      </c>
      <c r="D1168">
        <v>48.770618598109671</v>
      </c>
      <c r="E1168">
        <v>22.427364756794951</v>
      </c>
      <c r="F1168">
        <v>0</v>
      </c>
      <c r="G1168">
        <v>0</v>
      </c>
      <c r="H1168">
        <v>0</v>
      </c>
      <c r="I1168">
        <v>0</v>
      </c>
      <c r="J1168">
        <v>0</v>
      </c>
      <c r="K1168">
        <v>0</v>
      </c>
      <c r="L1168">
        <v>0</v>
      </c>
      <c r="M1168">
        <v>0</v>
      </c>
      <c r="N1168">
        <v>0</v>
      </c>
      <c r="O1168">
        <v>0</v>
      </c>
      <c r="P1168">
        <v>0</v>
      </c>
      <c r="Q1168">
        <v>0</v>
      </c>
      <c r="R1168">
        <v>0</v>
      </c>
      <c r="S1168">
        <v>0</v>
      </c>
    </row>
    <row r="1169" spans="1:19">
      <c r="A1169" t="s">
        <v>150</v>
      </c>
      <c r="B1169" t="s">
        <v>173</v>
      </c>
      <c r="C1169" t="s">
        <v>863</v>
      </c>
      <c r="D1169">
        <v>48.770618598109671</v>
      </c>
      <c r="E1169">
        <v>22.427364756794951</v>
      </c>
      <c r="F1169">
        <v>0</v>
      </c>
      <c r="G1169">
        <v>0</v>
      </c>
      <c r="H1169">
        <v>0</v>
      </c>
      <c r="I1169">
        <v>0</v>
      </c>
      <c r="J1169">
        <v>0</v>
      </c>
      <c r="K1169">
        <v>0</v>
      </c>
      <c r="L1169">
        <v>0</v>
      </c>
      <c r="M1169">
        <v>0</v>
      </c>
      <c r="N1169">
        <v>0</v>
      </c>
      <c r="O1169">
        <v>0</v>
      </c>
      <c r="P1169">
        <v>0</v>
      </c>
      <c r="Q1169">
        <v>0</v>
      </c>
      <c r="R1169">
        <v>0</v>
      </c>
      <c r="S1169">
        <v>0</v>
      </c>
    </row>
    <row r="1170" spans="1:19">
      <c r="A1170" t="s">
        <v>150</v>
      </c>
      <c r="B1170" t="s">
        <v>175</v>
      </c>
      <c r="C1170" t="s">
        <v>856</v>
      </c>
      <c r="D1170">
        <v>0</v>
      </c>
      <c r="E1170">
        <v>0</v>
      </c>
      <c r="F1170">
        <v>0</v>
      </c>
      <c r="G1170">
        <v>0</v>
      </c>
      <c r="H1170">
        <v>0</v>
      </c>
      <c r="I1170">
        <v>0</v>
      </c>
      <c r="J1170">
        <v>0</v>
      </c>
      <c r="K1170">
        <v>0</v>
      </c>
      <c r="L1170">
        <v>0</v>
      </c>
      <c r="M1170">
        <v>0</v>
      </c>
      <c r="N1170">
        <v>0</v>
      </c>
      <c r="O1170">
        <v>0</v>
      </c>
      <c r="P1170">
        <v>0</v>
      </c>
      <c r="Q1170">
        <v>0</v>
      </c>
      <c r="R1170">
        <v>0</v>
      </c>
      <c r="S1170">
        <v>0</v>
      </c>
    </row>
    <row r="1171" spans="1:19">
      <c r="A1171" t="s">
        <v>150</v>
      </c>
      <c r="B1171" t="s">
        <v>175</v>
      </c>
      <c r="C1171" t="s">
        <v>857</v>
      </c>
      <c r="D1171">
        <v>0</v>
      </c>
      <c r="E1171">
        <v>0</v>
      </c>
      <c r="F1171">
        <v>0</v>
      </c>
      <c r="G1171">
        <v>0</v>
      </c>
      <c r="H1171">
        <v>0</v>
      </c>
      <c r="I1171">
        <v>0</v>
      </c>
      <c r="J1171">
        <v>0</v>
      </c>
      <c r="K1171">
        <v>0</v>
      </c>
      <c r="L1171">
        <v>0</v>
      </c>
      <c r="M1171">
        <v>0</v>
      </c>
      <c r="N1171">
        <v>0</v>
      </c>
      <c r="O1171">
        <v>0</v>
      </c>
      <c r="P1171">
        <v>0</v>
      </c>
      <c r="Q1171">
        <v>0</v>
      </c>
      <c r="R1171">
        <v>0</v>
      </c>
      <c r="S1171">
        <v>0</v>
      </c>
    </row>
    <row r="1172" spans="1:19">
      <c r="A1172" t="s">
        <v>150</v>
      </c>
      <c r="B1172" t="s">
        <v>175</v>
      </c>
      <c r="C1172" t="s">
        <v>858</v>
      </c>
      <c r="D1172">
        <v>66.608731707317091</v>
      </c>
      <c r="E1172">
        <v>30.630292682926822</v>
      </c>
      <c r="F1172">
        <v>0</v>
      </c>
      <c r="G1172">
        <v>0</v>
      </c>
      <c r="H1172">
        <v>0</v>
      </c>
      <c r="I1172">
        <v>0</v>
      </c>
      <c r="J1172">
        <v>0</v>
      </c>
      <c r="K1172">
        <v>0</v>
      </c>
      <c r="L1172">
        <v>0</v>
      </c>
      <c r="M1172">
        <v>0</v>
      </c>
      <c r="N1172">
        <v>0</v>
      </c>
      <c r="O1172">
        <v>0</v>
      </c>
      <c r="P1172">
        <v>0</v>
      </c>
      <c r="Q1172">
        <v>0</v>
      </c>
      <c r="R1172">
        <v>0</v>
      </c>
      <c r="S1172">
        <v>0</v>
      </c>
    </row>
    <row r="1173" spans="1:19">
      <c r="A1173" t="s">
        <v>150</v>
      </c>
      <c r="B1173" t="s">
        <v>175</v>
      </c>
      <c r="C1173" t="s">
        <v>859</v>
      </c>
      <c r="D1173">
        <v>66.608731707317091</v>
      </c>
      <c r="E1173">
        <v>30.630292682926822</v>
      </c>
      <c r="F1173">
        <v>0</v>
      </c>
      <c r="G1173">
        <v>0</v>
      </c>
      <c r="H1173">
        <v>0</v>
      </c>
      <c r="I1173">
        <v>0</v>
      </c>
      <c r="J1173">
        <v>0</v>
      </c>
      <c r="K1173">
        <v>0</v>
      </c>
      <c r="L1173">
        <v>0</v>
      </c>
      <c r="M1173">
        <v>0</v>
      </c>
      <c r="N1173">
        <v>0</v>
      </c>
      <c r="O1173">
        <v>0</v>
      </c>
      <c r="P1173">
        <v>0</v>
      </c>
      <c r="Q1173">
        <v>0</v>
      </c>
      <c r="R1173">
        <v>0</v>
      </c>
      <c r="S1173">
        <v>0</v>
      </c>
    </row>
    <row r="1174" spans="1:19">
      <c r="A1174" t="s">
        <v>150</v>
      </c>
      <c r="B1174" t="s">
        <v>175</v>
      </c>
      <c r="C1174" t="s">
        <v>860</v>
      </c>
      <c r="D1174">
        <v>46.779833066847658</v>
      </c>
      <c r="E1174">
        <v>21.511894038039429</v>
      </c>
      <c r="F1174">
        <v>0</v>
      </c>
      <c r="G1174">
        <v>0</v>
      </c>
      <c r="H1174">
        <v>0</v>
      </c>
      <c r="I1174">
        <v>0</v>
      </c>
      <c r="J1174">
        <v>0</v>
      </c>
      <c r="K1174">
        <v>0</v>
      </c>
      <c r="L1174">
        <v>0</v>
      </c>
      <c r="M1174">
        <v>0</v>
      </c>
      <c r="N1174">
        <v>0</v>
      </c>
      <c r="O1174">
        <v>0</v>
      </c>
      <c r="P1174">
        <v>0</v>
      </c>
      <c r="Q1174">
        <v>0</v>
      </c>
      <c r="R1174">
        <v>0</v>
      </c>
      <c r="S1174">
        <v>0</v>
      </c>
    </row>
    <row r="1175" spans="1:19">
      <c r="A1175" t="s">
        <v>150</v>
      </c>
      <c r="B1175" t="s">
        <v>175</v>
      </c>
      <c r="C1175" t="s">
        <v>861</v>
      </c>
      <c r="D1175">
        <v>46.779833066847658</v>
      </c>
      <c r="E1175">
        <v>21.511894038039429</v>
      </c>
      <c r="F1175">
        <v>0</v>
      </c>
      <c r="G1175">
        <v>0</v>
      </c>
      <c r="H1175">
        <v>0</v>
      </c>
      <c r="I1175">
        <v>0</v>
      </c>
      <c r="J1175">
        <v>0</v>
      </c>
      <c r="K1175">
        <v>0</v>
      </c>
      <c r="L1175">
        <v>0</v>
      </c>
      <c r="M1175">
        <v>0</v>
      </c>
      <c r="N1175">
        <v>0</v>
      </c>
      <c r="O1175">
        <v>0</v>
      </c>
      <c r="P1175">
        <v>0</v>
      </c>
      <c r="Q1175">
        <v>0</v>
      </c>
      <c r="R1175">
        <v>0</v>
      </c>
      <c r="S1175">
        <v>0</v>
      </c>
    </row>
    <row r="1176" spans="1:19">
      <c r="A1176" t="s">
        <v>150</v>
      </c>
      <c r="B1176" t="s">
        <v>175</v>
      </c>
      <c r="C1176" t="s">
        <v>862</v>
      </c>
      <c r="D1176">
        <v>46.779833066847658</v>
      </c>
      <c r="E1176">
        <v>21.511894038039429</v>
      </c>
      <c r="F1176">
        <v>0</v>
      </c>
      <c r="G1176">
        <v>0</v>
      </c>
      <c r="H1176">
        <v>0</v>
      </c>
      <c r="I1176">
        <v>0</v>
      </c>
      <c r="J1176">
        <v>0</v>
      </c>
      <c r="K1176">
        <v>0</v>
      </c>
      <c r="L1176">
        <v>0</v>
      </c>
      <c r="M1176">
        <v>0</v>
      </c>
      <c r="N1176">
        <v>0</v>
      </c>
      <c r="O1176">
        <v>0</v>
      </c>
      <c r="P1176">
        <v>0</v>
      </c>
      <c r="Q1176">
        <v>0</v>
      </c>
      <c r="R1176">
        <v>0</v>
      </c>
      <c r="S1176">
        <v>0</v>
      </c>
    </row>
    <row r="1177" spans="1:19">
      <c r="A1177" t="s">
        <v>150</v>
      </c>
      <c r="B1177" t="s">
        <v>175</v>
      </c>
      <c r="C1177" t="s">
        <v>863</v>
      </c>
      <c r="D1177">
        <v>46.779833066847658</v>
      </c>
      <c r="E1177">
        <v>21.511894038039429</v>
      </c>
      <c r="F1177">
        <v>0</v>
      </c>
      <c r="G1177">
        <v>0</v>
      </c>
      <c r="H1177">
        <v>0</v>
      </c>
      <c r="I1177">
        <v>0</v>
      </c>
      <c r="J1177">
        <v>0</v>
      </c>
      <c r="K1177">
        <v>0</v>
      </c>
      <c r="L1177">
        <v>0</v>
      </c>
      <c r="M1177">
        <v>0</v>
      </c>
      <c r="N1177">
        <v>0</v>
      </c>
      <c r="O1177">
        <v>0</v>
      </c>
      <c r="P1177">
        <v>0</v>
      </c>
      <c r="Q1177">
        <v>0</v>
      </c>
      <c r="R1177">
        <v>0</v>
      </c>
      <c r="S1177">
        <v>0</v>
      </c>
    </row>
    <row r="1178" spans="1:19">
      <c r="A1178" t="s">
        <v>150</v>
      </c>
      <c r="B1178" t="s">
        <v>177</v>
      </c>
      <c r="C1178" t="s">
        <v>856</v>
      </c>
      <c r="D1178">
        <v>0</v>
      </c>
      <c r="E1178">
        <v>0</v>
      </c>
      <c r="F1178">
        <v>0</v>
      </c>
      <c r="G1178">
        <v>0</v>
      </c>
      <c r="H1178">
        <v>0</v>
      </c>
      <c r="I1178">
        <v>0</v>
      </c>
      <c r="J1178">
        <v>0</v>
      </c>
      <c r="K1178">
        <v>0</v>
      </c>
      <c r="L1178">
        <v>0</v>
      </c>
      <c r="M1178">
        <v>0</v>
      </c>
      <c r="N1178">
        <v>0</v>
      </c>
      <c r="O1178">
        <v>0</v>
      </c>
      <c r="P1178">
        <v>0</v>
      </c>
      <c r="Q1178">
        <v>0</v>
      </c>
      <c r="R1178">
        <v>0</v>
      </c>
      <c r="S1178">
        <v>0</v>
      </c>
    </row>
    <row r="1179" spans="1:19">
      <c r="A1179" t="s">
        <v>150</v>
      </c>
      <c r="B1179" t="s">
        <v>177</v>
      </c>
      <c r="C1179" t="s">
        <v>857</v>
      </c>
      <c r="D1179">
        <v>21.92</v>
      </c>
      <c r="E1179">
        <v>10.079999999999998</v>
      </c>
      <c r="F1179">
        <v>0</v>
      </c>
      <c r="G1179">
        <v>0</v>
      </c>
      <c r="H1179">
        <v>0</v>
      </c>
      <c r="I1179">
        <v>0</v>
      </c>
      <c r="J1179">
        <v>0</v>
      </c>
      <c r="K1179">
        <v>0</v>
      </c>
      <c r="L1179">
        <v>0</v>
      </c>
      <c r="M1179">
        <v>0</v>
      </c>
      <c r="N1179">
        <v>0</v>
      </c>
      <c r="O1179">
        <v>0</v>
      </c>
      <c r="P1179">
        <v>0</v>
      </c>
      <c r="Q1179">
        <v>0</v>
      </c>
      <c r="R1179">
        <v>0</v>
      </c>
      <c r="S1179">
        <v>0</v>
      </c>
    </row>
    <row r="1180" spans="1:19">
      <c r="A1180" t="s">
        <v>150</v>
      </c>
      <c r="B1180" t="s">
        <v>177</v>
      </c>
      <c r="C1180" t="s">
        <v>858</v>
      </c>
      <c r="D1180">
        <v>52.416561680000001</v>
      </c>
      <c r="E1180">
        <v>24.103966319999998</v>
      </c>
      <c r="F1180">
        <v>0</v>
      </c>
      <c r="G1180">
        <v>0</v>
      </c>
      <c r="H1180">
        <v>0</v>
      </c>
      <c r="I1180">
        <v>0</v>
      </c>
      <c r="J1180">
        <v>0</v>
      </c>
      <c r="K1180">
        <v>0</v>
      </c>
      <c r="L1180">
        <v>0</v>
      </c>
      <c r="M1180">
        <v>0</v>
      </c>
      <c r="N1180">
        <v>0</v>
      </c>
      <c r="O1180">
        <v>0</v>
      </c>
      <c r="P1180">
        <v>0</v>
      </c>
      <c r="Q1180">
        <v>0</v>
      </c>
      <c r="R1180">
        <v>0</v>
      </c>
      <c r="S1180">
        <v>0</v>
      </c>
    </row>
    <row r="1181" spans="1:19">
      <c r="A1181" t="s">
        <v>150</v>
      </c>
      <c r="B1181" t="s">
        <v>177</v>
      </c>
      <c r="C1181" t="s">
        <v>859</v>
      </c>
      <c r="D1181">
        <v>79.556927500000029</v>
      </c>
      <c r="E1181">
        <v>36.584572500000007</v>
      </c>
      <c r="F1181">
        <v>0</v>
      </c>
      <c r="G1181">
        <v>0</v>
      </c>
      <c r="H1181">
        <v>0</v>
      </c>
      <c r="I1181">
        <v>0</v>
      </c>
      <c r="J1181">
        <v>0</v>
      </c>
      <c r="K1181">
        <v>0</v>
      </c>
      <c r="L1181">
        <v>0</v>
      </c>
      <c r="M1181">
        <v>0</v>
      </c>
      <c r="N1181">
        <v>0</v>
      </c>
      <c r="O1181">
        <v>0</v>
      </c>
      <c r="P1181">
        <v>0</v>
      </c>
      <c r="Q1181">
        <v>0</v>
      </c>
      <c r="R1181">
        <v>0</v>
      </c>
      <c r="S1181">
        <v>0</v>
      </c>
    </row>
    <row r="1182" spans="1:19">
      <c r="A1182" t="s">
        <v>150</v>
      </c>
      <c r="B1182" t="s">
        <v>177</v>
      </c>
      <c r="C1182" t="s">
        <v>860</v>
      </c>
      <c r="D1182">
        <v>79.556927500000029</v>
      </c>
      <c r="E1182">
        <v>36.584572500000007</v>
      </c>
      <c r="F1182">
        <v>0</v>
      </c>
      <c r="G1182">
        <v>0</v>
      </c>
      <c r="H1182">
        <v>0</v>
      </c>
      <c r="I1182">
        <v>0</v>
      </c>
      <c r="J1182">
        <v>0</v>
      </c>
      <c r="K1182">
        <v>0</v>
      </c>
      <c r="L1182">
        <v>0</v>
      </c>
      <c r="M1182">
        <v>0</v>
      </c>
      <c r="N1182">
        <v>0</v>
      </c>
      <c r="O1182">
        <v>0</v>
      </c>
      <c r="P1182">
        <v>0</v>
      </c>
      <c r="Q1182">
        <v>0</v>
      </c>
      <c r="R1182">
        <v>0</v>
      </c>
      <c r="S1182">
        <v>0</v>
      </c>
    </row>
    <row r="1183" spans="1:19">
      <c r="A1183" t="s">
        <v>150</v>
      </c>
      <c r="B1183" t="s">
        <v>177</v>
      </c>
      <c r="C1183" t="s">
        <v>861</v>
      </c>
      <c r="D1183">
        <v>79.556927500000029</v>
      </c>
      <c r="E1183">
        <v>36.584572500000007</v>
      </c>
      <c r="F1183">
        <v>0</v>
      </c>
      <c r="G1183">
        <v>0</v>
      </c>
      <c r="H1183">
        <v>0</v>
      </c>
      <c r="I1183">
        <v>0</v>
      </c>
      <c r="J1183">
        <v>0</v>
      </c>
      <c r="K1183">
        <v>0</v>
      </c>
      <c r="L1183">
        <v>0</v>
      </c>
      <c r="M1183">
        <v>0</v>
      </c>
      <c r="N1183">
        <v>0</v>
      </c>
      <c r="O1183">
        <v>0</v>
      </c>
      <c r="P1183">
        <v>0</v>
      </c>
      <c r="Q1183">
        <v>0</v>
      </c>
      <c r="R1183">
        <v>0</v>
      </c>
      <c r="S1183">
        <v>0</v>
      </c>
    </row>
    <row r="1184" spans="1:19">
      <c r="A1184" t="s">
        <v>150</v>
      </c>
      <c r="B1184" t="s">
        <v>177</v>
      </c>
      <c r="C1184" t="s">
        <v>862</v>
      </c>
      <c r="D1184">
        <v>79.556927500000029</v>
      </c>
      <c r="E1184">
        <v>36.584572500000007</v>
      </c>
      <c r="F1184">
        <v>0</v>
      </c>
      <c r="G1184">
        <v>0</v>
      </c>
      <c r="H1184">
        <v>0</v>
      </c>
      <c r="I1184">
        <v>0</v>
      </c>
      <c r="J1184">
        <v>0</v>
      </c>
      <c r="K1184">
        <v>0</v>
      </c>
      <c r="L1184">
        <v>0</v>
      </c>
      <c r="M1184">
        <v>0</v>
      </c>
      <c r="N1184">
        <v>0</v>
      </c>
      <c r="O1184">
        <v>0</v>
      </c>
      <c r="P1184">
        <v>0</v>
      </c>
      <c r="Q1184">
        <v>0</v>
      </c>
      <c r="R1184">
        <v>0</v>
      </c>
      <c r="S1184">
        <v>0</v>
      </c>
    </row>
    <row r="1185" spans="1:19">
      <c r="A1185" t="s">
        <v>150</v>
      </c>
      <c r="B1185" t="s">
        <v>177</v>
      </c>
      <c r="C1185" t="s">
        <v>863</v>
      </c>
      <c r="D1185">
        <v>79.556927500000029</v>
      </c>
      <c r="E1185">
        <v>36.584572500000007</v>
      </c>
      <c r="F1185">
        <v>0</v>
      </c>
      <c r="G1185">
        <v>0</v>
      </c>
      <c r="H1185">
        <v>0</v>
      </c>
      <c r="I1185">
        <v>0</v>
      </c>
      <c r="J1185">
        <v>0</v>
      </c>
      <c r="K1185">
        <v>0</v>
      </c>
      <c r="L1185">
        <v>0</v>
      </c>
      <c r="M1185">
        <v>0</v>
      </c>
      <c r="N1185">
        <v>0</v>
      </c>
      <c r="O1185">
        <v>0</v>
      </c>
      <c r="P1185">
        <v>0</v>
      </c>
      <c r="Q1185">
        <v>0</v>
      </c>
      <c r="R1185">
        <v>0</v>
      </c>
      <c r="S1185">
        <v>0</v>
      </c>
    </row>
    <row r="1186" spans="1:19">
      <c r="A1186" t="s">
        <v>150</v>
      </c>
      <c r="B1186" t="s">
        <v>179</v>
      </c>
      <c r="C1186" t="s">
        <v>856</v>
      </c>
      <c r="D1186">
        <v>0</v>
      </c>
      <c r="E1186">
        <v>0</v>
      </c>
      <c r="F1186">
        <v>0</v>
      </c>
      <c r="G1186">
        <v>0</v>
      </c>
      <c r="H1186">
        <v>0</v>
      </c>
      <c r="I1186">
        <v>0</v>
      </c>
      <c r="J1186">
        <v>0</v>
      </c>
      <c r="K1186">
        <v>0</v>
      </c>
      <c r="L1186">
        <v>0</v>
      </c>
      <c r="M1186">
        <v>0</v>
      </c>
      <c r="N1186">
        <v>0</v>
      </c>
      <c r="O1186">
        <v>0</v>
      </c>
      <c r="P1186">
        <v>0</v>
      </c>
      <c r="Q1186">
        <v>0</v>
      </c>
      <c r="R1186">
        <v>0</v>
      </c>
      <c r="S1186">
        <v>0</v>
      </c>
    </row>
    <row r="1187" spans="1:19">
      <c r="A1187" t="s">
        <v>150</v>
      </c>
      <c r="B1187" t="s">
        <v>179</v>
      </c>
      <c r="C1187" t="s">
        <v>857</v>
      </c>
      <c r="D1187">
        <v>21.92</v>
      </c>
      <c r="E1187">
        <v>10.079999999999998</v>
      </c>
      <c r="F1187">
        <v>0</v>
      </c>
      <c r="G1187">
        <v>0</v>
      </c>
      <c r="H1187">
        <v>0</v>
      </c>
      <c r="I1187">
        <v>0</v>
      </c>
      <c r="J1187">
        <v>0</v>
      </c>
      <c r="K1187">
        <v>0</v>
      </c>
      <c r="L1187">
        <v>0</v>
      </c>
      <c r="M1187">
        <v>0</v>
      </c>
      <c r="N1187">
        <v>0</v>
      </c>
      <c r="O1187">
        <v>0</v>
      </c>
      <c r="P1187">
        <v>0</v>
      </c>
      <c r="Q1187">
        <v>0</v>
      </c>
      <c r="R1187">
        <v>0</v>
      </c>
      <c r="S1187">
        <v>0</v>
      </c>
    </row>
    <row r="1188" spans="1:19">
      <c r="A1188" t="s">
        <v>150</v>
      </c>
      <c r="B1188" t="s">
        <v>179</v>
      </c>
      <c r="C1188" t="s">
        <v>858</v>
      </c>
      <c r="D1188">
        <v>52.416561680000001</v>
      </c>
      <c r="E1188">
        <v>24.103966319999998</v>
      </c>
      <c r="F1188">
        <v>0</v>
      </c>
      <c r="G1188">
        <v>0</v>
      </c>
      <c r="H1188">
        <v>0</v>
      </c>
      <c r="I1188">
        <v>0</v>
      </c>
      <c r="J1188">
        <v>0</v>
      </c>
      <c r="K1188">
        <v>0</v>
      </c>
      <c r="L1188">
        <v>0</v>
      </c>
      <c r="M1188">
        <v>0</v>
      </c>
      <c r="N1188">
        <v>0</v>
      </c>
      <c r="O1188">
        <v>0</v>
      </c>
      <c r="P1188">
        <v>0</v>
      </c>
      <c r="Q1188">
        <v>0</v>
      </c>
      <c r="R1188">
        <v>0</v>
      </c>
      <c r="S1188">
        <v>0</v>
      </c>
    </row>
    <row r="1189" spans="1:19">
      <c r="A1189" t="s">
        <v>150</v>
      </c>
      <c r="B1189" t="s">
        <v>179</v>
      </c>
      <c r="C1189" t="s">
        <v>859</v>
      </c>
      <c r="D1189">
        <v>79.556927500000029</v>
      </c>
      <c r="E1189">
        <v>36.584572500000007</v>
      </c>
      <c r="F1189">
        <v>0</v>
      </c>
      <c r="G1189">
        <v>0</v>
      </c>
      <c r="H1189">
        <v>0</v>
      </c>
      <c r="I1189">
        <v>0</v>
      </c>
      <c r="J1189">
        <v>0</v>
      </c>
      <c r="K1189">
        <v>0</v>
      </c>
      <c r="L1189">
        <v>0</v>
      </c>
      <c r="M1189">
        <v>0</v>
      </c>
      <c r="N1189">
        <v>0</v>
      </c>
      <c r="O1189">
        <v>0</v>
      </c>
      <c r="P1189">
        <v>0</v>
      </c>
      <c r="Q1189">
        <v>0</v>
      </c>
      <c r="R1189">
        <v>0</v>
      </c>
      <c r="S1189">
        <v>0</v>
      </c>
    </row>
    <row r="1190" spans="1:19">
      <c r="A1190" t="s">
        <v>150</v>
      </c>
      <c r="B1190" t="s">
        <v>179</v>
      </c>
      <c r="C1190" t="s">
        <v>860</v>
      </c>
      <c r="D1190">
        <v>79.556927500000029</v>
      </c>
      <c r="E1190">
        <v>36.584572500000007</v>
      </c>
      <c r="F1190">
        <v>0</v>
      </c>
      <c r="G1190">
        <v>0</v>
      </c>
      <c r="H1190">
        <v>0</v>
      </c>
      <c r="I1190">
        <v>0</v>
      </c>
      <c r="J1190">
        <v>0</v>
      </c>
      <c r="K1190">
        <v>0</v>
      </c>
      <c r="L1190">
        <v>0</v>
      </c>
      <c r="M1190">
        <v>0</v>
      </c>
      <c r="N1190">
        <v>0</v>
      </c>
      <c r="O1190">
        <v>0</v>
      </c>
      <c r="P1190">
        <v>0</v>
      </c>
      <c r="Q1190">
        <v>0</v>
      </c>
      <c r="R1190">
        <v>0</v>
      </c>
      <c r="S1190">
        <v>0</v>
      </c>
    </row>
    <row r="1191" spans="1:19">
      <c r="A1191" t="s">
        <v>150</v>
      </c>
      <c r="B1191" t="s">
        <v>179</v>
      </c>
      <c r="C1191" t="s">
        <v>861</v>
      </c>
      <c r="D1191">
        <v>79.556927500000029</v>
      </c>
      <c r="E1191">
        <v>36.584572500000007</v>
      </c>
      <c r="F1191">
        <v>0</v>
      </c>
      <c r="G1191">
        <v>0</v>
      </c>
      <c r="H1191">
        <v>0</v>
      </c>
      <c r="I1191">
        <v>0</v>
      </c>
      <c r="J1191">
        <v>0</v>
      </c>
      <c r="K1191">
        <v>0</v>
      </c>
      <c r="L1191">
        <v>0</v>
      </c>
      <c r="M1191">
        <v>0</v>
      </c>
      <c r="N1191">
        <v>0</v>
      </c>
      <c r="O1191">
        <v>0</v>
      </c>
      <c r="P1191">
        <v>0</v>
      </c>
      <c r="Q1191">
        <v>0</v>
      </c>
      <c r="R1191">
        <v>0</v>
      </c>
      <c r="S1191">
        <v>0</v>
      </c>
    </row>
    <row r="1192" spans="1:19">
      <c r="A1192" t="s">
        <v>150</v>
      </c>
      <c r="B1192" t="s">
        <v>179</v>
      </c>
      <c r="C1192" t="s">
        <v>862</v>
      </c>
      <c r="D1192">
        <v>79.556927500000029</v>
      </c>
      <c r="E1192">
        <v>36.584572500000007</v>
      </c>
      <c r="F1192">
        <v>0</v>
      </c>
      <c r="G1192">
        <v>0</v>
      </c>
      <c r="H1192">
        <v>0</v>
      </c>
      <c r="I1192">
        <v>0</v>
      </c>
      <c r="J1192">
        <v>0</v>
      </c>
      <c r="K1192">
        <v>0</v>
      </c>
      <c r="L1192">
        <v>0</v>
      </c>
      <c r="M1192">
        <v>0</v>
      </c>
      <c r="N1192">
        <v>0</v>
      </c>
      <c r="O1192">
        <v>0</v>
      </c>
      <c r="P1192">
        <v>0</v>
      </c>
      <c r="Q1192">
        <v>0</v>
      </c>
      <c r="R1192">
        <v>0</v>
      </c>
      <c r="S1192">
        <v>0</v>
      </c>
    </row>
    <row r="1193" spans="1:19">
      <c r="A1193" t="s">
        <v>150</v>
      </c>
      <c r="B1193" t="s">
        <v>179</v>
      </c>
      <c r="C1193" t="s">
        <v>863</v>
      </c>
      <c r="D1193">
        <v>79.556927500000029</v>
      </c>
      <c r="E1193">
        <v>36.584572500000007</v>
      </c>
      <c r="F1193">
        <v>0</v>
      </c>
      <c r="G1193">
        <v>0</v>
      </c>
      <c r="H1193">
        <v>0</v>
      </c>
      <c r="I1193">
        <v>0</v>
      </c>
      <c r="J1193">
        <v>0</v>
      </c>
      <c r="K1193">
        <v>0</v>
      </c>
      <c r="L1193">
        <v>0</v>
      </c>
      <c r="M1193">
        <v>0</v>
      </c>
      <c r="N1193">
        <v>0</v>
      </c>
      <c r="O1193">
        <v>0</v>
      </c>
      <c r="P1193">
        <v>0</v>
      </c>
      <c r="Q1193">
        <v>0</v>
      </c>
      <c r="R1193">
        <v>0</v>
      </c>
      <c r="S1193">
        <v>0</v>
      </c>
    </row>
    <row r="1194" spans="1:19">
      <c r="A1194" t="s">
        <v>150</v>
      </c>
      <c r="B1194" t="s">
        <v>181</v>
      </c>
      <c r="C1194" t="s">
        <v>856</v>
      </c>
      <c r="D1194">
        <v>0</v>
      </c>
      <c r="E1194">
        <v>0</v>
      </c>
      <c r="F1194">
        <v>0</v>
      </c>
      <c r="G1194">
        <v>0</v>
      </c>
      <c r="H1194">
        <v>0</v>
      </c>
      <c r="I1194">
        <v>0</v>
      </c>
      <c r="J1194">
        <v>0</v>
      </c>
      <c r="K1194">
        <v>0</v>
      </c>
      <c r="L1194">
        <v>0</v>
      </c>
      <c r="M1194">
        <v>0</v>
      </c>
      <c r="N1194">
        <v>0</v>
      </c>
      <c r="O1194">
        <v>0</v>
      </c>
      <c r="P1194">
        <v>0</v>
      </c>
      <c r="Q1194">
        <v>0</v>
      </c>
      <c r="R1194">
        <v>0</v>
      </c>
      <c r="S1194">
        <v>0</v>
      </c>
    </row>
    <row r="1195" spans="1:19">
      <c r="A1195" t="s">
        <v>150</v>
      </c>
      <c r="B1195" t="s">
        <v>181</v>
      </c>
      <c r="C1195" t="s">
        <v>857</v>
      </c>
      <c r="D1195">
        <v>21.92</v>
      </c>
      <c r="E1195">
        <v>10.079999999999998</v>
      </c>
      <c r="F1195">
        <v>0</v>
      </c>
      <c r="G1195">
        <v>0</v>
      </c>
      <c r="H1195">
        <v>0</v>
      </c>
      <c r="I1195">
        <v>0</v>
      </c>
      <c r="J1195">
        <v>0</v>
      </c>
      <c r="K1195">
        <v>0</v>
      </c>
      <c r="L1195">
        <v>0</v>
      </c>
      <c r="M1195">
        <v>0</v>
      </c>
      <c r="N1195">
        <v>0</v>
      </c>
      <c r="O1195">
        <v>0</v>
      </c>
      <c r="P1195">
        <v>0</v>
      </c>
      <c r="Q1195">
        <v>0</v>
      </c>
      <c r="R1195">
        <v>0</v>
      </c>
      <c r="S1195">
        <v>0</v>
      </c>
    </row>
    <row r="1196" spans="1:19">
      <c r="A1196" t="s">
        <v>150</v>
      </c>
      <c r="B1196" t="s">
        <v>181</v>
      </c>
      <c r="C1196" t="s">
        <v>858</v>
      </c>
      <c r="D1196">
        <v>52.416561680000001</v>
      </c>
      <c r="E1196">
        <v>24.103966319999998</v>
      </c>
      <c r="F1196">
        <v>0</v>
      </c>
      <c r="G1196">
        <v>0</v>
      </c>
      <c r="H1196">
        <v>0</v>
      </c>
      <c r="I1196">
        <v>0</v>
      </c>
      <c r="J1196">
        <v>0</v>
      </c>
      <c r="K1196">
        <v>0</v>
      </c>
      <c r="L1196">
        <v>0</v>
      </c>
      <c r="M1196">
        <v>0</v>
      </c>
      <c r="N1196">
        <v>0</v>
      </c>
      <c r="O1196">
        <v>0</v>
      </c>
      <c r="P1196">
        <v>0</v>
      </c>
      <c r="Q1196">
        <v>0</v>
      </c>
      <c r="R1196">
        <v>0</v>
      </c>
      <c r="S1196">
        <v>0</v>
      </c>
    </row>
    <row r="1197" spans="1:19">
      <c r="A1197" t="s">
        <v>150</v>
      </c>
      <c r="B1197" t="s">
        <v>181</v>
      </c>
      <c r="C1197" t="s">
        <v>859</v>
      </c>
      <c r="D1197">
        <v>79.556927500000029</v>
      </c>
      <c r="E1197">
        <v>36.584572500000007</v>
      </c>
      <c r="F1197">
        <v>0</v>
      </c>
      <c r="G1197">
        <v>0</v>
      </c>
      <c r="H1197">
        <v>0</v>
      </c>
      <c r="I1197">
        <v>0</v>
      </c>
      <c r="J1197">
        <v>0</v>
      </c>
      <c r="K1197">
        <v>0</v>
      </c>
      <c r="L1197">
        <v>0</v>
      </c>
      <c r="M1197">
        <v>0</v>
      </c>
      <c r="N1197">
        <v>0</v>
      </c>
      <c r="O1197">
        <v>0</v>
      </c>
      <c r="P1197">
        <v>0</v>
      </c>
      <c r="Q1197">
        <v>0</v>
      </c>
      <c r="R1197">
        <v>0</v>
      </c>
      <c r="S1197">
        <v>0</v>
      </c>
    </row>
    <row r="1198" spans="1:19">
      <c r="A1198" t="s">
        <v>150</v>
      </c>
      <c r="B1198" t="s">
        <v>181</v>
      </c>
      <c r="C1198" t="s">
        <v>860</v>
      </c>
      <c r="D1198">
        <v>79.556927500000029</v>
      </c>
      <c r="E1198">
        <v>36.584572500000007</v>
      </c>
      <c r="F1198">
        <v>0</v>
      </c>
      <c r="G1198">
        <v>0</v>
      </c>
      <c r="H1198">
        <v>0</v>
      </c>
      <c r="I1198">
        <v>0</v>
      </c>
      <c r="J1198">
        <v>0</v>
      </c>
      <c r="K1198">
        <v>0</v>
      </c>
      <c r="L1198">
        <v>0</v>
      </c>
      <c r="M1198">
        <v>0</v>
      </c>
      <c r="N1198">
        <v>0</v>
      </c>
      <c r="O1198">
        <v>0</v>
      </c>
      <c r="P1198">
        <v>0</v>
      </c>
      <c r="Q1198">
        <v>0</v>
      </c>
      <c r="R1198">
        <v>0</v>
      </c>
      <c r="S1198">
        <v>0</v>
      </c>
    </row>
    <row r="1199" spans="1:19">
      <c r="A1199" t="s">
        <v>150</v>
      </c>
      <c r="B1199" t="s">
        <v>181</v>
      </c>
      <c r="C1199" t="s">
        <v>861</v>
      </c>
      <c r="D1199">
        <v>79.556927500000029</v>
      </c>
      <c r="E1199">
        <v>36.584572500000007</v>
      </c>
      <c r="F1199">
        <v>0</v>
      </c>
      <c r="G1199">
        <v>0</v>
      </c>
      <c r="H1199">
        <v>0</v>
      </c>
      <c r="I1199">
        <v>0</v>
      </c>
      <c r="J1199">
        <v>0</v>
      </c>
      <c r="K1199">
        <v>0</v>
      </c>
      <c r="L1199">
        <v>0</v>
      </c>
      <c r="M1199">
        <v>0</v>
      </c>
      <c r="N1199">
        <v>0</v>
      </c>
      <c r="O1199">
        <v>0</v>
      </c>
      <c r="P1199">
        <v>0</v>
      </c>
      <c r="Q1199">
        <v>0</v>
      </c>
      <c r="R1199">
        <v>0</v>
      </c>
      <c r="S1199">
        <v>0</v>
      </c>
    </row>
    <row r="1200" spans="1:19">
      <c r="A1200" t="s">
        <v>150</v>
      </c>
      <c r="B1200" t="s">
        <v>181</v>
      </c>
      <c r="C1200" t="s">
        <v>862</v>
      </c>
      <c r="D1200">
        <v>79.556927500000029</v>
      </c>
      <c r="E1200">
        <v>36.584572500000007</v>
      </c>
      <c r="F1200">
        <v>0</v>
      </c>
      <c r="G1200">
        <v>0</v>
      </c>
      <c r="H1200">
        <v>0</v>
      </c>
      <c r="I1200">
        <v>0</v>
      </c>
      <c r="J1200">
        <v>0</v>
      </c>
      <c r="K1200">
        <v>0</v>
      </c>
      <c r="L1200">
        <v>0</v>
      </c>
      <c r="M1200">
        <v>0</v>
      </c>
      <c r="N1200">
        <v>0</v>
      </c>
      <c r="O1200">
        <v>0</v>
      </c>
      <c r="P1200">
        <v>0</v>
      </c>
      <c r="Q1200">
        <v>0</v>
      </c>
      <c r="R1200">
        <v>0</v>
      </c>
      <c r="S1200">
        <v>0</v>
      </c>
    </row>
    <row r="1201" spans="1:19">
      <c r="A1201" t="s">
        <v>150</v>
      </c>
      <c r="B1201" t="s">
        <v>181</v>
      </c>
      <c r="C1201" t="s">
        <v>863</v>
      </c>
      <c r="D1201">
        <v>79.556927500000029</v>
      </c>
      <c r="E1201">
        <v>36.584572500000007</v>
      </c>
      <c r="F1201">
        <v>0</v>
      </c>
      <c r="G1201">
        <v>0</v>
      </c>
      <c r="H1201">
        <v>0</v>
      </c>
      <c r="I1201">
        <v>0</v>
      </c>
      <c r="J1201">
        <v>0</v>
      </c>
      <c r="K1201">
        <v>0</v>
      </c>
      <c r="L1201">
        <v>0</v>
      </c>
      <c r="M1201">
        <v>0</v>
      </c>
      <c r="N1201">
        <v>0</v>
      </c>
      <c r="O1201">
        <v>0</v>
      </c>
      <c r="P1201">
        <v>0</v>
      </c>
      <c r="Q1201">
        <v>0</v>
      </c>
      <c r="R1201">
        <v>0</v>
      </c>
      <c r="S1201">
        <v>0</v>
      </c>
    </row>
    <row r="1202" spans="1:19">
      <c r="A1202" t="s">
        <v>150</v>
      </c>
      <c r="B1202" t="s">
        <v>183</v>
      </c>
      <c r="C1202" t="s">
        <v>856</v>
      </c>
      <c r="D1202">
        <v>0</v>
      </c>
      <c r="E1202">
        <v>0</v>
      </c>
      <c r="F1202">
        <v>0</v>
      </c>
      <c r="G1202">
        <v>0</v>
      </c>
      <c r="H1202">
        <v>0</v>
      </c>
      <c r="I1202">
        <v>0</v>
      </c>
      <c r="J1202">
        <v>0</v>
      </c>
      <c r="K1202">
        <v>0</v>
      </c>
      <c r="L1202">
        <v>0</v>
      </c>
      <c r="M1202">
        <v>0</v>
      </c>
      <c r="N1202">
        <v>0</v>
      </c>
      <c r="O1202">
        <v>0</v>
      </c>
      <c r="P1202">
        <v>0</v>
      </c>
      <c r="Q1202">
        <v>0</v>
      </c>
      <c r="R1202">
        <v>0</v>
      </c>
      <c r="S1202">
        <v>0</v>
      </c>
    </row>
    <row r="1203" spans="1:19">
      <c r="A1203" t="s">
        <v>150</v>
      </c>
      <c r="B1203" t="s">
        <v>183</v>
      </c>
      <c r="C1203" t="s">
        <v>857</v>
      </c>
      <c r="D1203">
        <v>21.92</v>
      </c>
      <c r="E1203">
        <v>10.079999999999998</v>
      </c>
      <c r="F1203">
        <v>0</v>
      </c>
      <c r="G1203">
        <v>0</v>
      </c>
      <c r="H1203">
        <v>0</v>
      </c>
      <c r="I1203">
        <v>0</v>
      </c>
      <c r="J1203">
        <v>0</v>
      </c>
      <c r="K1203">
        <v>0</v>
      </c>
      <c r="L1203">
        <v>0</v>
      </c>
      <c r="M1203">
        <v>0</v>
      </c>
      <c r="N1203">
        <v>0</v>
      </c>
      <c r="O1203">
        <v>0</v>
      </c>
      <c r="P1203">
        <v>0</v>
      </c>
      <c r="Q1203">
        <v>0</v>
      </c>
      <c r="R1203">
        <v>0</v>
      </c>
      <c r="S1203">
        <v>0</v>
      </c>
    </row>
    <row r="1204" spans="1:19">
      <c r="A1204" t="s">
        <v>150</v>
      </c>
      <c r="B1204" t="s">
        <v>183</v>
      </c>
      <c r="C1204" t="s">
        <v>858</v>
      </c>
      <c r="D1204">
        <v>52.416561680000001</v>
      </c>
      <c r="E1204">
        <v>24.103966319999998</v>
      </c>
      <c r="F1204">
        <v>0</v>
      </c>
      <c r="G1204">
        <v>0</v>
      </c>
      <c r="H1204">
        <v>0</v>
      </c>
      <c r="I1204">
        <v>0</v>
      </c>
      <c r="J1204">
        <v>0</v>
      </c>
      <c r="K1204">
        <v>0</v>
      </c>
      <c r="L1204">
        <v>0</v>
      </c>
      <c r="M1204">
        <v>0</v>
      </c>
      <c r="N1204">
        <v>0</v>
      </c>
      <c r="O1204">
        <v>0</v>
      </c>
      <c r="P1204">
        <v>0</v>
      </c>
      <c r="Q1204">
        <v>0</v>
      </c>
      <c r="R1204">
        <v>0</v>
      </c>
      <c r="S1204">
        <v>0</v>
      </c>
    </row>
    <row r="1205" spans="1:19">
      <c r="A1205" t="s">
        <v>150</v>
      </c>
      <c r="B1205" t="s">
        <v>183</v>
      </c>
      <c r="C1205" t="s">
        <v>859</v>
      </c>
      <c r="D1205">
        <v>79.556927500000029</v>
      </c>
      <c r="E1205">
        <v>36.584572500000007</v>
      </c>
      <c r="F1205">
        <v>0</v>
      </c>
      <c r="G1205">
        <v>0</v>
      </c>
      <c r="H1205">
        <v>0</v>
      </c>
      <c r="I1205">
        <v>0</v>
      </c>
      <c r="J1205">
        <v>0</v>
      </c>
      <c r="K1205">
        <v>0</v>
      </c>
      <c r="L1205">
        <v>0</v>
      </c>
      <c r="M1205">
        <v>0</v>
      </c>
      <c r="N1205">
        <v>0</v>
      </c>
      <c r="O1205">
        <v>0</v>
      </c>
      <c r="P1205">
        <v>0</v>
      </c>
      <c r="Q1205">
        <v>0</v>
      </c>
      <c r="R1205">
        <v>0</v>
      </c>
      <c r="S1205">
        <v>0</v>
      </c>
    </row>
    <row r="1206" spans="1:19">
      <c r="A1206" t="s">
        <v>150</v>
      </c>
      <c r="B1206" t="s">
        <v>183</v>
      </c>
      <c r="C1206" t="s">
        <v>860</v>
      </c>
      <c r="D1206">
        <v>79.556927500000029</v>
      </c>
      <c r="E1206">
        <v>36.584572500000007</v>
      </c>
      <c r="F1206">
        <v>0</v>
      </c>
      <c r="G1206">
        <v>0</v>
      </c>
      <c r="H1206">
        <v>0</v>
      </c>
      <c r="I1206">
        <v>0</v>
      </c>
      <c r="J1206">
        <v>0</v>
      </c>
      <c r="K1206">
        <v>0</v>
      </c>
      <c r="L1206">
        <v>0</v>
      </c>
      <c r="M1206">
        <v>0</v>
      </c>
      <c r="N1206">
        <v>0</v>
      </c>
      <c r="O1206">
        <v>0</v>
      </c>
      <c r="P1206">
        <v>0</v>
      </c>
      <c r="Q1206">
        <v>0</v>
      </c>
      <c r="R1206">
        <v>0</v>
      </c>
      <c r="S1206">
        <v>0</v>
      </c>
    </row>
    <row r="1207" spans="1:19">
      <c r="A1207" t="s">
        <v>150</v>
      </c>
      <c r="B1207" t="s">
        <v>183</v>
      </c>
      <c r="C1207" t="s">
        <v>861</v>
      </c>
      <c r="D1207">
        <v>79.556927500000029</v>
      </c>
      <c r="E1207">
        <v>36.584572500000007</v>
      </c>
      <c r="F1207">
        <v>0</v>
      </c>
      <c r="G1207">
        <v>0</v>
      </c>
      <c r="H1207">
        <v>0</v>
      </c>
      <c r="I1207">
        <v>0</v>
      </c>
      <c r="J1207">
        <v>0</v>
      </c>
      <c r="K1207">
        <v>0</v>
      </c>
      <c r="L1207">
        <v>0</v>
      </c>
      <c r="M1207">
        <v>0</v>
      </c>
      <c r="N1207">
        <v>0</v>
      </c>
      <c r="O1207">
        <v>0</v>
      </c>
      <c r="P1207">
        <v>0</v>
      </c>
      <c r="Q1207">
        <v>0</v>
      </c>
      <c r="R1207">
        <v>0</v>
      </c>
      <c r="S1207">
        <v>0</v>
      </c>
    </row>
    <row r="1208" spans="1:19">
      <c r="A1208" t="s">
        <v>150</v>
      </c>
      <c r="B1208" t="s">
        <v>183</v>
      </c>
      <c r="C1208" t="s">
        <v>862</v>
      </c>
      <c r="D1208">
        <v>79.556927500000029</v>
      </c>
      <c r="E1208">
        <v>36.584572500000007</v>
      </c>
      <c r="F1208">
        <v>0</v>
      </c>
      <c r="G1208">
        <v>0</v>
      </c>
      <c r="H1208">
        <v>0</v>
      </c>
      <c r="I1208">
        <v>0</v>
      </c>
      <c r="J1208">
        <v>0</v>
      </c>
      <c r="K1208">
        <v>0</v>
      </c>
      <c r="L1208">
        <v>0</v>
      </c>
      <c r="M1208">
        <v>0</v>
      </c>
      <c r="N1208">
        <v>0</v>
      </c>
      <c r="O1208">
        <v>0</v>
      </c>
      <c r="P1208">
        <v>0</v>
      </c>
      <c r="Q1208">
        <v>0</v>
      </c>
      <c r="R1208">
        <v>0</v>
      </c>
      <c r="S1208">
        <v>0</v>
      </c>
    </row>
    <row r="1209" spans="1:19">
      <c r="A1209" t="s">
        <v>150</v>
      </c>
      <c r="B1209" t="s">
        <v>183</v>
      </c>
      <c r="C1209" t="s">
        <v>863</v>
      </c>
      <c r="D1209">
        <v>79.556927500000029</v>
      </c>
      <c r="E1209">
        <v>36.584572500000007</v>
      </c>
      <c r="F1209">
        <v>0</v>
      </c>
      <c r="G1209">
        <v>0</v>
      </c>
      <c r="H1209">
        <v>0</v>
      </c>
      <c r="I1209">
        <v>0</v>
      </c>
      <c r="J1209">
        <v>0</v>
      </c>
      <c r="K1209">
        <v>0</v>
      </c>
      <c r="L1209">
        <v>0</v>
      </c>
      <c r="M1209">
        <v>0</v>
      </c>
      <c r="N1209">
        <v>0</v>
      </c>
      <c r="O1209">
        <v>0</v>
      </c>
      <c r="P1209">
        <v>0</v>
      </c>
      <c r="Q1209">
        <v>0</v>
      </c>
      <c r="R1209">
        <v>0</v>
      </c>
      <c r="S1209">
        <v>0</v>
      </c>
    </row>
    <row r="1210" spans="1:19">
      <c r="A1210" t="s">
        <v>150</v>
      </c>
      <c r="B1210" t="s">
        <v>185</v>
      </c>
      <c r="C1210" t="s">
        <v>856</v>
      </c>
      <c r="D1210">
        <v>0</v>
      </c>
      <c r="E1210">
        <v>0</v>
      </c>
      <c r="F1210">
        <v>0</v>
      </c>
      <c r="G1210">
        <v>0</v>
      </c>
      <c r="H1210">
        <v>0</v>
      </c>
      <c r="I1210">
        <v>0</v>
      </c>
      <c r="J1210">
        <v>0</v>
      </c>
      <c r="K1210">
        <v>0</v>
      </c>
      <c r="L1210">
        <v>0</v>
      </c>
      <c r="M1210">
        <v>0</v>
      </c>
      <c r="N1210">
        <v>0</v>
      </c>
      <c r="O1210">
        <v>0</v>
      </c>
      <c r="P1210">
        <v>0</v>
      </c>
      <c r="Q1210">
        <v>0</v>
      </c>
      <c r="R1210">
        <v>0</v>
      </c>
      <c r="S1210">
        <v>0</v>
      </c>
    </row>
    <row r="1211" spans="1:19">
      <c r="A1211" t="s">
        <v>150</v>
      </c>
      <c r="B1211" t="s">
        <v>185</v>
      </c>
      <c r="C1211" t="s">
        <v>857</v>
      </c>
      <c r="D1211">
        <v>15.610669496764679</v>
      </c>
      <c r="E1211">
        <v>7.1786290386582081</v>
      </c>
      <c r="F1211">
        <v>0</v>
      </c>
      <c r="G1211">
        <v>0</v>
      </c>
      <c r="H1211">
        <v>0</v>
      </c>
      <c r="I1211">
        <v>0</v>
      </c>
      <c r="J1211">
        <v>0</v>
      </c>
      <c r="K1211">
        <v>0</v>
      </c>
      <c r="L1211">
        <v>0</v>
      </c>
      <c r="M1211">
        <v>0</v>
      </c>
      <c r="N1211">
        <v>0</v>
      </c>
      <c r="O1211">
        <v>0</v>
      </c>
      <c r="P1211">
        <v>0</v>
      </c>
      <c r="Q1211">
        <v>0</v>
      </c>
      <c r="R1211">
        <v>0</v>
      </c>
      <c r="S1211">
        <v>0</v>
      </c>
    </row>
    <row r="1212" spans="1:19">
      <c r="A1212" t="s">
        <v>150</v>
      </c>
      <c r="B1212" t="s">
        <v>185</v>
      </c>
      <c r="C1212" t="s">
        <v>858</v>
      </c>
      <c r="D1212">
        <v>53.352496404552859</v>
      </c>
      <c r="E1212">
        <v>24.534359660487802</v>
      </c>
      <c r="F1212">
        <v>0</v>
      </c>
      <c r="G1212">
        <v>0</v>
      </c>
      <c r="H1212">
        <v>0</v>
      </c>
      <c r="I1212">
        <v>0</v>
      </c>
      <c r="J1212">
        <v>0</v>
      </c>
      <c r="K1212">
        <v>0</v>
      </c>
      <c r="L1212">
        <v>0</v>
      </c>
      <c r="M1212">
        <v>0</v>
      </c>
      <c r="N1212">
        <v>0</v>
      </c>
      <c r="O1212">
        <v>0</v>
      </c>
      <c r="P1212">
        <v>0</v>
      </c>
      <c r="Q1212">
        <v>0</v>
      </c>
      <c r="R1212">
        <v>0</v>
      </c>
      <c r="S1212">
        <v>0</v>
      </c>
    </row>
    <row r="1213" spans="1:19">
      <c r="A1213" t="s">
        <v>150</v>
      </c>
      <c r="B1213" t="s">
        <v>185</v>
      </c>
      <c r="C1213" t="s">
        <v>859</v>
      </c>
      <c r="D1213">
        <v>71.446073617886213</v>
      </c>
      <c r="E1213">
        <v>32.854763780487815</v>
      </c>
      <c r="F1213">
        <v>0</v>
      </c>
      <c r="G1213">
        <v>0</v>
      </c>
      <c r="H1213">
        <v>0</v>
      </c>
      <c r="I1213">
        <v>0</v>
      </c>
      <c r="J1213">
        <v>0</v>
      </c>
      <c r="K1213">
        <v>0</v>
      </c>
      <c r="L1213">
        <v>0</v>
      </c>
      <c r="M1213">
        <v>0</v>
      </c>
      <c r="N1213">
        <v>0</v>
      </c>
      <c r="O1213">
        <v>0</v>
      </c>
      <c r="P1213">
        <v>0</v>
      </c>
      <c r="Q1213">
        <v>0</v>
      </c>
      <c r="R1213">
        <v>0</v>
      </c>
      <c r="S1213">
        <v>0</v>
      </c>
    </row>
    <row r="1214" spans="1:19">
      <c r="A1214" t="s">
        <v>150</v>
      </c>
      <c r="B1214" t="s">
        <v>185</v>
      </c>
      <c r="C1214" t="s">
        <v>860</v>
      </c>
      <c r="D1214">
        <v>68.141257177807972</v>
      </c>
      <c r="E1214">
        <v>31.335030673006585</v>
      </c>
      <c r="F1214">
        <v>0</v>
      </c>
      <c r="G1214">
        <v>0</v>
      </c>
      <c r="H1214">
        <v>0</v>
      </c>
      <c r="I1214">
        <v>0</v>
      </c>
      <c r="J1214">
        <v>0</v>
      </c>
      <c r="K1214">
        <v>0</v>
      </c>
      <c r="L1214">
        <v>0</v>
      </c>
      <c r="M1214">
        <v>0</v>
      </c>
      <c r="N1214">
        <v>0</v>
      </c>
      <c r="O1214">
        <v>0</v>
      </c>
      <c r="P1214">
        <v>0</v>
      </c>
      <c r="Q1214">
        <v>0</v>
      </c>
      <c r="R1214">
        <v>0</v>
      </c>
      <c r="S1214">
        <v>0</v>
      </c>
    </row>
    <row r="1215" spans="1:19">
      <c r="A1215" t="s">
        <v>150</v>
      </c>
      <c r="B1215" t="s">
        <v>185</v>
      </c>
      <c r="C1215" t="s">
        <v>861</v>
      </c>
      <c r="D1215">
        <v>68.141257177807972</v>
      </c>
      <c r="E1215">
        <v>31.335030673006585</v>
      </c>
      <c r="F1215">
        <v>0</v>
      </c>
      <c r="G1215">
        <v>0</v>
      </c>
      <c r="H1215">
        <v>0</v>
      </c>
      <c r="I1215">
        <v>0</v>
      </c>
      <c r="J1215">
        <v>0</v>
      </c>
      <c r="K1215">
        <v>0</v>
      </c>
      <c r="L1215">
        <v>0</v>
      </c>
      <c r="M1215">
        <v>0</v>
      </c>
      <c r="N1215">
        <v>0</v>
      </c>
      <c r="O1215">
        <v>0</v>
      </c>
      <c r="P1215">
        <v>0</v>
      </c>
      <c r="Q1215">
        <v>0</v>
      </c>
      <c r="R1215">
        <v>0</v>
      </c>
      <c r="S1215">
        <v>0</v>
      </c>
    </row>
    <row r="1216" spans="1:19">
      <c r="A1216" t="s">
        <v>150</v>
      </c>
      <c r="B1216" t="s">
        <v>185</v>
      </c>
      <c r="C1216" t="s">
        <v>862</v>
      </c>
      <c r="D1216">
        <v>68.141257177807972</v>
      </c>
      <c r="E1216">
        <v>31.335030673006585</v>
      </c>
      <c r="F1216">
        <v>0</v>
      </c>
      <c r="G1216">
        <v>0</v>
      </c>
      <c r="H1216">
        <v>0</v>
      </c>
      <c r="I1216">
        <v>0</v>
      </c>
      <c r="J1216">
        <v>0</v>
      </c>
      <c r="K1216">
        <v>0</v>
      </c>
      <c r="L1216">
        <v>0</v>
      </c>
      <c r="M1216">
        <v>0</v>
      </c>
      <c r="N1216">
        <v>0</v>
      </c>
      <c r="O1216">
        <v>0</v>
      </c>
      <c r="P1216">
        <v>0</v>
      </c>
      <c r="Q1216">
        <v>0</v>
      </c>
      <c r="R1216">
        <v>0</v>
      </c>
      <c r="S1216">
        <v>0</v>
      </c>
    </row>
    <row r="1217" spans="1:19">
      <c r="A1217" t="s">
        <v>150</v>
      </c>
      <c r="B1217" t="s">
        <v>185</v>
      </c>
      <c r="C1217" t="s">
        <v>863</v>
      </c>
      <c r="D1217">
        <v>68.141257177807972</v>
      </c>
      <c r="E1217">
        <v>31.335030673006585</v>
      </c>
      <c r="F1217">
        <v>0</v>
      </c>
      <c r="G1217">
        <v>0</v>
      </c>
      <c r="H1217">
        <v>0</v>
      </c>
      <c r="I1217">
        <v>0</v>
      </c>
      <c r="J1217">
        <v>0</v>
      </c>
      <c r="K1217">
        <v>0</v>
      </c>
      <c r="L1217">
        <v>0</v>
      </c>
      <c r="M1217">
        <v>0</v>
      </c>
      <c r="N1217">
        <v>0</v>
      </c>
      <c r="O1217">
        <v>0</v>
      </c>
      <c r="P1217">
        <v>0</v>
      </c>
      <c r="Q1217">
        <v>0</v>
      </c>
      <c r="R1217">
        <v>0</v>
      </c>
      <c r="S1217">
        <v>0</v>
      </c>
    </row>
    <row r="1218" spans="1:19">
      <c r="A1218" t="s">
        <v>152</v>
      </c>
      <c r="B1218" t="s">
        <v>171</v>
      </c>
      <c r="C1218" t="s">
        <v>856</v>
      </c>
      <c r="D1218">
        <v>17.646457589984351</v>
      </c>
      <c r="E1218">
        <v>8.1147943661971809</v>
      </c>
      <c r="F1218">
        <v>0</v>
      </c>
      <c r="G1218">
        <v>0</v>
      </c>
      <c r="H1218">
        <v>0</v>
      </c>
      <c r="I1218">
        <v>0</v>
      </c>
      <c r="J1218">
        <v>0</v>
      </c>
      <c r="K1218">
        <v>0</v>
      </c>
      <c r="L1218">
        <v>0</v>
      </c>
      <c r="M1218">
        <v>0</v>
      </c>
      <c r="N1218">
        <v>0</v>
      </c>
      <c r="O1218">
        <v>0</v>
      </c>
      <c r="P1218">
        <v>0</v>
      </c>
      <c r="Q1218">
        <v>0</v>
      </c>
      <c r="R1218">
        <v>0</v>
      </c>
      <c r="S1218">
        <v>0</v>
      </c>
    </row>
    <row r="1219" spans="1:19">
      <c r="A1219" t="s">
        <v>152</v>
      </c>
      <c r="B1219" t="s">
        <v>171</v>
      </c>
      <c r="C1219" t="s">
        <v>857</v>
      </c>
      <c r="D1219">
        <v>28.457438909389101</v>
      </c>
      <c r="E1219">
        <v>13.086267527675279</v>
      </c>
      <c r="F1219">
        <v>0</v>
      </c>
      <c r="G1219">
        <v>0</v>
      </c>
      <c r="H1219">
        <v>0</v>
      </c>
      <c r="I1219">
        <v>0</v>
      </c>
      <c r="J1219">
        <v>0</v>
      </c>
      <c r="K1219">
        <v>0</v>
      </c>
      <c r="L1219">
        <v>0</v>
      </c>
      <c r="M1219">
        <v>0</v>
      </c>
      <c r="N1219">
        <v>0</v>
      </c>
      <c r="O1219">
        <v>0</v>
      </c>
      <c r="P1219">
        <v>0</v>
      </c>
      <c r="Q1219">
        <v>0</v>
      </c>
      <c r="R1219">
        <v>0</v>
      </c>
      <c r="S1219">
        <v>0</v>
      </c>
    </row>
    <row r="1220" spans="1:19">
      <c r="A1220" t="s">
        <v>152</v>
      </c>
      <c r="B1220" t="s">
        <v>171</v>
      </c>
      <c r="C1220" t="s">
        <v>858</v>
      </c>
      <c r="D1220">
        <v>33.723421151271758</v>
      </c>
      <c r="E1220">
        <v>15.50785060240964</v>
      </c>
      <c r="F1220">
        <v>0</v>
      </c>
      <c r="G1220">
        <v>0</v>
      </c>
      <c r="H1220">
        <v>0</v>
      </c>
      <c r="I1220">
        <v>0</v>
      </c>
      <c r="J1220">
        <v>0</v>
      </c>
      <c r="K1220">
        <v>0</v>
      </c>
      <c r="L1220">
        <v>0</v>
      </c>
      <c r="M1220">
        <v>0</v>
      </c>
      <c r="N1220">
        <v>0</v>
      </c>
      <c r="O1220">
        <v>0</v>
      </c>
      <c r="P1220">
        <v>0</v>
      </c>
      <c r="Q1220">
        <v>0</v>
      </c>
      <c r="R1220">
        <v>0</v>
      </c>
      <c r="S1220">
        <v>0</v>
      </c>
    </row>
    <row r="1221" spans="1:19">
      <c r="A1221" t="s">
        <v>152</v>
      </c>
      <c r="B1221" t="s">
        <v>171</v>
      </c>
      <c r="C1221" t="s">
        <v>859</v>
      </c>
      <c r="D1221">
        <v>29.778611244926179</v>
      </c>
      <c r="E1221">
        <v>13.693813930148533</v>
      </c>
      <c r="F1221">
        <v>0</v>
      </c>
      <c r="G1221">
        <v>0</v>
      </c>
      <c r="H1221">
        <v>0</v>
      </c>
      <c r="I1221">
        <v>0</v>
      </c>
      <c r="J1221">
        <v>0</v>
      </c>
      <c r="K1221">
        <v>0</v>
      </c>
      <c r="L1221">
        <v>0</v>
      </c>
      <c r="M1221">
        <v>0</v>
      </c>
      <c r="N1221">
        <v>0</v>
      </c>
      <c r="O1221">
        <v>0</v>
      </c>
      <c r="P1221">
        <v>0</v>
      </c>
      <c r="Q1221">
        <v>0</v>
      </c>
      <c r="R1221">
        <v>0</v>
      </c>
      <c r="S1221">
        <v>0</v>
      </c>
    </row>
    <row r="1222" spans="1:19">
      <c r="A1222" t="s">
        <v>152</v>
      </c>
      <c r="B1222" t="s">
        <v>171</v>
      </c>
      <c r="C1222" t="s">
        <v>860</v>
      </c>
      <c r="D1222">
        <v>32.864777777777782</v>
      </c>
      <c r="E1222">
        <v>15.113</v>
      </c>
      <c r="F1222">
        <v>0</v>
      </c>
      <c r="G1222">
        <v>0</v>
      </c>
      <c r="H1222">
        <v>0</v>
      </c>
      <c r="I1222">
        <v>0</v>
      </c>
      <c r="J1222">
        <v>0</v>
      </c>
      <c r="K1222">
        <v>0</v>
      </c>
      <c r="L1222">
        <v>0</v>
      </c>
      <c r="M1222">
        <v>0</v>
      </c>
      <c r="N1222">
        <v>0</v>
      </c>
      <c r="O1222">
        <v>0</v>
      </c>
      <c r="P1222">
        <v>0</v>
      </c>
      <c r="Q1222">
        <v>0</v>
      </c>
      <c r="R1222">
        <v>0</v>
      </c>
      <c r="S1222">
        <v>0</v>
      </c>
    </row>
    <row r="1223" spans="1:19">
      <c r="A1223" t="s">
        <v>152</v>
      </c>
      <c r="B1223" t="s">
        <v>171</v>
      </c>
      <c r="C1223" t="s">
        <v>861</v>
      </c>
      <c r="D1223">
        <v>32.864777777777782</v>
      </c>
      <c r="E1223">
        <v>15.113</v>
      </c>
      <c r="F1223">
        <v>0</v>
      </c>
      <c r="G1223">
        <v>0</v>
      </c>
      <c r="H1223">
        <v>0</v>
      </c>
      <c r="I1223">
        <v>0</v>
      </c>
      <c r="J1223">
        <v>0</v>
      </c>
      <c r="K1223">
        <v>0</v>
      </c>
      <c r="L1223">
        <v>0</v>
      </c>
      <c r="M1223">
        <v>0</v>
      </c>
      <c r="N1223">
        <v>0</v>
      </c>
      <c r="O1223">
        <v>0</v>
      </c>
      <c r="P1223">
        <v>0</v>
      </c>
      <c r="Q1223">
        <v>0</v>
      </c>
      <c r="R1223">
        <v>0</v>
      </c>
      <c r="S1223">
        <v>0</v>
      </c>
    </row>
    <row r="1224" spans="1:19">
      <c r="A1224" t="s">
        <v>152</v>
      </c>
      <c r="B1224" t="s">
        <v>171</v>
      </c>
      <c r="C1224" t="s">
        <v>862</v>
      </c>
      <c r="D1224">
        <v>32.864777777777782</v>
      </c>
      <c r="E1224">
        <v>15.113</v>
      </c>
      <c r="F1224">
        <v>0</v>
      </c>
      <c r="G1224">
        <v>0</v>
      </c>
      <c r="H1224">
        <v>0</v>
      </c>
      <c r="I1224">
        <v>0</v>
      </c>
      <c r="J1224">
        <v>0</v>
      </c>
      <c r="K1224">
        <v>0</v>
      </c>
      <c r="L1224">
        <v>0</v>
      </c>
      <c r="M1224">
        <v>0</v>
      </c>
      <c r="N1224">
        <v>0</v>
      </c>
      <c r="O1224">
        <v>0</v>
      </c>
      <c r="P1224">
        <v>0</v>
      </c>
      <c r="Q1224">
        <v>0</v>
      </c>
      <c r="R1224">
        <v>0</v>
      </c>
      <c r="S1224">
        <v>0</v>
      </c>
    </row>
    <row r="1225" spans="1:19">
      <c r="A1225" t="s">
        <v>152</v>
      </c>
      <c r="B1225" t="s">
        <v>171</v>
      </c>
      <c r="C1225" t="s">
        <v>863</v>
      </c>
      <c r="D1225">
        <v>32.864777777777782</v>
      </c>
      <c r="E1225">
        <v>15.113</v>
      </c>
      <c r="F1225">
        <v>0</v>
      </c>
      <c r="G1225">
        <v>0</v>
      </c>
      <c r="H1225">
        <v>0</v>
      </c>
      <c r="I1225">
        <v>0</v>
      </c>
      <c r="J1225">
        <v>0</v>
      </c>
      <c r="K1225">
        <v>0</v>
      </c>
      <c r="L1225">
        <v>0</v>
      </c>
      <c r="M1225">
        <v>0</v>
      </c>
      <c r="N1225">
        <v>0</v>
      </c>
      <c r="O1225">
        <v>0</v>
      </c>
      <c r="P1225">
        <v>0</v>
      </c>
      <c r="Q1225">
        <v>0</v>
      </c>
      <c r="R1225">
        <v>0</v>
      </c>
      <c r="S1225">
        <v>0</v>
      </c>
    </row>
    <row r="1226" spans="1:19">
      <c r="A1226" t="s">
        <v>152</v>
      </c>
      <c r="B1226" t="s">
        <v>173</v>
      </c>
      <c r="C1226" t="s">
        <v>856</v>
      </c>
      <c r="D1226">
        <v>35.813689197695254</v>
      </c>
      <c r="E1226">
        <v>16.469068755144527</v>
      </c>
      <c r="F1226">
        <v>0</v>
      </c>
      <c r="G1226">
        <v>0</v>
      </c>
      <c r="H1226">
        <v>0</v>
      </c>
      <c r="I1226">
        <v>0</v>
      </c>
      <c r="J1226">
        <v>0</v>
      </c>
      <c r="K1226">
        <v>0</v>
      </c>
      <c r="L1226">
        <v>0</v>
      </c>
      <c r="M1226">
        <v>0</v>
      </c>
      <c r="N1226">
        <v>0</v>
      </c>
      <c r="O1226">
        <v>0</v>
      </c>
      <c r="P1226">
        <v>0</v>
      </c>
      <c r="Q1226">
        <v>0</v>
      </c>
      <c r="R1226">
        <v>0</v>
      </c>
      <c r="S1226">
        <v>0</v>
      </c>
    </row>
    <row r="1227" spans="1:19">
      <c r="A1227" t="s">
        <v>152</v>
      </c>
      <c r="B1227" t="s">
        <v>173</v>
      </c>
      <c r="C1227" t="s">
        <v>857</v>
      </c>
      <c r="D1227">
        <v>57.910001352248749</v>
      </c>
      <c r="E1227">
        <v>26.630146607238466</v>
      </c>
      <c r="F1227">
        <v>0</v>
      </c>
      <c r="G1227">
        <v>0</v>
      </c>
      <c r="H1227">
        <v>0</v>
      </c>
      <c r="I1227">
        <v>0</v>
      </c>
      <c r="J1227">
        <v>0</v>
      </c>
      <c r="K1227">
        <v>0</v>
      </c>
      <c r="L1227">
        <v>0</v>
      </c>
      <c r="M1227">
        <v>0</v>
      </c>
      <c r="N1227">
        <v>0</v>
      </c>
      <c r="O1227">
        <v>0</v>
      </c>
      <c r="P1227">
        <v>0</v>
      </c>
      <c r="Q1227">
        <v>0</v>
      </c>
      <c r="R1227">
        <v>0</v>
      </c>
      <c r="S1227">
        <v>0</v>
      </c>
    </row>
    <row r="1228" spans="1:19">
      <c r="A1228" t="s">
        <v>152</v>
      </c>
      <c r="B1228" t="s">
        <v>173</v>
      </c>
      <c r="C1228" t="s">
        <v>858</v>
      </c>
      <c r="D1228">
        <v>39.606120108096427</v>
      </c>
      <c r="E1228">
        <v>18.2130333343801</v>
      </c>
      <c r="F1228">
        <v>0</v>
      </c>
      <c r="G1228">
        <v>0</v>
      </c>
      <c r="H1228">
        <v>0</v>
      </c>
      <c r="I1228">
        <v>0</v>
      </c>
      <c r="J1228">
        <v>0</v>
      </c>
      <c r="K1228">
        <v>0</v>
      </c>
      <c r="L1228">
        <v>0</v>
      </c>
      <c r="M1228">
        <v>0</v>
      </c>
      <c r="N1228">
        <v>0</v>
      </c>
      <c r="O1228">
        <v>0</v>
      </c>
      <c r="P1228">
        <v>0</v>
      </c>
      <c r="Q1228">
        <v>0</v>
      </c>
      <c r="R1228">
        <v>0</v>
      </c>
      <c r="S1228">
        <v>0</v>
      </c>
    </row>
    <row r="1229" spans="1:19">
      <c r="A1229" t="s">
        <v>152</v>
      </c>
      <c r="B1229" t="s">
        <v>173</v>
      </c>
      <c r="C1229" t="s">
        <v>859</v>
      </c>
      <c r="D1229">
        <v>23.039162087552871</v>
      </c>
      <c r="E1229">
        <v>10.594651178947668</v>
      </c>
      <c r="F1229">
        <v>0</v>
      </c>
      <c r="G1229">
        <v>0</v>
      </c>
      <c r="H1229">
        <v>0</v>
      </c>
      <c r="I1229">
        <v>0</v>
      </c>
      <c r="J1229">
        <v>0</v>
      </c>
      <c r="K1229">
        <v>0</v>
      </c>
      <c r="L1229">
        <v>0</v>
      </c>
      <c r="M1229">
        <v>0</v>
      </c>
      <c r="N1229">
        <v>0</v>
      </c>
      <c r="O1229">
        <v>0</v>
      </c>
      <c r="P1229">
        <v>0</v>
      </c>
      <c r="Q1229">
        <v>0</v>
      </c>
      <c r="R1229">
        <v>0</v>
      </c>
      <c r="S1229">
        <v>0</v>
      </c>
    </row>
    <row r="1230" spans="1:19">
      <c r="A1230" t="s">
        <v>152</v>
      </c>
      <c r="B1230" t="s">
        <v>173</v>
      </c>
      <c r="C1230" t="s">
        <v>860</v>
      </c>
      <c r="D1230">
        <v>19.051794729495612</v>
      </c>
      <c r="E1230">
        <v>8.7610442916658613</v>
      </c>
      <c r="F1230">
        <v>0</v>
      </c>
      <c r="G1230">
        <v>0</v>
      </c>
      <c r="H1230">
        <v>0</v>
      </c>
      <c r="I1230">
        <v>0</v>
      </c>
      <c r="J1230">
        <v>0</v>
      </c>
      <c r="K1230">
        <v>0</v>
      </c>
      <c r="L1230">
        <v>0</v>
      </c>
      <c r="M1230">
        <v>0</v>
      </c>
      <c r="N1230">
        <v>0</v>
      </c>
      <c r="O1230">
        <v>0</v>
      </c>
      <c r="P1230">
        <v>0</v>
      </c>
      <c r="Q1230">
        <v>0</v>
      </c>
      <c r="R1230">
        <v>0</v>
      </c>
      <c r="S1230">
        <v>0</v>
      </c>
    </row>
    <row r="1231" spans="1:19">
      <c r="A1231" t="s">
        <v>152</v>
      </c>
      <c r="B1231" t="s">
        <v>173</v>
      </c>
      <c r="C1231" t="s">
        <v>861</v>
      </c>
      <c r="D1231">
        <v>19.051794729495612</v>
      </c>
      <c r="E1231">
        <v>8.7610442916658613</v>
      </c>
      <c r="F1231">
        <v>0</v>
      </c>
      <c r="G1231">
        <v>0</v>
      </c>
      <c r="H1231">
        <v>0</v>
      </c>
      <c r="I1231">
        <v>0</v>
      </c>
      <c r="J1231">
        <v>0</v>
      </c>
      <c r="K1231">
        <v>0</v>
      </c>
      <c r="L1231">
        <v>0</v>
      </c>
      <c r="M1231">
        <v>0</v>
      </c>
      <c r="N1231">
        <v>0</v>
      </c>
      <c r="O1231">
        <v>0</v>
      </c>
      <c r="P1231">
        <v>0</v>
      </c>
      <c r="Q1231">
        <v>0</v>
      </c>
      <c r="R1231">
        <v>0</v>
      </c>
      <c r="S1231">
        <v>0</v>
      </c>
    </row>
    <row r="1232" spans="1:19">
      <c r="A1232" t="s">
        <v>152</v>
      </c>
      <c r="B1232" t="s">
        <v>173</v>
      </c>
      <c r="C1232" t="s">
        <v>862</v>
      </c>
      <c r="D1232">
        <v>19.051794729495612</v>
      </c>
      <c r="E1232">
        <v>8.7610442916658613</v>
      </c>
      <c r="F1232">
        <v>0</v>
      </c>
      <c r="G1232">
        <v>0</v>
      </c>
      <c r="H1232">
        <v>0</v>
      </c>
      <c r="I1232">
        <v>0</v>
      </c>
      <c r="J1232">
        <v>0</v>
      </c>
      <c r="K1232">
        <v>0</v>
      </c>
      <c r="L1232">
        <v>0</v>
      </c>
      <c r="M1232">
        <v>0</v>
      </c>
      <c r="N1232">
        <v>0</v>
      </c>
      <c r="O1232">
        <v>0</v>
      </c>
      <c r="P1232">
        <v>0</v>
      </c>
      <c r="Q1232">
        <v>0</v>
      </c>
      <c r="R1232">
        <v>0</v>
      </c>
      <c r="S1232">
        <v>0</v>
      </c>
    </row>
    <row r="1233" spans="1:19">
      <c r="A1233" t="s">
        <v>152</v>
      </c>
      <c r="B1233" t="s">
        <v>173</v>
      </c>
      <c r="C1233" t="s">
        <v>863</v>
      </c>
      <c r="D1233">
        <v>19.051794729495612</v>
      </c>
      <c r="E1233">
        <v>8.7610442916658613</v>
      </c>
      <c r="F1233">
        <v>0</v>
      </c>
      <c r="G1233">
        <v>0</v>
      </c>
      <c r="H1233">
        <v>0</v>
      </c>
      <c r="I1233">
        <v>0</v>
      </c>
      <c r="J1233">
        <v>0</v>
      </c>
      <c r="K1233">
        <v>0</v>
      </c>
      <c r="L1233">
        <v>0</v>
      </c>
      <c r="M1233">
        <v>0</v>
      </c>
      <c r="N1233">
        <v>0</v>
      </c>
      <c r="O1233">
        <v>0</v>
      </c>
      <c r="P1233">
        <v>0</v>
      </c>
      <c r="Q1233">
        <v>0</v>
      </c>
      <c r="R1233">
        <v>0</v>
      </c>
      <c r="S1233">
        <v>0</v>
      </c>
    </row>
    <row r="1234" spans="1:19">
      <c r="A1234" t="s">
        <v>152</v>
      </c>
      <c r="B1234" t="s">
        <v>175</v>
      </c>
      <c r="C1234" t="s">
        <v>856</v>
      </c>
      <c r="D1234">
        <v>0</v>
      </c>
      <c r="E1234">
        <v>0</v>
      </c>
      <c r="F1234">
        <v>0</v>
      </c>
      <c r="G1234">
        <v>0</v>
      </c>
      <c r="H1234">
        <v>0</v>
      </c>
      <c r="I1234">
        <v>0</v>
      </c>
      <c r="J1234">
        <v>0</v>
      </c>
      <c r="K1234">
        <v>0</v>
      </c>
      <c r="L1234">
        <v>0</v>
      </c>
      <c r="M1234">
        <v>0</v>
      </c>
      <c r="N1234">
        <v>0</v>
      </c>
      <c r="O1234">
        <v>0</v>
      </c>
      <c r="P1234">
        <v>0</v>
      </c>
      <c r="Q1234">
        <v>0</v>
      </c>
      <c r="R1234">
        <v>0</v>
      </c>
      <c r="S1234">
        <v>0</v>
      </c>
    </row>
    <row r="1235" spans="1:19">
      <c r="A1235" t="s">
        <v>152</v>
      </c>
      <c r="B1235" t="s">
        <v>175</v>
      </c>
      <c r="C1235" t="s">
        <v>857</v>
      </c>
      <c r="D1235">
        <v>63.629825023526131</v>
      </c>
      <c r="E1235">
        <v>29.260430485271137</v>
      </c>
      <c r="F1235">
        <v>0</v>
      </c>
      <c r="G1235">
        <v>0</v>
      </c>
      <c r="H1235">
        <v>0</v>
      </c>
      <c r="I1235">
        <v>0</v>
      </c>
      <c r="J1235">
        <v>0</v>
      </c>
      <c r="K1235">
        <v>0</v>
      </c>
      <c r="L1235">
        <v>0</v>
      </c>
      <c r="M1235">
        <v>0</v>
      </c>
      <c r="N1235">
        <v>0</v>
      </c>
      <c r="O1235">
        <v>0</v>
      </c>
      <c r="P1235">
        <v>0</v>
      </c>
      <c r="Q1235">
        <v>0</v>
      </c>
      <c r="R1235">
        <v>0</v>
      </c>
      <c r="S1235">
        <v>0</v>
      </c>
    </row>
    <row r="1236" spans="1:19">
      <c r="A1236" t="s">
        <v>152</v>
      </c>
      <c r="B1236" t="s">
        <v>175</v>
      </c>
      <c r="C1236" t="s">
        <v>858</v>
      </c>
      <c r="D1236">
        <v>61.138021321674472</v>
      </c>
      <c r="E1236">
        <v>28.114564549383147</v>
      </c>
      <c r="F1236">
        <v>0</v>
      </c>
      <c r="G1236">
        <v>0</v>
      </c>
      <c r="H1236">
        <v>0</v>
      </c>
      <c r="I1236">
        <v>0</v>
      </c>
      <c r="J1236">
        <v>0</v>
      </c>
      <c r="K1236">
        <v>0</v>
      </c>
      <c r="L1236">
        <v>0</v>
      </c>
      <c r="M1236">
        <v>0</v>
      </c>
      <c r="N1236">
        <v>0</v>
      </c>
      <c r="O1236">
        <v>0</v>
      </c>
      <c r="P1236">
        <v>0</v>
      </c>
      <c r="Q1236">
        <v>0</v>
      </c>
      <c r="R1236">
        <v>0</v>
      </c>
      <c r="S1236">
        <v>0</v>
      </c>
    </row>
    <row r="1237" spans="1:19">
      <c r="A1237" t="s">
        <v>152</v>
      </c>
      <c r="B1237" t="s">
        <v>175</v>
      </c>
      <c r="C1237" t="s">
        <v>859</v>
      </c>
      <c r="D1237">
        <v>43.84</v>
      </c>
      <c r="E1237">
        <v>20.159999999999997</v>
      </c>
      <c r="F1237">
        <v>0</v>
      </c>
      <c r="G1237">
        <v>0</v>
      </c>
      <c r="H1237">
        <v>0</v>
      </c>
      <c r="I1237">
        <v>0</v>
      </c>
      <c r="J1237">
        <v>0</v>
      </c>
      <c r="K1237">
        <v>0</v>
      </c>
      <c r="L1237">
        <v>0</v>
      </c>
      <c r="M1237">
        <v>0</v>
      </c>
      <c r="N1237">
        <v>0</v>
      </c>
      <c r="O1237">
        <v>0</v>
      </c>
      <c r="P1237">
        <v>0</v>
      </c>
      <c r="Q1237">
        <v>0</v>
      </c>
      <c r="R1237">
        <v>0</v>
      </c>
      <c r="S1237">
        <v>0</v>
      </c>
    </row>
    <row r="1238" spans="1:19">
      <c r="A1238" t="s">
        <v>152</v>
      </c>
      <c r="B1238" t="s">
        <v>175</v>
      </c>
      <c r="C1238" t="s">
        <v>860</v>
      </c>
      <c r="D1238">
        <v>43.84</v>
      </c>
      <c r="E1238">
        <v>20.159999999999997</v>
      </c>
      <c r="F1238">
        <v>0</v>
      </c>
      <c r="G1238">
        <v>0</v>
      </c>
      <c r="H1238">
        <v>0</v>
      </c>
      <c r="I1238">
        <v>0</v>
      </c>
      <c r="J1238">
        <v>0</v>
      </c>
      <c r="K1238">
        <v>0</v>
      </c>
      <c r="L1238">
        <v>0</v>
      </c>
      <c r="M1238">
        <v>0</v>
      </c>
      <c r="N1238">
        <v>0</v>
      </c>
      <c r="O1238">
        <v>0</v>
      </c>
      <c r="P1238">
        <v>0</v>
      </c>
      <c r="Q1238">
        <v>0</v>
      </c>
      <c r="R1238">
        <v>0</v>
      </c>
      <c r="S1238">
        <v>0</v>
      </c>
    </row>
    <row r="1239" spans="1:19">
      <c r="A1239" t="s">
        <v>152</v>
      </c>
      <c r="B1239" t="s">
        <v>175</v>
      </c>
      <c r="C1239" t="s">
        <v>861</v>
      </c>
      <c r="D1239">
        <v>43.84</v>
      </c>
      <c r="E1239">
        <v>20.159999999999997</v>
      </c>
      <c r="F1239">
        <v>0</v>
      </c>
      <c r="G1239">
        <v>0</v>
      </c>
      <c r="H1239">
        <v>0</v>
      </c>
      <c r="I1239">
        <v>0</v>
      </c>
      <c r="J1239">
        <v>0</v>
      </c>
      <c r="K1239">
        <v>0</v>
      </c>
      <c r="L1239">
        <v>0</v>
      </c>
      <c r="M1239">
        <v>0</v>
      </c>
      <c r="N1239">
        <v>0</v>
      </c>
      <c r="O1239">
        <v>0</v>
      </c>
      <c r="P1239">
        <v>0</v>
      </c>
      <c r="Q1239">
        <v>0</v>
      </c>
      <c r="R1239">
        <v>0</v>
      </c>
      <c r="S1239">
        <v>0</v>
      </c>
    </row>
    <row r="1240" spans="1:19">
      <c r="A1240" t="s">
        <v>152</v>
      </c>
      <c r="B1240" t="s">
        <v>175</v>
      </c>
      <c r="C1240" t="s">
        <v>862</v>
      </c>
      <c r="D1240">
        <v>43.84</v>
      </c>
      <c r="E1240">
        <v>20.159999999999997</v>
      </c>
      <c r="F1240">
        <v>0</v>
      </c>
      <c r="G1240">
        <v>0</v>
      </c>
      <c r="H1240">
        <v>0</v>
      </c>
      <c r="I1240">
        <v>0</v>
      </c>
      <c r="J1240">
        <v>0</v>
      </c>
      <c r="K1240">
        <v>0</v>
      </c>
      <c r="L1240">
        <v>0</v>
      </c>
      <c r="M1240">
        <v>0</v>
      </c>
      <c r="N1240">
        <v>0</v>
      </c>
      <c r="O1240">
        <v>0</v>
      </c>
      <c r="P1240">
        <v>0</v>
      </c>
      <c r="Q1240">
        <v>0</v>
      </c>
      <c r="R1240">
        <v>0</v>
      </c>
      <c r="S1240">
        <v>0</v>
      </c>
    </row>
    <row r="1241" spans="1:19">
      <c r="A1241" t="s">
        <v>152</v>
      </c>
      <c r="B1241" t="s">
        <v>175</v>
      </c>
      <c r="C1241" t="s">
        <v>863</v>
      </c>
      <c r="D1241">
        <v>43.84</v>
      </c>
      <c r="E1241">
        <v>20.159999999999997</v>
      </c>
      <c r="F1241">
        <v>0</v>
      </c>
      <c r="G1241">
        <v>0</v>
      </c>
      <c r="H1241">
        <v>0</v>
      </c>
      <c r="I1241">
        <v>0</v>
      </c>
      <c r="J1241">
        <v>0</v>
      </c>
      <c r="K1241">
        <v>0</v>
      </c>
      <c r="L1241">
        <v>0</v>
      </c>
      <c r="M1241">
        <v>0</v>
      </c>
      <c r="N1241">
        <v>0</v>
      </c>
      <c r="O1241">
        <v>0</v>
      </c>
      <c r="P1241">
        <v>0</v>
      </c>
      <c r="Q1241">
        <v>0</v>
      </c>
      <c r="R1241">
        <v>0</v>
      </c>
      <c r="S1241">
        <v>0</v>
      </c>
    </row>
    <row r="1242" spans="1:19">
      <c r="A1242" t="s">
        <v>152</v>
      </c>
      <c r="B1242" t="s">
        <v>177</v>
      </c>
      <c r="C1242" t="s">
        <v>856</v>
      </c>
      <c r="D1242">
        <v>36.676336893517288</v>
      </c>
      <c r="E1242">
        <v>16.865760761252474</v>
      </c>
      <c r="F1242">
        <v>0</v>
      </c>
      <c r="G1242">
        <v>0</v>
      </c>
      <c r="H1242">
        <v>0</v>
      </c>
      <c r="I1242">
        <v>0</v>
      </c>
      <c r="J1242">
        <v>0</v>
      </c>
      <c r="K1242">
        <v>0</v>
      </c>
      <c r="L1242">
        <v>0</v>
      </c>
      <c r="M1242">
        <v>0</v>
      </c>
      <c r="N1242">
        <v>0</v>
      </c>
      <c r="O1242">
        <v>0</v>
      </c>
      <c r="P1242">
        <v>0</v>
      </c>
      <c r="Q1242">
        <v>0</v>
      </c>
      <c r="R1242">
        <v>0</v>
      </c>
      <c r="S1242">
        <v>0</v>
      </c>
    </row>
    <row r="1243" spans="1:19">
      <c r="A1243" t="s">
        <v>152</v>
      </c>
      <c r="B1243" t="s">
        <v>177</v>
      </c>
      <c r="C1243" t="s">
        <v>857</v>
      </c>
      <c r="D1243">
        <v>36.676336893517288</v>
      </c>
      <c r="E1243">
        <v>16.865760761252474</v>
      </c>
      <c r="F1243">
        <v>0</v>
      </c>
      <c r="G1243">
        <v>0</v>
      </c>
      <c r="H1243">
        <v>0</v>
      </c>
      <c r="I1243">
        <v>0</v>
      </c>
      <c r="J1243">
        <v>0</v>
      </c>
      <c r="K1243">
        <v>0</v>
      </c>
      <c r="L1243">
        <v>0</v>
      </c>
      <c r="M1243">
        <v>0</v>
      </c>
      <c r="N1243">
        <v>0</v>
      </c>
      <c r="O1243">
        <v>0</v>
      </c>
      <c r="P1243">
        <v>0</v>
      </c>
      <c r="Q1243">
        <v>0</v>
      </c>
      <c r="R1243">
        <v>0</v>
      </c>
      <c r="S1243">
        <v>0</v>
      </c>
    </row>
    <row r="1244" spans="1:19">
      <c r="A1244" t="s">
        <v>152</v>
      </c>
      <c r="B1244" t="s">
        <v>177</v>
      </c>
      <c r="C1244" t="s">
        <v>858</v>
      </c>
      <c r="D1244">
        <v>21.92</v>
      </c>
      <c r="E1244">
        <v>10.079999999999998</v>
      </c>
      <c r="F1244">
        <v>0</v>
      </c>
      <c r="G1244">
        <v>0</v>
      </c>
      <c r="H1244">
        <v>0</v>
      </c>
      <c r="I1244">
        <v>0</v>
      </c>
      <c r="J1244">
        <v>0</v>
      </c>
      <c r="K1244">
        <v>0</v>
      </c>
      <c r="L1244">
        <v>0</v>
      </c>
      <c r="M1244">
        <v>0</v>
      </c>
      <c r="N1244">
        <v>0</v>
      </c>
      <c r="O1244">
        <v>0</v>
      </c>
      <c r="P1244">
        <v>0</v>
      </c>
      <c r="Q1244">
        <v>0</v>
      </c>
      <c r="R1244">
        <v>0</v>
      </c>
      <c r="S1244">
        <v>0</v>
      </c>
    </row>
    <row r="1245" spans="1:19">
      <c r="A1245" t="s">
        <v>152</v>
      </c>
      <c r="B1245" t="s">
        <v>177</v>
      </c>
      <c r="C1245" t="s">
        <v>859</v>
      </c>
      <c r="D1245">
        <v>21.92</v>
      </c>
      <c r="E1245">
        <v>10.079999999999998</v>
      </c>
      <c r="F1245">
        <v>0</v>
      </c>
      <c r="G1245">
        <v>0</v>
      </c>
      <c r="H1245">
        <v>0</v>
      </c>
      <c r="I1245">
        <v>0</v>
      </c>
      <c r="J1245">
        <v>0</v>
      </c>
      <c r="K1245">
        <v>0</v>
      </c>
      <c r="L1245">
        <v>0</v>
      </c>
      <c r="M1245">
        <v>0</v>
      </c>
      <c r="N1245">
        <v>0</v>
      </c>
      <c r="O1245">
        <v>0</v>
      </c>
      <c r="P1245">
        <v>0</v>
      </c>
      <c r="Q1245">
        <v>0</v>
      </c>
      <c r="R1245">
        <v>0</v>
      </c>
      <c r="S1245">
        <v>0</v>
      </c>
    </row>
    <row r="1246" spans="1:19">
      <c r="A1246" t="s">
        <v>152</v>
      </c>
      <c r="B1246" t="s">
        <v>177</v>
      </c>
      <c r="C1246" t="s">
        <v>860</v>
      </c>
      <c r="D1246">
        <v>29.497283950617287</v>
      </c>
      <c r="E1246">
        <v>13.56444444444444</v>
      </c>
      <c r="F1246">
        <v>0</v>
      </c>
      <c r="G1246">
        <v>0</v>
      </c>
      <c r="H1246">
        <v>0</v>
      </c>
      <c r="I1246">
        <v>0</v>
      </c>
      <c r="J1246">
        <v>0</v>
      </c>
      <c r="K1246">
        <v>0</v>
      </c>
      <c r="L1246">
        <v>0</v>
      </c>
      <c r="M1246">
        <v>0</v>
      </c>
      <c r="N1246">
        <v>0</v>
      </c>
      <c r="O1246">
        <v>0</v>
      </c>
      <c r="P1246">
        <v>0</v>
      </c>
      <c r="Q1246">
        <v>0</v>
      </c>
      <c r="R1246">
        <v>0</v>
      </c>
      <c r="S1246">
        <v>0</v>
      </c>
    </row>
    <row r="1247" spans="1:19">
      <c r="A1247" t="s">
        <v>152</v>
      </c>
      <c r="B1247" t="s">
        <v>177</v>
      </c>
      <c r="C1247" t="s">
        <v>861</v>
      </c>
      <c r="D1247">
        <v>29.497283950617287</v>
      </c>
      <c r="E1247">
        <v>13.56444444444444</v>
      </c>
      <c r="F1247">
        <v>0</v>
      </c>
      <c r="G1247">
        <v>0</v>
      </c>
      <c r="H1247">
        <v>0</v>
      </c>
      <c r="I1247">
        <v>0</v>
      </c>
      <c r="J1247">
        <v>0</v>
      </c>
      <c r="K1247">
        <v>0</v>
      </c>
      <c r="L1247">
        <v>0</v>
      </c>
      <c r="M1247">
        <v>0</v>
      </c>
      <c r="N1247">
        <v>0</v>
      </c>
      <c r="O1247">
        <v>0</v>
      </c>
      <c r="P1247">
        <v>0</v>
      </c>
      <c r="Q1247">
        <v>0</v>
      </c>
      <c r="R1247">
        <v>0</v>
      </c>
      <c r="S1247">
        <v>0</v>
      </c>
    </row>
    <row r="1248" spans="1:19">
      <c r="A1248" t="s">
        <v>152</v>
      </c>
      <c r="B1248" t="s">
        <v>177</v>
      </c>
      <c r="C1248" t="s">
        <v>862</v>
      </c>
      <c r="D1248">
        <v>29.497283950617287</v>
      </c>
      <c r="E1248">
        <v>13.56444444444444</v>
      </c>
      <c r="F1248">
        <v>0</v>
      </c>
      <c r="G1248">
        <v>0</v>
      </c>
      <c r="H1248">
        <v>0</v>
      </c>
      <c r="I1248">
        <v>0</v>
      </c>
      <c r="J1248">
        <v>0</v>
      </c>
      <c r="K1248">
        <v>0</v>
      </c>
      <c r="L1248">
        <v>0</v>
      </c>
      <c r="M1248">
        <v>0</v>
      </c>
      <c r="N1248">
        <v>0</v>
      </c>
      <c r="O1248">
        <v>0</v>
      </c>
      <c r="P1248">
        <v>0</v>
      </c>
      <c r="Q1248">
        <v>0</v>
      </c>
      <c r="R1248">
        <v>0</v>
      </c>
      <c r="S1248">
        <v>0</v>
      </c>
    </row>
    <row r="1249" spans="1:19">
      <c r="A1249" t="s">
        <v>152</v>
      </c>
      <c r="B1249" t="s">
        <v>177</v>
      </c>
      <c r="C1249" t="s">
        <v>863</v>
      </c>
      <c r="D1249">
        <v>29.497283950617287</v>
      </c>
      <c r="E1249">
        <v>13.56444444444444</v>
      </c>
      <c r="F1249">
        <v>0</v>
      </c>
      <c r="G1249">
        <v>0</v>
      </c>
      <c r="H1249">
        <v>0</v>
      </c>
      <c r="I1249">
        <v>0</v>
      </c>
      <c r="J1249">
        <v>0</v>
      </c>
      <c r="K1249">
        <v>0</v>
      </c>
      <c r="L1249">
        <v>0</v>
      </c>
      <c r="M1249">
        <v>0</v>
      </c>
      <c r="N1249">
        <v>0</v>
      </c>
      <c r="O1249">
        <v>0</v>
      </c>
      <c r="P1249">
        <v>0</v>
      </c>
      <c r="Q1249">
        <v>0</v>
      </c>
      <c r="R1249">
        <v>0</v>
      </c>
      <c r="S1249">
        <v>0</v>
      </c>
    </row>
    <row r="1250" spans="1:19">
      <c r="A1250" t="s">
        <v>152</v>
      </c>
      <c r="B1250" t="s">
        <v>179</v>
      </c>
      <c r="C1250" t="s">
        <v>856</v>
      </c>
      <c r="D1250">
        <v>36.676336893517288</v>
      </c>
      <c r="E1250">
        <v>16.865760761252474</v>
      </c>
      <c r="F1250">
        <v>0</v>
      </c>
      <c r="G1250">
        <v>0</v>
      </c>
      <c r="H1250">
        <v>0</v>
      </c>
      <c r="I1250">
        <v>0</v>
      </c>
      <c r="J1250">
        <v>0</v>
      </c>
      <c r="K1250">
        <v>0</v>
      </c>
      <c r="L1250">
        <v>0</v>
      </c>
      <c r="M1250">
        <v>0</v>
      </c>
      <c r="N1250">
        <v>0</v>
      </c>
      <c r="O1250">
        <v>0</v>
      </c>
      <c r="P1250">
        <v>0</v>
      </c>
      <c r="Q1250">
        <v>0</v>
      </c>
      <c r="R1250">
        <v>0</v>
      </c>
      <c r="S1250">
        <v>0</v>
      </c>
    </row>
    <row r="1251" spans="1:19">
      <c r="A1251" t="s">
        <v>152</v>
      </c>
      <c r="B1251" t="s">
        <v>179</v>
      </c>
      <c r="C1251" t="s">
        <v>857</v>
      </c>
      <c r="D1251">
        <v>36.676336893517288</v>
      </c>
      <c r="E1251">
        <v>16.865760761252474</v>
      </c>
      <c r="F1251">
        <v>0</v>
      </c>
      <c r="G1251">
        <v>0</v>
      </c>
      <c r="H1251">
        <v>0</v>
      </c>
      <c r="I1251">
        <v>0</v>
      </c>
      <c r="J1251">
        <v>0</v>
      </c>
      <c r="K1251">
        <v>0</v>
      </c>
      <c r="L1251">
        <v>0</v>
      </c>
      <c r="M1251">
        <v>0</v>
      </c>
      <c r="N1251">
        <v>0</v>
      </c>
      <c r="O1251">
        <v>0</v>
      </c>
      <c r="P1251">
        <v>0</v>
      </c>
      <c r="Q1251">
        <v>0</v>
      </c>
      <c r="R1251">
        <v>0</v>
      </c>
      <c r="S1251">
        <v>0</v>
      </c>
    </row>
    <row r="1252" spans="1:19">
      <c r="A1252" t="s">
        <v>152</v>
      </c>
      <c r="B1252" t="s">
        <v>179</v>
      </c>
      <c r="C1252" t="s">
        <v>858</v>
      </c>
      <c r="D1252">
        <v>21.92</v>
      </c>
      <c r="E1252">
        <v>10.079999999999998</v>
      </c>
      <c r="F1252">
        <v>0</v>
      </c>
      <c r="G1252">
        <v>0</v>
      </c>
      <c r="H1252">
        <v>0</v>
      </c>
      <c r="I1252">
        <v>0</v>
      </c>
      <c r="J1252">
        <v>0</v>
      </c>
      <c r="K1252">
        <v>0</v>
      </c>
      <c r="L1252">
        <v>0</v>
      </c>
      <c r="M1252">
        <v>0</v>
      </c>
      <c r="N1252">
        <v>0</v>
      </c>
      <c r="O1252">
        <v>0</v>
      </c>
      <c r="P1252">
        <v>0</v>
      </c>
      <c r="Q1252">
        <v>0</v>
      </c>
      <c r="R1252">
        <v>0</v>
      </c>
      <c r="S1252">
        <v>0</v>
      </c>
    </row>
    <row r="1253" spans="1:19">
      <c r="A1253" t="s">
        <v>152</v>
      </c>
      <c r="B1253" t="s">
        <v>179</v>
      </c>
      <c r="C1253" t="s">
        <v>859</v>
      </c>
      <c r="D1253">
        <v>21.92</v>
      </c>
      <c r="E1253">
        <v>10.079999999999998</v>
      </c>
      <c r="F1253">
        <v>0</v>
      </c>
      <c r="G1253">
        <v>0</v>
      </c>
      <c r="H1253">
        <v>0</v>
      </c>
      <c r="I1253">
        <v>0</v>
      </c>
      <c r="J1253">
        <v>0</v>
      </c>
      <c r="K1253">
        <v>0</v>
      </c>
      <c r="L1253">
        <v>0</v>
      </c>
      <c r="M1253">
        <v>0</v>
      </c>
      <c r="N1253">
        <v>0</v>
      </c>
      <c r="O1253">
        <v>0</v>
      </c>
      <c r="P1253">
        <v>0</v>
      </c>
      <c r="Q1253">
        <v>0</v>
      </c>
      <c r="R1253">
        <v>0</v>
      </c>
      <c r="S1253">
        <v>0</v>
      </c>
    </row>
    <row r="1254" spans="1:19">
      <c r="A1254" t="s">
        <v>152</v>
      </c>
      <c r="B1254" t="s">
        <v>179</v>
      </c>
      <c r="C1254" t="s">
        <v>860</v>
      </c>
      <c r="D1254">
        <v>29.497283950617287</v>
      </c>
      <c r="E1254">
        <v>13.56444444444444</v>
      </c>
      <c r="F1254">
        <v>0</v>
      </c>
      <c r="G1254">
        <v>0</v>
      </c>
      <c r="H1254">
        <v>0</v>
      </c>
      <c r="I1254">
        <v>0</v>
      </c>
      <c r="J1254">
        <v>0</v>
      </c>
      <c r="K1254">
        <v>0</v>
      </c>
      <c r="L1254">
        <v>0</v>
      </c>
      <c r="M1254">
        <v>0</v>
      </c>
      <c r="N1254">
        <v>0</v>
      </c>
      <c r="O1254">
        <v>0</v>
      </c>
      <c r="P1254">
        <v>0</v>
      </c>
      <c r="Q1254">
        <v>0</v>
      </c>
      <c r="R1254">
        <v>0</v>
      </c>
      <c r="S1254">
        <v>0</v>
      </c>
    </row>
    <row r="1255" spans="1:19">
      <c r="A1255" t="s">
        <v>152</v>
      </c>
      <c r="B1255" t="s">
        <v>179</v>
      </c>
      <c r="C1255" t="s">
        <v>861</v>
      </c>
      <c r="D1255">
        <v>29.497283950617287</v>
      </c>
      <c r="E1255">
        <v>13.56444444444444</v>
      </c>
      <c r="F1255">
        <v>0</v>
      </c>
      <c r="G1255">
        <v>0</v>
      </c>
      <c r="H1255">
        <v>0</v>
      </c>
      <c r="I1255">
        <v>0</v>
      </c>
      <c r="J1255">
        <v>0</v>
      </c>
      <c r="K1255">
        <v>0</v>
      </c>
      <c r="L1255">
        <v>0</v>
      </c>
      <c r="M1255">
        <v>0</v>
      </c>
      <c r="N1255">
        <v>0</v>
      </c>
      <c r="O1255">
        <v>0</v>
      </c>
      <c r="P1255">
        <v>0</v>
      </c>
      <c r="Q1255">
        <v>0</v>
      </c>
      <c r="R1255">
        <v>0</v>
      </c>
      <c r="S1255">
        <v>0</v>
      </c>
    </row>
    <row r="1256" spans="1:19">
      <c r="A1256" t="s">
        <v>152</v>
      </c>
      <c r="B1256" t="s">
        <v>179</v>
      </c>
      <c r="C1256" t="s">
        <v>862</v>
      </c>
      <c r="D1256">
        <v>29.497283950617287</v>
      </c>
      <c r="E1256">
        <v>13.56444444444444</v>
      </c>
      <c r="F1256">
        <v>0</v>
      </c>
      <c r="G1256">
        <v>0</v>
      </c>
      <c r="H1256">
        <v>0</v>
      </c>
      <c r="I1256">
        <v>0</v>
      </c>
      <c r="J1256">
        <v>0</v>
      </c>
      <c r="K1256">
        <v>0</v>
      </c>
      <c r="L1256">
        <v>0</v>
      </c>
      <c r="M1256">
        <v>0</v>
      </c>
      <c r="N1256">
        <v>0</v>
      </c>
      <c r="O1256">
        <v>0</v>
      </c>
      <c r="P1256">
        <v>0</v>
      </c>
      <c r="Q1256">
        <v>0</v>
      </c>
      <c r="R1256">
        <v>0</v>
      </c>
      <c r="S1256">
        <v>0</v>
      </c>
    </row>
    <row r="1257" spans="1:19">
      <c r="A1257" t="s">
        <v>152</v>
      </c>
      <c r="B1257" t="s">
        <v>179</v>
      </c>
      <c r="C1257" t="s">
        <v>863</v>
      </c>
      <c r="D1257">
        <v>29.497283950617287</v>
      </c>
      <c r="E1257">
        <v>13.56444444444444</v>
      </c>
      <c r="F1257">
        <v>0</v>
      </c>
      <c r="G1257">
        <v>0</v>
      </c>
      <c r="H1257">
        <v>0</v>
      </c>
      <c r="I1257">
        <v>0</v>
      </c>
      <c r="J1257">
        <v>0</v>
      </c>
      <c r="K1257">
        <v>0</v>
      </c>
      <c r="L1257">
        <v>0</v>
      </c>
      <c r="M1257">
        <v>0</v>
      </c>
      <c r="N1257">
        <v>0</v>
      </c>
      <c r="O1257">
        <v>0</v>
      </c>
      <c r="P1257">
        <v>0</v>
      </c>
      <c r="Q1257">
        <v>0</v>
      </c>
      <c r="R1257">
        <v>0</v>
      </c>
      <c r="S1257">
        <v>0</v>
      </c>
    </row>
    <row r="1258" spans="1:19">
      <c r="A1258" t="s">
        <v>152</v>
      </c>
      <c r="B1258" t="s">
        <v>181</v>
      </c>
      <c r="C1258" t="s">
        <v>856</v>
      </c>
      <c r="D1258">
        <v>36.676336893517288</v>
      </c>
      <c r="E1258">
        <v>16.865760761252474</v>
      </c>
      <c r="F1258">
        <v>0</v>
      </c>
      <c r="G1258">
        <v>0</v>
      </c>
      <c r="H1258">
        <v>0</v>
      </c>
      <c r="I1258">
        <v>0</v>
      </c>
      <c r="J1258">
        <v>0</v>
      </c>
      <c r="K1258">
        <v>0</v>
      </c>
      <c r="L1258">
        <v>0</v>
      </c>
      <c r="M1258">
        <v>0</v>
      </c>
      <c r="N1258">
        <v>0</v>
      </c>
      <c r="O1258">
        <v>0</v>
      </c>
      <c r="P1258">
        <v>0</v>
      </c>
      <c r="Q1258">
        <v>0</v>
      </c>
      <c r="R1258">
        <v>0</v>
      </c>
      <c r="S1258">
        <v>0</v>
      </c>
    </row>
    <row r="1259" spans="1:19">
      <c r="A1259" t="s">
        <v>152</v>
      </c>
      <c r="B1259" t="s">
        <v>181</v>
      </c>
      <c r="C1259" t="s">
        <v>857</v>
      </c>
      <c r="D1259">
        <v>36.676336893517288</v>
      </c>
      <c r="E1259">
        <v>16.865760761252474</v>
      </c>
      <c r="F1259">
        <v>0</v>
      </c>
      <c r="G1259">
        <v>0</v>
      </c>
      <c r="H1259">
        <v>0</v>
      </c>
      <c r="I1259">
        <v>0</v>
      </c>
      <c r="J1259">
        <v>0</v>
      </c>
      <c r="K1259">
        <v>0</v>
      </c>
      <c r="L1259">
        <v>0</v>
      </c>
      <c r="M1259">
        <v>0</v>
      </c>
      <c r="N1259">
        <v>0</v>
      </c>
      <c r="O1259">
        <v>0</v>
      </c>
      <c r="P1259">
        <v>0</v>
      </c>
      <c r="Q1259">
        <v>0</v>
      </c>
      <c r="R1259">
        <v>0</v>
      </c>
      <c r="S1259">
        <v>0</v>
      </c>
    </row>
    <row r="1260" spans="1:19">
      <c r="A1260" t="s">
        <v>152</v>
      </c>
      <c r="B1260" t="s">
        <v>181</v>
      </c>
      <c r="C1260" t="s">
        <v>858</v>
      </c>
      <c r="D1260">
        <v>21.92</v>
      </c>
      <c r="E1260">
        <v>10.079999999999998</v>
      </c>
      <c r="F1260">
        <v>0</v>
      </c>
      <c r="G1260">
        <v>0</v>
      </c>
      <c r="H1260">
        <v>0</v>
      </c>
      <c r="I1260">
        <v>0</v>
      </c>
      <c r="J1260">
        <v>0</v>
      </c>
      <c r="K1260">
        <v>0</v>
      </c>
      <c r="L1260">
        <v>0</v>
      </c>
      <c r="M1260">
        <v>0</v>
      </c>
      <c r="N1260">
        <v>0</v>
      </c>
      <c r="O1260">
        <v>0</v>
      </c>
      <c r="P1260">
        <v>0</v>
      </c>
      <c r="Q1260">
        <v>0</v>
      </c>
      <c r="R1260">
        <v>0</v>
      </c>
      <c r="S1260">
        <v>0</v>
      </c>
    </row>
    <row r="1261" spans="1:19">
      <c r="A1261" t="s">
        <v>152</v>
      </c>
      <c r="B1261" t="s">
        <v>181</v>
      </c>
      <c r="C1261" t="s">
        <v>859</v>
      </c>
      <c r="D1261">
        <v>21.92</v>
      </c>
      <c r="E1261">
        <v>10.079999999999998</v>
      </c>
      <c r="F1261">
        <v>0</v>
      </c>
      <c r="G1261">
        <v>0</v>
      </c>
      <c r="H1261">
        <v>0</v>
      </c>
      <c r="I1261">
        <v>0</v>
      </c>
      <c r="J1261">
        <v>0</v>
      </c>
      <c r="K1261">
        <v>0</v>
      </c>
      <c r="L1261">
        <v>0</v>
      </c>
      <c r="M1261">
        <v>0</v>
      </c>
      <c r="N1261">
        <v>0</v>
      </c>
      <c r="O1261">
        <v>0</v>
      </c>
      <c r="P1261">
        <v>0</v>
      </c>
      <c r="Q1261">
        <v>0</v>
      </c>
      <c r="R1261">
        <v>0</v>
      </c>
      <c r="S1261">
        <v>0</v>
      </c>
    </row>
    <row r="1262" spans="1:19">
      <c r="A1262" t="s">
        <v>152</v>
      </c>
      <c r="B1262" t="s">
        <v>181</v>
      </c>
      <c r="C1262" t="s">
        <v>860</v>
      </c>
      <c r="D1262">
        <v>29.497283950617287</v>
      </c>
      <c r="E1262">
        <v>13.56444444444444</v>
      </c>
      <c r="F1262">
        <v>0</v>
      </c>
      <c r="G1262">
        <v>0</v>
      </c>
      <c r="H1262">
        <v>0</v>
      </c>
      <c r="I1262">
        <v>0</v>
      </c>
      <c r="J1262">
        <v>0</v>
      </c>
      <c r="K1262">
        <v>0</v>
      </c>
      <c r="L1262">
        <v>0</v>
      </c>
      <c r="M1262">
        <v>0</v>
      </c>
      <c r="N1262">
        <v>0</v>
      </c>
      <c r="O1262">
        <v>0</v>
      </c>
      <c r="P1262">
        <v>0</v>
      </c>
      <c r="Q1262">
        <v>0</v>
      </c>
      <c r="R1262">
        <v>0</v>
      </c>
      <c r="S1262">
        <v>0</v>
      </c>
    </row>
    <row r="1263" spans="1:19">
      <c r="A1263" t="s">
        <v>152</v>
      </c>
      <c r="B1263" t="s">
        <v>181</v>
      </c>
      <c r="C1263" t="s">
        <v>861</v>
      </c>
      <c r="D1263">
        <v>29.497283950617287</v>
      </c>
      <c r="E1263">
        <v>13.56444444444444</v>
      </c>
      <c r="F1263">
        <v>0</v>
      </c>
      <c r="G1263">
        <v>0</v>
      </c>
      <c r="H1263">
        <v>0</v>
      </c>
      <c r="I1263">
        <v>0</v>
      </c>
      <c r="J1263">
        <v>0</v>
      </c>
      <c r="K1263">
        <v>0</v>
      </c>
      <c r="L1263">
        <v>0</v>
      </c>
      <c r="M1263">
        <v>0</v>
      </c>
      <c r="N1263">
        <v>0</v>
      </c>
      <c r="O1263">
        <v>0</v>
      </c>
      <c r="P1263">
        <v>0</v>
      </c>
      <c r="Q1263">
        <v>0</v>
      </c>
      <c r="R1263">
        <v>0</v>
      </c>
      <c r="S1263">
        <v>0</v>
      </c>
    </row>
    <row r="1264" spans="1:19">
      <c r="A1264" t="s">
        <v>152</v>
      </c>
      <c r="B1264" t="s">
        <v>181</v>
      </c>
      <c r="C1264" t="s">
        <v>862</v>
      </c>
      <c r="D1264">
        <v>29.497283950617287</v>
      </c>
      <c r="E1264">
        <v>13.56444444444444</v>
      </c>
      <c r="F1264">
        <v>0</v>
      </c>
      <c r="G1264">
        <v>0</v>
      </c>
      <c r="H1264">
        <v>0</v>
      </c>
      <c r="I1264">
        <v>0</v>
      </c>
      <c r="J1264">
        <v>0</v>
      </c>
      <c r="K1264">
        <v>0</v>
      </c>
      <c r="L1264">
        <v>0</v>
      </c>
      <c r="M1264">
        <v>0</v>
      </c>
      <c r="N1264">
        <v>0</v>
      </c>
      <c r="O1264">
        <v>0</v>
      </c>
      <c r="P1264">
        <v>0</v>
      </c>
      <c r="Q1264">
        <v>0</v>
      </c>
      <c r="R1264">
        <v>0</v>
      </c>
      <c r="S1264">
        <v>0</v>
      </c>
    </row>
    <row r="1265" spans="1:19">
      <c r="A1265" t="s">
        <v>152</v>
      </c>
      <c r="B1265" t="s">
        <v>181</v>
      </c>
      <c r="C1265" t="s">
        <v>863</v>
      </c>
      <c r="D1265">
        <v>29.497283950617287</v>
      </c>
      <c r="E1265">
        <v>13.56444444444444</v>
      </c>
      <c r="F1265">
        <v>0</v>
      </c>
      <c r="G1265">
        <v>0</v>
      </c>
      <c r="H1265">
        <v>0</v>
      </c>
      <c r="I1265">
        <v>0</v>
      </c>
      <c r="J1265">
        <v>0</v>
      </c>
      <c r="K1265">
        <v>0</v>
      </c>
      <c r="L1265">
        <v>0</v>
      </c>
      <c r="M1265">
        <v>0</v>
      </c>
      <c r="N1265">
        <v>0</v>
      </c>
      <c r="O1265">
        <v>0</v>
      </c>
      <c r="P1265">
        <v>0</v>
      </c>
      <c r="Q1265">
        <v>0</v>
      </c>
      <c r="R1265">
        <v>0</v>
      </c>
      <c r="S1265">
        <v>0</v>
      </c>
    </row>
    <row r="1266" spans="1:19">
      <c r="A1266" t="s">
        <v>152</v>
      </c>
      <c r="B1266" t="s">
        <v>183</v>
      </c>
      <c r="C1266" t="s">
        <v>856</v>
      </c>
      <c r="D1266">
        <v>36.676336893517288</v>
      </c>
      <c r="E1266">
        <v>16.865760761252474</v>
      </c>
      <c r="F1266">
        <v>0</v>
      </c>
      <c r="G1266">
        <v>0</v>
      </c>
      <c r="H1266">
        <v>0</v>
      </c>
      <c r="I1266">
        <v>0</v>
      </c>
      <c r="J1266">
        <v>0</v>
      </c>
      <c r="K1266">
        <v>0</v>
      </c>
      <c r="L1266">
        <v>0</v>
      </c>
      <c r="M1266">
        <v>0</v>
      </c>
      <c r="N1266">
        <v>0</v>
      </c>
      <c r="O1266">
        <v>0</v>
      </c>
      <c r="P1266">
        <v>0</v>
      </c>
      <c r="Q1266">
        <v>0</v>
      </c>
      <c r="R1266">
        <v>0</v>
      </c>
      <c r="S1266">
        <v>0</v>
      </c>
    </row>
    <row r="1267" spans="1:19">
      <c r="A1267" t="s">
        <v>152</v>
      </c>
      <c r="B1267" t="s">
        <v>183</v>
      </c>
      <c r="C1267" t="s">
        <v>857</v>
      </c>
      <c r="D1267">
        <v>36.676336893517288</v>
      </c>
      <c r="E1267">
        <v>16.865760761252474</v>
      </c>
      <c r="F1267">
        <v>0</v>
      </c>
      <c r="G1267">
        <v>0</v>
      </c>
      <c r="H1267">
        <v>0</v>
      </c>
      <c r="I1267">
        <v>0</v>
      </c>
      <c r="J1267">
        <v>0</v>
      </c>
      <c r="K1267">
        <v>0</v>
      </c>
      <c r="L1267">
        <v>0</v>
      </c>
      <c r="M1267">
        <v>0</v>
      </c>
      <c r="N1267">
        <v>0</v>
      </c>
      <c r="O1267">
        <v>0</v>
      </c>
      <c r="P1267">
        <v>0</v>
      </c>
      <c r="Q1267">
        <v>0</v>
      </c>
      <c r="R1267">
        <v>0</v>
      </c>
      <c r="S1267">
        <v>0</v>
      </c>
    </row>
    <row r="1268" spans="1:19">
      <c r="A1268" t="s">
        <v>152</v>
      </c>
      <c r="B1268" t="s">
        <v>183</v>
      </c>
      <c r="C1268" t="s">
        <v>858</v>
      </c>
      <c r="D1268">
        <v>21.92</v>
      </c>
      <c r="E1268">
        <v>10.079999999999998</v>
      </c>
      <c r="F1268">
        <v>0</v>
      </c>
      <c r="G1268">
        <v>0</v>
      </c>
      <c r="H1268">
        <v>0</v>
      </c>
      <c r="I1268">
        <v>0</v>
      </c>
      <c r="J1268">
        <v>0</v>
      </c>
      <c r="K1268">
        <v>0</v>
      </c>
      <c r="L1268">
        <v>0</v>
      </c>
      <c r="M1268">
        <v>0</v>
      </c>
      <c r="N1268">
        <v>0</v>
      </c>
      <c r="O1268">
        <v>0</v>
      </c>
      <c r="P1268">
        <v>0</v>
      </c>
      <c r="Q1268">
        <v>0</v>
      </c>
      <c r="R1268">
        <v>0</v>
      </c>
      <c r="S1268">
        <v>0</v>
      </c>
    </row>
    <row r="1269" spans="1:19">
      <c r="A1269" t="s">
        <v>152</v>
      </c>
      <c r="B1269" t="s">
        <v>183</v>
      </c>
      <c r="C1269" t="s">
        <v>859</v>
      </c>
      <c r="D1269">
        <v>21.92</v>
      </c>
      <c r="E1269">
        <v>10.079999999999998</v>
      </c>
      <c r="F1269">
        <v>0</v>
      </c>
      <c r="G1269">
        <v>0</v>
      </c>
      <c r="H1269">
        <v>0</v>
      </c>
      <c r="I1269">
        <v>0</v>
      </c>
      <c r="J1269">
        <v>0</v>
      </c>
      <c r="K1269">
        <v>0</v>
      </c>
      <c r="L1269">
        <v>0</v>
      </c>
      <c r="M1269">
        <v>0</v>
      </c>
      <c r="N1269">
        <v>0</v>
      </c>
      <c r="O1269">
        <v>0</v>
      </c>
      <c r="P1269">
        <v>0</v>
      </c>
      <c r="Q1269">
        <v>0</v>
      </c>
      <c r="R1269">
        <v>0</v>
      </c>
      <c r="S1269">
        <v>0</v>
      </c>
    </row>
    <row r="1270" spans="1:19">
      <c r="A1270" t="s">
        <v>152</v>
      </c>
      <c r="B1270" t="s">
        <v>183</v>
      </c>
      <c r="C1270" t="s">
        <v>860</v>
      </c>
      <c r="D1270">
        <v>29.497283950617287</v>
      </c>
      <c r="E1270">
        <v>13.56444444444444</v>
      </c>
      <c r="F1270">
        <v>0</v>
      </c>
      <c r="G1270">
        <v>0</v>
      </c>
      <c r="H1270">
        <v>0</v>
      </c>
      <c r="I1270">
        <v>0</v>
      </c>
      <c r="J1270">
        <v>0</v>
      </c>
      <c r="K1270">
        <v>0</v>
      </c>
      <c r="L1270">
        <v>0</v>
      </c>
      <c r="M1270">
        <v>0</v>
      </c>
      <c r="N1270">
        <v>0</v>
      </c>
      <c r="O1270">
        <v>0</v>
      </c>
      <c r="P1270">
        <v>0</v>
      </c>
      <c r="Q1270">
        <v>0</v>
      </c>
      <c r="R1270">
        <v>0</v>
      </c>
      <c r="S1270">
        <v>0</v>
      </c>
    </row>
    <row r="1271" spans="1:19">
      <c r="A1271" t="s">
        <v>152</v>
      </c>
      <c r="B1271" t="s">
        <v>183</v>
      </c>
      <c r="C1271" t="s">
        <v>861</v>
      </c>
      <c r="D1271">
        <v>29.497283950617287</v>
      </c>
      <c r="E1271">
        <v>13.56444444444444</v>
      </c>
      <c r="F1271">
        <v>0</v>
      </c>
      <c r="G1271">
        <v>0</v>
      </c>
      <c r="H1271">
        <v>0</v>
      </c>
      <c r="I1271">
        <v>0</v>
      </c>
      <c r="J1271">
        <v>0</v>
      </c>
      <c r="K1271">
        <v>0</v>
      </c>
      <c r="L1271">
        <v>0</v>
      </c>
      <c r="M1271">
        <v>0</v>
      </c>
      <c r="N1271">
        <v>0</v>
      </c>
      <c r="O1271">
        <v>0</v>
      </c>
      <c r="P1271">
        <v>0</v>
      </c>
      <c r="Q1271">
        <v>0</v>
      </c>
      <c r="R1271">
        <v>0</v>
      </c>
      <c r="S1271">
        <v>0</v>
      </c>
    </row>
    <row r="1272" spans="1:19">
      <c r="A1272" t="s">
        <v>152</v>
      </c>
      <c r="B1272" t="s">
        <v>183</v>
      </c>
      <c r="C1272" t="s">
        <v>862</v>
      </c>
      <c r="D1272">
        <v>29.497283950617287</v>
      </c>
      <c r="E1272">
        <v>13.56444444444444</v>
      </c>
      <c r="F1272">
        <v>0</v>
      </c>
      <c r="G1272">
        <v>0</v>
      </c>
      <c r="H1272">
        <v>0</v>
      </c>
      <c r="I1272">
        <v>0</v>
      </c>
      <c r="J1272">
        <v>0</v>
      </c>
      <c r="K1272">
        <v>0</v>
      </c>
      <c r="L1272">
        <v>0</v>
      </c>
      <c r="M1272">
        <v>0</v>
      </c>
      <c r="N1272">
        <v>0</v>
      </c>
      <c r="O1272">
        <v>0</v>
      </c>
      <c r="P1272">
        <v>0</v>
      </c>
      <c r="Q1272">
        <v>0</v>
      </c>
      <c r="R1272">
        <v>0</v>
      </c>
      <c r="S1272">
        <v>0</v>
      </c>
    </row>
    <row r="1273" spans="1:19">
      <c r="A1273" t="s">
        <v>152</v>
      </c>
      <c r="B1273" t="s">
        <v>183</v>
      </c>
      <c r="C1273" t="s">
        <v>863</v>
      </c>
      <c r="D1273">
        <v>29.497283950617287</v>
      </c>
      <c r="E1273">
        <v>13.56444444444444</v>
      </c>
      <c r="F1273">
        <v>0</v>
      </c>
      <c r="G1273">
        <v>0</v>
      </c>
      <c r="H1273">
        <v>0</v>
      </c>
      <c r="I1273">
        <v>0</v>
      </c>
      <c r="J1273">
        <v>0</v>
      </c>
      <c r="K1273">
        <v>0</v>
      </c>
      <c r="L1273">
        <v>0</v>
      </c>
      <c r="M1273">
        <v>0</v>
      </c>
      <c r="N1273">
        <v>0</v>
      </c>
      <c r="O1273">
        <v>0</v>
      </c>
      <c r="P1273">
        <v>0</v>
      </c>
      <c r="Q1273">
        <v>0</v>
      </c>
      <c r="R1273">
        <v>0</v>
      </c>
      <c r="S1273">
        <v>0</v>
      </c>
    </row>
    <row r="1274" spans="1:19">
      <c r="A1274" t="s">
        <v>152</v>
      </c>
      <c r="B1274" t="s">
        <v>185</v>
      </c>
      <c r="C1274" t="s">
        <v>856</v>
      </c>
      <c r="D1274">
        <v>24.450891262344857</v>
      </c>
      <c r="E1274">
        <v>11.243840507501648</v>
      </c>
      <c r="F1274">
        <v>0</v>
      </c>
      <c r="G1274">
        <v>0</v>
      </c>
      <c r="H1274">
        <v>0</v>
      </c>
      <c r="I1274">
        <v>0</v>
      </c>
      <c r="J1274">
        <v>0</v>
      </c>
      <c r="K1274">
        <v>0</v>
      </c>
      <c r="L1274">
        <v>0</v>
      </c>
      <c r="M1274">
        <v>0</v>
      </c>
      <c r="N1274">
        <v>0</v>
      </c>
      <c r="O1274">
        <v>0</v>
      </c>
      <c r="P1274">
        <v>0</v>
      </c>
      <c r="Q1274">
        <v>0</v>
      </c>
      <c r="R1274">
        <v>0</v>
      </c>
      <c r="S1274">
        <v>0</v>
      </c>
    </row>
    <row r="1275" spans="1:19">
      <c r="A1275" t="s">
        <v>152</v>
      </c>
      <c r="B1275" t="s">
        <v>185</v>
      </c>
      <c r="C1275" t="s">
        <v>857</v>
      </c>
      <c r="D1275">
        <v>47.165977533695795</v>
      </c>
      <c r="E1275">
        <v>21.689464121334552</v>
      </c>
      <c r="F1275">
        <v>0</v>
      </c>
      <c r="G1275">
        <v>0</v>
      </c>
      <c r="H1275">
        <v>0</v>
      </c>
      <c r="I1275">
        <v>0</v>
      </c>
      <c r="J1275">
        <v>0</v>
      </c>
      <c r="K1275">
        <v>0</v>
      </c>
      <c r="L1275">
        <v>0</v>
      </c>
      <c r="M1275">
        <v>0</v>
      </c>
      <c r="N1275">
        <v>0</v>
      </c>
      <c r="O1275">
        <v>0</v>
      </c>
      <c r="P1275">
        <v>0</v>
      </c>
      <c r="Q1275">
        <v>0</v>
      </c>
      <c r="R1275">
        <v>0</v>
      </c>
      <c r="S1275">
        <v>0</v>
      </c>
    </row>
    <row r="1276" spans="1:19">
      <c r="A1276" t="s">
        <v>152</v>
      </c>
      <c r="B1276" t="s">
        <v>185</v>
      </c>
      <c r="C1276" t="s">
        <v>858</v>
      </c>
      <c r="D1276">
        <v>36.461754937844937</v>
      </c>
      <c r="E1276">
        <v>16.767084387476139</v>
      </c>
      <c r="F1276">
        <v>0</v>
      </c>
      <c r="G1276">
        <v>0</v>
      </c>
      <c r="H1276">
        <v>0</v>
      </c>
      <c r="I1276">
        <v>0</v>
      </c>
      <c r="J1276">
        <v>0</v>
      </c>
      <c r="K1276">
        <v>0</v>
      </c>
      <c r="L1276">
        <v>0</v>
      </c>
      <c r="M1276">
        <v>0</v>
      </c>
      <c r="N1276">
        <v>0</v>
      </c>
      <c r="O1276">
        <v>0</v>
      </c>
      <c r="P1276">
        <v>0</v>
      </c>
      <c r="Q1276">
        <v>0</v>
      </c>
      <c r="R1276">
        <v>0</v>
      </c>
      <c r="S1276">
        <v>0</v>
      </c>
    </row>
    <row r="1277" spans="1:19">
      <c r="A1277" t="s">
        <v>152</v>
      </c>
      <c r="B1277" t="s">
        <v>185</v>
      </c>
      <c r="C1277" t="s">
        <v>859</v>
      </c>
      <c r="D1277">
        <v>33.578751384232532</v>
      </c>
      <c r="E1277">
        <v>15.441323629245609</v>
      </c>
      <c r="F1277">
        <v>0</v>
      </c>
      <c r="G1277">
        <v>0</v>
      </c>
      <c r="H1277">
        <v>0</v>
      </c>
      <c r="I1277">
        <v>0</v>
      </c>
      <c r="J1277">
        <v>0</v>
      </c>
      <c r="K1277">
        <v>0</v>
      </c>
      <c r="L1277">
        <v>0</v>
      </c>
      <c r="M1277">
        <v>0</v>
      </c>
      <c r="N1277">
        <v>0</v>
      </c>
      <c r="O1277">
        <v>0</v>
      </c>
      <c r="P1277">
        <v>0</v>
      </c>
      <c r="Q1277">
        <v>0</v>
      </c>
      <c r="R1277">
        <v>0</v>
      </c>
      <c r="S1277">
        <v>0</v>
      </c>
    </row>
    <row r="1278" spans="1:19">
      <c r="A1278" t="s">
        <v>152</v>
      </c>
      <c r="B1278" t="s">
        <v>185</v>
      </c>
      <c r="C1278" t="s">
        <v>860</v>
      </c>
      <c r="D1278">
        <v>39.772374017236423</v>
      </c>
      <c r="E1278">
        <v>18.289485861940832</v>
      </c>
      <c r="F1278">
        <v>0</v>
      </c>
      <c r="G1278">
        <v>0</v>
      </c>
      <c r="H1278">
        <v>0</v>
      </c>
      <c r="I1278">
        <v>0</v>
      </c>
      <c r="J1278">
        <v>0</v>
      </c>
      <c r="K1278">
        <v>0</v>
      </c>
      <c r="L1278">
        <v>0</v>
      </c>
      <c r="M1278">
        <v>0</v>
      </c>
      <c r="N1278">
        <v>0</v>
      </c>
      <c r="O1278">
        <v>0</v>
      </c>
      <c r="P1278">
        <v>0</v>
      </c>
      <c r="Q1278">
        <v>0</v>
      </c>
      <c r="R1278">
        <v>0</v>
      </c>
      <c r="S1278">
        <v>0</v>
      </c>
    </row>
    <row r="1279" spans="1:19">
      <c r="A1279" t="s">
        <v>152</v>
      </c>
      <c r="B1279" t="s">
        <v>185</v>
      </c>
      <c r="C1279" t="s">
        <v>861</v>
      </c>
      <c r="D1279">
        <v>39.772374017236423</v>
      </c>
      <c r="E1279">
        <v>18.289485861940832</v>
      </c>
      <c r="F1279">
        <v>0</v>
      </c>
      <c r="G1279">
        <v>0</v>
      </c>
      <c r="H1279">
        <v>0</v>
      </c>
      <c r="I1279">
        <v>0</v>
      </c>
      <c r="J1279">
        <v>0</v>
      </c>
      <c r="K1279">
        <v>0</v>
      </c>
      <c r="L1279">
        <v>0</v>
      </c>
      <c r="M1279">
        <v>0</v>
      </c>
      <c r="N1279">
        <v>0</v>
      </c>
      <c r="O1279">
        <v>0</v>
      </c>
      <c r="P1279">
        <v>0</v>
      </c>
      <c r="Q1279">
        <v>0</v>
      </c>
      <c r="R1279">
        <v>0</v>
      </c>
      <c r="S1279">
        <v>0</v>
      </c>
    </row>
    <row r="1280" spans="1:19">
      <c r="A1280" t="s">
        <v>152</v>
      </c>
      <c r="B1280" t="s">
        <v>185</v>
      </c>
      <c r="C1280" t="s">
        <v>862</v>
      </c>
      <c r="D1280">
        <v>39.772374017236423</v>
      </c>
      <c r="E1280">
        <v>18.289485861940832</v>
      </c>
      <c r="F1280">
        <v>0</v>
      </c>
      <c r="G1280">
        <v>0</v>
      </c>
      <c r="H1280">
        <v>0</v>
      </c>
      <c r="I1280">
        <v>0</v>
      </c>
      <c r="J1280">
        <v>0</v>
      </c>
      <c r="K1280">
        <v>0</v>
      </c>
      <c r="L1280">
        <v>0</v>
      </c>
      <c r="M1280">
        <v>0</v>
      </c>
      <c r="N1280">
        <v>0</v>
      </c>
      <c r="O1280">
        <v>0</v>
      </c>
      <c r="P1280">
        <v>0</v>
      </c>
      <c r="Q1280">
        <v>0</v>
      </c>
      <c r="R1280">
        <v>0</v>
      </c>
      <c r="S1280">
        <v>0</v>
      </c>
    </row>
    <row r="1281" spans="1:19">
      <c r="A1281" t="s">
        <v>152</v>
      </c>
      <c r="B1281" t="s">
        <v>185</v>
      </c>
      <c r="C1281" t="s">
        <v>863</v>
      </c>
      <c r="D1281">
        <v>39.772374017236423</v>
      </c>
      <c r="E1281">
        <v>18.289485861940832</v>
      </c>
      <c r="F1281">
        <v>0</v>
      </c>
      <c r="G1281">
        <v>0</v>
      </c>
      <c r="H1281">
        <v>0</v>
      </c>
      <c r="I1281">
        <v>0</v>
      </c>
      <c r="J1281">
        <v>0</v>
      </c>
      <c r="K1281">
        <v>0</v>
      </c>
      <c r="L1281">
        <v>0</v>
      </c>
      <c r="M1281">
        <v>0</v>
      </c>
      <c r="N1281">
        <v>0</v>
      </c>
      <c r="O1281">
        <v>0</v>
      </c>
      <c r="P1281">
        <v>0</v>
      </c>
      <c r="Q1281">
        <v>0</v>
      </c>
      <c r="R1281">
        <v>0</v>
      </c>
      <c r="S1281">
        <v>0</v>
      </c>
    </row>
    <row r="1282" spans="1:19">
      <c r="A1282" t="s">
        <v>154</v>
      </c>
      <c r="B1282" t="s">
        <v>171</v>
      </c>
      <c r="C1282" t="s">
        <v>856</v>
      </c>
      <c r="D1282">
        <v>0</v>
      </c>
      <c r="E1282">
        <v>0</v>
      </c>
      <c r="F1282">
        <v>0</v>
      </c>
      <c r="G1282">
        <v>0</v>
      </c>
      <c r="H1282">
        <v>0</v>
      </c>
      <c r="I1282">
        <v>0</v>
      </c>
      <c r="J1282">
        <v>0</v>
      </c>
      <c r="K1282">
        <v>0</v>
      </c>
      <c r="L1282">
        <v>0</v>
      </c>
      <c r="M1282">
        <v>0</v>
      </c>
      <c r="N1282">
        <v>0</v>
      </c>
      <c r="O1282">
        <v>0</v>
      </c>
      <c r="P1282">
        <v>0</v>
      </c>
      <c r="Q1282">
        <v>0</v>
      </c>
      <c r="R1282">
        <v>0</v>
      </c>
      <c r="S1282">
        <v>0</v>
      </c>
    </row>
    <row r="1283" spans="1:19">
      <c r="A1283" t="s">
        <v>154</v>
      </c>
      <c r="B1283" t="s">
        <v>171</v>
      </c>
      <c r="C1283" t="s">
        <v>857</v>
      </c>
      <c r="D1283">
        <v>32.830151822518651</v>
      </c>
      <c r="E1283">
        <v>15.097077115464778</v>
      </c>
      <c r="F1283">
        <v>0</v>
      </c>
      <c r="G1283">
        <v>0</v>
      </c>
      <c r="H1283">
        <v>0</v>
      </c>
      <c r="I1283">
        <v>0</v>
      </c>
      <c r="J1283">
        <v>0</v>
      </c>
      <c r="K1283">
        <v>0</v>
      </c>
      <c r="L1283">
        <v>0</v>
      </c>
      <c r="M1283">
        <v>0</v>
      </c>
      <c r="N1283">
        <v>0</v>
      </c>
      <c r="O1283">
        <v>0</v>
      </c>
      <c r="P1283">
        <v>0</v>
      </c>
      <c r="Q1283">
        <v>0</v>
      </c>
      <c r="R1283">
        <v>0</v>
      </c>
      <c r="S1283">
        <v>0</v>
      </c>
    </row>
    <row r="1284" spans="1:19">
      <c r="A1284" t="s">
        <v>154</v>
      </c>
      <c r="B1284" t="s">
        <v>171</v>
      </c>
      <c r="C1284" t="s">
        <v>858</v>
      </c>
      <c r="D1284">
        <v>36.027389560465018</v>
      </c>
      <c r="E1284">
        <v>16.567339724885365</v>
      </c>
      <c r="F1284">
        <v>0</v>
      </c>
      <c r="G1284">
        <v>0</v>
      </c>
      <c r="H1284">
        <v>0</v>
      </c>
      <c r="I1284">
        <v>0</v>
      </c>
      <c r="J1284">
        <v>0</v>
      </c>
      <c r="K1284">
        <v>0</v>
      </c>
      <c r="L1284">
        <v>0</v>
      </c>
      <c r="M1284">
        <v>0</v>
      </c>
      <c r="N1284">
        <v>0</v>
      </c>
      <c r="O1284">
        <v>0</v>
      </c>
      <c r="P1284">
        <v>0</v>
      </c>
      <c r="Q1284">
        <v>0</v>
      </c>
      <c r="R1284">
        <v>0</v>
      </c>
      <c r="S1284">
        <v>0</v>
      </c>
    </row>
    <row r="1285" spans="1:19">
      <c r="A1285" t="s">
        <v>154</v>
      </c>
      <c r="B1285" t="s">
        <v>171</v>
      </c>
      <c r="C1285" t="s">
        <v>859</v>
      </c>
      <c r="D1285">
        <v>41.103889166425951</v>
      </c>
      <c r="E1285">
        <v>18.901788448794406</v>
      </c>
      <c r="F1285">
        <v>0</v>
      </c>
      <c r="G1285">
        <v>0</v>
      </c>
      <c r="H1285">
        <v>0</v>
      </c>
      <c r="I1285">
        <v>0</v>
      </c>
      <c r="J1285">
        <v>0</v>
      </c>
      <c r="K1285">
        <v>0</v>
      </c>
      <c r="L1285">
        <v>0</v>
      </c>
      <c r="M1285">
        <v>0</v>
      </c>
      <c r="N1285">
        <v>0</v>
      </c>
      <c r="O1285">
        <v>0</v>
      </c>
      <c r="P1285">
        <v>0</v>
      </c>
      <c r="Q1285">
        <v>0</v>
      </c>
      <c r="R1285">
        <v>0</v>
      </c>
      <c r="S1285">
        <v>0</v>
      </c>
    </row>
    <row r="1286" spans="1:19">
      <c r="A1286" t="s">
        <v>154</v>
      </c>
      <c r="B1286" t="s">
        <v>171</v>
      </c>
      <c r="C1286" t="s">
        <v>860</v>
      </c>
      <c r="D1286">
        <v>42.419410904424666</v>
      </c>
      <c r="E1286">
        <v>19.506736401304764</v>
      </c>
      <c r="F1286">
        <v>0</v>
      </c>
      <c r="G1286">
        <v>0</v>
      </c>
      <c r="H1286">
        <v>0</v>
      </c>
      <c r="I1286">
        <v>0</v>
      </c>
      <c r="J1286">
        <v>0</v>
      </c>
      <c r="K1286">
        <v>0</v>
      </c>
      <c r="L1286">
        <v>0</v>
      </c>
      <c r="M1286">
        <v>0</v>
      </c>
      <c r="N1286">
        <v>0</v>
      </c>
      <c r="O1286">
        <v>0</v>
      </c>
      <c r="P1286">
        <v>0</v>
      </c>
      <c r="Q1286">
        <v>0</v>
      </c>
      <c r="R1286">
        <v>0</v>
      </c>
      <c r="S1286">
        <v>0</v>
      </c>
    </row>
    <row r="1287" spans="1:19">
      <c r="A1287" t="s">
        <v>154</v>
      </c>
      <c r="B1287" t="s">
        <v>171</v>
      </c>
      <c r="C1287" t="s">
        <v>861</v>
      </c>
      <c r="D1287">
        <v>42.419410904424666</v>
      </c>
      <c r="E1287">
        <v>19.506736401304764</v>
      </c>
      <c r="F1287">
        <v>0</v>
      </c>
      <c r="G1287">
        <v>0</v>
      </c>
      <c r="H1287">
        <v>0</v>
      </c>
      <c r="I1287">
        <v>0</v>
      </c>
      <c r="J1287">
        <v>0</v>
      </c>
      <c r="K1287">
        <v>0</v>
      </c>
      <c r="L1287">
        <v>0</v>
      </c>
      <c r="M1287">
        <v>0</v>
      </c>
      <c r="N1287">
        <v>0</v>
      </c>
      <c r="O1287">
        <v>0</v>
      </c>
      <c r="P1287">
        <v>0</v>
      </c>
      <c r="Q1287">
        <v>0</v>
      </c>
      <c r="R1287">
        <v>0</v>
      </c>
      <c r="S1287">
        <v>0</v>
      </c>
    </row>
    <row r="1288" spans="1:19">
      <c r="A1288" t="s">
        <v>154</v>
      </c>
      <c r="B1288" t="s">
        <v>171</v>
      </c>
      <c r="C1288" t="s">
        <v>862</v>
      </c>
      <c r="D1288">
        <v>42.419410904424666</v>
      </c>
      <c r="E1288">
        <v>19.506736401304764</v>
      </c>
      <c r="F1288">
        <v>0</v>
      </c>
      <c r="G1288">
        <v>0</v>
      </c>
      <c r="H1288">
        <v>0</v>
      </c>
      <c r="I1288">
        <v>0</v>
      </c>
      <c r="J1288">
        <v>0</v>
      </c>
      <c r="K1288">
        <v>0</v>
      </c>
      <c r="L1288">
        <v>0</v>
      </c>
      <c r="M1288">
        <v>0</v>
      </c>
      <c r="N1288">
        <v>0</v>
      </c>
      <c r="O1288">
        <v>0</v>
      </c>
      <c r="P1288">
        <v>0</v>
      </c>
      <c r="Q1288">
        <v>0</v>
      </c>
      <c r="R1288">
        <v>0</v>
      </c>
      <c r="S1288">
        <v>0</v>
      </c>
    </row>
    <row r="1289" spans="1:19">
      <c r="A1289" t="s">
        <v>154</v>
      </c>
      <c r="B1289" t="s">
        <v>171</v>
      </c>
      <c r="C1289" t="s">
        <v>863</v>
      </c>
      <c r="D1289">
        <v>42.419410904424666</v>
      </c>
      <c r="E1289">
        <v>19.506736401304764</v>
      </c>
      <c r="F1289">
        <v>0</v>
      </c>
      <c r="G1289">
        <v>0</v>
      </c>
      <c r="H1289">
        <v>0</v>
      </c>
      <c r="I1289">
        <v>0</v>
      </c>
      <c r="J1289">
        <v>0</v>
      </c>
      <c r="K1289">
        <v>0</v>
      </c>
      <c r="L1289">
        <v>0</v>
      </c>
      <c r="M1289">
        <v>0</v>
      </c>
      <c r="N1289">
        <v>0</v>
      </c>
      <c r="O1289">
        <v>0</v>
      </c>
      <c r="P1289">
        <v>0</v>
      </c>
      <c r="Q1289">
        <v>0</v>
      </c>
      <c r="R1289">
        <v>0</v>
      </c>
      <c r="S1289">
        <v>0</v>
      </c>
    </row>
    <row r="1290" spans="1:19">
      <c r="A1290" t="s">
        <v>154</v>
      </c>
      <c r="B1290" t="s">
        <v>173</v>
      </c>
      <c r="C1290" t="s">
        <v>856</v>
      </c>
      <c r="D1290">
        <v>0</v>
      </c>
      <c r="E1290">
        <v>0</v>
      </c>
      <c r="F1290">
        <v>0</v>
      </c>
      <c r="G1290">
        <v>0</v>
      </c>
      <c r="H1290">
        <v>0</v>
      </c>
      <c r="I1290">
        <v>0</v>
      </c>
      <c r="J1290">
        <v>0</v>
      </c>
      <c r="K1290">
        <v>0</v>
      </c>
      <c r="L1290">
        <v>0</v>
      </c>
      <c r="M1290">
        <v>0</v>
      </c>
      <c r="N1290">
        <v>0</v>
      </c>
      <c r="O1290">
        <v>0</v>
      </c>
      <c r="P1290">
        <v>0</v>
      </c>
      <c r="Q1290">
        <v>0</v>
      </c>
      <c r="R1290">
        <v>0</v>
      </c>
      <c r="S1290">
        <v>0</v>
      </c>
    </row>
    <row r="1291" spans="1:19">
      <c r="A1291" t="s">
        <v>154</v>
      </c>
      <c r="B1291" t="s">
        <v>173</v>
      </c>
      <c r="C1291" t="s">
        <v>857</v>
      </c>
      <c r="D1291">
        <v>27.770774603332125</v>
      </c>
      <c r="E1291">
        <v>12.770502189853456</v>
      </c>
      <c r="F1291">
        <v>0</v>
      </c>
      <c r="G1291">
        <v>0</v>
      </c>
      <c r="H1291">
        <v>0</v>
      </c>
      <c r="I1291">
        <v>0</v>
      </c>
      <c r="J1291">
        <v>0</v>
      </c>
      <c r="K1291">
        <v>0</v>
      </c>
      <c r="L1291">
        <v>0</v>
      </c>
      <c r="M1291">
        <v>0</v>
      </c>
      <c r="N1291">
        <v>0</v>
      </c>
      <c r="O1291">
        <v>0</v>
      </c>
      <c r="P1291">
        <v>0</v>
      </c>
      <c r="Q1291">
        <v>0</v>
      </c>
      <c r="R1291">
        <v>0</v>
      </c>
      <c r="S1291">
        <v>0</v>
      </c>
    </row>
    <row r="1292" spans="1:19">
      <c r="A1292" t="s">
        <v>154</v>
      </c>
      <c r="B1292" t="s">
        <v>173</v>
      </c>
      <c r="C1292" t="s">
        <v>858</v>
      </c>
      <c r="D1292">
        <v>35.970704906981837</v>
      </c>
      <c r="E1292">
        <v>16.541273059414998</v>
      </c>
      <c r="F1292">
        <v>0</v>
      </c>
      <c r="G1292">
        <v>0</v>
      </c>
      <c r="H1292">
        <v>0</v>
      </c>
      <c r="I1292">
        <v>0</v>
      </c>
      <c r="J1292">
        <v>0</v>
      </c>
      <c r="K1292">
        <v>0</v>
      </c>
      <c r="L1292">
        <v>0</v>
      </c>
      <c r="M1292">
        <v>0</v>
      </c>
      <c r="N1292">
        <v>0</v>
      </c>
      <c r="O1292">
        <v>0</v>
      </c>
      <c r="P1292">
        <v>0</v>
      </c>
      <c r="Q1292">
        <v>0</v>
      </c>
      <c r="R1292">
        <v>0</v>
      </c>
      <c r="S1292">
        <v>0</v>
      </c>
    </row>
    <row r="1293" spans="1:19">
      <c r="A1293" t="s">
        <v>154</v>
      </c>
      <c r="B1293" t="s">
        <v>173</v>
      </c>
      <c r="C1293" t="s">
        <v>859</v>
      </c>
      <c r="D1293">
        <v>32.771793871227928</v>
      </c>
      <c r="E1293">
        <v>15.070240977279994</v>
      </c>
      <c r="F1293">
        <v>0</v>
      </c>
      <c r="G1293">
        <v>0</v>
      </c>
      <c r="H1293">
        <v>0</v>
      </c>
      <c r="I1293">
        <v>0</v>
      </c>
      <c r="J1293">
        <v>0</v>
      </c>
      <c r="K1293">
        <v>0</v>
      </c>
      <c r="L1293">
        <v>0</v>
      </c>
      <c r="M1293">
        <v>0</v>
      </c>
      <c r="N1293">
        <v>0</v>
      </c>
      <c r="O1293">
        <v>0</v>
      </c>
      <c r="P1293">
        <v>0</v>
      </c>
      <c r="Q1293">
        <v>0</v>
      </c>
      <c r="R1293">
        <v>0</v>
      </c>
      <c r="S1293">
        <v>0</v>
      </c>
    </row>
    <row r="1294" spans="1:19">
      <c r="A1294" t="s">
        <v>154</v>
      </c>
      <c r="B1294" t="s">
        <v>173</v>
      </c>
      <c r="C1294" t="s">
        <v>860</v>
      </c>
      <c r="D1294">
        <v>27.681731369124478</v>
      </c>
      <c r="E1294">
        <v>12.729555301130233</v>
      </c>
      <c r="F1294">
        <v>0</v>
      </c>
      <c r="G1294">
        <v>0</v>
      </c>
      <c r="H1294">
        <v>0</v>
      </c>
      <c r="I1294">
        <v>0</v>
      </c>
      <c r="J1294">
        <v>0</v>
      </c>
      <c r="K1294">
        <v>0</v>
      </c>
      <c r="L1294">
        <v>0</v>
      </c>
      <c r="M1294">
        <v>0</v>
      </c>
      <c r="N1294">
        <v>0</v>
      </c>
      <c r="O1294">
        <v>0</v>
      </c>
      <c r="P1294">
        <v>0</v>
      </c>
      <c r="Q1294">
        <v>0</v>
      </c>
      <c r="R1294">
        <v>0</v>
      </c>
      <c r="S1294">
        <v>0</v>
      </c>
    </row>
    <row r="1295" spans="1:19">
      <c r="A1295" t="s">
        <v>154</v>
      </c>
      <c r="B1295" t="s">
        <v>173</v>
      </c>
      <c r="C1295" t="s">
        <v>861</v>
      </c>
      <c r="D1295">
        <v>27.681731369124478</v>
      </c>
      <c r="E1295">
        <v>12.729555301130233</v>
      </c>
      <c r="F1295">
        <v>0</v>
      </c>
      <c r="G1295">
        <v>0</v>
      </c>
      <c r="H1295">
        <v>0</v>
      </c>
      <c r="I1295">
        <v>0</v>
      </c>
      <c r="J1295">
        <v>0</v>
      </c>
      <c r="K1295">
        <v>0</v>
      </c>
      <c r="L1295">
        <v>0</v>
      </c>
      <c r="M1295">
        <v>0</v>
      </c>
      <c r="N1295">
        <v>0</v>
      </c>
      <c r="O1295">
        <v>0</v>
      </c>
      <c r="P1295">
        <v>0</v>
      </c>
      <c r="Q1295">
        <v>0</v>
      </c>
      <c r="R1295">
        <v>0</v>
      </c>
      <c r="S1295">
        <v>0</v>
      </c>
    </row>
    <row r="1296" spans="1:19">
      <c r="A1296" t="s">
        <v>154</v>
      </c>
      <c r="B1296" t="s">
        <v>173</v>
      </c>
      <c r="C1296" t="s">
        <v>862</v>
      </c>
      <c r="D1296">
        <v>27.681731369124478</v>
      </c>
      <c r="E1296">
        <v>12.729555301130233</v>
      </c>
      <c r="F1296">
        <v>0</v>
      </c>
      <c r="G1296">
        <v>0</v>
      </c>
      <c r="H1296">
        <v>0</v>
      </c>
      <c r="I1296">
        <v>0</v>
      </c>
      <c r="J1296">
        <v>0</v>
      </c>
      <c r="K1296">
        <v>0</v>
      </c>
      <c r="L1296">
        <v>0</v>
      </c>
      <c r="M1296">
        <v>0</v>
      </c>
      <c r="N1296">
        <v>0</v>
      </c>
      <c r="O1296">
        <v>0</v>
      </c>
      <c r="P1296">
        <v>0</v>
      </c>
      <c r="Q1296">
        <v>0</v>
      </c>
      <c r="R1296">
        <v>0</v>
      </c>
      <c r="S1296">
        <v>0</v>
      </c>
    </row>
    <row r="1297" spans="1:19">
      <c r="A1297" t="s">
        <v>154</v>
      </c>
      <c r="B1297" t="s">
        <v>173</v>
      </c>
      <c r="C1297" t="s">
        <v>863</v>
      </c>
      <c r="D1297">
        <v>27.681731369124478</v>
      </c>
      <c r="E1297">
        <v>12.729555301130233</v>
      </c>
      <c r="F1297">
        <v>0</v>
      </c>
      <c r="G1297">
        <v>0</v>
      </c>
      <c r="H1297">
        <v>0</v>
      </c>
      <c r="I1297">
        <v>0</v>
      </c>
      <c r="J1297">
        <v>0</v>
      </c>
      <c r="K1297">
        <v>0</v>
      </c>
      <c r="L1297">
        <v>0</v>
      </c>
      <c r="M1297">
        <v>0</v>
      </c>
      <c r="N1297">
        <v>0</v>
      </c>
      <c r="O1297">
        <v>0</v>
      </c>
      <c r="P1297">
        <v>0</v>
      </c>
      <c r="Q1297">
        <v>0</v>
      </c>
      <c r="R1297">
        <v>0</v>
      </c>
      <c r="S1297">
        <v>0</v>
      </c>
    </row>
    <row r="1298" spans="1:19">
      <c r="A1298" t="s">
        <v>154</v>
      </c>
      <c r="B1298" t="s">
        <v>175</v>
      </c>
      <c r="C1298" t="s">
        <v>856</v>
      </c>
      <c r="D1298">
        <v>0</v>
      </c>
      <c r="E1298">
        <v>0</v>
      </c>
      <c r="F1298">
        <v>0</v>
      </c>
      <c r="G1298">
        <v>0</v>
      </c>
      <c r="H1298">
        <v>0</v>
      </c>
      <c r="I1298">
        <v>0</v>
      </c>
      <c r="J1298">
        <v>0</v>
      </c>
      <c r="K1298">
        <v>0</v>
      </c>
      <c r="L1298">
        <v>0</v>
      </c>
      <c r="M1298">
        <v>0</v>
      </c>
      <c r="N1298">
        <v>0</v>
      </c>
      <c r="O1298">
        <v>0</v>
      </c>
      <c r="P1298">
        <v>0</v>
      </c>
      <c r="Q1298">
        <v>0</v>
      </c>
      <c r="R1298">
        <v>0</v>
      </c>
      <c r="S1298">
        <v>0</v>
      </c>
    </row>
    <row r="1299" spans="1:19">
      <c r="A1299" t="s">
        <v>154</v>
      </c>
      <c r="B1299" t="s">
        <v>175</v>
      </c>
      <c r="C1299" t="s">
        <v>857</v>
      </c>
      <c r="D1299">
        <v>43.839999999999996</v>
      </c>
      <c r="E1299">
        <v>20.159999999999989</v>
      </c>
      <c r="F1299">
        <v>0</v>
      </c>
      <c r="G1299">
        <v>0</v>
      </c>
      <c r="H1299">
        <v>0</v>
      </c>
      <c r="I1299">
        <v>0</v>
      </c>
      <c r="J1299">
        <v>0</v>
      </c>
      <c r="K1299">
        <v>0</v>
      </c>
      <c r="L1299">
        <v>0</v>
      </c>
      <c r="M1299">
        <v>0</v>
      </c>
      <c r="N1299">
        <v>0</v>
      </c>
      <c r="O1299">
        <v>0</v>
      </c>
      <c r="P1299">
        <v>0</v>
      </c>
      <c r="Q1299">
        <v>0</v>
      </c>
      <c r="R1299">
        <v>0</v>
      </c>
      <c r="S1299">
        <v>0</v>
      </c>
    </row>
    <row r="1300" spans="1:19">
      <c r="A1300" t="s">
        <v>154</v>
      </c>
      <c r="B1300" t="s">
        <v>175</v>
      </c>
      <c r="C1300" t="s">
        <v>858</v>
      </c>
      <c r="D1300">
        <v>43.84</v>
      </c>
      <c r="E1300">
        <v>20.159999999999997</v>
      </c>
      <c r="F1300">
        <v>0</v>
      </c>
      <c r="G1300">
        <v>0</v>
      </c>
      <c r="H1300">
        <v>0</v>
      </c>
      <c r="I1300">
        <v>0</v>
      </c>
      <c r="J1300">
        <v>0</v>
      </c>
      <c r="K1300">
        <v>0</v>
      </c>
      <c r="L1300">
        <v>0</v>
      </c>
      <c r="M1300">
        <v>0</v>
      </c>
      <c r="N1300">
        <v>0</v>
      </c>
      <c r="O1300">
        <v>0</v>
      </c>
      <c r="P1300">
        <v>0</v>
      </c>
      <c r="Q1300">
        <v>0</v>
      </c>
      <c r="R1300">
        <v>0</v>
      </c>
      <c r="S1300">
        <v>0</v>
      </c>
    </row>
    <row r="1301" spans="1:19">
      <c r="A1301" t="s">
        <v>154</v>
      </c>
      <c r="B1301" t="s">
        <v>175</v>
      </c>
      <c r="C1301" t="s">
        <v>859</v>
      </c>
      <c r="D1301">
        <v>43.84</v>
      </c>
      <c r="E1301">
        <v>20.159999999999997</v>
      </c>
      <c r="F1301">
        <v>0</v>
      </c>
      <c r="G1301">
        <v>0</v>
      </c>
      <c r="H1301">
        <v>0</v>
      </c>
      <c r="I1301">
        <v>0</v>
      </c>
      <c r="J1301">
        <v>0</v>
      </c>
      <c r="K1301">
        <v>0</v>
      </c>
      <c r="L1301">
        <v>0</v>
      </c>
      <c r="M1301">
        <v>0</v>
      </c>
      <c r="N1301">
        <v>0</v>
      </c>
      <c r="O1301">
        <v>0</v>
      </c>
      <c r="P1301">
        <v>0</v>
      </c>
      <c r="Q1301">
        <v>0</v>
      </c>
      <c r="R1301">
        <v>0</v>
      </c>
      <c r="S1301">
        <v>0</v>
      </c>
    </row>
    <row r="1302" spans="1:19">
      <c r="A1302" t="s">
        <v>154</v>
      </c>
      <c r="B1302" t="s">
        <v>175</v>
      </c>
      <c r="C1302" t="s">
        <v>860</v>
      </c>
      <c r="D1302">
        <v>43.84</v>
      </c>
      <c r="E1302">
        <v>20.159999999999997</v>
      </c>
      <c r="F1302">
        <v>0</v>
      </c>
      <c r="G1302">
        <v>0</v>
      </c>
      <c r="H1302">
        <v>0</v>
      </c>
      <c r="I1302">
        <v>0</v>
      </c>
      <c r="J1302">
        <v>0</v>
      </c>
      <c r="K1302">
        <v>0</v>
      </c>
      <c r="L1302">
        <v>0</v>
      </c>
      <c r="M1302">
        <v>0</v>
      </c>
      <c r="N1302">
        <v>0</v>
      </c>
      <c r="O1302">
        <v>0</v>
      </c>
      <c r="P1302">
        <v>0</v>
      </c>
      <c r="Q1302">
        <v>0</v>
      </c>
      <c r="R1302">
        <v>0</v>
      </c>
      <c r="S1302">
        <v>0</v>
      </c>
    </row>
    <row r="1303" spans="1:19">
      <c r="A1303" t="s">
        <v>154</v>
      </c>
      <c r="B1303" t="s">
        <v>175</v>
      </c>
      <c r="C1303" t="s">
        <v>861</v>
      </c>
      <c r="D1303">
        <v>43.84</v>
      </c>
      <c r="E1303">
        <v>20.159999999999997</v>
      </c>
      <c r="F1303">
        <v>0</v>
      </c>
      <c r="G1303">
        <v>0</v>
      </c>
      <c r="H1303">
        <v>0</v>
      </c>
      <c r="I1303">
        <v>0</v>
      </c>
      <c r="J1303">
        <v>0</v>
      </c>
      <c r="K1303">
        <v>0</v>
      </c>
      <c r="L1303">
        <v>0</v>
      </c>
      <c r="M1303">
        <v>0</v>
      </c>
      <c r="N1303">
        <v>0</v>
      </c>
      <c r="O1303">
        <v>0</v>
      </c>
      <c r="P1303">
        <v>0</v>
      </c>
      <c r="Q1303">
        <v>0</v>
      </c>
      <c r="R1303">
        <v>0</v>
      </c>
      <c r="S1303">
        <v>0</v>
      </c>
    </row>
    <row r="1304" spans="1:19">
      <c r="A1304" t="s">
        <v>154</v>
      </c>
      <c r="B1304" t="s">
        <v>175</v>
      </c>
      <c r="C1304" t="s">
        <v>862</v>
      </c>
      <c r="D1304">
        <v>43.84</v>
      </c>
      <c r="E1304">
        <v>20.159999999999997</v>
      </c>
      <c r="F1304">
        <v>0</v>
      </c>
      <c r="G1304">
        <v>0</v>
      </c>
      <c r="H1304">
        <v>0</v>
      </c>
      <c r="I1304">
        <v>0</v>
      </c>
      <c r="J1304">
        <v>0</v>
      </c>
      <c r="K1304">
        <v>0</v>
      </c>
      <c r="L1304">
        <v>0</v>
      </c>
      <c r="M1304">
        <v>0</v>
      </c>
      <c r="N1304">
        <v>0</v>
      </c>
      <c r="O1304">
        <v>0</v>
      </c>
      <c r="P1304">
        <v>0</v>
      </c>
      <c r="Q1304">
        <v>0</v>
      </c>
      <c r="R1304">
        <v>0</v>
      </c>
      <c r="S1304">
        <v>0</v>
      </c>
    </row>
    <row r="1305" spans="1:19">
      <c r="A1305" t="s">
        <v>154</v>
      </c>
      <c r="B1305" t="s">
        <v>175</v>
      </c>
      <c r="C1305" t="s">
        <v>863</v>
      </c>
      <c r="D1305">
        <v>43.84</v>
      </c>
      <c r="E1305">
        <v>20.159999999999997</v>
      </c>
      <c r="F1305">
        <v>0</v>
      </c>
      <c r="G1305">
        <v>0</v>
      </c>
      <c r="H1305">
        <v>0</v>
      </c>
      <c r="I1305">
        <v>0</v>
      </c>
      <c r="J1305">
        <v>0</v>
      </c>
      <c r="K1305">
        <v>0</v>
      </c>
      <c r="L1305">
        <v>0</v>
      </c>
      <c r="M1305">
        <v>0</v>
      </c>
      <c r="N1305">
        <v>0</v>
      </c>
      <c r="O1305">
        <v>0</v>
      </c>
      <c r="P1305">
        <v>0</v>
      </c>
      <c r="Q1305">
        <v>0</v>
      </c>
      <c r="R1305">
        <v>0</v>
      </c>
      <c r="S1305">
        <v>0</v>
      </c>
    </row>
    <row r="1306" spans="1:19">
      <c r="A1306" t="s">
        <v>154</v>
      </c>
      <c r="B1306" t="s">
        <v>177</v>
      </c>
      <c r="C1306" t="s">
        <v>856</v>
      </c>
      <c r="D1306">
        <v>0</v>
      </c>
      <c r="E1306">
        <v>0</v>
      </c>
      <c r="F1306">
        <v>0</v>
      </c>
      <c r="G1306">
        <v>0</v>
      </c>
      <c r="H1306">
        <v>0</v>
      </c>
      <c r="I1306">
        <v>0</v>
      </c>
      <c r="J1306">
        <v>0</v>
      </c>
      <c r="K1306">
        <v>0</v>
      </c>
      <c r="L1306">
        <v>0</v>
      </c>
      <c r="M1306">
        <v>0</v>
      </c>
      <c r="N1306">
        <v>0</v>
      </c>
      <c r="O1306">
        <v>0</v>
      </c>
      <c r="P1306">
        <v>0</v>
      </c>
      <c r="Q1306">
        <v>0</v>
      </c>
      <c r="R1306">
        <v>0</v>
      </c>
      <c r="S1306">
        <v>0</v>
      </c>
    </row>
    <row r="1307" spans="1:19">
      <c r="A1307" t="s">
        <v>154</v>
      </c>
      <c r="B1307" t="s">
        <v>177</v>
      </c>
      <c r="C1307" t="s">
        <v>857</v>
      </c>
      <c r="D1307">
        <v>26.303999999999995</v>
      </c>
      <c r="E1307">
        <v>12.095999999999997</v>
      </c>
      <c r="F1307">
        <v>0</v>
      </c>
      <c r="G1307">
        <v>0</v>
      </c>
      <c r="H1307">
        <v>0</v>
      </c>
      <c r="I1307">
        <v>0</v>
      </c>
      <c r="J1307">
        <v>0</v>
      </c>
      <c r="K1307">
        <v>0</v>
      </c>
      <c r="L1307">
        <v>0</v>
      </c>
      <c r="M1307">
        <v>0</v>
      </c>
      <c r="N1307">
        <v>0</v>
      </c>
      <c r="O1307">
        <v>0</v>
      </c>
      <c r="P1307">
        <v>0</v>
      </c>
      <c r="Q1307">
        <v>0</v>
      </c>
      <c r="R1307">
        <v>0</v>
      </c>
      <c r="S1307">
        <v>0</v>
      </c>
    </row>
    <row r="1308" spans="1:19">
      <c r="A1308" t="s">
        <v>154</v>
      </c>
      <c r="B1308" t="s">
        <v>177</v>
      </c>
      <c r="C1308" t="s">
        <v>858</v>
      </c>
      <c r="D1308">
        <v>97.652449200000049</v>
      </c>
      <c r="E1308">
        <v>44.905870800000017</v>
      </c>
      <c r="F1308">
        <v>0</v>
      </c>
      <c r="G1308">
        <v>0</v>
      </c>
      <c r="H1308">
        <v>0</v>
      </c>
      <c r="I1308">
        <v>0</v>
      </c>
      <c r="J1308">
        <v>0</v>
      </c>
      <c r="K1308">
        <v>0</v>
      </c>
      <c r="L1308">
        <v>0</v>
      </c>
      <c r="M1308">
        <v>0</v>
      </c>
      <c r="N1308">
        <v>0</v>
      </c>
      <c r="O1308">
        <v>0</v>
      </c>
      <c r="P1308">
        <v>0</v>
      </c>
      <c r="Q1308">
        <v>0</v>
      </c>
      <c r="R1308">
        <v>0</v>
      </c>
      <c r="S1308">
        <v>0</v>
      </c>
    </row>
    <row r="1309" spans="1:19">
      <c r="A1309" t="s">
        <v>154</v>
      </c>
      <c r="B1309" t="s">
        <v>177</v>
      </c>
      <c r="C1309" t="s">
        <v>859</v>
      </c>
      <c r="D1309">
        <v>26.303999999999995</v>
      </c>
      <c r="E1309">
        <v>12.095999999999997</v>
      </c>
      <c r="F1309">
        <v>0</v>
      </c>
      <c r="G1309">
        <v>0</v>
      </c>
      <c r="H1309">
        <v>0</v>
      </c>
      <c r="I1309">
        <v>0</v>
      </c>
      <c r="J1309">
        <v>0</v>
      </c>
      <c r="K1309">
        <v>0</v>
      </c>
      <c r="L1309">
        <v>0</v>
      </c>
      <c r="M1309">
        <v>0</v>
      </c>
      <c r="N1309">
        <v>0</v>
      </c>
      <c r="O1309">
        <v>0</v>
      </c>
      <c r="P1309">
        <v>0</v>
      </c>
      <c r="Q1309">
        <v>0</v>
      </c>
      <c r="R1309">
        <v>0</v>
      </c>
      <c r="S1309">
        <v>0</v>
      </c>
    </row>
    <row r="1310" spans="1:19">
      <c r="A1310" t="s">
        <v>154</v>
      </c>
      <c r="B1310" t="s">
        <v>177</v>
      </c>
      <c r="C1310" t="s">
        <v>860</v>
      </c>
      <c r="D1310">
        <v>26.303999999999995</v>
      </c>
      <c r="E1310">
        <v>12.095999999999997</v>
      </c>
      <c r="F1310">
        <v>0</v>
      </c>
      <c r="G1310">
        <v>0</v>
      </c>
      <c r="H1310">
        <v>0</v>
      </c>
      <c r="I1310">
        <v>0</v>
      </c>
      <c r="J1310">
        <v>0</v>
      </c>
      <c r="K1310">
        <v>0</v>
      </c>
      <c r="L1310">
        <v>0</v>
      </c>
      <c r="M1310">
        <v>0</v>
      </c>
      <c r="N1310">
        <v>0</v>
      </c>
      <c r="O1310">
        <v>0</v>
      </c>
      <c r="P1310">
        <v>0</v>
      </c>
      <c r="Q1310">
        <v>0</v>
      </c>
      <c r="R1310">
        <v>0</v>
      </c>
      <c r="S1310">
        <v>0</v>
      </c>
    </row>
    <row r="1311" spans="1:19">
      <c r="A1311" t="s">
        <v>154</v>
      </c>
      <c r="B1311" t="s">
        <v>177</v>
      </c>
      <c r="C1311" t="s">
        <v>861</v>
      </c>
      <c r="D1311">
        <v>26.303999999999995</v>
      </c>
      <c r="E1311">
        <v>12.095999999999997</v>
      </c>
      <c r="F1311">
        <v>0</v>
      </c>
      <c r="G1311">
        <v>0</v>
      </c>
      <c r="H1311">
        <v>0</v>
      </c>
      <c r="I1311">
        <v>0</v>
      </c>
      <c r="J1311">
        <v>0</v>
      </c>
      <c r="K1311">
        <v>0</v>
      </c>
      <c r="L1311">
        <v>0</v>
      </c>
      <c r="M1311">
        <v>0</v>
      </c>
      <c r="N1311">
        <v>0</v>
      </c>
      <c r="O1311">
        <v>0</v>
      </c>
      <c r="P1311">
        <v>0</v>
      </c>
      <c r="Q1311">
        <v>0</v>
      </c>
      <c r="R1311">
        <v>0</v>
      </c>
      <c r="S1311">
        <v>0</v>
      </c>
    </row>
    <row r="1312" spans="1:19">
      <c r="A1312" t="s">
        <v>154</v>
      </c>
      <c r="B1312" t="s">
        <v>177</v>
      </c>
      <c r="C1312" t="s">
        <v>862</v>
      </c>
      <c r="D1312">
        <v>26.303999999999995</v>
      </c>
      <c r="E1312">
        <v>12.095999999999997</v>
      </c>
      <c r="F1312">
        <v>0</v>
      </c>
      <c r="G1312">
        <v>0</v>
      </c>
      <c r="H1312">
        <v>0</v>
      </c>
      <c r="I1312">
        <v>0</v>
      </c>
      <c r="J1312">
        <v>0</v>
      </c>
      <c r="K1312">
        <v>0</v>
      </c>
      <c r="L1312">
        <v>0</v>
      </c>
      <c r="M1312">
        <v>0</v>
      </c>
      <c r="N1312">
        <v>0</v>
      </c>
      <c r="O1312">
        <v>0</v>
      </c>
      <c r="P1312">
        <v>0</v>
      </c>
      <c r="Q1312">
        <v>0</v>
      </c>
      <c r="R1312">
        <v>0</v>
      </c>
      <c r="S1312">
        <v>0</v>
      </c>
    </row>
    <row r="1313" spans="1:19">
      <c r="A1313" t="s">
        <v>154</v>
      </c>
      <c r="B1313" t="s">
        <v>177</v>
      </c>
      <c r="C1313" t="s">
        <v>863</v>
      </c>
      <c r="D1313">
        <v>26.303999999999995</v>
      </c>
      <c r="E1313">
        <v>12.095999999999997</v>
      </c>
      <c r="F1313">
        <v>0</v>
      </c>
      <c r="G1313">
        <v>0</v>
      </c>
      <c r="H1313">
        <v>0</v>
      </c>
      <c r="I1313">
        <v>0</v>
      </c>
      <c r="J1313">
        <v>0</v>
      </c>
      <c r="K1313">
        <v>0</v>
      </c>
      <c r="L1313">
        <v>0</v>
      </c>
      <c r="M1313">
        <v>0</v>
      </c>
      <c r="N1313">
        <v>0</v>
      </c>
      <c r="O1313">
        <v>0</v>
      </c>
      <c r="P1313">
        <v>0</v>
      </c>
      <c r="Q1313">
        <v>0</v>
      </c>
      <c r="R1313">
        <v>0</v>
      </c>
      <c r="S1313">
        <v>0</v>
      </c>
    </row>
    <row r="1314" spans="1:19">
      <c r="A1314" t="s">
        <v>154</v>
      </c>
      <c r="B1314" t="s">
        <v>179</v>
      </c>
      <c r="C1314" t="s">
        <v>856</v>
      </c>
      <c r="D1314">
        <v>0</v>
      </c>
      <c r="E1314">
        <v>0</v>
      </c>
      <c r="F1314">
        <v>0</v>
      </c>
      <c r="G1314">
        <v>0</v>
      </c>
      <c r="H1314">
        <v>0</v>
      </c>
      <c r="I1314">
        <v>0</v>
      </c>
      <c r="J1314">
        <v>0</v>
      </c>
      <c r="K1314">
        <v>0</v>
      </c>
      <c r="L1314">
        <v>0</v>
      </c>
      <c r="M1314">
        <v>0</v>
      </c>
      <c r="N1314">
        <v>0</v>
      </c>
      <c r="O1314">
        <v>0</v>
      </c>
      <c r="P1314">
        <v>0</v>
      </c>
      <c r="Q1314">
        <v>0</v>
      </c>
      <c r="R1314">
        <v>0</v>
      </c>
      <c r="S1314">
        <v>0</v>
      </c>
    </row>
    <row r="1315" spans="1:19">
      <c r="A1315" t="s">
        <v>154</v>
      </c>
      <c r="B1315" t="s">
        <v>179</v>
      </c>
      <c r="C1315" t="s">
        <v>857</v>
      </c>
      <c r="D1315">
        <v>26.303999999999995</v>
      </c>
      <c r="E1315">
        <v>12.095999999999997</v>
      </c>
      <c r="F1315">
        <v>0</v>
      </c>
      <c r="G1315">
        <v>0</v>
      </c>
      <c r="H1315">
        <v>0</v>
      </c>
      <c r="I1315">
        <v>0</v>
      </c>
      <c r="J1315">
        <v>0</v>
      </c>
      <c r="K1315">
        <v>0</v>
      </c>
      <c r="L1315">
        <v>0</v>
      </c>
      <c r="M1315">
        <v>0</v>
      </c>
      <c r="N1315">
        <v>0</v>
      </c>
      <c r="O1315">
        <v>0</v>
      </c>
      <c r="P1315">
        <v>0</v>
      </c>
      <c r="Q1315">
        <v>0</v>
      </c>
      <c r="R1315">
        <v>0</v>
      </c>
      <c r="S1315">
        <v>0</v>
      </c>
    </row>
    <row r="1316" spans="1:19">
      <c r="A1316" t="s">
        <v>154</v>
      </c>
      <c r="B1316" t="s">
        <v>179</v>
      </c>
      <c r="C1316" t="s">
        <v>858</v>
      </c>
      <c r="D1316">
        <v>97.652449200000049</v>
      </c>
      <c r="E1316">
        <v>44.905870800000017</v>
      </c>
      <c r="F1316">
        <v>0</v>
      </c>
      <c r="G1316">
        <v>0</v>
      </c>
      <c r="H1316">
        <v>0</v>
      </c>
      <c r="I1316">
        <v>0</v>
      </c>
      <c r="J1316">
        <v>0</v>
      </c>
      <c r="K1316">
        <v>0</v>
      </c>
      <c r="L1316">
        <v>0</v>
      </c>
      <c r="M1316">
        <v>0</v>
      </c>
      <c r="N1316">
        <v>0</v>
      </c>
      <c r="O1316">
        <v>0</v>
      </c>
      <c r="P1316">
        <v>0</v>
      </c>
      <c r="Q1316">
        <v>0</v>
      </c>
      <c r="R1316">
        <v>0</v>
      </c>
      <c r="S1316">
        <v>0</v>
      </c>
    </row>
    <row r="1317" spans="1:19">
      <c r="A1317" t="s">
        <v>154</v>
      </c>
      <c r="B1317" t="s">
        <v>179</v>
      </c>
      <c r="C1317" t="s">
        <v>859</v>
      </c>
      <c r="D1317">
        <v>26.303999999999995</v>
      </c>
      <c r="E1317">
        <v>12.095999999999997</v>
      </c>
      <c r="F1317">
        <v>0</v>
      </c>
      <c r="G1317">
        <v>0</v>
      </c>
      <c r="H1317">
        <v>0</v>
      </c>
      <c r="I1317">
        <v>0</v>
      </c>
      <c r="J1317">
        <v>0</v>
      </c>
      <c r="K1317">
        <v>0</v>
      </c>
      <c r="L1317">
        <v>0</v>
      </c>
      <c r="M1317">
        <v>0</v>
      </c>
      <c r="N1317">
        <v>0</v>
      </c>
      <c r="O1317">
        <v>0</v>
      </c>
      <c r="P1317">
        <v>0</v>
      </c>
      <c r="Q1317">
        <v>0</v>
      </c>
      <c r="R1317">
        <v>0</v>
      </c>
      <c r="S1317">
        <v>0</v>
      </c>
    </row>
    <row r="1318" spans="1:19">
      <c r="A1318" t="s">
        <v>154</v>
      </c>
      <c r="B1318" t="s">
        <v>179</v>
      </c>
      <c r="C1318" t="s">
        <v>860</v>
      </c>
      <c r="D1318">
        <v>26.303999999999995</v>
      </c>
      <c r="E1318">
        <v>12.095999999999997</v>
      </c>
      <c r="F1318">
        <v>0</v>
      </c>
      <c r="G1318">
        <v>0</v>
      </c>
      <c r="H1318">
        <v>0</v>
      </c>
      <c r="I1318">
        <v>0</v>
      </c>
      <c r="J1318">
        <v>0</v>
      </c>
      <c r="K1318">
        <v>0</v>
      </c>
      <c r="L1318">
        <v>0</v>
      </c>
      <c r="M1318">
        <v>0</v>
      </c>
      <c r="N1318">
        <v>0</v>
      </c>
      <c r="O1318">
        <v>0</v>
      </c>
      <c r="P1318">
        <v>0</v>
      </c>
      <c r="Q1318">
        <v>0</v>
      </c>
      <c r="R1318">
        <v>0</v>
      </c>
      <c r="S1318">
        <v>0</v>
      </c>
    </row>
    <row r="1319" spans="1:19">
      <c r="A1319" t="s">
        <v>154</v>
      </c>
      <c r="B1319" t="s">
        <v>179</v>
      </c>
      <c r="C1319" t="s">
        <v>861</v>
      </c>
      <c r="D1319">
        <v>26.303999999999995</v>
      </c>
      <c r="E1319">
        <v>12.095999999999997</v>
      </c>
      <c r="F1319">
        <v>0</v>
      </c>
      <c r="G1319">
        <v>0</v>
      </c>
      <c r="H1319">
        <v>0</v>
      </c>
      <c r="I1319">
        <v>0</v>
      </c>
      <c r="J1319">
        <v>0</v>
      </c>
      <c r="K1319">
        <v>0</v>
      </c>
      <c r="L1319">
        <v>0</v>
      </c>
      <c r="M1319">
        <v>0</v>
      </c>
      <c r="N1319">
        <v>0</v>
      </c>
      <c r="O1319">
        <v>0</v>
      </c>
      <c r="P1319">
        <v>0</v>
      </c>
      <c r="Q1319">
        <v>0</v>
      </c>
      <c r="R1319">
        <v>0</v>
      </c>
      <c r="S1319">
        <v>0</v>
      </c>
    </row>
    <row r="1320" spans="1:19">
      <c r="A1320" t="s">
        <v>154</v>
      </c>
      <c r="B1320" t="s">
        <v>179</v>
      </c>
      <c r="C1320" t="s">
        <v>862</v>
      </c>
      <c r="D1320">
        <v>26.303999999999995</v>
      </c>
      <c r="E1320">
        <v>12.095999999999997</v>
      </c>
      <c r="F1320">
        <v>0</v>
      </c>
      <c r="G1320">
        <v>0</v>
      </c>
      <c r="H1320">
        <v>0</v>
      </c>
      <c r="I1320">
        <v>0</v>
      </c>
      <c r="J1320">
        <v>0</v>
      </c>
      <c r="K1320">
        <v>0</v>
      </c>
      <c r="L1320">
        <v>0</v>
      </c>
      <c r="M1320">
        <v>0</v>
      </c>
      <c r="N1320">
        <v>0</v>
      </c>
      <c r="O1320">
        <v>0</v>
      </c>
      <c r="P1320">
        <v>0</v>
      </c>
      <c r="Q1320">
        <v>0</v>
      </c>
      <c r="R1320">
        <v>0</v>
      </c>
      <c r="S1320">
        <v>0</v>
      </c>
    </row>
    <row r="1321" spans="1:19">
      <c r="A1321" t="s">
        <v>154</v>
      </c>
      <c r="B1321" t="s">
        <v>179</v>
      </c>
      <c r="C1321" t="s">
        <v>863</v>
      </c>
      <c r="D1321">
        <v>26.303999999999995</v>
      </c>
      <c r="E1321">
        <v>12.095999999999997</v>
      </c>
      <c r="F1321">
        <v>0</v>
      </c>
      <c r="G1321">
        <v>0</v>
      </c>
      <c r="H1321">
        <v>0</v>
      </c>
      <c r="I1321">
        <v>0</v>
      </c>
      <c r="J1321">
        <v>0</v>
      </c>
      <c r="K1321">
        <v>0</v>
      </c>
      <c r="L1321">
        <v>0</v>
      </c>
      <c r="M1321">
        <v>0</v>
      </c>
      <c r="N1321">
        <v>0</v>
      </c>
      <c r="O1321">
        <v>0</v>
      </c>
      <c r="P1321">
        <v>0</v>
      </c>
      <c r="Q1321">
        <v>0</v>
      </c>
      <c r="R1321">
        <v>0</v>
      </c>
      <c r="S1321">
        <v>0</v>
      </c>
    </row>
    <row r="1322" spans="1:19">
      <c r="A1322" t="s">
        <v>154</v>
      </c>
      <c r="B1322" t="s">
        <v>181</v>
      </c>
      <c r="C1322" t="s">
        <v>856</v>
      </c>
      <c r="D1322">
        <v>0</v>
      </c>
      <c r="E1322">
        <v>0</v>
      </c>
      <c r="F1322">
        <v>0</v>
      </c>
      <c r="G1322">
        <v>0</v>
      </c>
      <c r="H1322">
        <v>0</v>
      </c>
      <c r="I1322">
        <v>0</v>
      </c>
      <c r="J1322">
        <v>0</v>
      </c>
      <c r="K1322">
        <v>0</v>
      </c>
      <c r="L1322">
        <v>0</v>
      </c>
      <c r="M1322">
        <v>0</v>
      </c>
      <c r="N1322">
        <v>0</v>
      </c>
      <c r="O1322">
        <v>0</v>
      </c>
      <c r="P1322">
        <v>0</v>
      </c>
      <c r="Q1322">
        <v>0</v>
      </c>
      <c r="R1322">
        <v>0</v>
      </c>
      <c r="S1322">
        <v>0</v>
      </c>
    </row>
    <row r="1323" spans="1:19">
      <c r="A1323" t="s">
        <v>154</v>
      </c>
      <c r="B1323" t="s">
        <v>181</v>
      </c>
      <c r="C1323" t="s">
        <v>857</v>
      </c>
      <c r="D1323">
        <v>26.303999999999995</v>
      </c>
      <c r="E1323">
        <v>12.095999999999997</v>
      </c>
      <c r="F1323">
        <v>0</v>
      </c>
      <c r="G1323">
        <v>0</v>
      </c>
      <c r="H1323">
        <v>0</v>
      </c>
      <c r="I1323">
        <v>0</v>
      </c>
      <c r="J1323">
        <v>0</v>
      </c>
      <c r="K1323">
        <v>0</v>
      </c>
      <c r="L1323">
        <v>0</v>
      </c>
      <c r="M1323">
        <v>0</v>
      </c>
      <c r="N1323">
        <v>0</v>
      </c>
      <c r="O1323">
        <v>0</v>
      </c>
      <c r="P1323">
        <v>0</v>
      </c>
      <c r="Q1323">
        <v>0</v>
      </c>
      <c r="R1323">
        <v>0</v>
      </c>
      <c r="S1323">
        <v>0</v>
      </c>
    </row>
    <row r="1324" spans="1:19">
      <c r="A1324" t="s">
        <v>154</v>
      </c>
      <c r="B1324" t="s">
        <v>181</v>
      </c>
      <c r="C1324" t="s">
        <v>858</v>
      </c>
      <c r="D1324">
        <v>97.652449200000049</v>
      </c>
      <c r="E1324">
        <v>44.905870800000017</v>
      </c>
      <c r="F1324">
        <v>0</v>
      </c>
      <c r="G1324">
        <v>0</v>
      </c>
      <c r="H1324">
        <v>0</v>
      </c>
      <c r="I1324">
        <v>0</v>
      </c>
      <c r="J1324">
        <v>0</v>
      </c>
      <c r="K1324">
        <v>0</v>
      </c>
      <c r="L1324">
        <v>0</v>
      </c>
      <c r="M1324">
        <v>0</v>
      </c>
      <c r="N1324">
        <v>0</v>
      </c>
      <c r="O1324">
        <v>0</v>
      </c>
      <c r="P1324">
        <v>0</v>
      </c>
      <c r="Q1324">
        <v>0</v>
      </c>
      <c r="R1324">
        <v>0</v>
      </c>
      <c r="S1324">
        <v>0</v>
      </c>
    </row>
    <row r="1325" spans="1:19">
      <c r="A1325" t="s">
        <v>154</v>
      </c>
      <c r="B1325" t="s">
        <v>181</v>
      </c>
      <c r="C1325" t="s">
        <v>859</v>
      </c>
      <c r="D1325">
        <v>26.303999999999995</v>
      </c>
      <c r="E1325">
        <v>12.095999999999997</v>
      </c>
      <c r="F1325">
        <v>0</v>
      </c>
      <c r="G1325">
        <v>0</v>
      </c>
      <c r="H1325">
        <v>0</v>
      </c>
      <c r="I1325">
        <v>0</v>
      </c>
      <c r="J1325">
        <v>0</v>
      </c>
      <c r="K1325">
        <v>0</v>
      </c>
      <c r="L1325">
        <v>0</v>
      </c>
      <c r="M1325">
        <v>0</v>
      </c>
      <c r="N1325">
        <v>0</v>
      </c>
      <c r="O1325">
        <v>0</v>
      </c>
      <c r="P1325">
        <v>0</v>
      </c>
      <c r="Q1325">
        <v>0</v>
      </c>
      <c r="R1325">
        <v>0</v>
      </c>
      <c r="S1325">
        <v>0</v>
      </c>
    </row>
    <row r="1326" spans="1:19">
      <c r="A1326" t="s">
        <v>154</v>
      </c>
      <c r="B1326" t="s">
        <v>181</v>
      </c>
      <c r="C1326" t="s">
        <v>860</v>
      </c>
      <c r="D1326">
        <v>26.303999999999995</v>
      </c>
      <c r="E1326">
        <v>12.095999999999997</v>
      </c>
      <c r="F1326">
        <v>0</v>
      </c>
      <c r="G1326">
        <v>0</v>
      </c>
      <c r="H1326">
        <v>0</v>
      </c>
      <c r="I1326">
        <v>0</v>
      </c>
      <c r="J1326">
        <v>0</v>
      </c>
      <c r="K1326">
        <v>0</v>
      </c>
      <c r="L1326">
        <v>0</v>
      </c>
      <c r="M1326">
        <v>0</v>
      </c>
      <c r="N1326">
        <v>0</v>
      </c>
      <c r="O1326">
        <v>0</v>
      </c>
      <c r="P1326">
        <v>0</v>
      </c>
      <c r="Q1326">
        <v>0</v>
      </c>
      <c r="R1326">
        <v>0</v>
      </c>
      <c r="S1326">
        <v>0</v>
      </c>
    </row>
    <row r="1327" spans="1:19">
      <c r="A1327" t="s">
        <v>154</v>
      </c>
      <c r="B1327" t="s">
        <v>181</v>
      </c>
      <c r="C1327" t="s">
        <v>861</v>
      </c>
      <c r="D1327">
        <v>26.303999999999995</v>
      </c>
      <c r="E1327">
        <v>12.095999999999997</v>
      </c>
      <c r="F1327">
        <v>0</v>
      </c>
      <c r="G1327">
        <v>0</v>
      </c>
      <c r="H1327">
        <v>0</v>
      </c>
      <c r="I1327">
        <v>0</v>
      </c>
      <c r="J1327">
        <v>0</v>
      </c>
      <c r="K1327">
        <v>0</v>
      </c>
      <c r="L1327">
        <v>0</v>
      </c>
      <c r="M1327">
        <v>0</v>
      </c>
      <c r="N1327">
        <v>0</v>
      </c>
      <c r="O1327">
        <v>0</v>
      </c>
      <c r="P1327">
        <v>0</v>
      </c>
      <c r="Q1327">
        <v>0</v>
      </c>
      <c r="R1327">
        <v>0</v>
      </c>
      <c r="S1327">
        <v>0</v>
      </c>
    </row>
    <row r="1328" spans="1:19">
      <c r="A1328" t="s">
        <v>154</v>
      </c>
      <c r="B1328" t="s">
        <v>181</v>
      </c>
      <c r="C1328" t="s">
        <v>862</v>
      </c>
      <c r="D1328">
        <v>26.303999999999995</v>
      </c>
      <c r="E1328">
        <v>12.095999999999997</v>
      </c>
      <c r="F1328">
        <v>0</v>
      </c>
      <c r="G1328">
        <v>0</v>
      </c>
      <c r="H1328">
        <v>0</v>
      </c>
      <c r="I1328">
        <v>0</v>
      </c>
      <c r="J1328">
        <v>0</v>
      </c>
      <c r="K1328">
        <v>0</v>
      </c>
      <c r="L1328">
        <v>0</v>
      </c>
      <c r="M1328">
        <v>0</v>
      </c>
      <c r="N1328">
        <v>0</v>
      </c>
      <c r="O1328">
        <v>0</v>
      </c>
      <c r="P1328">
        <v>0</v>
      </c>
      <c r="Q1328">
        <v>0</v>
      </c>
      <c r="R1328">
        <v>0</v>
      </c>
      <c r="S1328">
        <v>0</v>
      </c>
    </row>
    <row r="1329" spans="1:19">
      <c r="A1329" t="s">
        <v>154</v>
      </c>
      <c r="B1329" t="s">
        <v>181</v>
      </c>
      <c r="C1329" t="s">
        <v>863</v>
      </c>
      <c r="D1329">
        <v>26.303999999999995</v>
      </c>
      <c r="E1329">
        <v>12.095999999999997</v>
      </c>
      <c r="F1329">
        <v>0</v>
      </c>
      <c r="G1329">
        <v>0</v>
      </c>
      <c r="H1329">
        <v>0</v>
      </c>
      <c r="I1329">
        <v>0</v>
      </c>
      <c r="J1329">
        <v>0</v>
      </c>
      <c r="K1329">
        <v>0</v>
      </c>
      <c r="L1329">
        <v>0</v>
      </c>
      <c r="M1329">
        <v>0</v>
      </c>
      <c r="N1329">
        <v>0</v>
      </c>
      <c r="O1329">
        <v>0</v>
      </c>
      <c r="P1329">
        <v>0</v>
      </c>
      <c r="Q1329">
        <v>0</v>
      </c>
      <c r="R1329">
        <v>0</v>
      </c>
      <c r="S1329">
        <v>0</v>
      </c>
    </row>
    <row r="1330" spans="1:19">
      <c r="A1330" t="s">
        <v>154</v>
      </c>
      <c r="B1330" t="s">
        <v>183</v>
      </c>
      <c r="C1330" t="s">
        <v>856</v>
      </c>
      <c r="D1330">
        <v>0</v>
      </c>
      <c r="E1330">
        <v>0</v>
      </c>
      <c r="F1330">
        <v>0</v>
      </c>
      <c r="G1330">
        <v>0</v>
      </c>
      <c r="H1330">
        <v>0</v>
      </c>
      <c r="I1330">
        <v>0</v>
      </c>
      <c r="J1330">
        <v>0</v>
      </c>
      <c r="K1330">
        <v>0</v>
      </c>
      <c r="L1330">
        <v>0</v>
      </c>
      <c r="M1330">
        <v>0</v>
      </c>
      <c r="N1330">
        <v>0</v>
      </c>
      <c r="O1330">
        <v>0</v>
      </c>
      <c r="P1330">
        <v>0</v>
      </c>
      <c r="Q1330">
        <v>0</v>
      </c>
      <c r="R1330">
        <v>0</v>
      </c>
      <c r="S1330">
        <v>0</v>
      </c>
    </row>
    <row r="1331" spans="1:19">
      <c r="A1331" t="s">
        <v>154</v>
      </c>
      <c r="B1331" t="s">
        <v>183</v>
      </c>
      <c r="C1331" t="s">
        <v>857</v>
      </c>
      <c r="D1331">
        <v>26.303999999999995</v>
      </c>
      <c r="E1331">
        <v>12.095999999999997</v>
      </c>
      <c r="F1331">
        <v>0</v>
      </c>
      <c r="G1331">
        <v>0</v>
      </c>
      <c r="H1331">
        <v>0</v>
      </c>
      <c r="I1331">
        <v>0</v>
      </c>
      <c r="J1331">
        <v>0</v>
      </c>
      <c r="K1331">
        <v>0</v>
      </c>
      <c r="L1331">
        <v>0</v>
      </c>
      <c r="M1331">
        <v>0</v>
      </c>
      <c r="N1331">
        <v>0</v>
      </c>
      <c r="O1331">
        <v>0</v>
      </c>
      <c r="P1331">
        <v>0</v>
      </c>
      <c r="Q1331">
        <v>0</v>
      </c>
      <c r="R1331">
        <v>0</v>
      </c>
      <c r="S1331">
        <v>0</v>
      </c>
    </row>
    <row r="1332" spans="1:19">
      <c r="A1332" t="s">
        <v>154</v>
      </c>
      <c r="B1332" t="s">
        <v>183</v>
      </c>
      <c r="C1332" t="s">
        <v>858</v>
      </c>
      <c r="D1332">
        <v>97.652449200000049</v>
      </c>
      <c r="E1332">
        <v>44.905870800000017</v>
      </c>
      <c r="F1332">
        <v>0</v>
      </c>
      <c r="G1332">
        <v>0</v>
      </c>
      <c r="H1332">
        <v>0</v>
      </c>
      <c r="I1332">
        <v>0</v>
      </c>
      <c r="J1332">
        <v>0</v>
      </c>
      <c r="K1332">
        <v>0</v>
      </c>
      <c r="L1332">
        <v>0</v>
      </c>
      <c r="M1332">
        <v>0</v>
      </c>
      <c r="N1332">
        <v>0</v>
      </c>
      <c r="O1332">
        <v>0</v>
      </c>
      <c r="P1332">
        <v>0</v>
      </c>
      <c r="Q1332">
        <v>0</v>
      </c>
      <c r="R1332">
        <v>0</v>
      </c>
      <c r="S1332">
        <v>0</v>
      </c>
    </row>
    <row r="1333" spans="1:19">
      <c r="A1333" t="s">
        <v>154</v>
      </c>
      <c r="B1333" t="s">
        <v>183</v>
      </c>
      <c r="C1333" t="s">
        <v>859</v>
      </c>
      <c r="D1333">
        <v>26.303999999999995</v>
      </c>
      <c r="E1333">
        <v>12.095999999999997</v>
      </c>
      <c r="F1333">
        <v>0</v>
      </c>
      <c r="G1333">
        <v>0</v>
      </c>
      <c r="H1333">
        <v>0</v>
      </c>
      <c r="I1333">
        <v>0</v>
      </c>
      <c r="J1333">
        <v>0</v>
      </c>
      <c r="K1333">
        <v>0</v>
      </c>
      <c r="L1333">
        <v>0</v>
      </c>
      <c r="M1333">
        <v>0</v>
      </c>
      <c r="N1333">
        <v>0</v>
      </c>
      <c r="O1333">
        <v>0</v>
      </c>
      <c r="P1333">
        <v>0</v>
      </c>
      <c r="Q1333">
        <v>0</v>
      </c>
      <c r="R1333">
        <v>0</v>
      </c>
      <c r="S1333">
        <v>0</v>
      </c>
    </row>
    <row r="1334" spans="1:19">
      <c r="A1334" t="s">
        <v>154</v>
      </c>
      <c r="B1334" t="s">
        <v>183</v>
      </c>
      <c r="C1334" t="s">
        <v>860</v>
      </c>
      <c r="D1334">
        <v>26.303999999999995</v>
      </c>
      <c r="E1334">
        <v>12.095999999999997</v>
      </c>
      <c r="F1334">
        <v>0</v>
      </c>
      <c r="G1334">
        <v>0</v>
      </c>
      <c r="H1334">
        <v>0</v>
      </c>
      <c r="I1334">
        <v>0</v>
      </c>
      <c r="J1334">
        <v>0</v>
      </c>
      <c r="K1334">
        <v>0</v>
      </c>
      <c r="L1334">
        <v>0</v>
      </c>
      <c r="M1334">
        <v>0</v>
      </c>
      <c r="N1334">
        <v>0</v>
      </c>
      <c r="O1334">
        <v>0</v>
      </c>
      <c r="P1334">
        <v>0</v>
      </c>
      <c r="Q1334">
        <v>0</v>
      </c>
      <c r="R1334">
        <v>0</v>
      </c>
      <c r="S1334">
        <v>0</v>
      </c>
    </row>
    <row r="1335" spans="1:19">
      <c r="A1335" t="s">
        <v>154</v>
      </c>
      <c r="B1335" t="s">
        <v>183</v>
      </c>
      <c r="C1335" t="s">
        <v>861</v>
      </c>
      <c r="D1335">
        <v>26.303999999999995</v>
      </c>
      <c r="E1335">
        <v>12.095999999999997</v>
      </c>
      <c r="F1335">
        <v>0</v>
      </c>
      <c r="G1335">
        <v>0</v>
      </c>
      <c r="H1335">
        <v>0</v>
      </c>
      <c r="I1335">
        <v>0</v>
      </c>
      <c r="J1335">
        <v>0</v>
      </c>
      <c r="K1335">
        <v>0</v>
      </c>
      <c r="L1335">
        <v>0</v>
      </c>
      <c r="M1335">
        <v>0</v>
      </c>
      <c r="N1335">
        <v>0</v>
      </c>
      <c r="O1335">
        <v>0</v>
      </c>
      <c r="P1335">
        <v>0</v>
      </c>
      <c r="Q1335">
        <v>0</v>
      </c>
      <c r="R1335">
        <v>0</v>
      </c>
      <c r="S1335">
        <v>0</v>
      </c>
    </row>
    <row r="1336" spans="1:19">
      <c r="A1336" t="s">
        <v>154</v>
      </c>
      <c r="B1336" t="s">
        <v>183</v>
      </c>
      <c r="C1336" t="s">
        <v>862</v>
      </c>
      <c r="D1336">
        <v>26.303999999999995</v>
      </c>
      <c r="E1336">
        <v>12.095999999999997</v>
      </c>
      <c r="F1336">
        <v>0</v>
      </c>
      <c r="G1336">
        <v>0</v>
      </c>
      <c r="H1336">
        <v>0</v>
      </c>
      <c r="I1336">
        <v>0</v>
      </c>
      <c r="J1336">
        <v>0</v>
      </c>
      <c r="K1336">
        <v>0</v>
      </c>
      <c r="L1336">
        <v>0</v>
      </c>
      <c r="M1336">
        <v>0</v>
      </c>
      <c r="N1336">
        <v>0</v>
      </c>
      <c r="O1336">
        <v>0</v>
      </c>
      <c r="P1336">
        <v>0</v>
      </c>
      <c r="Q1336">
        <v>0</v>
      </c>
      <c r="R1336">
        <v>0</v>
      </c>
      <c r="S1336">
        <v>0</v>
      </c>
    </row>
    <row r="1337" spans="1:19">
      <c r="A1337" t="s">
        <v>154</v>
      </c>
      <c r="B1337" t="s">
        <v>183</v>
      </c>
      <c r="C1337" t="s">
        <v>863</v>
      </c>
      <c r="D1337">
        <v>26.303999999999995</v>
      </c>
      <c r="E1337">
        <v>12.095999999999997</v>
      </c>
      <c r="F1337">
        <v>0</v>
      </c>
      <c r="G1337">
        <v>0</v>
      </c>
      <c r="H1337">
        <v>0</v>
      </c>
      <c r="I1337">
        <v>0</v>
      </c>
      <c r="J1337">
        <v>0</v>
      </c>
      <c r="K1337">
        <v>0</v>
      </c>
      <c r="L1337">
        <v>0</v>
      </c>
      <c r="M1337">
        <v>0</v>
      </c>
      <c r="N1337">
        <v>0</v>
      </c>
      <c r="O1337">
        <v>0</v>
      </c>
      <c r="P1337">
        <v>0</v>
      </c>
      <c r="Q1337">
        <v>0</v>
      </c>
      <c r="R1337">
        <v>0</v>
      </c>
      <c r="S1337">
        <v>0</v>
      </c>
    </row>
    <row r="1338" spans="1:19">
      <c r="A1338" t="s">
        <v>154</v>
      </c>
      <c r="B1338" t="s">
        <v>185</v>
      </c>
      <c r="C1338" t="s">
        <v>856</v>
      </c>
      <c r="D1338">
        <v>0</v>
      </c>
      <c r="E1338">
        <v>0</v>
      </c>
      <c r="F1338">
        <v>0</v>
      </c>
      <c r="G1338">
        <v>0</v>
      </c>
      <c r="H1338">
        <v>0</v>
      </c>
      <c r="I1338">
        <v>0</v>
      </c>
      <c r="J1338">
        <v>0</v>
      </c>
      <c r="K1338">
        <v>0</v>
      </c>
      <c r="L1338">
        <v>0</v>
      </c>
      <c r="M1338">
        <v>0</v>
      </c>
      <c r="N1338">
        <v>0</v>
      </c>
      <c r="O1338">
        <v>0</v>
      </c>
      <c r="P1338">
        <v>0</v>
      </c>
      <c r="Q1338">
        <v>0</v>
      </c>
      <c r="R1338">
        <v>0</v>
      </c>
      <c r="S1338">
        <v>0</v>
      </c>
    </row>
    <row r="1339" spans="1:19">
      <c r="A1339" t="s">
        <v>154</v>
      </c>
      <c r="B1339" t="s">
        <v>185</v>
      </c>
      <c r="C1339" t="s">
        <v>857</v>
      </c>
      <c r="D1339">
        <v>32.149333333333324</v>
      </c>
      <c r="E1339">
        <v>14.783999999999992</v>
      </c>
      <c r="F1339">
        <v>0</v>
      </c>
      <c r="G1339">
        <v>0</v>
      </c>
      <c r="H1339">
        <v>0</v>
      </c>
      <c r="I1339">
        <v>0</v>
      </c>
      <c r="J1339">
        <v>0</v>
      </c>
      <c r="K1339">
        <v>0</v>
      </c>
      <c r="L1339">
        <v>0</v>
      </c>
      <c r="M1339">
        <v>0</v>
      </c>
      <c r="N1339">
        <v>0</v>
      </c>
      <c r="O1339">
        <v>0</v>
      </c>
      <c r="P1339">
        <v>0</v>
      </c>
      <c r="Q1339">
        <v>0</v>
      </c>
      <c r="R1339">
        <v>0</v>
      </c>
      <c r="S1339">
        <v>0</v>
      </c>
    </row>
    <row r="1340" spans="1:19">
      <c r="A1340" t="s">
        <v>154</v>
      </c>
      <c r="B1340" t="s">
        <v>185</v>
      </c>
      <c r="C1340" t="s">
        <v>858</v>
      </c>
      <c r="D1340">
        <v>79.714966133333377</v>
      </c>
      <c r="E1340">
        <v>36.657247200000015</v>
      </c>
      <c r="F1340">
        <v>0</v>
      </c>
      <c r="G1340">
        <v>0</v>
      </c>
      <c r="H1340">
        <v>0</v>
      </c>
      <c r="I1340">
        <v>0</v>
      </c>
      <c r="J1340">
        <v>0</v>
      </c>
      <c r="K1340">
        <v>0</v>
      </c>
      <c r="L1340">
        <v>0</v>
      </c>
      <c r="M1340">
        <v>0</v>
      </c>
      <c r="N1340">
        <v>0</v>
      </c>
      <c r="O1340">
        <v>0</v>
      </c>
      <c r="P1340">
        <v>0</v>
      </c>
      <c r="Q1340">
        <v>0</v>
      </c>
      <c r="R1340">
        <v>0</v>
      </c>
      <c r="S1340">
        <v>0</v>
      </c>
    </row>
    <row r="1341" spans="1:19">
      <c r="A1341" t="s">
        <v>154</v>
      </c>
      <c r="B1341" t="s">
        <v>185</v>
      </c>
      <c r="C1341" t="s">
        <v>859</v>
      </c>
      <c r="D1341">
        <v>32.149333333333324</v>
      </c>
      <c r="E1341">
        <v>14.783999999999992</v>
      </c>
      <c r="F1341">
        <v>0</v>
      </c>
      <c r="G1341">
        <v>0</v>
      </c>
      <c r="H1341">
        <v>0</v>
      </c>
      <c r="I1341">
        <v>0</v>
      </c>
      <c r="J1341">
        <v>0</v>
      </c>
      <c r="K1341">
        <v>0</v>
      </c>
      <c r="L1341">
        <v>0</v>
      </c>
      <c r="M1341">
        <v>0</v>
      </c>
      <c r="N1341">
        <v>0</v>
      </c>
      <c r="O1341">
        <v>0</v>
      </c>
      <c r="P1341">
        <v>0</v>
      </c>
      <c r="Q1341">
        <v>0</v>
      </c>
      <c r="R1341">
        <v>0</v>
      </c>
      <c r="S1341">
        <v>0</v>
      </c>
    </row>
    <row r="1342" spans="1:19">
      <c r="A1342" t="s">
        <v>154</v>
      </c>
      <c r="B1342" t="s">
        <v>185</v>
      </c>
      <c r="C1342" t="s">
        <v>860</v>
      </c>
      <c r="D1342">
        <v>32.149333333333324</v>
      </c>
      <c r="E1342">
        <v>14.783999999999992</v>
      </c>
      <c r="F1342">
        <v>0</v>
      </c>
      <c r="G1342">
        <v>0</v>
      </c>
      <c r="H1342">
        <v>0</v>
      </c>
      <c r="I1342">
        <v>0</v>
      </c>
      <c r="J1342">
        <v>0</v>
      </c>
      <c r="K1342">
        <v>0</v>
      </c>
      <c r="L1342">
        <v>0</v>
      </c>
      <c r="M1342">
        <v>0</v>
      </c>
      <c r="N1342">
        <v>0</v>
      </c>
      <c r="O1342">
        <v>0</v>
      </c>
      <c r="P1342">
        <v>0</v>
      </c>
      <c r="Q1342">
        <v>0</v>
      </c>
      <c r="R1342">
        <v>0</v>
      </c>
      <c r="S1342">
        <v>0</v>
      </c>
    </row>
    <row r="1343" spans="1:19">
      <c r="A1343" t="s">
        <v>154</v>
      </c>
      <c r="B1343" t="s">
        <v>185</v>
      </c>
      <c r="C1343" t="s">
        <v>861</v>
      </c>
      <c r="D1343">
        <v>32.149333333333324</v>
      </c>
      <c r="E1343">
        <v>14.783999999999992</v>
      </c>
      <c r="F1343">
        <v>0</v>
      </c>
      <c r="G1343">
        <v>0</v>
      </c>
      <c r="H1343">
        <v>0</v>
      </c>
      <c r="I1343">
        <v>0</v>
      </c>
      <c r="J1343">
        <v>0</v>
      </c>
      <c r="K1343">
        <v>0</v>
      </c>
      <c r="L1343">
        <v>0</v>
      </c>
      <c r="M1343">
        <v>0</v>
      </c>
      <c r="N1343">
        <v>0</v>
      </c>
      <c r="O1343">
        <v>0</v>
      </c>
      <c r="P1343">
        <v>0</v>
      </c>
      <c r="Q1343">
        <v>0</v>
      </c>
      <c r="R1343">
        <v>0</v>
      </c>
      <c r="S1343">
        <v>0</v>
      </c>
    </row>
    <row r="1344" spans="1:19">
      <c r="A1344" t="s">
        <v>154</v>
      </c>
      <c r="B1344" t="s">
        <v>185</v>
      </c>
      <c r="C1344" t="s">
        <v>862</v>
      </c>
      <c r="D1344">
        <v>32.149333333333324</v>
      </c>
      <c r="E1344">
        <v>14.783999999999992</v>
      </c>
      <c r="F1344">
        <v>0</v>
      </c>
      <c r="G1344">
        <v>0</v>
      </c>
      <c r="H1344">
        <v>0</v>
      </c>
      <c r="I1344">
        <v>0</v>
      </c>
      <c r="J1344">
        <v>0</v>
      </c>
      <c r="K1344">
        <v>0</v>
      </c>
      <c r="L1344">
        <v>0</v>
      </c>
      <c r="M1344">
        <v>0</v>
      </c>
      <c r="N1344">
        <v>0</v>
      </c>
      <c r="O1344">
        <v>0</v>
      </c>
      <c r="P1344">
        <v>0</v>
      </c>
      <c r="Q1344">
        <v>0</v>
      </c>
      <c r="R1344">
        <v>0</v>
      </c>
      <c r="S1344">
        <v>0</v>
      </c>
    </row>
    <row r="1345" spans="1:19">
      <c r="A1345" t="s">
        <v>154</v>
      </c>
      <c r="B1345" t="s">
        <v>185</v>
      </c>
      <c r="C1345" t="s">
        <v>863</v>
      </c>
      <c r="D1345">
        <v>32.149333333333324</v>
      </c>
      <c r="E1345">
        <v>14.783999999999992</v>
      </c>
      <c r="F1345">
        <v>0</v>
      </c>
      <c r="G1345">
        <v>0</v>
      </c>
      <c r="H1345">
        <v>0</v>
      </c>
      <c r="I1345">
        <v>0</v>
      </c>
      <c r="J1345">
        <v>0</v>
      </c>
      <c r="K1345">
        <v>0</v>
      </c>
      <c r="L1345">
        <v>0</v>
      </c>
      <c r="M1345">
        <v>0</v>
      </c>
      <c r="N1345">
        <v>0</v>
      </c>
      <c r="O1345">
        <v>0</v>
      </c>
      <c r="P1345">
        <v>0</v>
      </c>
      <c r="Q1345">
        <v>0</v>
      </c>
      <c r="R1345">
        <v>0</v>
      </c>
      <c r="S1345">
        <v>0</v>
      </c>
    </row>
    <row r="1346" spans="1:19">
      <c r="A1346" t="s">
        <v>156</v>
      </c>
      <c r="B1346" t="s">
        <v>171</v>
      </c>
      <c r="C1346" t="s">
        <v>856</v>
      </c>
      <c r="D1346">
        <v>0</v>
      </c>
      <c r="E1346">
        <v>0</v>
      </c>
      <c r="F1346">
        <v>0</v>
      </c>
      <c r="G1346">
        <v>0</v>
      </c>
      <c r="H1346">
        <v>0</v>
      </c>
      <c r="I1346">
        <v>0</v>
      </c>
      <c r="J1346">
        <v>0</v>
      </c>
      <c r="K1346">
        <v>0</v>
      </c>
      <c r="L1346">
        <v>0</v>
      </c>
      <c r="M1346">
        <v>0</v>
      </c>
      <c r="N1346">
        <v>0</v>
      </c>
      <c r="O1346">
        <v>0</v>
      </c>
      <c r="P1346">
        <v>0</v>
      </c>
      <c r="Q1346">
        <v>0</v>
      </c>
      <c r="R1346">
        <v>0</v>
      </c>
      <c r="S1346">
        <v>0</v>
      </c>
    </row>
    <row r="1347" spans="1:19">
      <c r="A1347" t="s">
        <v>156</v>
      </c>
      <c r="B1347" t="s">
        <v>171</v>
      </c>
      <c r="C1347" t="s">
        <v>857</v>
      </c>
      <c r="D1347">
        <v>21.679689123593107</v>
      </c>
      <c r="E1347">
        <v>9.9694920787325962</v>
      </c>
      <c r="F1347">
        <v>0</v>
      </c>
      <c r="G1347">
        <v>0</v>
      </c>
      <c r="H1347">
        <v>0</v>
      </c>
      <c r="I1347">
        <v>0</v>
      </c>
      <c r="J1347">
        <v>0</v>
      </c>
      <c r="K1347">
        <v>0</v>
      </c>
      <c r="L1347">
        <v>0</v>
      </c>
      <c r="M1347">
        <v>0</v>
      </c>
      <c r="N1347">
        <v>0</v>
      </c>
      <c r="O1347">
        <v>0</v>
      </c>
      <c r="P1347">
        <v>0</v>
      </c>
      <c r="Q1347">
        <v>0</v>
      </c>
      <c r="R1347">
        <v>0</v>
      </c>
      <c r="S1347">
        <v>0</v>
      </c>
    </row>
    <row r="1348" spans="1:19">
      <c r="A1348" t="s">
        <v>156</v>
      </c>
      <c r="B1348" t="s">
        <v>171</v>
      </c>
      <c r="C1348" t="s">
        <v>858</v>
      </c>
      <c r="D1348">
        <v>37.616291696687846</v>
      </c>
      <c r="E1348">
        <v>17.298002751031632</v>
      </c>
      <c r="F1348">
        <v>0</v>
      </c>
      <c r="G1348">
        <v>0</v>
      </c>
      <c r="H1348">
        <v>0</v>
      </c>
      <c r="I1348">
        <v>0</v>
      </c>
      <c r="J1348">
        <v>0</v>
      </c>
      <c r="K1348">
        <v>0</v>
      </c>
      <c r="L1348">
        <v>0</v>
      </c>
      <c r="M1348">
        <v>0</v>
      </c>
      <c r="N1348">
        <v>0</v>
      </c>
      <c r="O1348">
        <v>0</v>
      </c>
      <c r="P1348">
        <v>0</v>
      </c>
      <c r="Q1348">
        <v>0</v>
      </c>
      <c r="R1348">
        <v>0</v>
      </c>
      <c r="S1348">
        <v>0</v>
      </c>
    </row>
    <row r="1349" spans="1:19">
      <c r="A1349" t="s">
        <v>156</v>
      </c>
      <c r="B1349" t="s">
        <v>171</v>
      </c>
      <c r="C1349" t="s">
        <v>859</v>
      </c>
      <c r="D1349">
        <v>36.950565604032235</v>
      </c>
      <c r="E1349">
        <v>16.991865934700947</v>
      </c>
      <c r="F1349">
        <v>0</v>
      </c>
      <c r="G1349">
        <v>0</v>
      </c>
      <c r="H1349">
        <v>0</v>
      </c>
      <c r="I1349">
        <v>0</v>
      </c>
      <c r="J1349">
        <v>0</v>
      </c>
      <c r="K1349">
        <v>0</v>
      </c>
      <c r="L1349">
        <v>0</v>
      </c>
      <c r="M1349">
        <v>0</v>
      </c>
      <c r="N1349">
        <v>0</v>
      </c>
      <c r="O1349">
        <v>0</v>
      </c>
      <c r="P1349">
        <v>0</v>
      </c>
      <c r="Q1349">
        <v>0</v>
      </c>
      <c r="R1349">
        <v>0</v>
      </c>
      <c r="S1349">
        <v>0</v>
      </c>
    </row>
    <row r="1350" spans="1:19">
      <c r="A1350" t="s">
        <v>156</v>
      </c>
      <c r="B1350" t="s">
        <v>171</v>
      </c>
      <c r="C1350" t="s">
        <v>860</v>
      </c>
      <c r="D1350">
        <v>34.904382315749295</v>
      </c>
      <c r="E1350">
        <v>16.050920334979601</v>
      </c>
      <c r="F1350">
        <v>0</v>
      </c>
      <c r="G1350">
        <v>0</v>
      </c>
      <c r="H1350">
        <v>0</v>
      </c>
      <c r="I1350">
        <v>0</v>
      </c>
      <c r="J1350">
        <v>0</v>
      </c>
      <c r="K1350">
        <v>0</v>
      </c>
      <c r="L1350">
        <v>0</v>
      </c>
      <c r="M1350">
        <v>0</v>
      </c>
      <c r="N1350">
        <v>0</v>
      </c>
      <c r="O1350">
        <v>0</v>
      </c>
      <c r="P1350">
        <v>0</v>
      </c>
      <c r="Q1350">
        <v>0</v>
      </c>
      <c r="R1350">
        <v>0</v>
      </c>
      <c r="S1350">
        <v>0</v>
      </c>
    </row>
    <row r="1351" spans="1:19">
      <c r="A1351" t="s">
        <v>156</v>
      </c>
      <c r="B1351" t="s">
        <v>171</v>
      </c>
      <c r="C1351" t="s">
        <v>861</v>
      </c>
      <c r="D1351">
        <v>34.904382315749295</v>
      </c>
      <c r="E1351">
        <v>16.050920334979601</v>
      </c>
      <c r="F1351">
        <v>0</v>
      </c>
      <c r="G1351">
        <v>0</v>
      </c>
      <c r="H1351">
        <v>0</v>
      </c>
      <c r="I1351">
        <v>0</v>
      </c>
      <c r="J1351">
        <v>0</v>
      </c>
      <c r="K1351">
        <v>0</v>
      </c>
      <c r="L1351">
        <v>0</v>
      </c>
      <c r="M1351">
        <v>0</v>
      </c>
      <c r="N1351">
        <v>0</v>
      </c>
      <c r="O1351">
        <v>0</v>
      </c>
      <c r="P1351">
        <v>0</v>
      </c>
      <c r="Q1351">
        <v>0</v>
      </c>
      <c r="R1351">
        <v>0</v>
      </c>
      <c r="S1351">
        <v>0</v>
      </c>
    </row>
    <row r="1352" spans="1:19">
      <c r="A1352" t="s">
        <v>156</v>
      </c>
      <c r="B1352" t="s">
        <v>171</v>
      </c>
      <c r="C1352" t="s">
        <v>862</v>
      </c>
      <c r="D1352">
        <v>34.904382315749295</v>
      </c>
      <c r="E1352">
        <v>16.050920334979601</v>
      </c>
      <c r="F1352">
        <v>0</v>
      </c>
      <c r="G1352">
        <v>0</v>
      </c>
      <c r="H1352">
        <v>0</v>
      </c>
      <c r="I1352">
        <v>0</v>
      </c>
      <c r="J1352">
        <v>0</v>
      </c>
      <c r="K1352">
        <v>0</v>
      </c>
      <c r="L1352">
        <v>0</v>
      </c>
      <c r="M1352">
        <v>0</v>
      </c>
      <c r="N1352">
        <v>0</v>
      </c>
      <c r="O1352">
        <v>0</v>
      </c>
      <c r="P1352">
        <v>0</v>
      </c>
      <c r="Q1352">
        <v>0</v>
      </c>
      <c r="R1352">
        <v>0</v>
      </c>
      <c r="S1352">
        <v>0</v>
      </c>
    </row>
    <row r="1353" spans="1:19">
      <c r="A1353" t="s">
        <v>156</v>
      </c>
      <c r="B1353" t="s">
        <v>171</v>
      </c>
      <c r="C1353" t="s">
        <v>863</v>
      </c>
      <c r="D1353">
        <v>34.904382315749295</v>
      </c>
      <c r="E1353">
        <v>16.050920334979601</v>
      </c>
      <c r="F1353">
        <v>0</v>
      </c>
      <c r="G1353">
        <v>0</v>
      </c>
      <c r="H1353">
        <v>0</v>
      </c>
      <c r="I1353">
        <v>0</v>
      </c>
      <c r="J1353">
        <v>0</v>
      </c>
      <c r="K1353">
        <v>0</v>
      </c>
      <c r="L1353">
        <v>0</v>
      </c>
      <c r="M1353">
        <v>0</v>
      </c>
      <c r="N1353">
        <v>0</v>
      </c>
      <c r="O1353">
        <v>0</v>
      </c>
      <c r="P1353">
        <v>0</v>
      </c>
      <c r="Q1353">
        <v>0</v>
      </c>
      <c r="R1353">
        <v>0</v>
      </c>
      <c r="S1353">
        <v>0</v>
      </c>
    </row>
    <row r="1354" spans="1:19">
      <c r="A1354" t="s">
        <v>156</v>
      </c>
      <c r="B1354" t="s">
        <v>173</v>
      </c>
      <c r="C1354" t="s">
        <v>856</v>
      </c>
      <c r="D1354">
        <v>0</v>
      </c>
      <c r="E1354">
        <v>0</v>
      </c>
      <c r="F1354">
        <v>0</v>
      </c>
      <c r="G1354">
        <v>0</v>
      </c>
      <c r="H1354">
        <v>0</v>
      </c>
      <c r="I1354">
        <v>0</v>
      </c>
      <c r="J1354">
        <v>0</v>
      </c>
      <c r="K1354">
        <v>0</v>
      </c>
      <c r="L1354">
        <v>0</v>
      </c>
      <c r="M1354">
        <v>0</v>
      </c>
      <c r="N1354">
        <v>0</v>
      </c>
      <c r="O1354">
        <v>0</v>
      </c>
      <c r="P1354">
        <v>0</v>
      </c>
      <c r="Q1354">
        <v>0</v>
      </c>
      <c r="R1354">
        <v>0</v>
      </c>
      <c r="S1354">
        <v>0</v>
      </c>
    </row>
    <row r="1355" spans="1:19">
      <c r="A1355" t="s">
        <v>156</v>
      </c>
      <c r="B1355" t="s">
        <v>173</v>
      </c>
      <c r="C1355" t="s">
        <v>857</v>
      </c>
      <c r="D1355">
        <v>56.058040103899756</v>
      </c>
      <c r="E1355">
        <v>25.778514792304264</v>
      </c>
      <c r="F1355">
        <v>0</v>
      </c>
      <c r="G1355">
        <v>0</v>
      </c>
      <c r="H1355">
        <v>0</v>
      </c>
      <c r="I1355">
        <v>0</v>
      </c>
      <c r="J1355">
        <v>0</v>
      </c>
      <c r="K1355">
        <v>0</v>
      </c>
      <c r="L1355">
        <v>0</v>
      </c>
      <c r="M1355">
        <v>0</v>
      </c>
      <c r="N1355">
        <v>0</v>
      </c>
      <c r="O1355">
        <v>0</v>
      </c>
      <c r="P1355">
        <v>0</v>
      </c>
      <c r="Q1355">
        <v>0</v>
      </c>
      <c r="R1355">
        <v>0</v>
      </c>
      <c r="S1355">
        <v>0</v>
      </c>
    </row>
    <row r="1356" spans="1:19">
      <c r="A1356" t="s">
        <v>156</v>
      </c>
      <c r="B1356" t="s">
        <v>173</v>
      </c>
      <c r="C1356" t="s">
        <v>858</v>
      </c>
      <c r="D1356">
        <v>51.188706405106089</v>
      </c>
      <c r="E1356">
        <v>23.539332142494032</v>
      </c>
      <c r="F1356">
        <v>0</v>
      </c>
      <c r="G1356">
        <v>0</v>
      </c>
      <c r="H1356">
        <v>0</v>
      </c>
      <c r="I1356">
        <v>0</v>
      </c>
      <c r="J1356">
        <v>0</v>
      </c>
      <c r="K1356">
        <v>0</v>
      </c>
      <c r="L1356">
        <v>0</v>
      </c>
      <c r="M1356">
        <v>0</v>
      </c>
      <c r="N1356">
        <v>0</v>
      </c>
      <c r="O1356">
        <v>0</v>
      </c>
      <c r="P1356">
        <v>0</v>
      </c>
      <c r="Q1356">
        <v>0</v>
      </c>
      <c r="R1356">
        <v>0</v>
      </c>
      <c r="S1356">
        <v>0</v>
      </c>
    </row>
    <row r="1357" spans="1:19">
      <c r="A1357" t="s">
        <v>156</v>
      </c>
      <c r="B1357" t="s">
        <v>173</v>
      </c>
      <c r="C1357" t="s">
        <v>859</v>
      </c>
      <c r="D1357">
        <v>36.387206371917713</v>
      </c>
      <c r="E1357">
        <v>16.732802930151934</v>
      </c>
      <c r="F1357">
        <v>0</v>
      </c>
      <c r="G1357">
        <v>0</v>
      </c>
      <c r="H1357">
        <v>0</v>
      </c>
      <c r="I1357">
        <v>0</v>
      </c>
      <c r="J1357">
        <v>0</v>
      </c>
      <c r="K1357">
        <v>0</v>
      </c>
      <c r="L1357">
        <v>0</v>
      </c>
      <c r="M1357">
        <v>0</v>
      </c>
      <c r="N1357">
        <v>0</v>
      </c>
      <c r="O1357">
        <v>0</v>
      </c>
      <c r="P1357">
        <v>0</v>
      </c>
      <c r="Q1357">
        <v>0</v>
      </c>
      <c r="R1357">
        <v>0</v>
      </c>
      <c r="S1357">
        <v>0</v>
      </c>
    </row>
    <row r="1358" spans="1:19">
      <c r="A1358" t="s">
        <v>156</v>
      </c>
      <c r="B1358" t="s">
        <v>173</v>
      </c>
      <c r="C1358" t="s">
        <v>860</v>
      </c>
      <c r="D1358">
        <v>48.770618598109671</v>
      </c>
      <c r="E1358">
        <v>22.427364756794951</v>
      </c>
      <c r="F1358">
        <v>0</v>
      </c>
      <c r="G1358">
        <v>0</v>
      </c>
      <c r="H1358">
        <v>0</v>
      </c>
      <c r="I1358">
        <v>0</v>
      </c>
      <c r="J1358">
        <v>0</v>
      </c>
      <c r="K1358">
        <v>0</v>
      </c>
      <c r="L1358">
        <v>0</v>
      </c>
      <c r="M1358">
        <v>0</v>
      </c>
      <c r="N1358">
        <v>0</v>
      </c>
      <c r="O1358">
        <v>0</v>
      </c>
      <c r="P1358">
        <v>0</v>
      </c>
      <c r="Q1358">
        <v>0</v>
      </c>
      <c r="R1358">
        <v>0</v>
      </c>
      <c r="S1358">
        <v>0</v>
      </c>
    </row>
    <row r="1359" spans="1:19">
      <c r="A1359" t="s">
        <v>156</v>
      </c>
      <c r="B1359" t="s">
        <v>173</v>
      </c>
      <c r="C1359" t="s">
        <v>861</v>
      </c>
      <c r="D1359">
        <v>48.770618598109671</v>
      </c>
      <c r="E1359">
        <v>22.427364756794951</v>
      </c>
      <c r="F1359">
        <v>0</v>
      </c>
      <c r="G1359">
        <v>0</v>
      </c>
      <c r="H1359">
        <v>0</v>
      </c>
      <c r="I1359">
        <v>0</v>
      </c>
      <c r="J1359">
        <v>0</v>
      </c>
      <c r="K1359">
        <v>0</v>
      </c>
      <c r="L1359">
        <v>0</v>
      </c>
      <c r="M1359">
        <v>0</v>
      </c>
      <c r="N1359">
        <v>0</v>
      </c>
      <c r="O1359">
        <v>0</v>
      </c>
      <c r="P1359">
        <v>0</v>
      </c>
      <c r="Q1359">
        <v>0</v>
      </c>
      <c r="R1359">
        <v>0</v>
      </c>
      <c r="S1359">
        <v>0</v>
      </c>
    </row>
    <row r="1360" spans="1:19">
      <c r="A1360" t="s">
        <v>156</v>
      </c>
      <c r="B1360" t="s">
        <v>173</v>
      </c>
      <c r="C1360" t="s">
        <v>862</v>
      </c>
      <c r="D1360">
        <v>48.770618598109671</v>
      </c>
      <c r="E1360">
        <v>22.427364756794951</v>
      </c>
      <c r="F1360">
        <v>0</v>
      </c>
      <c r="G1360">
        <v>0</v>
      </c>
      <c r="H1360">
        <v>0</v>
      </c>
      <c r="I1360">
        <v>0</v>
      </c>
      <c r="J1360">
        <v>0</v>
      </c>
      <c r="K1360">
        <v>0</v>
      </c>
      <c r="L1360">
        <v>0</v>
      </c>
      <c r="M1360">
        <v>0</v>
      </c>
      <c r="N1360">
        <v>0</v>
      </c>
      <c r="O1360">
        <v>0</v>
      </c>
      <c r="P1360">
        <v>0</v>
      </c>
      <c r="Q1360">
        <v>0</v>
      </c>
      <c r="R1360">
        <v>0</v>
      </c>
      <c r="S1360">
        <v>0</v>
      </c>
    </row>
    <row r="1361" spans="1:19">
      <c r="A1361" t="s">
        <v>156</v>
      </c>
      <c r="B1361" t="s">
        <v>173</v>
      </c>
      <c r="C1361" t="s">
        <v>863</v>
      </c>
      <c r="D1361">
        <v>48.770618598109671</v>
      </c>
      <c r="E1361">
        <v>22.427364756794951</v>
      </c>
      <c r="F1361">
        <v>0</v>
      </c>
      <c r="G1361">
        <v>0</v>
      </c>
      <c r="H1361">
        <v>0</v>
      </c>
      <c r="I1361">
        <v>0</v>
      </c>
      <c r="J1361">
        <v>0</v>
      </c>
      <c r="K1361">
        <v>0</v>
      </c>
      <c r="L1361">
        <v>0</v>
      </c>
      <c r="M1361">
        <v>0</v>
      </c>
      <c r="N1361">
        <v>0</v>
      </c>
      <c r="O1361">
        <v>0</v>
      </c>
      <c r="P1361">
        <v>0</v>
      </c>
      <c r="Q1361">
        <v>0</v>
      </c>
      <c r="R1361">
        <v>0</v>
      </c>
      <c r="S1361">
        <v>0</v>
      </c>
    </row>
    <row r="1362" spans="1:19">
      <c r="A1362" t="s">
        <v>156</v>
      </c>
      <c r="B1362" t="s">
        <v>175</v>
      </c>
      <c r="C1362" t="s">
        <v>856</v>
      </c>
      <c r="D1362">
        <v>0</v>
      </c>
      <c r="E1362">
        <v>0</v>
      </c>
      <c r="F1362">
        <v>0</v>
      </c>
      <c r="G1362">
        <v>0</v>
      </c>
      <c r="H1362">
        <v>0</v>
      </c>
      <c r="I1362">
        <v>0</v>
      </c>
      <c r="J1362">
        <v>0</v>
      </c>
      <c r="K1362">
        <v>0</v>
      </c>
      <c r="L1362">
        <v>0</v>
      </c>
      <c r="M1362">
        <v>0</v>
      </c>
      <c r="N1362">
        <v>0</v>
      </c>
      <c r="O1362">
        <v>0</v>
      </c>
      <c r="P1362">
        <v>0</v>
      </c>
      <c r="Q1362">
        <v>0</v>
      </c>
      <c r="R1362">
        <v>0</v>
      </c>
      <c r="S1362">
        <v>0</v>
      </c>
    </row>
    <row r="1363" spans="1:19">
      <c r="A1363" t="s">
        <v>156</v>
      </c>
      <c r="B1363" t="s">
        <v>175</v>
      </c>
      <c r="C1363" t="s">
        <v>857</v>
      </c>
      <c r="D1363">
        <v>0</v>
      </c>
      <c r="E1363">
        <v>0</v>
      </c>
      <c r="F1363">
        <v>0</v>
      </c>
      <c r="G1363">
        <v>0</v>
      </c>
      <c r="H1363">
        <v>0</v>
      </c>
      <c r="I1363">
        <v>0</v>
      </c>
      <c r="J1363">
        <v>0</v>
      </c>
      <c r="K1363">
        <v>0</v>
      </c>
      <c r="L1363">
        <v>0</v>
      </c>
      <c r="M1363">
        <v>0</v>
      </c>
      <c r="N1363">
        <v>0</v>
      </c>
      <c r="O1363">
        <v>0</v>
      </c>
      <c r="P1363">
        <v>0</v>
      </c>
      <c r="Q1363">
        <v>0</v>
      </c>
      <c r="R1363">
        <v>0</v>
      </c>
      <c r="S1363">
        <v>0</v>
      </c>
    </row>
    <row r="1364" spans="1:19">
      <c r="A1364" t="s">
        <v>156</v>
      </c>
      <c r="B1364" t="s">
        <v>175</v>
      </c>
      <c r="C1364" t="s">
        <v>858</v>
      </c>
      <c r="D1364">
        <v>66.608731707317091</v>
      </c>
      <c r="E1364">
        <v>30.630292682926822</v>
      </c>
      <c r="F1364">
        <v>0</v>
      </c>
      <c r="G1364">
        <v>0</v>
      </c>
      <c r="H1364">
        <v>0</v>
      </c>
      <c r="I1364">
        <v>0</v>
      </c>
      <c r="J1364">
        <v>0</v>
      </c>
      <c r="K1364">
        <v>0</v>
      </c>
      <c r="L1364">
        <v>0</v>
      </c>
      <c r="M1364">
        <v>0</v>
      </c>
      <c r="N1364">
        <v>0</v>
      </c>
      <c r="O1364">
        <v>0</v>
      </c>
      <c r="P1364">
        <v>0</v>
      </c>
      <c r="Q1364">
        <v>0</v>
      </c>
      <c r="R1364">
        <v>0</v>
      </c>
      <c r="S1364">
        <v>0</v>
      </c>
    </row>
    <row r="1365" spans="1:19">
      <c r="A1365" t="s">
        <v>156</v>
      </c>
      <c r="B1365" t="s">
        <v>175</v>
      </c>
      <c r="C1365" t="s">
        <v>859</v>
      </c>
      <c r="D1365">
        <v>66.608731707317091</v>
      </c>
      <c r="E1365">
        <v>30.630292682926822</v>
      </c>
      <c r="F1365">
        <v>0</v>
      </c>
      <c r="G1365">
        <v>0</v>
      </c>
      <c r="H1365">
        <v>0</v>
      </c>
      <c r="I1365">
        <v>0</v>
      </c>
      <c r="J1365">
        <v>0</v>
      </c>
      <c r="K1365">
        <v>0</v>
      </c>
      <c r="L1365">
        <v>0</v>
      </c>
      <c r="M1365">
        <v>0</v>
      </c>
      <c r="N1365">
        <v>0</v>
      </c>
      <c r="O1365">
        <v>0</v>
      </c>
      <c r="P1365">
        <v>0</v>
      </c>
      <c r="Q1365">
        <v>0</v>
      </c>
      <c r="R1365">
        <v>0</v>
      </c>
      <c r="S1365">
        <v>0</v>
      </c>
    </row>
    <row r="1366" spans="1:19">
      <c r="A1366" t="s">
        <v>156</v>
      </c>
      <c r="B1366" t="s">
        <v>175</v>
      </c>
      <c r="C1366" t="s">
        <v>860</v>
      </c>
      <c r="D1366">
        <v>46.779833066847658</v>
      </c>
      <c r="E1366">
        <v>21.511894038039429</v>
      </c>
      <c r="F1366">
        <v>0</v>
      </c>
      <c r="G1366">
        <v>0</v>
      </c>
      <c r="H1366">
        <v>0</v>
      </c>
      <c r="I1366">
        <v>0</v>
      </c>
      <c r="J1366">
        <v>0</v>
      </c>
      <c r="K1366">
        <v>0</v>
      </c>
      <c r="L1366">
        <v>0</v>
      </c>
      <c r="M1366">
        <v>0</v>
      </c>
      <c r="N1366">
        <v>0</v>
      </c>
      <c r="O1366">
        <v>0</v>
      </c>
      <c r="P1366">
        <v>0</v>
      </c>
      <c r="Q1366">
        <v>0</v>
      </c>
      <c r="R1366">
        <v>0</v>
      </c>
      <c r="S1366">
        <v>0</v>
      </c>
    </row>
    <row r="1367" spans="1:19">
      <c r="A1367" t="s">
        <v>156</v>
      </c>
      <c r="B1367" t="s">
        <v>175</v>
      </c>
      <c r="C1367" t="s">
        <v>861</v>
      </c>
      <c r="D1367">
        <v>46.779833066847658</v>
      </c>
      <c r="E1367">
        <v>21.511894038039429</v>
      </c>
      <c r="F1367">
        <v>0</v>
      </c>
      <c r="G1367">
        <v>0</v>
      </c>
      <c r="H1367">
        <v>0</v>
      </c>
      <c r="I1367">
        <v>0</v>
      </c>
      <c r="J1367">
        <v>0</v>
      </c>
      <c r="K1367">
        <v>0</v>
      </c>
      <c r="L1367">
        <v>0</v>
      </c>
      <c r="M1367">
        <v>0</v>
      </c>
      <c r="N1367">
        <v>0</v>
      </c>
      <c r="O1367">
        <v>0</v>
      </c>
      <c r="P1367">
        <v>0</v>
      </c>
      <c r="Q1367">
        <v>0</v>
      </c>
      <c r="R1367">
        <v>0</v>
      </c>
      <c r="S1367">
        <v>0</v>
      </c>
    </row>
    <row r="1368" spans="1:19">
      <c r="A1368" t="s">
        <v>156</v>
      </c>
      <c r="B1368" t="s">
        <v>175</v>
      </c>
      <c r="C1368" t="s">
        <v>862</v>
      </c>
      <c r="D1368">
        <v>46.779833066847658</v>
      </c>
      <c r="E1368">
        <v>21.511894038039429</v>
      </c>
      <c r="F1368">
        <v>0</v>
      </c>
      <c r="G1368">
        <v>0</v>
      </c>
      <c r="H1368">
        <v>0</v>
      </c>
      <c r="I1368">
        <v>0</v>
      </c>
      <c r="J1368">
        <v>0</v>
      </c>
      <c r="K1368">
        <v>0</v>
      </c>
      <c r="L1368">
        <v>0</v>
      </c>
      <c r="M1368">
        <v>0</v>
      </c>
      <c r="N1368">
        <v>0</v>
      </c>
      <c r="O1368">
        <v>0</v>
      </c>
      <c r="P1368">
        <v>0</v>
      </c>
      <c r="Q1368">
        <v>0</v>
      </c>
      <c r="R1368">
        <v>0</v>
      </c>
      <c r="S1368">
        <v>0</v>
      </c>
    </row>
    <row r="1369" spans="1:19">
      <c r="A1369" t="s">
        <v>156</v>
      </c>
      <c r="B1369" t="s">
        <v>175</v>
      </c>
      <c r="C1369" t="s">
        <v>863</v>
      </c>
      <c r="D1369">
        <v>46.779833066847658</v>
      </c>
      <c r="E1369">
        <v>21.511894038039429</v>
      </c>
      <c r="F1369">
        <v>0</v>
      </c>
      <c r="G1369">
        <v>0</v>
      </c>
      <c r="H1369">
        <v>0</v>
      </c>
      <c r="I1369">
        <v>0</v>
      </c>
      <c r="J1369">
        <v>0</v>
      </c>
      <c r="K1369">
        <v>0</v>
      </c>
      <c r="L1369">
        <v>0</v>
      </c>
      <c r="M1369">
        <v>0</v>
      </c>
      <c r="N1369">
        <v>0</v>
      </c>
      <c r="O1369">
        <v>0</v>
      </c>
      <c r="P1369">
        <v>0</v>
      </c>
      <c r="Q1369">
        <v>0</v>
      </c>
      <c r="R1369">
        <v>0</v>
      </c>
      <c r="S1369">
        <v>0</v>
      </c>
    </row>
    <row r="1370" spans="1:19">
      <c r="A1370" t="s">
        <v>156</v>
      </c>
      <c r="B1370" t="s">
        <v>177</v>
      </c>
      <c r="C1370" t="s">
        <v>856</v>
      </c>
      <c r="D1370">
        <v>0</v>
      </c>
      <c r="E1370">
        <v>0</v>
      </c>
      <c r="F1370">
        <v>0</v>
      </c>
      <c r="G1370">
        <v>0</v>
      </c>
      <c r="H1370">
        <v>0</v>
      </c>
      <c r="I1370">
        <v>0</v>
      </c>
      <c r="J1370">
        <v>0</v>
      </c>
      <c r="K1370">
        <v>0</v>
      </c>
      <c r="L1370">
        <v>0</v>
      </c>
      <c r="M1370">
        <v>0</v>
      </c>
      <c r="N1370">
        <v>0</v>
      </c>
      <c r="O1370">
        <v>0</v>
      </c>
      <c r="P1370">
        <v>0</v>
      </c>
      <c r="Q1370">
        <v>0</v>
      </c>
      <c r="R1370">
        <v>0</v>
      </c>
      <c r="S1370">
        <v>0</v>
      </c>
    </row>
    <row r="1371" spans="1:19">
      <c r="A1371" t="s">
        <v>156</v>
      </c>
      <c r="B1371" t="s">
        <v>177</v>
      </c>
      <c r="C1371" t="s">
        <v>857</v>
      </c>
      <c r="D1371">
        <v>21.92</v>
      </c>
      <c r="E1371">
        <v>10.079999999999998</v>
      </c>
      <c r="F1371">
        <v>0</v>
      </c>
      <c r="G1371">
        <v>0</v>
      </c>
      <c r="H1371">
        <v>0</v>
      </c>
      <c r="I1371">
        <v>0</v>
      </c>
      <c r="J1371">
        <v>0</v>
      </c>
      <c r="K1371">
        <v>0</v>
      </c>
      <c r="L1371">
        <v>0</v>
      </c>
      <c r="M1371">
        <v>0</v>
      </c>
      <c r="N1371">
        <v>0</v>
      </c>
      <c r="O1371">
        <v>0</v>
      </c>
      <c r="P1371">
        <v>0</v>
      </c>
      <c r="Q1371">
        <v>0</v>
      </c>
      <c r="R1371">
        <v>0</v>
      </c>
      <c r="S1371">
        <v>0</v>
      </c>
    </row>
    <row r="1372" spans="1:19">
      <c r="A1372" t="s">
        <v>156</v>
      </c>
      <c r="B1372" t="s">
        <v>177</v>
      </c>
      <c r="C1372" t="s">
        <v>858</v>
      </c>
      <c r="D1372">
        <v>52.416561680000001</v>
      </c>
      <c r="E1372">
        <v>24.103966319999998</v>
      </c>
      <c r="F1372">
        <v>0</v>
      </c>
      <c r="G1372">
        <v>0</v>
      </c>
      <c r="H1372">
        <v>0</v>
      </c>
      <c r="I1372">
        <v>0</v>
      </c>
      <c r="J1372">
        <v>0</v>
      </c>
      <c r="K1372">
        <v>0</v>
      </c>
      <c r="L1372">
        <v>0</v>
      </c>
      <c r="M1372">
        <v>0</v>
      </c>
      <c r="N1372">
        <v>0</v>
      </c>
      <c r="O1372">
        <v>0</v>
      </c>
      <c r="P1372">
        <v>0</v>
      </c>
      <c r="Q1372">
        <v>0</v>
      </c>
      <c r="R1372">
        <v>0</v>
      </c>
      <c r="S1372">
        <v>0</v>
      </c>
    </row>
    <row r="1373" spans="1:19">
      <c r="A1373" t="s">
        <v>156</v>
      </c>
      <c r="B1373" t="s">
        <v>177</v>
      </c>
      <c r="C1373" t="s">
        <v>859</v>
      </c>
      <c r="D1373">
        <v>79.556927500000029</v>
      </c>
      <c r="E1373">
        <v>36.584572500000007</v>
      </c>
      <c r="F1373">
        <v>0</v>
      </c>
      <c r="G1373">
        <v>0</v>
      </c>
      <c r="H1373">
        <v>0</v>
      </c>
      <c r="I1373">
        <v>0</v>
      </c>
      <c r="J1373">
        <v>0</v>
      </c>
      <c r="K1373">
        <v>0</v>
      </c>
      <c r="L1373">
        <v>0</v>
      </c>
      <c r="M1373">
        <v>0</v>
      </c>
      <c r="N1373">
        <v>0</v>
      </c>
      <c r="O1373">
        <v>0</v>
      </c>
      <c r="P1373">
        <v>0</v>
      </c>
      <c r="Q1373">
        <v>0</v>
      </c>
      <c r="R1373">
        <v>0</v>
      </c>
      <c r="S1373">
        <v>0</v>
      </c>
    </row>
    <row r="1374" spans="1:19">
      <c r="A1374" t="s">
        <v>156</v>
      </c>
      <c r="B1374" t="s">
        <v>177</v>
      </c>
      <c r="C1374" t="s">
        <v>860</v>
      </c>
      <c r="D1374">
        <v>79.556927500000029</v>
      </c>
      <c r="E1374">
        <v>36.584572500000007</v>
      </c>
      <c r="F1374">
        <v>0</v>
      </c>
      <c r="G1374">
        <v>0</v>
      </c>
      <c r="H1374">
        <v>0</v>
      </c>
      <c r="I1374">
        <v>0</v>
      </c>
      <c r="J1374">
        <v>0</v>
      </c>
      <c r="K1374">
        <v>0</v>
      </c>
      <c r="L1374">
        <v>0</v>
      </c>
      <c r="M1374">
        <v>0</v>
      </c>
      <c r="N1374">
        <v>0</v>
      </c>
      <c r="O1374">
        <v>0</v>
      </c>
      <c r="P1374">
        <v>0</v>
      </c>
      <c r="Q1374">
        <v>0</v>
      </c>
      <c r="R1374">
        <v>0</v>
      </c>
      <c r="S1374">
        <v>0</v>
      </c>
    </row>
    <row r="1375" spans="1:19">
      <c r="A1375" t="s">
        <v>156</v>
      </c>
      <c r="B1375" t="s">
        <v>177</v>
      </c>
      <c r="C1375" t="s">
        <v>861</v>
      </c>
      <c r="D1375">
        <v>79.556927500000029</v>
      </c>
      <c r="E1375">
        <v>36.584572500000007</v>
      </c>
      <c r="F1375">
        <v>0</v>
      </c>
      <c r="G1375">
        <v>0</v>
      </c>
      <c r="H1375">
        <v>0</v>
      </c>
      <c r="I1375">
        <v>0</v>
      </c>
      <c r="J1375">
        <v>0</v>
      </c>
      <c r="K1375">
        <v>0</v>
      </c>
      <c r="L1375">
        <v>0</v>
      </c>
      <c r="M1375">
        <v>0</v>
      </c>
      <c r="N1375">
        <v>0</v>
      </c>
      <c r="O1375">
        <v>0</v>
      </c>
      <c r="P1375">
        <v>0</v>
      </c>
      <c r="Q1375">
        <v>0</v>
      </c>
      <c r="R1375">
        <v>0</v>
      </c>
      <c r="S1375">
        <v>0</v>
      </c>
    </row>
    <row r="1376" spans="1:19">
      <c r="A1376" t="s">
        <v>156</v>
      </c>
      <c r="B1376" t="s">
        <v>177</v>
      </c>
      <c r="C1376" t="s">
        <v>862</v>
      </c>
      <c r="D1376">
        <v>79.556927500000029</v>
      </c>
      <c r="E1376">
        <v>36.584572500000007</v>
      </c>
      <c r="F1376">
        <v>0</v>
      </c>
      <c r="G1376">
        <v>0</v>
      </c>
      <c r="H1376">
        <v>0</v>
      </c>
      <c r="I1376">
        <v>0</v>
      </c>
      <c r="J1376">
        <v>0</v>
      </c>
      <c r="K1376">
        <v>0</v>
      </c>
      <c r="L1376">
        <v>0</v>
      </c>
      <c r="M1376">
        <v>0</v>
      </c>
      <c r="N1376">
        <v>0</v>
      </c>
      <c r="O1376">
        <v>0</v>
      </c>
      <c r="P1376">
        <v>0</v>
      </c>
      <c r="Q1376">
        <v>0</v>
      </c>
      <c r="R1376">
        <v>0</v>
      </c>
      <c r="S1376">
        <v>0</v>
      </c>
    </row>
    <row r="1377" spans="1:19">
      <c r="A1377" t="s">
        <v>156</v>
      </c>
      <c r="B1377" t="s">
        <v>177</v>
      </c>
      <c r="C1377" t="s">
        <v>863</v>
      </c>
      <c r="D1377">
        <v>79.556927500000029</v>
      </c>
      <c r="E1377">
        <v>36.584572500000007</v>
      </c>
      <c r="F1377">
        <v>0</v>
      </c>
      <c r="G1377">
        <v>0</v>
      </c>
      <c r="H1377">
        <v>0</v>
      </c>
      <c r="I1377">
        <v>0</v>
      </c>
      <c r="J1377">
        <v>0</v>
      </c>
      <c r="K1377">
        <v>0</v>
      </c>
      <c r="L1377">
        <v>0</v>
      </c>
      <c r="M1377">
        <v>0</v>
      </c>
      <c r="N1377">
        <v>0</v>
      </c>
      <c r="O1377">
        <v>0</v>
      </c>
      <c r="P1377">
        <v>0</v>
      </c>
      <c r="Q1377">
        <v>0</v>
      </c>
      <c r="R1377">
        <v>0</v>
      </c>
      <c r="S1377">
        <v>0</v>
      </c>
    </row>
    <row r="1378" spans="1:19">
      <c r="A1378" t="s">
        <v>156</v>
      </c>
      <c r="B1378" t="s">
        <v>179</v>
      </c>
      <c r="C1378" t="s">
        <v>856</v>
      </c>
      <c r="D1378">
        <v>0</v>
      </c>
      <c r="E1378">
        <v>0</v>
      </c>
      <c r="F1378">
        <v>0</v>
      </c>
      <c r="G1378">
        <v>0</v>
      </c>
      <c r="H1378">
        <v>0</v>
      </c>
      <c r="I1378">
        <v>0</v>
      </c>
      <c r="J1378">
        <v>0</v>
      </c>
      <c r="K1378">
        <v>0</v>
      </c>
      <c r="L1378">
        <v>0</v>
      </c>
      <c r="M1378">
        <v>0</v>
      </c>
      <c r="N1378">
        <v>0</v>
      </c>
      <c r="O1378">
        <v>0</v>
      </c>
      <c r="P1378">
        <v>0</v>
      </c>
      <c r="Q1378">
        <v>0</v>
      </c>
      <c r="R1378">
        <v>0</v>
      </c>
      <c r="S1378">
        <v>0</v>
      </c>
    </row>
    <row r="1379" spans="1:19">
      <c r="A1379" t="s">
        <v>156</v>
      </c>
      <c r="B1379" t="s">
        <v>179</v>
      </c>
      <c r="C1379" t="s">
        <v>857</v>
      </c>
      <c r="D1379">
        <v>21.92</v>
      </c>
      <c r="E1379">
        <v>10.079999999999998</v>
      </c>
      <c r="F1379">
        <v>0</v>
      </c>
      <c r="G1379">
        <v>0</v>
      </c>
      <c r="H1379">
        <v>0</v>
      </c>
      <c r="I1379">
        <v>0</v>
      </c>
      <c r="J1379">
        <v>0</v>
      </c>
      <c r="K1379">
        <v>0</v>
      </c>
      <c r="L1379">
        <v>0</v>
      </c>
      <c r="M1379">
        <v>0</v>
      </c>
      <c r="N1379">
        <v>0</v>
      </c>
      <c r="O1379">
        <v>0</v>
      </c>
      <c r="P1379">
        <v>0</v>
      </c>
      <c r="Q1379">
        <v>0</v>
      </c>
      <c r="R1379">
        <v>0</v>
      </c>
      <c r="S1379">
        <v>0</v>
      </c>
    </row>
    <row r="1380" spans="1:19">
      <c r="A1380" t="s">
        <v>156</v>
      </c>
      <c r="B1380" t="s">
        <v>179</v>
      </c>
      <c r="C1380" t="s">
        <v>858</v>
      </c>
      <c r="D1380">
        <v>52.416561680000001</v>
      </c>
      <c r="E1380">
        <v>24.103966319999998</v>
      </c>
      <c r="F1380">
        <v>0</v>
      </c>
      <c r="G1380">
        <v>0</v>
      </c>
      <c r="H1380">
        <v>0</v>
      </c>
      <c r="I1380">
        <v>0</v>
      </c>
      <c r="J1380">
        <v>0</v>
      </c>
      <c r="K1380">
        <v>0</v>
      </c>
      <c r="L1380">
        <v>0</v>
      </c>
      <c r="M1380">
        <v>0</v>
      </c>
      <c r="N1380">
        <v>0</v>
      </c>
      <c r="O1380">
        <v>0</v>
      </c>
      <c r="P1380">
        <v>0</v>
      </c>
      <c r="Q1380">
        <v>0</v>
      </c>
      <c r="R1380">
        <v>0</v>
      </c>
      <c r="S1380">
        <v>0</v>
      </c>
    </row>
    <row r="1381" spans="1:19">
      <c r="A1381" t="s">
        <v>156</v>
      </c>
      <c r="B1381" t="s">
        <v>179</v>
      </c>
      <c r="C1381" t="s">
        <v>859</v>
      </c>
      <c r="D1381">
        <v>79.556927500000029</v>
      </c>
      <c r="E1381">
        <v>36.584572500000007</v>
      </c>
      <c r="F1381">
        <v>0</v>
      </c>
      <c r="G1381">
        <v>0</v>
      </c>
      <c r="H1381">
        <v>0</v>
      </c>
      <c r="I1381">
        <v>0</v>
      </c>
      <c r="J1381">
        <v>0</v>
      </c>
      <c r="K1381">
        <v>0</v>
      </c>
      <c r="L1381">
        <v>0</v>
      </c>
      <c r="M1381">
        <v>0</v>
      </c>
      <c r="N1381">
        <v>0</v>
      </c>
      <c r="O1381">
        <v>0</v>
      </c>
      <c r="P1381">
        <v>0</v>
      </c>
      <c r="Q1381">
        <v>0</v>
      </c>
      <c r="R1381">
        <v>0</v>
      </c>
      <c r="S1381">
        <v>0</v>
      </c>
    </row>
    <row r="1382" spans="1:19">
      <c r="A1382" t="s">
        <v>156</v>
      </c>
      <c r="B1382" t="s">
        <v>179</v>
      </c>
      <c r="C1382" t="s">
        <v>860</v>
      </c>
      <c r="D1382">
        <v>79.556927500000029</v>
      </c>
      <c r="E1382">
        <v>36.584572500000007</v>
      </c>
      <c r="F1382">
        <v>0</v>
      </c>
      <c r="G1382">
        <v>0</v>
      </c>
      <c r="H1382">
        <v>0</v>
      </c>
      <c r="I1382">
        <v>0</v>
      </c>
      <c r="J1382">
        <v>0</v>
      </c>
      <c r="K1382">
        <v>0</v>
      </c>
      <c r="L1382">
        <v>0</v>
      </c>
      <c r="M1382">
        <v>0</v>
      </c>
      <c r="N1382">
        <v>0</v>
      </c>
      <c r="O1382">
        <v>0</v>
      </c>
      <c r="P1382">
        <v>0</v>
      </c>
      <c r="Q1382">
        <v>0</v>
      </c>
      <c r="R1382">
        <v>0</v>
      </c>
      <c r="S1382">
        <v>0</v>
      </c>
    </row>
    <row r="1383" spans="1:19">
      <c r="A1383" t="s">
        <v>156</v>
      </c>
      <c r="B1383" t="s">
        <v>179</v>
      </c>
      <c r="C1383" t="s">
        <v>861</v>
      </c>
      <c r="D1383">
        <v>79.556927500000029</v>
      </c>
      <c r="E1383">
        <v>36.584572500000007</v>
      </c>
      <c r="F1383">
        <v>0</v>
      </c>
      <c r="G1383">
        <v>0</v>
      </c>
      <c r="H1383">
        <v>0</v>
      </c>
      <c r="I1383">
        <v>0</v>
      </c>
      <c r="J1383">
        <v>0</v>
      </c>
      <c r="K1383">
        <v>0</v>
      </c>
      <c r="L1383">
        <v>0</v>
      </c>
      <c r="M1383">
        <v>0</v>
      </c>
      <c r="N1383">
        <v>0</v>
      </c>
      <c r="O1383">
        <v>0</v>
      </c>
      <c r="P1383">
        <v>0</v>
      </c>
      <c r="Q1383">
        <v>0</v>
      </c>
      <c r="R1383">
        <v>0</v>
      </c>
      <c r="S1383">
        <v>0</v>
      </c>
    </row>
    <row r="1384" spans="1:19">
      <c r="A1384" t="s">
        <v>156</v>
      </c>
      <c r="B1384" t="s">
        <v>179</v>
      </c>
      <c r="C1384" t="s">
        <v>862</v>
      </c>
      <c r="D1384">
        <v>79.556927500000029</v>
      </c>
      <c r="E1384">
        <v>36.584572500000007</v>
      </c>
      <c r="F1384">
        <v>0</v>
      </c>
      <c r="G1384">
        <v>0</v>
      </c>
      <c r="H1384">
        <v>0</v>
      </c>
      <c r="I1384">
        <v>0</v>
      </c>
      <c r="J1384">
        <v>0</v>
      </c>
      <c r="K1384">
        <v>0</v>
      </c>
      <c r="L1384">
        <v>0</v>
      </c>
      <c r="M1384">
        <v>0</v>
      </c>
      <c r="N1384">
        <v>0</v>
      </c>
      <c r="O1384">
        <v>0</v>
      </c>
      <c r="P1384">
        <v>0</v>
      </c>
      <c r="Q1384">
        <v>0</v>
      </c>
      <c r="R1384">
        <v>0</v>
      </c>
      <c r="S1384">
        <v>0</v>
      </c>
    </row>
    <row r="1385" spans="1:19">
      <c r="A1385" t="s">
        <v>156</v>
      </c>
      <c r="B1385" t="s">
        <v>179</v>
      </c>
      <c r="C1385" t="s">
        <v>863</v>
      </c>
      <c r="D1385">
        <v>79.556927500000029</v>
      </c>
      <c r="E1385">
        <v>36.584572500000007</v>
      </c>
      <c r="F1385">
        <v>0</v>
      </c>
      <c r="G1385">
        <v>0</v>
      </c>
      <c r="H1385">
        <v>0</v>
      </c>
      <c r="I1385">
        <v>0</v>
      </c>
      <c r="J1385">
        <v>0</v>
      </c>
      <c r="K1385">
        <v>0</v>
      </c>
      <c r="L1385">
        <v>0</v>
      </c>
      <c r="M1385">
        <v>0</v>
      </c>
      <c r="N1385">
        <v>0</v>
      </c>
      <c r="O1385">
        <v>0</v>
      </c>
      <c r="P1385">
        <v>0</v>
      </c>
      <c r="Q1385">
        <v>0</v>
      </c>
      <c r="R1385">
        <v>0</v>
      </c>
      <c r="S1385">
        <v>0</v>
      </c>
    </row>
    <row r="1386" spans="1:19">
      <c r="A1386" t="s">
        <v>156</v>
      </c>
      <c r="B1386" t="s">
        <v>181</v>
      </c>
      <c r="C1386" t="s">
        <v>856</v>
      </c>
      <c r="D1386">
        <v>0</v>
      </c>
      <c r="E1386">
        <v>0</v>
      </c>
      <c r="F1386">
        <v>0</v>
      </c>
      <c r="G1386">
        <v>0</v>
      </c>
      <c r="H1386">
        <v>0</v>
      </c>
      <c r="I1386">
        <v>0</v>
      </c>
      <c r="J1386">
        <v>0</v>
      </c>
      <c r="K1386">
        <v>0</v>
      </c>
      <c r="L1386">
        <v>0</v>
      </c>
      <c r="M1386">
        <v>0</v>
      </c>
      <c r="N1386">
        <v>0</v>
      </c>
      <c r="O1386">
        <v>0</v>
      </c>
      <c r="P1386">
        <v>0</v>
      </c>
      <c r="Q1386">
        <v>0</v>
      </c>
      <c r="R1386">
        <v>0</v>
      </c>
      <c r="S1386">
        <v>0</v>
      </c>
    </row>
    <row r="1387" spans="1:19">
      <c r="A1387" t="s">
        <v>156</v>
      </c>
      <c r="B1387" t="s">
        <v>181</v>
      </c>
      <c r="C1387" t="s">
        <v>857</v>
      </c>
      <c r="D1387">
        <v>21.92</v>
      </c>
      <c r="E1387">
        <v>10.079999999999998</v>
      </c>
      <c r="F1387">
        <v>0</v>
      </c>
      <c r="G1387">
        <v>0</v>
      </c>
      <c r="H1387">
        <v>0</v>
      </c>
      <c r="I1387">
        <v>0</v>
      </c>
      <c r="J1387">
        <v>0</v>
      </c>
      <c r="K1387">
        <v>0</v>
      </c>
      <c r="L1387">
        <v>0</v>
      </c>
      <c r="M1387">
        <v>0</v>
      </c>
      <c r="N1387">
        <v>0</v>
      </c>
      <c r="O1387">
        <v>0</v>
      </c>
      <c r="P1387">
        <v>0</v>
      </c>
      <c r="Q1387">
        <v>0</v>
      </c>
      <c r="R1387">
        <v>0</v>
      </c>
      <c r="S1387">
        <v>0</v>
      </c>
    </row>
    <row r="1388" spans="1:19">
      <c r="A1388" t="s">
        <v>156</v>
      </c>
      <c r="B1388" t="s">
        <v>181</v>
      </c>
      <c r="C1388" t="s">
        <v>858</v>
      </c>
      <c r="D1388">
        <v>52.416561680000001</v>
      </c>
      <c r="E1388">
        <v>24.103966319999998</v>
      </c>
      <c r="F1388">
        <v>0</v>
      </c>
      <c r="G1388">
        <v>0</v>
      </c>
      <c r="H1388">
        <v>0</v>
      </c>
      <c r="I1388">
        <v>0</v>
      </c>
      <c r="J1388">
        <v>0</v>
      </c>
      <c r="K1388">
        <v>0</v>
      </c>
      <c r="L1388">
        <v>0</v>
      </c>
      <c r="M1388">
        <v>0</v>
      </c>
      <c r="N1388">
        <v>0</v>
      </c>
      <c r="O1388">
        <v>0</v>
      </c>
      <c r="P1388">
        <v>0</v>
      </c>
      <c r="Q1388">
        <v>0</v>
      </c>
      <c r="R1388">
        <v>0</v>
      </c>
      <c r="S1388">
        <v>0</v>
      </c>
    </row>
    <row r="1389" spans="1:19">
      <c r="A1389" t="s">
        <v>156</v>
      </c>
      <c r="B1389" t="s">
        <v>181</v>
      </c>
      <c r="C1389" t="s">
        <v>859</v>
      </c>
      <c r="D1389">
        <v>79.556927500000029</v>
      </c>
      <c r="E1389">
        <v>36.584572500000007</v>
      </c>
      <c r="F1389">
        <v>0</v>
      </c>
      <c r="G1389">
        <v>0</v>
      </c>
      <c r="H1389">
        <v>0</v>
      </c>
      <c r="I1389">
        <v>0</v>
      </c>
      <c r="J1389">
        <v>0</v>
      </c>
      <c r="K1389">
        <v>0</v>
      </c>
      <c r="L1389">
        <v>0</v>
      </c>
      <c r="M1389">
        <v>0</v>
      </c>
      <c r="N1389">
        <v>0</v>
      </c>
      <c r="O1389">
        <v>0</v>
      </c>
      <c r="P1389">
        <v>0</v>
      </c>
      <c r="Q1389">
        <v>0</v>
      </c>
      <c r="R1389">
        <v>0</v>
      </c>
      <c r="S1389">
        <v>0</v>
      </c>
    </row>
    <row r="1390" spans="1:19">
      <c r="A1390" t="s">
        <v>156</v>
      </c>
      <c r="B1390" t="s">
        <v>181</v>
      </c>
      <c r="C1390" t="s">
        <v>860</v>
      </c>
      <c r="D1390">
        <v>79.556927500000029</v>
      </c>
      <c r="E1390">
        <v>36.584572500000007</v>
      </c>
      <c r="F1390">
        <v>0</v>
      </c>
      <c r="G1390">
        <v>0</v>
      </c>
      <c r="H1390">
        <v>0</v>
      </c>
      <c r="I1390">
        <v>0</v>
      </c>
      <c r="J1390">
        <v>0</v>
      </c>
      <c r="K1390">
        <v>0</v>
      </c>
      <c r="L1390">
        <v>0</v>
      </c>
      <c r="M1390">
        <v>0</v>
      </c>
      <c r="N1390">
        <v>0</v>
      </c>
      <c r="O1390">
        <v>0</v>
      </c>
      <c r="P1390">
        <v>0</v>
      </c>
      <c r="Q1390">
        <v>0</v>
      </c>
      <c r="R1390">
        <v>0</v>
      </c>
      <c r="S1390">
        <v>0</v>
      </c>
    </row>
    <row r="1391" spans="1:19">
      <c r="A1391" t="s">
        <v>156</v>
      </c>
      <c r="B1391" t="s">
        <v>181</v>
      </c>
      <c r="C1391" t="s">
        <v>861</v>
      </c>
      <c r="D1391">
        <v>79.556927500000029</v>
      </c>
      <c r="E1391">
        <v>36.584572500000007</v>
      </c>
      <c r="F1391">
        <v>0</v>
      </c>
      <c r="G1391">
        <v>0</v>
      </c>
      <c r="H1391">
        <v>0</v>
      </c>
      <c r="I1391">
        <v>0</v>
      </c>
      <c r="J1391">
        <v>0</v>
      </c>
      <c r="K1391">
        <v>0</v>
      </c>
      <c r="L1391">
        <v>0</v>
      </c>
      <c r="M1391">
        <v>0</v>
      </c>
      <c r="N1391">
        <v>0</v>
      </c>
      <c r="O1391">
        <v>0</v>
      </c>
      <c r="P1391">
        <v>0</v>
      </c>
      <c r="Q1391">
        <v>0</v>
      </c>
      <c r="R1391">
        <v>0</v>
      </c>
      <c r="S1391">
        <v>0</v>
      </c>
    </row>
    <row r="1392" spans="1:19">
      <c r="A1392" t="s">
        <v>156</v>
      </c>
      <c r="B1392" t="s">
        <v>181</v>
      </c>
      <c r="C1392" t="s">
        <v>862</v>
      </c>
      <c r="D1392">
        <v>79.556927500000029</v>
      </c>
      <c r="E1392">
        <v>36.584572500000007</v>
      </c>
      <c r="F1392">
        <v>0</v>
      </c>
      <c r="G1392">
        <v>0</v>
      </c>
      <c r="H1392">
        <v>0</v>
      </c>
      <c r="I1392">
        <v>0</v>
      </c>
      <c r="J1392">
        <v>0</v>
      </c>
      <c r="K1392">
        <v>0</v>
      </c>
      <c r="L1392">
        <v>0</v>
      </c>
      <c r="M1392">
        <v>0</v>
      </c>
      <c r="N1392">
        <v>0</v>
      </c>
      <c r="O1392">
        <v>0</v>
      </c>
      <c r="P1392">
        <v>0</v>
      </c>
      <c r="Q1392">
        <v>0</v>
      </c>
      <c r="R1392">
        <v>0</v>
      </c>
      <c r="S1392">
        <v>0</v>
      </c>
    </row>
    <row r="1393" spans="1:19">
      <c r="A1393" t="s">
        <v>156</v>
      </c>
      <c r="B1393" t="s">
        <v>181</v>
      </c>
      <c r="C1393" t="s">
        <v>863</v>
      </c>
      <c r="D1393">
        <v>79.556927500000029</v>
      </c>
      <c r="E1393">
        <v>36.584572500000007</v>
      </c>
      <c r="F1393">
        <v>0</v>
      </c>
      <c r="G1393">
        <v>0</v>
      </c>
      <c r="H1393">
        <v>0</v>
      </c>
      <c r="I1393">
        <v>0</v>
      </c>
      <c r="J1393">
        <v>0</v>
      </c>
      <c r="K1393">
        <v>0</v>
      </c>
      <c r="L1393">
        <v>0</v>
      </c>
      <c r="M1393">
        <v>0</v>
      </c>
      <c r="N1393">
        <v>0</v>
      </c>
      <c r="O1393">
        <v>0</v>
      </c>
      <c r="P1393">
        <v>0</v>
      </c>
      <c r="Q1393">
        <v>0</v>
      </c>
      <c r="R1393">
        <v>0</v>
      </c>
      <c r="S1393">
        <v>0</v>
      </c>
    </row>
    <row r="1394" spans="1:19">
      <c r="A1394" t="s">
        <v>156</v>
      </c>
      <c r="B1394" t="s">
        <v>183</v>
      </c>
      <c r="C1394" t="s">
        <v>856</v>
      </c>
      <c r="D1394">
        <v>0</v>
      </c>
      <c r="E1394">
        <v>0</v>
      </c>
      <c r="F1394">
        <v>0</v>
      </c>
      <c r="G1394">
        <v>0</v>
      </c>
      <c r="H1394">
        <v>0</v>
      </c>
      <c r="I1394">
        <v>0</v>
      </c>
      <c r="J1394">
        <v>0</v>
      </c>
      <c r="K1394">
        <v>0</v>
      </c>
      <c r="L1394">
        <v>0</v>
      </c>
      <c r="M1394">
        <v>0</v>
      </c>
      <c r="N1394">
        <v>0</v>
      </c>
      <c r="O1394">
        <v>0</v>
      </c>
      <c r="P1394">
        <v>0</v>
      </c>
      <c r="Q1394">
        <v>0</v>
      </c>
      <c r="R1394">
        <v>0</v>
      </c>
      <c r="S1394">
        <v>0</v>
      </c>
    </row>
    <row r="1395" spans="1:19">
      <c r="A1395" t="s">
        <v>156</v>
      </c>
      <c r="B1395" t="s">
        <v>183</v>
      </c>
      <c r="C1395" t="s">
        <v>857</v>
      </c>
      <c r="D1395">
        <v>21.92</v>
      </c>
      <c r="E1395">
        <v>10.079999999999998</v>
      </c>
      <c r="F1395">
        <v>0</v>
      </c>
      <c r="G1395">
        <v>0</v>
      </c>
      <c r="H1395">
        <v>0</v>
      </c>
      <c r="I1395">
        <v>0</v>
      </c>
      <c r="J1395">
        <v>0</v>
      </c>
      <c r="K1395">
        <v>0</v>
      </c>
      <c r="L1395">
        <v>0</v>
      </c>
      <c r="M1395">
        <v>0</v>
      </c>
      <c r="N1395">
        <v>0</v>
      </c>
      <c r="O1395">
        <v>0</v>
      </c>
      <c r="P1395">
        <v>0</v>
      </c>
      <c r="Q1395">
        <v>0</v>
      </c>
      <c r="R1395">
        <v>0</v>
      </c>
      <c r="S1395">
        <v>0</v>
      </c>
    </row>
    <row r="1396" spans="1:19">
      <c r="A1396" t="s">
        <v>156</v>
      </c>
      <c r="B1396" t="s">
        <v>183</v>
      </c>
      <c r="C1396" t="s">
        <v>858</v>
      </c>
      <c r="D1396">
        <v>52.416561680000001</v>
      </c>
      <c r="E1396">
        <v>24.103966319999998</v>
      </c>
      <c r="F1396">
        <v>0</v>
      </c>
      <c r="G1396">
        <v>0</v>
      </c>
      <c r="H1396">
        <v>0</v>
      </c>
      <c r="I1396">
        <v>0</v>
      </c>
      <c r="J1396">
        <v>0</v>
      </c>
      <c r="K1396">
        <v>0</v>
      </c>
      <c r="L1396">
        <v>0</v>
      </c>
      <c r="M1396">
        <v>0</v>
      </c>
      <c r="N1396">
        <v>0</v>
      </c>
      <c r="O1396">
        <v>0</v>
      </c>
      <c r="P1396">
        <v>0</v>
      </c>
      <c r="Q1396">
        <v>0</v>
      </c>
      <c r="R1396">
        <v>0</v>
      </c>
      <c r="S1396">
        <v>0</v>
      </c>
    </row>
    <row r="1397" spans="1:19">
      <c r="A1397" t="s">
        <v>156</v>
      </c>
      <c r="B1397" t="s">
        <v>183</v>
      </c>
      <c r="C1397" t="s">
        <v>859</v>
      </c>
      <c r="D1397">
        <v>79.556927500000029</v>
      </c>
      <c r="E1397">
        <v>36.584572500000007</v>
      </c>
      <c r="F1397">
        <v>0</v>
      </c>
      <c r="G1397">
        <v>0</v>
      </c>
      <c r="H1397">
        <v>0</v>
      </c>
      <c r="I1397">
        <v>0</v>
      </c>
      <c r="J1397">
        <v>0</v>
      </c>
      <c r="K1397">
        <v>0</v>
      </c>
      <c r="L1397">
        <v>0</v>
      </c>
      <c r="M1397">
        <v>0</v>
      </c>
      <c r="N1397">
        <v>0</v>
      </c>
      <c r="O1397">
        <v>0</v>
      </c>
      <c r="P1397">
        <v>0</v>
      </c>
      <c r="Q1397">
        <v>0</v>
      </c>
      <c r="R1397">
        <v>0</v>
      </c>
      <c r="S1397">
        <v>0</v>
      </c>
    </row>
    <row r="1398" spans="1:19">
      <c r="A1398" t="s">
        <v>156</v>
      </c>
      <c r="B1398" t="s">
        <v>183</v>
      </c>
      <c r="C1398" t="s">
        <v>860</v>
      </c>
      <c r="D1398">
        <v>79.556927500000029</v>
      </c>
      <c r="E1398">
        <v>36.584572500000007</v>
      </c>
      <c r="F1398">
        <v>0</v>
      </c>
      <c r="G1398">
        <v>0</v>
      </c>
      <c r="H1398">
        <v>0</v>
      </c>
      <c r="I1398">
        <v>0</v>
      </c>
      <c r="J1398">
        <v>0</v>
      </c>
      <c r="K1398">
        <v>0</v>
      </c>
      <c r="L1398">
        <v>0</v>
      </c>
      <c r="M1398">
        <v>0</v>
      </c>
      <c r="N1398">
        <v>0</v>
      </c>
      <c r="O1398">
        <v>0</v>
      </c>
      <c r="P1398">
        <v>0</v>
      </c>
      <c r="Q1398">
        <v>0</v>
      </c>
      <c r="R1398">
        <v>0</v>
      </c>
      <c r="S1398">
        <v>0</v>
      </c>
    </row>
    <row r="1399" spans="1:19">
      <c r="A1399" t="s">
        <v>156</v>
      </c>
      <c r="B1399" t="s">
        <v>183</v>
      </c>
      <c r="C1399" t="s">
        <v>861</v>
      </c>
      <c r="D1399">
        <v>79.556927500000029</v>
      </c>
      <c r="E1399">
        <v>36.584572500000007</v>
      </c>
      <c r="F1399">
        <v>0</v>
      </c>
      <c r="G1399">
        <v>0</v>
      </c>
      <c r="H1399">
        <v>0</v>
      </c>
      <c r="I1399">
        <v>0</v>
      </c>
      <c r="J1399">
        <v>0</v>
      </c>
      <c r="K1399">
        <v>0</v>
      </c>
      <c r="L1399">
        <v>0</v>
      </c>
      <c r="M1399">
        <v>0</v>
      </c>
      <c r="N1399">
        <v>0</v>
      </c>
      <c r="O1399">
        <v>0</v>
      </c>
      <c r="P1399">
        <v>0</v>
      </c>
      <c r="Q1399">
        <v>0</v>
      </c>
      <c r="R1399">
        <v>0</v>
      </c>
      <c r="S1399">
        <v>0</v>
      </c>
    </row>
    <row r="1400" spans="1:19">
      <c r="A1400" t="s">
        <v>156</v>
      </c>
      <c r="B1400" t="s">
        <v>183</v>
      </c>
      <c r="C1400" t="s">
        <v>862</v>
      </c>
      <c r="D1400">
        <v>79.556927500000029</v>
      </c>
      <c r="E1400">
        <v>36.584572500000007</v>
      </c>
      <c r="F1400">
        <v>0</v>
      </c>
      <c r="G1400">
        <v>0</v>
      </c>
      <c r="H1400">
        <v>0</v>
      </c>
      <c r="I1400">
        <v>0</v>
      </c>
      <c r="J1400">
        <v>0</v>
      </c>
      <c r="K1400">
        <v>0</v>
      </c>
      <c r="L1400">
        <v>0</v>
      </c>
      <c r="M1400">
        <v>0</v>
      </c>
      <c r="N1400">
        <v>0</v>
      </c>
      <c r="O1400">
        <v>0</v>
      </c>
      <c r="P1400">
        <v>0</v>
      </c>
      <c r="Q1400">
        <v>0</v>
      </c>
      <c r="R1400">
        <v>0</v>
      </c>
      <c r="S1400">
        <v>0</v>
      </c>
    </row>
    <row r="1401" spans="1:19">
      <c r="A1401" t="s">
        <v>156</v>
      </c>
      <c r="B1401" t="s">
        <v>183</v>
      </c>
      <c r="C1401" t="s">
        <v>863</v>
      </c>
      <c r="D1401">
        <v>79.556927500000029</v>
      </c>
      <c r="E1401">
        <v>36.584572500000007</v>
      </c>
      <c r="F1401">
        <v>0</v>
      </c>
      <c r="G1401">
        <v>0</v>
      </c>
      <c r="H1401">
        <v>0</v>
      </c>
      <c r="I1401">
        <v>0</v>
      </c>
      <c r="J1401">
        <v>0</v>
      </c>
      <c r="K1401">
        <v>0</v>
      </c>
      <c r="L1401">
        <v>0</v>
      </c>
      <c r="M1401">
        <v>0</v>
      </c>
      <c r="N1401">
        <v>0</v>
      </c>
      <c r="O1401">
        <v>0</v>
      </c>
      <c r="P1401">
        <v>0</v>
      </c>
      <c r="Q1401">
        <v>0</v>
      </c>
      <c r="R1401">
        <v>0</v>
      </c>
      <c r="S1401">
        <v>0</v>
      </c>
    </row>
    <row r="1402" spans="1:19">
      <c r="A1402" t="s">
        <v>156</v>
      </c>
      <c r="B1402" t="s">
        <v>185</v>
      </c>
      <c r="C1402" t="s">
        <v>856</v>
      </c>
      <c r="D1402">
        <v>0</v>
      </c>
      <c r="E1402">
        <v>0</v>
      </c>
      <c r="F1402">
        <v>0</v>
      </c>
      <c r="G1402">
        <v>0</v>
      </c>
      <c r="H1402">
        <v>0</v>
      </c>
      <c r="I1402">
        <v>0</v>
      </c>
      <c r="J1402">
        <v>0</v>
      </c>
      <c r="K1402">
        <v>0</v>
      </c>
      <c r="L1402">
        <v>0</v>
      </c>
      <c r="M1402">
        <v>0</v>
      </c>
      <c r="N1402">
        <v>0</v>
      </c>
      <c r="O1402">
        <v>0</v>
      </c>
      <c r="P1402">
        <v>0</v>
      </c>
      <c r="Q1402">
        <v>0</v>
      </c>
      <c r="R1402">
        <v>0</v>
      </c>
      <c r="S1402">
        <v>0</v>
      </c>
    </row>
    <row r="1403" spans="1:19">
      <c r="A1403" t="s">
        <v>156</v>
      </c>
      <c r="B1403" t="s">
        <v>185</v>
      </c>
      <c r="C1403" t="s">
        <v>857</v>
      </c>
      <c r="D1403">
        <v>15.610669496764679</v>
      </c>
      <c r="E1403">
        <v>7.1786290386582081</v>
      </c>
      <c r="F1403">
        <v>0</v>
      </c>
      <c r="G1403">
        <v>0</v>
      </c>
      <c r="H1403">
        <v>0</v>
      </c>
      <c r="I1403">
        <v>0</v>
      </c>
      <c r="J1403">
        <v>0</v>
      </c>
      <c r="K1403">
        <v>0</v>
      </c>
      <c r="L1403">
        <v>0</v>
      </c>
      <c r="M1403">
        <v>0</v>
      </c>
      <c r="N1403">
        <v>0</v>
      </c>
      <c r="O1403">
        <v>0</v>
      </c>
      <c r="P1403">
        <v>0</v>
      </c>
      <c r="Q1403">
        <v>0</v>
      </c>
      <c r="R1403">
        <v>0</v>
      </c>
      <c r="S1403">
        <v>0</v>
      </c>
    </row>
    <row r="1404" spans="1:19">
      <c r="A1404" t="s">
        <v>156</v>
      </c>
      <c r="B1404" t="s">
        <v>185</v>
      </c>
      <c r="C1404" t="s">
        <v>858</v>
      </c>
      <c r="D1404">
        <v>53.352496404552859</v>
      </c>
      <c r="E1404">
        <v>24.534359660487802</v>
      </c>
      <c r="F1404">
        <v>0</v>
      </c>
      <c r="G1404">
        <v>0</v>
      </c>
      <c r="H1404">
        <v>0</v>
      </c>
      <c r="I1404">
        <v>0</v>
      </c>
      <c r="J1404">
        <v>0</v>
      </c>
      <c r="K1404">
        <v>0</v>
      </c>
      <c r="L1404">
        <v>0</v>
      </c>
      <c r="M1404">
        <v>0</v>
      </c>
      <c r="N1404">
        <v>0</v>
      </c>
      <c r="O1404">
        <v>0</v>
      </c>
      <c r="P1404">
        <v>0</v>
      </c>
      <c r="Q1404">
        <v>0</v>
      </c>
      <c r="R1404">
        <v>0</v>
      </c>
      <c r="S1404">
        <v>0</v>
      </c>
    </row>
    <row r="1405" spans="1:19">
      <c r="A1405" t="s">
        <v>156</v>
      </c>
      <c r="B1405" t="s">
        <v>185</v>
      </c>
      <c r="C1405" t="s">
        <v>859</v>
      </c>
      <c r="D1405">
        <v>71.446073617886213</v>
      </c>
      <c r="E1405">
        <v>32.854763780487815</v>
      </c>
      <c r="F1405">
        <v>0</v>
      </c>
      <c r="G1405">
        <v>0</v>
      </c>
      <c r="H1405">
        <v>0</v>
      </c>
      <c r="I1405">
        <v>0</v>
      </c>
      <c r="J1405">
        <v>0</v>
      </c>
      <c r="K1405">
        <v>0</v>
      </c>
      <c r="L1405">
        <v>0</v>
      </c>
      <c r="M1405">
        <v>0</v>
      </c>
      <c r="N1405">
        <v>0</v>
      </c>
      <c r="O1405">
        <v>0</v>
      </c>
      <c r="P1405">
        <v>0</v>
      </c>
      <c r="Q1405">
        <v>0</v>
      </c>
      <c r="R1405">
        <v>0</v>
      </c>
      <c r="S1405">
        <v>0</v>
      </c>
    </row>
    <row r="1406" spans="1:19">
      <c r="A1406" t="s">
        <v>156</v>
      </c>
      <c r="B1406" t="s">
        <v>185</v>
      </c>
      <c r="C1406" t="s">
        <v>860</v>
      </c>
      <c r="D1406">
        <v>68.141257177807972</v>
      </c>
      <c r="E1406">
        <v>31.335030673006585</v>
      </c>
      <c r="F1406">
        <v>0</v>
      </c>
      <c r="G1406">
        <v>0</v>
      </c>
      <c r="H1406">
        <v>0</v>
      </c>
      <c r="I1406">
        <v>0</v>
      </c>
      <c r="J1406">
        <v>0</v>
      </c>
      <c r="K1406">
        <v>0</v>
      </c>
      <c r="L1406">
        <v>0</v>
      </c>
      <c r="M1406">
        <v>0</v>
      </c>
      <c r="N1406">
        <v>0</v>
      </c>
      <c r="O1406">
        <v>0</v>
      </c>
      <c r="P1406">
        <v>0</v>
      </c>
      <c r="Q1406">
        <v>0</v>
      </c>
      <c r="R1406">
        <v>0</v>
      </c>
      <c r="S1406">
        <v>0</v>
      </c>
    </row>
    <row r="1407" spans="1:19">
      <c r="A1407" t="s">
        <v>156</v>
      </c>
      <c r="B1407" t="s">
        <v>185</v>
      </c>
      <c r="C1407" t="s">
        <v>861</v>
      </c>
      <c r="D1407">
        <v>68.141257177807972</v>
      </c>
      <c r="E1407">
        <v>31.335030673006585</v>
      </c>
      <c r="F1407">
        <v>0</v>
      </c>
      <c r="G1407">
        <v>0</v>
      </c>
      <c r="H1407">
        <v>0</v>
      </c>
      <c r="I1407">
        <v>0</v>
      </c>
      <c r="J1407">
        <v>0</v>
      </c>
      <c r="K1407">
        <v>0</v>
      </c>
      <c r="L1407">
        <v>0</v>
      </c>
      <c r="M1407">
        <v>0</v>
      </c>
      <c r="N1407">
        <v>0</v>
      </c>
      <c r="O1407">
        <v>0</v>
      </c>
      <c r="P1407">
        <v>0</v>
      </c>
      <c r="Q1407">
        <v>0</v>
      </c>
      <c r="R1407">
        <v>0</v>
      </c>
      <c r="S1407">
        <v>0</v>
      </c>
    </row>
    <row r="1408" spans="1:19">
      <c r="A1408" t="s">
        <v>156</v>
      </c>
      <c r="B1408" t="s">
        <v>185</v>
      </c>
      <c r="C1408" t="s">
        <v>862</v>
      </c>
      <c r="D1408">
        <v>68.141257177807972</v>
      </c>
      <c r="E1408">
        <v>31.335030673006585</v>
      </c>
      <c r="F1408">
        <v>0</v>
      </c>
      <c r="G1408">
        <v>0</v>
      </c>
      <c r="H1408">
        <v>0</v>
      </c>
      <c r="I1408">
        <v>0</v>
      </c>
      <c r="J1408">
        <v>0</v>
      </c>
      <c r="K1408">
        <v>0</v>
      </c>
      <c r="L1408">
        <v>0</v>
      </c>
      <c r="M1408">
        <v>0</v>
      </c>
      <c r="N1408">
        <v>0</v>
      </c>
      <c r="O1408">
        <v>0</v>
      </c>
      <c r="P1408">
        <v>0</v>
      </c>
      <c r="Q1408">
        <v>0</v>
      </c>
      <c r="R1408">
        <v>0</v>
      </c>
      <c r="S1408">
        <v>0</v>
      </c>
    </row>
    <row r="1409" spans="1:19">
      <c r="A1409" t="s">
        <v>156</v>
      </c>
      <c r="B1409" t="s">
        <v>185</v>
      </c>
      <c r="C1409" t="s">
        <v>863</v>
      </c>
      <c r="D1409">
        <v>68.141257177807972</v>
      </c>
      <c r="E1409">
        <v>31.335030673006585</v>
      </c>
      <c r="F1409">
        <v>0</v>
      </c>
      <c r="G1409">
        <v>0</v>
      </c>
      <c r="H1409">
        <v>0</v>
      </c>
      <c r="I1409">
        <v>0</v>
      </c>
      <c r="J1409">
        <v>0</v>
      </c>
      <c r="K1409">
        <v>0</v>
      </c>
      <c r="L1409">
        <v>0</v>
      </c>
      <c r="M1409">
        <v>0</v>
      </c>
      <c r="N1409">
        <v>0</v>
      </c>
      <c r="O1409">
        <v>0</v>
      </c>
      <c r="P1409">
        <v>0</v>
      </c>
      <c r="Q1409">
        <v>0</v>
      </c>
      <c r="R1409">
        <v>0</v>
      </c>
      <c r="S1409">
        <v>0</v>
      </c>
    </row>
    <row r="1410" spans="1:19">
      <c r="A1410" t="s">
        <v>158</v>
      </c>
      <c r="B1410" t="s">
        <v>171</v>
      </c>
      <c r="C1410" t="s">
        <v>856</v>
      </c>
      <c r="D1410">
        <v>0</v>
      </c>
      <c r="E1410">
        <v>0</v>
      </c>
      <c r="F1410">
        <v>0</v>
      </c>
      <c r="G1410">
        <v>0</v>
      </c>
      <c r="H1410">
        <v>0</v>
      </c>
      <c r="I1410">
        <v>0</v>
      </c>
      <c r="J1410">
        <v>0</v>
      </c>
      <c r="K1410">
        <v>0</v>
      </c>
      <c r="L1410">
        <v>0</v>
      </c>
      <c r="M1410">
        <v>0</v>
      </c>
      <c r="N1410">
        <v>0</v>
      </c>
      <c r="O1410">
        <v>0</v>
      </c>
      <c r="P1410">
        <v>0</v>
      </c>
      <c r="Q1410">
        <v>0</v>
      </c>
      <c r="R1410">
        <v>0</v>
      </c>
      <c r="S1410">
        <v>0</v>
      </c>
    </row>
    <row r="1411" spans="1:19">
      <c r="A1411" t="s">
        <v>158</v>
      </c>
      <c r="B1411" t="s">
        <v>171</v>
      </c>
      <c r="C1411" t="s">
        <v>857</v>
      </c>
      <c r="D1411">
        <v>21.679689123593107</v>
      </c>
      <c r="E1411">
        <v>9.9694920787325962</v>
      </c>
      <c r="F1411">
        <v>0</v>
      </c>
      <c r="G1411">
        <v>0</v>
      </c>
      <c r="H1411">
        <v>0</v>
      </c>
      <c r="I1411">
        <v>0</v>
      </c>
      <c r="J1411">
        <v>0</v>
      </c>
      <c r="K1411">
        <v>0</v>
      </c>
      <c r="L1411">
        <v>0</v>
      </c>
      <c r="M1411">
        <v>0</v>
      </c>
      <c r="N1411">
        <v>0</v>
      </c>
      <c r="O1411">
        <v>0</v>
      </c>
      <c r="P1411">
        <v>0</v>
      </c>
      <c r="Q1411">
        <v>0</v>
      </c>
      <c r="R1411">
        <v>0</v>
      </c>
      <c r="S1411">
        <v>0</v>
      </c>
    </row>
    <row r="1412" spans="1:19">
      <c r="A1412" t="s">
        <v>158</v>
      </c>
      <c r="B1412" t="s">
        <v>171</v>
      </c>
      <c r="C1412" t="s">
        <v>858</v>
      </c>
      <c r="D1412">
        <v>37.616291696687846</v>
      </c>
      <c r="E1412">
        <v>17.298002751031632</v>
      </c>
      <c r="F1412">
        <v>0</v>
      </c>
      <c r="G1412">
        <v>0</v>
      </c>
      <c r="H1412">
        <v>0</v>
      </c>
      <c r="I1412">
        <v>0</v>
      </c>
      <c r="J1412">
        <v>0</v>
      </c>
      <c r="K1412">
        <v>0</v>
      </c>
      <c r="L1412">
        <v>0</v>
      </c>
      <c r="M1412">
        <v>0</v>
      </c>
      <c r="N1412">
        <v>0</v>
      </c>
      <c r="O1412">
        <v>0</v>
      </c>
      <c r="P1412">
        <v>0</v>
      </c>
      <c r="Q1412">
        <v>0</v>
      </c>
      <c r="R1412">
        <v>0</v>
      </c>
      <c r="S1412">
        <v>0</v>
      </c>
    </row>
    <row r="1413" spans="1:19">
      <c r="A1413" t="s">
        <v>158</v>
      </c>
      <c r="B1413" t="s">
        <v>171</v>
      </c>
      <c r="C1413" t="s">
        <v>859</v>
      </c>
      <c r="D1413">
        <v>36.950565604032235</v>
      </c>
      <c r="E1413">
        <v>16.991865934700947</v>
      </c>
      <c r="F1413">
        <v>0</v>
      </c>
      <c r="G1413">
        <v>0</v>
      </c>
      <c r="H1413">
        <v>0</v>
      </c>
      <c r="I1413">
        <v>0</v>
      </c>
      <c r="J1413">
        <v>0</v>
      </c>
      <c r="K1413">
        <v>0</v>
      </c>
      <c r="L1413">
        <v>0</v>
      </c>
      <c r="M1413">
        <v>0</v>
      </c>
      <c r="N1413">
        <v>0</v>
      </c>
      <c r="O1413">
        <v>0</v>
      </c>
      <c r="P1413">
        <v>0</v>
      </c>
      <c r="Q1413">
        <v>0</v>
      </c>
      <c r="R1413">
        <v>0</v>
      </c>
      <c r="S1413">
        <v>0</v>
      </c>
    </row>
    <row r="1414" spans="1:19">
      <c r="A1414" t="s">
        <v>158</v>
      </c>
      <c r="B1414" t="s">
        <v>171</v>
      </c>
      <c r="C1414" t="s">
        <v>860</v>
      </c>
      <c r="D1414">
        <v>34.904382315749295</v>
      </c>
      <c r="E1414">
        <v>16.050920334979601</v>
      </c>
      <c r="F1414">
        <v>0</v>
      </c>
      <c r="G1414">
        <v>0</v>
      </c>
      <c r="H1414">
        <v>0</v>
      </c>
      <c r="I1414">
        <v>0</v>
      </c>
      <c r="J1414">
        <v>0</v>
      </c>
      <c r="K1414">
        <v>0</v>
      </c>
      <c r="L1414">
        <v>0</v>
      </c>
      <c r="M1414">
        <v>0</v>
      </c>
      <c r="N1414">
        <v>0</v>
      </c>
      <c r="O1414">
        <v>0</v>
      </c>
      <c r="P1414">
        <v>0</v>
      </c>
      <c r="Q1414">
        <v>0</v>
      </c>
      <c r="R1414">
        <v>0</v>
      </c>
      <c r="S1414">
        <v>0</v>
      </c>
    </row>
    <row r="1415" spans="1:19">
      <c r="A1415" t="s">
        <v>158</v>
      </c>
      <c r="B1415" t="s">
        <v>171</v>
      </c>
      <c r="C1415" t="s">
        <v>861</v>
      </c>
      <c r="D1415">
        <v>34.904382315749295</v>
      </c>
      <c r="E1415">
        <v>16.050920334979601</v>
      </c>
      <c r="F1415">
        <v>0</v>
      </c>
      <c r="G1415">
        <v>0</v>
      </c>
      <c r="H1415">
        <v>0</v>
      </c>
      <c r="I1415">
        <v>0</v>
      </c>
      <c r="J1415">
        <v>0</v>
      </c>
      <c r="K1415">
        <v>0</v>
      </c>
      <c r="L1415">
        <v>0</v>
      </c>
      <c r="M1415">
        <v>0</v>
      </c>
      <c r="N1415">
        <v>0</v>
      </c>
      <c r="O1415">
        <v>0</v>
      </c>
      <c r="P1415">
        <v>0</v>
      </c>
      <c r="Q1415">
        <v>0</v>
      </c>
      <c r="R1415">
        <v>0</v>
      </c>
      <c r="S1415">
        <v>0</v>
      </c>
    </row>
    <row r="1416" spans="1:19">
      <c r="A1416" t="s">
        <v>158</v>
      </c>
      <c r="B1416" t="s">
        <v>171</v>
      </c>
      <c r="C1416" t="s">
        <v>862</v>
      </c>
      <c r="D1416">
        <v>34.904382315749295</v>
      </c>
      <c r="E1416">
        <v>16.050920334979601</v>
      </c>
      <c r="F1416">
        <v>0</v>
      </c>
      <c r="G1416">
        <v>0</v>
      </c>
      <c r="H1416">
        <v>0</v>
      </c>
      <c r="I1416">
        <v>0</v>
      </c>
      <c r="J1416">
        <v>0</v>
      </c>
      <c r="K1416">
        <v>0</v>
      </c>
      <c r="L1416">
        <v>0</v>
      </c>
      <c r="M1416">
        <v>0</v>
      </c>
      <c r="N1416">
        <v>0</v>
      </c>
      <c r="O1416">
        <v>0</v>
      </c>
      <c r="P1416">
        <v>0</v>
      </c>
      <c r="Q1416">
        <v>0</v>
      </c>
      <c r="R1416">
        <v>0</v>
      </c>
      <c r="S1416">
        <v>0</v>
      </c>
    </row>
    <row r="1417" spans="1:19">
      <c r="A1417" t="s">
        <v>158</v>
      </c>
      <c r="B1417" t="s">
        <v>171</v>
      </c>
      <c r="C1417" t="s">
        <v>863</v>
      </c>
      <c r="D1417">
        <v>34.904382315749295</v>
      </c>
      <c r="E1417">
        <v>16.050920334979601</v>
      </c>
      <c r="F1417">
        <v>0</v>
      </c>
      <c r="G1417">
        <v>0</v>
      </c>
      <c r="H1417">
        <v>0</v>
      </c>
      <c r="I1417">
        <v>0</v>
      </c>
      <c r="J1417">
        <v>0</v>
      </c>
      <c r="K1417">
        <v>0</v>
      </c>
      <c r="L1417">
        <v>0</v>
      </c>
      <c r="M1417">
        <v>0</v>
      </c>
      <c r="N1417">
        <v>0</v>
      </c>
      <c r="O1417">
        <v>0</v>
      </c>
      <c r="P1417">
        <v>0</v>
      </c>
      <c r="Q1417">
        <v>0</v>
      </c>
      <c r="R1417">
        <v>0</v>
      </c>
      <c r="S1417">
        <v>0</v>
      </c>
    </row>
    <row r="1418" spans="1:19">
      <c r="A1418" t="s">
        <v>158</v>
      </c>
      <c r="B1418" t="s">
        <v>173</v>
      </c>
      <c r="C1418" t="s">
        <v>856</v>
      </c>
      <c r="D1418">
        <v>0</v>
      </c>
      <c r="E1418">
        <v>0</v>
      </c>
      <c r="F1418">
        <v>0</v>
      </c>
      <c r="G1418">
        <v>0</v>
      </c>
      <c r="H1418">
        <v>0</v>
      </c>
      <c r="I1418">
        <v>0</v>
      </c>
      <c r="J1418">
        <v>0</v>
      </c>
      <c r="K1418">
        <v>0</v>
      </c>
      <c r="L1418">
        <v>0</v>
      </c>
      <c r="M1418">
        <v>0</v>
      </c>
      <c r="N1418">
        <v>0</v>
      </c>
      <c r="O1418">
        <v>0</v>
      </c>
      <c r="P1418">
        <v>0</v>
      </c>
      <c r="Q1418">
        <v>0</v>
      </c>
      <c r="R1418">
        <v>0</v>
      </c>
      <c r="S1418">
        <v>0</v>
      </c>
    </row>
    <row r="1419" spans="1:19">
      <c r="A1419" t="s">
        <v>158</v>
      </c>
      <c r="B1419" t="s">
        <v>173</v>
      </c>
      <c r="C1419" t="s">
        <v>857</v>
      </c>
      <c r="D1419">
        <v>56.058040103899756</v>
      </c>
      <c r="E1419">
        <v>25.778514792304264</v>
      </c>
      <c r="F1419">
        <v>0</v>
      </c>
      <c r="G1419">
        <v>0</v>
      </c>
      <c r="H1419">
        <v>0</v>
      </c>
      <c r="I1419">
        <v>0</v>
      </c>
      <c r="J1419">
        <v>0</v>
      </c>
      <c r="K1419">
        <v>0</v>
      </c>
      <c r="L1419">
        <v>0</v>
      </c>
      <c r="M1419">
        <v>0</v>
      </c>
      <c r="N1419">
        <v>0</v>
      </c>
      <c r="O1419">
        <v>0</v>
      </c>
      <c r="P1419">
        <v>0</v>
      </c>
      <c r="Q1419">
        <v>0</v>
      </c>
      <c r="R1419">
        <v>0</v>
      </c>
      <c r="S1419">
        <v>0</v>
      </c>
    </row>
    <row r="1420" spans="1:19">
      <c r="A1420" t="s">
        <v>158</v>
      </c>
      <c r="B1420" t="s">
        <v>173</v>
      </c>
      <c r="C1420" t="s">
        <v>858</v>
      </c>
      <c r="D1420">
        <v>51.188706405106089</v>
      </c>
      <c r="E1420">
        <v>23.539332142494032</v>
      </c>
      <c r="F1420">
        <v>0</v>
      </c>
      <c r="G1420">
        <v>0</v>
      </c>
      <c r="H1420">
        <v>0</v>
      </c>
      <c r="I1420">
        <v>0</v>
      </c>
      <c r="J1420">
        <v>0</v>
      </c>
      <c r="K1420">
        <v>0</v>
      </c>
      <c r="L1420">
        <v>0</v>
      </c>
      <c r="M1420">
        <v>0</v>
      </c>
      <c r="N1420">
        <v>0</v>
      </c>
      <c r="O1420">
        <v>0</v>
      </c>
      <c r="P1420">
        <v>0</v>
      </c>
      <c r="Q1420">
        <v>0</v>
      </c>
      <c r="R1420">
        <v>0</v>
      </c>
      <c r="S1420">
        <v>0</v>
      </c>
    </row>
    <row r="1421" spans="1:19">
      <c r="A1421" t="s">
        <v>158</v>
      </c>
      <c r="B1421" t="s">
        <v>173</v>
      </c>
      <c r="C1421" t="s">
        <v>859</v>
      </c>
      <c r="D1421">
        <v>36.387206371917713</v>
      </c>
      <c r="E1421">
        <v>16.732802930151934</v>
      </c>
      <c r="F1421">
        <v>0</v>
      </c>
      <c r="G1421">
        <v>0</v>
      </c>
      <c r="H1421">
        <v>0</v>
      </c>
      <c r="I1421">
        <v>0</v>
      </c>
      <c r="J1421">
        <v>0</v>
      </c>
      <c r="K1421">
        <v>0</v>
      </c>
      <c r="L1421">
        <v>0</v>
      </c>
      <c r="M1421">
        <v>0</v>
      </c>
      <c r="N1421">
        <v>0</v>
      </c>
      <c r="O1421">
        <v>0</v>
      </c>
      <c r="P1421">
        <v>0</v>
      </c>
      <c r="Q1421">
        <v>0</v>
      </c>
      <c r="R1421">
        <v>0</v>
      </c>
      <c r="S1421">
        <v>0</v>
      </c>
    </row>
    <row r="1422" spans="1:19">
      <c r="A1422" t="s">
        <v>158</v>
      </c>
      <c r="B1422" t="s">
        <v>173</v>
      </c>
      <c r="C1422" t="s">
        <v>860</v>
      </c>
      <c r="D1422">
        <v>48.770618598109671</v>
      </c>
      <c r="E1422">
        <v>22.427364756794951</v>
      </c>
      <c r="F1422">
        <v>0</v>
      </c>
      <c r="G1422">
        <v>0</v>
      </c>
      <c r="H1422">
        <v>0</v>
      </c>
      <c r="I1422">
        <v>0</v>
      </c>
      <c r="J1422">
        <v>0</v>
      </c>
      <c r="K1422">
        <v>0</v>
      </c>
      <c r="L1422">
        <v>0</v>
      </c>
      <c r="M1422">
        <v>0</v>
      </c>
      <c r="N1422">
        <v>0</v>
      </c>
      <c r="O1422">
        <v>0</v>
      </c>
      <c r="P1422">
        <v>0</v>
      </c>
      <c r="Q1422">
        <v>0</v>
      </c>
      <c r="R1422">
        <v>0</v>
      </c>
      <c r="S1422">
        <v>0</v>
      </c>
    </row>
    <row r="1423" spans="1:19">
      <c r="A1423" t="s">
        <v>158</v>
      </c>
      <c r="B1423" t="s">
        <v>173</v>
      </c>
      <c r="C1423" t="s">
        <v>861</v>
      </c>
      <c r="D1423">
        <v>48.770618598109671</v>
      </c>
      <c r="E1423">
        <v>22.427364756794951</v>
      </c>
      <c r="F1423">
        <v>0</v>
      </c>
      <c r="G1423">
        <v>0</v>
      </c>
      <c r="H1423">
        <v>0</v>
      </c>
      <c r="I1423">
        <v>0</v>
      </c>
      <c r="J1423">
        <v>0</v>
      </c>
      <c r="K1423">
        <v>0</v>
      </c>
      <c r="L1423">
        <v>0</v>
      </c>
      <c r="M1423">
        <v>0</v>
      </c>
      <c r="N1423">
        <v>0</v>
      </c>
      <c r="O1423">
        <v>0</v>
      </c>
      <c r="P1423">
        <v>0</v>
      </c>
      <c r="Q1423">
        <v>0</v>
      </c>
      <c r="R1423">
        <v>0</v>
      </c>
      <c r="S1423">
        <v>0</v>
      </c>
    </row>
    <row r="1424" spans="1:19">
      <c r="A1424" t="s">
        <v>158</v>
      </c>
      <c r="B1424" t="s">
        <v>173</v>
      </c>
      <c r="C1424" t="s">
        <v>862</v>
      </c>
      <c r="D1424">
        <v>48.770618598109671</v>
      </c>
      <c r="E1424">
        <v>22.427364756794951</v>
      </c>
      <c r="F1424">
        <v>0</v>
      </c>
      <c r="G1424">
        <v>0</v>
      </c>
      <c r="H1424">
        <v>0</v>
      </c>
      <c r="I1424">
        <v>0</v>
      </c>
      <c r="J1424">
        <v>0</v>
      </c>
      <c r="K1424">
        <v>0</v>
      </c>
      <c r="L1424">
        <v>0</v>
      </c>
      <c r="M1424">
        <v>0</v>
      </c>
      <c r="N1424">
        <v>0</v>
      </c>
      <c r="O1424">
        <v>0</v>
      </c>
      <c r="P1424">
        <v>0</v>
      </c>
      <c r="Q1424">
        <v>0</v>
      </c>
      <c r="R1424">
        <v>0</v>
      </c>
      <c r="S1424">
        <v>0</v>
      </c>
    </row>
    <row r="1425" spans="1:19">
      <c r="A1425" t="s">
        <v>158</v>
      </c>
      <c r="B1425" t="s">
        <v>173</v>
      </c>
      <c r="C1425" t="s">
        <v>863</v>
      </c>
      <c r="D1425">
        <v>48.770618598109671</v>
      </c>
      <c r="E1425">
        <v>22.427364756794951</v>
      </c>
      <c r="F1425">
        <v>0</v>
      </c>
      <c r="G1425">
        <v>0</v>
      </c>
      <c r="H1425">
        <v>0</v>
      </c>
      <c r="I1425">
        <v>0</v>
      </c>
      <c r="J1425">
        <v>0</v>
      </c>
      <c r="K1425">
        <v>0</v>
      </c>
      <c r="L1425">
        <v>0</v>
      </c>
      <c r="M1425">
        <v>0</v>
      </c>
      <c r="N1425">
        <v>0</v>
      </c>
      <c r="O1425">
        <v>0</v>
      </c>
      <c r="P1425">
        <v>0</v>
      </c>
      <c r="Q1425">
        <v>0</v>
      </c>
      <c r="R1425">
        <v>0</v>
      </c>
      <c r="S1425">
        <v>0</v>
      </c>
    </row>
    <row r="1426" spans="1:19">
      <c r="A1426" t="s">
        <v>158</v>
      </c>
      <c r="B1426" t="s">
        <v>175</v>
      </c>
      <c r="C1426" t="s">
        <v>856</v>
      </c>
      <c r="D1426">
        <v>0</v>
      </c>
      <c r="E1426">
        <v>0</v>
      </c>
      <c r="F1426">
        <v>0</v>
      </c>
      <c r="G1426">
        <v>0</v>
      </c>
      <c r="H1426">
        <v>0</v>
      </c>
      <c r="I1426">
        <v>0</v>
      </c>
      <c r="J1426">
        <v>0</v>
      </c>
      <c r="K1426">
        <v>0</v>
      </c>
      <c r="L1426">
        <v>0</v>
      </c>
      <c r="M1426">
        <v>0</v>
      </c>
      <c r="N1426">
        <v>0</v>
      </c>
      <c r="O1426">
        <v>0</v>
      </c>
      <c r="P1426">
        <v>0</v>
      </c>
      <c r="Q1426">
        <v>0</v>
      </c>
      <c r="R1426">
        <v>0</v>
      </c>
      <c r="S1426">
        <v>0</v>
      </c>
    </row>
    <row r="1427" spans="1:19">
      <c r="A1427" t="s">
        <v>158</v>
      </c>
      <c r="B1427" t="s">
        <v>175</v>
      </c>
      <c r="C1427" t="s">
        <v>857</v>
      </c>
      <c r="D1427">
        <v>0</v>
      </c>
      <c r="E1427">
        <v>0</v>
      </c>
      <c r="F1427">
        <v>0</v>
      </c>
      <c r="G1427">
        <v>0</v>
      </c>
      <c r="H1427">
        <v>0</v>
      </c>
      <c r="I1427">
        <v>0</v>
      </c>
      <c r="J1427">
        <v>0</v>
      </c>
      <c r="K1427">
        <v>0</v>
      </c>
      <c r="L1427">
        <v>0</v>
      </c>
      <c r="M1427">
        <v>0</v>
      </c>
      <c r="N1427">
        <v>0</v>
      </c>
      <c r="O1427">
        <v>0</v>
      </c>
      <c r="P1427">
        <v>0</v>
      </c>
      <c r="Q1427">
        <v>0</v>
      </c>
      <c r="R1427">
        <v>0</v>
      </c>
      <c r="S1427">
        <v>0</v>
      </c>
    </row>
    <row r="1428" spans="1:19">
      <c r="A1428" t="s">
        <v>158</v>
      </c>
      <c r="B1428" t="s">
        <v>175</v>
      </c>
      <c r="C1428" t="s">
        <v>858</v>
      </c>
      <c r="D1428">
        <v>66.608731707317091</v>
      </c>
      <c r="E1428">
        <v>30.630292682926822</v>
      </c>
      <c r="F1428">
        <v>0</v>
      </c>
      <c r="G1428">
        <v>0</v>
      </c>
      <c r="H1428">
        <v>0</v>
      </c>
      <c r="I1428">
        <v>0</v>
      </c>
      <c r="J1428">
        <v>0</v>
      </c>
      <c r="K1428">
        <v>0</v>
      </c>
      <c r="L1428">
        <v>0</v>
      </c>
      <c r="M1428">
        <v>0</v>
      </c>
      <c r="N1428">
        <v>0</v>
      </c>
      <c r="O1428">
        <v>0</v>
      </c>
      <c r="P1428">
        <v>0</v>
      </c>
      <c r="Q1428">
        <v>0</v>
      </c>
      <c r="R1428">
        <v>0</v>
      </c>
      <c r="S1428">
        <v>0</v>
      </c>
    </row>
    <row r="1429" spans="1:19">
      <c r="A1429" t="s">
        <v>158</v>
      </c>
      <c r="B1429" t="s">
        <v>175</v>
      </c>
      <c r="C1429" t="s">
        <v>859</v>
      </c>
      <c r="D1429">
        <v>66.608731707317091</v>
      </c>
      <c r="E1429">
        <v>30.630292682926822</v>
      </c>
      <c r="F1429">
        <v>0</v>
      </c>
      <c r="G1429">
        <v>0</v>
      </c>
      <c r="H1429">
        <v>0</v>
      </c>
      <c r="I1429">
        <v>0</v>
      </c>
      <c r="J1429">
        <v>0</v>
      </c>
      <c r="K1429">
        <v>0</v>
      </c>
      <c r="L1429">
        <v>0</v>
      </c>
      <c r="M1429">
        <v>0</v>
      </c>
      <c r="N1429">
        <v>0</v>
      </c>
      <c r="O1429">
        <v>0</v>
      </c>
      <c r="P1429">
        <v>0</v>
      </c>
      <c r="Q1429">
        <v>0</v>
      </c>
      <c r="R1429">
        <v>0</v>
      </c>
      <c r="S1429">
        <v>0</v>
      </c>
    </row>
    <row r="1430" spans="1:19">
      <c r="A1430" t="s">
        <v>158</v>
      </c>
      <c r="B1430" t="s">
        <v>175</v>
      </c>
      <c r="C1430" t="s">
        <v>860</v>
      </c>
      <c r="D1430">
        <v>46.779833066847658</v>
      </c>
      <c r="E1430">
        <v>21.511894038039429</v>
      </c>
      <c r="F1430">
        <v>0</v>
      </c>
      <c r="G1430">
        <v>0</v>
      </c>
      <c r="H1430">
        <v>0</v>
      </c>
      <c r="I1430">
        <v>0</v>
      </c>
      <c r="J1430">
        <v>0</v>
      </c>
      <c r="K1430">
        <v>0</v>
      </c>
      <c r="L1430">
        <v>0</v>
      </c>
      <c r="M1430">
        <v>0</v>
      </c>
      <c r="N1430">
        <v>0</v>
      </c>
      <c r="O1430">
        <v>0</v>
      </c>
      <c r="P1430">
        <v>0</v>
      </c>
      <c r="Q1430">
        <v>0</v>
      </c>
      <c r="R1430">
        <v>0</v>
      </c>
      <c r="S1430">
        <v>0</v>
      </c>
    </row>
    <row r="1431" spans="1:19">
      <c r="A1431" t="s">
        <v>158</v>
      </c>
      <c r="B1431" t="s">
        <v>175</v>
      </c>
      <c r="C1431" t="s">
        <v>861</v>
      </c>
      <c r="D1431">
        <v>46.779833066847658</v>
      </c>
      <c r="E1431">
        <v>21.511894038039429</v>
      </c>
      <c r="F1431">
        <v>0</v>
      </c>
      <c r="G1431">
        <v>0</v>
      </c>
      <c r="H1431">
        <v>0</v>
      </c>
      <c r="I1431">
        <v>0</v>
      </c>
      <c r="J1431">
        <v>0</v>
      </c>
      <c r="K1431">
        <v>0</v>
      </c>
      <c r="L1431">
        <v>0</v>
      </c>
      <c r="M1431">
        <v>0</v>
      </c>
      <c r="N1431">
        <v>0</v>
      </c>
      <c r="O1431">
        <v>0</v>
      </c>
      <c r="P1431">
        <v>0</v>
      </c>
      <c r="Q1431">
        <v>0</v>
      </c>
      <c r="R1431">
        <v>0</v>
      </c>
      <c r="S1431">
        <v>0</v>
      </c>
    </row>
    <row r="1432" spans="1:19">
      <c r="A1432" t="s">
        <v>158</v>
      </c>
      <c r="B1432" t="s">
        <v>175</v>
      </c>
      <c r="C1432" t="s">
        <v>862</v>
      </c>
      <c r="D1432">
        <v>46.779833066847658</v>
      </c>
      <c r="E1432">
        <v>21.511894038039429</v>
      </c>
      <c r="F1432">
        <v>0</v>
      </c>
      <c r="G1432">
        <v>0</v>
      </c>
      <c r="H1432">
        <v>0</v>
      </c>
      <c r="I1432">
        <v>0</v>
      </c>
      <c r="J1432">
        <v>0</v>
      </c>
      <c r="K1432">
        <v>0</v>
      </c>
      <c r="L1432">
        <v>0</v>
      </c>
      <c r="M1432">
        <v>0</v>
      </c>
      <c r="N1432">
        <v>0</v>
      </c>
      <c r="O1432">
        <v>0</v>
      </c>
      <c r="P1432">
        <v>0</v>
      </c>
      <c r="Q1432">
        <v>0</v>
      </c>
      <c r="R1432">
        <v>0</v>
      </c>
      <c r="S1432">
        <v>0</v>
      </c>
    </row>
    <row r="1433" spans="1:19">
      <c r="A1433" t="s">
        <v>158</v>
      </c>
      <c r="B1433" t="s">
        <v>175</v>
      </c>
      <c r="C1433" t="s">
        <v>863</v>
      </c>
      <c r="D1433">
        <v>46.779833066847658</v>
      </c>
      <c r="E1433">
        <v>21.511894038039429</v>
      </c>
      <c r="F1433">
        <v>0</v>
      </c>
      <c r="G1433">
        <v>0</v>
      </c>
      <c r="H1433">
        <v>0</v>
      </c>
      <c r="I1433">
        <v>0</v>
      </c>
      <c r="J1433">
        <v>0</v>
      </c>
      <c r="K1433">
        <v>0</v>
      </c>
      <c r="L1433">
        <v>0</v>
      </c>
      <c r="M1433">
        <v>0</v>
      </c>
      <c r="N1433">
        <v>0</v>
      </c>
      <c r="O1433">
        <v>0</v>
      </c>
      <c r="P1433">
        <v>0</v>
      </c>
      <c r="Q1433">
        <v>0</v>
      </c>
      <c r="R1433">
        <v>0</v>
      </c>
      <c r="S1433">
        <v>0</v>
      </c>
    </row>
    <row r="1434" spans="1:19">
      <c r="A1434" t="s">
        <v>158</v>
      </c>
      <c r="B1434" t="s">
        <v>177</v>
      </c>
      <c r="C1434" t="s">
        <v>856</v>
      </c>
      <c r="D1434">
        <v>0</v>
      </c>
      <c r="E1434">
        <v>0</v>
      </c>
      <c r="F1434">
        <v>0</v>
      </c>
      <c r="G1434">
        <v>0</v>
      </c>
      <c r="H1434">
        <v>0</v>
      </c>
      <c r="I1434">
        <v>0</v>
      </c>
      <c r="J1434">
        <v>0</v>
      </c>
      <c r="K1434">
        <v>0</v>
      </c>
      <c r="L1434">
        <v>0</v>
      </c>
      <c r="M1434">
        <v>0</v>
      </c>
      <c r="N1434">
        <v>0</v>
      </c>
      <c r="O1434">
        <v>0</v>
      </c>
      <c r="P1434">
        <v>0</v>
      </c>
      <c r="Q1434">
        <v>0</v>
      </c>
      <c r="R1434">
        <v>0</v>
      </c>
      <c r="S1434">
        <v>0</v>
      </c>
    </row>
    <row r="1435" spans="1:19">
      <c r="A1435" t="s">
        <v>158</v>
      </c>
      <c r="B1435" t="s">
        <v>177</v>
      </c>
      <c r="C1435" t="s">
        <v>857</v>
      </c>
      <c r="D1435">
        <v>21.92</v>
      </c>
      <c r="E1435">
        <v>10.079999999999998</v>
      </c>
      <c r="F1435">
        <v>0</v>
      </c>
      <c r="G1435">
        <v>0</v>
      </c>
      <c r="H1435">
        <v>0</v>
      </c>
      <c r="I1435">
        <v>0</v>
      </c>
      <c r="J1435">
        <v>0</v>
      </c>
      <c r="K1435">
        <v>0</v>
      </c>
      <c r="L1435">
        <v>0</v>
      </c>
      <c r="M1435">
        <v>0</v>
      </c>
      <c r="N1435">
        <v>0</v>
      </c>
      <c r="O1435">
        <v>0</v>
      </c>
      <c r="P1435">
        <v>0</v>
      </c>
      <c r="Q1435">
        <v>0</v>
      </c>
      <c r="R1435">
        <v>0</v>
      </c>
      <c r="S1435">
        <v>0</v>
      </c>
    </row>
    <row r="1436" spans="1:19">
      <c r="A1436" t="s">
        <v>158</v>
      </c>
      <c r="B1436" t="s">
        <v>177</v>
      </c>
      <c r="C1436" t="s">
        <v>858</v>
      </c>
      <c r="D1436">
        <v>52.416561680000001</v>
      </c>
      <c r="E1436">
        <v>24.103966319999998</v>
      </c>
      <c r="F1436">
        <v>0</v>
      </c>
      <c r="G1436">
        <v>0</v>
      </c>
      <c r="H1436">
        <v>0</v>
      </c>
      <c r="I1436">
        <v>0</v>
      </c>
      <c r="J1436">
        <v>0</v>
      </c>
      <c r="K1436">
        <v>0</v>
      </c>
      <c r="L1436">
        <v>0</v>
      </c>
      <c r="M1436">
        <v>0</v>
      </c>
      <c r="N1436">
        <v>0</v>
      </c>
      <c r="O1436">
        <v>0</v>
      </c>
      <c r="P1436">
        <v>0</v>
      </c>
      <c r="Q1436">
        <v>0</v>
      </c>
      <c r="R1436">
        <v>0</v>
      </c>
      <c r="S1436">
        <v>0</v>
      </c>
    </row>
    <row r="1437" spans="1:19">
      <c r="A1437" t="s">
        <v>158</v>
      </c>
      <c r="B1437" t="s">
        <v>177</v>
      </c>
      <c r="C1437" t="s">
        <v>859</v>
      </c>
      <c r="D1437">
        <v>79.556927500000029</v>
      </c>
      <c r="E1437">
        <v>36.584572500000007</v>
      </c>
      <c r="F1437">
        <v>0</v>
      </c>
      <c r="G1437">
        <v>0</v>
      </c>
      <c r="H1437">
        <v>0</v>
      </c>
      <c r="I1437">
        <v>0</v>
      </c>
      <c r="J1437">
        <v>0</v>
      </c>
      <c r="K1437">
        <v>0</v>
      </c>
      <c r="L1437">
        <v>0</v>
      </c>
      <c r="M1437">
        <v>0</v>
      </c>
      <c r="N1437">
        <v>0</v>
      </c>
      <c r="O1437">
        <v>0</v>
      </c>
      <c r="P1437">
        <v>0</v>
      </c>
      <c r="Q1437">
        <v>0</v>
      </c>
      <c r="R1437">
        <v>0</v>
      </c>
      <c r="S1437">
        <v>0</v>
      </c>
    </row>
    <row r="1438" spans="1:19">
      <c r="A1438" t="s">
        <v>158</v>
      </c>
      <c r="B1438" t="s">
        <v>177</v>
      </c>
      <c r="C1438" t="s">
        <v>860</v>
      </c>
      <c r="D1438">
        <v>79.556927500000029</v>
      </c>
      <c r="E1438">
        <v>36.584572500000007</v>
      </c>
      <c r="F1438">
        <v>0</v>
      </c>
      <c r="G1438">
        <v>0</v>
      </c>
      <c r="H1438">
        <v>0</v>
      </c>
      <c r="I1438">
        <v>0</v>
      </c>
      <c r="J1438">
        <v>0</v>
      </c>
      <c r="K1438">
        <v>0</v>
      </c>
      <c r="L1438">
        <v>0</v>
      </c>
      <c r="M1438">
        <v>0</v>
      </c>
      <c r="N1438">
        <v>0</v>
      </c>
      <c r="O1438">
        <v>0</v>
      </c>
      <c r="P1438">
        <v>0</v>
      </c>
      <c r="Q1438">
        <v>0</v>
      </c>
      <c r="R1438">
        <v>0</v>
      </c>
      <c r="S1438">
        <v>0</v>
      </c>
    </row>
    <row r="1439" spans="1:19">
      <c r="A1439" t="s">
        <v>158</v>
      </c>
      <c r="B1439" t="s">
        <v>177</v>
      </c>
      <c r="C1439" t="s">
        <v>861</v>
      </c>
      <c r="D1439">
        <v>79.556927500000029</v>
      </c>
      <c r="E1439">
        <v>36.584572500000007</v>
      </c>
      <c r="F1439">
        <v>0</v>
      </c>
      <c r="G1439">
        <v>0</v>
      </c>
      <c r="H1439">
        <v>0</v>
      </c>
      <c r="I1439">
        <v>0</v>
      </c>
      <c r="J1439">
        <v>0</v>
      </c>
      <c r="K1439">
        <v>0</v>
      </c>
      <c r="L1439">
        <v>0</v>
      </c>
      <c r="M1439">
        <v>0</v>
      </c>
      <c r="N1439">
        <v>0</v>
      </c>
      <c r="O1439">
        <v>0</v>
      </c>
      <c r="P1439">
        <v>0</v>
      </c>
      <c r="Q1439">
        <v>0</v>
      </c>
      <c r="R1439">
        <v>0</v>
      </c>
      <c r="S1439">
        <v>0</v>
      </c>
    </row>
    <row r="1440" spans="1:19">
      <c r="A1440" t="s">
        <v>158</v>
      </c>
      <c r="B1440" t="s">
        <v>177</v>
      </c>
      <c r="C1440" t="s">
        <v>862</v>
      </c>
      <c r="D1440">
        <v>79.556927500000029</v>
      </c>
      <c r="E1440">
        <v>36.584572500000007</v>
      </c>
      <c r="F1440">
        <v>0</v>
      </c>
      <c r="G1440">
        <v>0</v>
      </c>
      <c r="H1440">
        <v>0</v>
      </c>
      <c r="I1440">
        <v>0</v>
      </c>
      <c r="J1440">
        <v>0</v>
      </c>
      <c r="K1440">
        <v>0</v>
      </c>
      <c r="L1440">
        <v>0</v>
      </c>
      <c r="M1440">
        <v>0</v>
      </c>
      <c r="N1440">
        <v>0</v>
      </c>
      <c r="O1440">
        <v>0</v>
      </c>
      <c r="P1440">
        <v>0</v>
      </c>
      <c r="Q1440">
        <v>0</v>
      </c>
      <c r="R1440">
        <v>0</v>
      </c>
      <c r="S1440">
        <v>0</v>
      </c>
    </row>
    <row r="1441" spans="1:19">
      <c r="A1441" t="s">
        <v>158</v>
      </c>
      <c r="B1441" t="s">
        <v>177</v>
      </c>
      <c r="C1441" t="s">
        <v>863</v>
      </c>
      <c r="D1441">
        <v>79.556927500000029</v>
      </c>
      <c r="E1441">
        <v>36.584572500000007</v>
      </c>
      <c r="F1441">
        <v>0</v>
      </c>
      <c r="G1441">
        <v>0</v>
      </c>
      <c r="H1441">
        <v>0</v>
      </c>
      <c r="I1441">
        <v>0</v>
      </c>
      <c r="J1441">
        <v>0</v>
      </c>
      <c r="K1441">
        <v>0</v>
      </c>
      <c r="L1441">
        <v>0</v>
      </c>
      <c r="M1441">
        <v>0</v>
      </c>
      <c r="N1441">
        <v>0</v>
      </c>
      <c r="O1441">
        <v>0</v>
      </c>
      <c r="P1441">
        <v>0</v>
      </c>
      <c r="Q1441">
        <v>0</v>
      </c>
      <c r="R1441">
        <v>0</v>
      </c>
      <c r="S1441">
        <v>0</v>
      </c>
    </row>
    <row r="1442" spans="1:19">
      <c r="A1442" t="s">
        <v>158</v>
      </c>
      <c r="B1442" t="s">
        <v>179</v>
      </c>
      <c r="C1442" t="s">
        <v>856</v>
      </c>
      <c r="D1442">
        <v>0</v>
      </c>
      <c r="E1442">
        <v>0</v>
      </c>
      <c r="F1442">
        <v>0</v>
      </c>
      <c r="G1442">
        <v>0</v>
      </c>
      <c r="H1442">
        <v>0</v>
      </c>
      <c r="I1442">
        <v>0</v>
      </c>
      <c r="J1442">
        <v>0</v>
      </c>
      <c r="K1442">
        <v>0</v>
      </c>
      <c r="L1442">
        <v>0</v>
      </c>
      <c r="M1442">
        <v>0</v>
      </c>
      <c r="N1442">
        <v>0</v>
      </c>
      <c r="O1442">
        <v>0</v>
      </c>
      <c r="P1442">
        <v>0</v>
      </c>
      <c r="Q1442">
        <v>0</v>
      </c>
      <c r="R1442">
        <v>0</v>
      </c>
      <c r="S1442">
        <v>0</v>
      </c>
    </row>
    <row r="1443" spans="1:19">
      <c r="A1443" t="s">
        <v>158</v>
      </c>
      <c r="B1443" t="s">
        <v>179</v>
      </c>
      <c r="C1443" t="s">
        <v>857</v>
      </c>
      <c r="D1443">
        <v>21.92</v>
      </c>
      <c r="E1443">
        <v>10.079999999999998</v>
      </c>
      <c r="F1443">
        <v>0</v>
      </c>
      <c r="G1443">
        <v>0</v>
      </c>
      <c r="H1443">
        <v>0</v>
      </c>
      <c r="I1443">
        <v>0</v>
      </c>
      <c r="J1443">
        <v>0</v>
      </c>
      <c r="K1443">
        <v>0</v>
      </c>
      <c r="L1443">
        <v>0</v>
      </c>
      <c r="M1443">
        <v>0</v>
      </c>
      <c r="N1443">
        <v>0</v>
      </c>
      <c r="O1443">
        <v>0</v>
      </c>
      <c r="P1443">
        <v>0</v>
      </c>
      <c r="Q1443">
        <v>0</v>
      </c>
      <c r="R1443">
        <v>0</v>
      </c>
      <c r="S1443">
        <v>0</v>
      </c>
    </row>
    <row r="1444" spans="1:19">
      <c r="A1444" t="s">
        <v>158</v>
      </c>
      <c r="B1444" t="s">
        <v>179</v>
      </c>
      <c r="C1444" t="s">
        <v>858</v>
      </c>
      <c r="D1444">
        <v>52.416561680000001</v>
      </c>
      <c r="E1444">
        <v>24.103966319999998</v>
      </c>
      <c r="F1444">
        <v>0</v>
      </c>
      <c r="G1444">
        <v>0</v>
      </c>
      <c r="H1444">
        <v>0</v>
      </c>
      <c r="I1444">
        <v>0</v>
      </c>
      <c r="J1444">
        <v>0</v>
      </c>
      <c r="K1444">
        <v>0</v>
      </c>
      <c r="L1444">
        <v>0</v>
      </c>
      <c r="M1444">
        <v>0</v>
      </c>
      <c r="N1444">
        <v>0</v>
      </c>
      <c r="O1444">
        <v>0</v>
      </c>
      <c r="P1444">
        <v>0</v>
      </c>
      <c r="Q1444">
        <v>0</v>
      </c>
      <c r="R1444">
        <v>0</v>
      </c>
      <c r="S1444">
        <v>0</v>
      </c>
    </row>
    <row r="1445" spans="1:19">
      <c r="A1445" t="s">
        <v>158</v>
      </c>
      <c r="B1445" t="s">
        <v>179</v>
      </c>
      <c r="C1445" t="s">
        <v>859</v>
      </c>
      <c r="D1445">
        <v>79.556927500000029</v>
      </c>
      <c r="E1445">
        <v>36.584572500000007</v>
      </c>
      <c r="F1445">
        <v>0</v>
      </c>
      <c r="G1445">
        <v>0</v>
      </c>
      <c r="H1445">
        <v>0</v>
      </c>
      <c r="I1445">
        <v>0</v>
      </c>
      <c r="J1445">
        <v>0</v>
      </c>
      <c r="K1445">
        <v>0</v>
      </c>
      <c r="L1445">
        <v>0</v>
      </c>
      <c r="M1445">
        <v>0</v>
      </c>
      <c r="N1445">
        <v>0</v>
      </c>
      <c r="O1445">
        <v>0</v>
      </c>
      <c r="P1445">
        <v>0</v>
      </c>
      <c r="Q1445">
        <v>0</v>
      </c>
      <c r="R1445">
        <v>0</v>
      </c>
      <c r="S1445">
        <v>0</v>
      </c>
    </row>
    <row r="1446" spans="1:19">
      <c r="A1446" t="s">
        <v>158</v>
      </c>
      <c r="B1446" t="s">
        <v>179</v>
      </c>
      <c r="C1446" t="s">
        <v>860</v>
      </c>
      <c r="D1446">
        <v>79.556927500000029</v>
      </c>
      <c r="E1446">
        <v>36.584572500000007</v>
      </c>
      <c r="F1446">
        <v>0</v>
      </c>
      <c r="G1446">
        <v>0</v>
      </c>
      <c r="H1446">
        <v>0</v>
      </c>
      <c r="I1446">
        <v>0</v>
      </c>
      <c r="J1446">
        <v>0</v>
      </c>
      <c r="K1446">
        <v>0</v>
      </c>
      <c r="L1446">
        <v>0</v>
      </c>
      <c r="M1446">
        <v>0</v>
      </c>
      <c r="N1446">
        <v>0</v>
      </c>
      <c r="O1446">
        <v>0</v>
      </c>
      <c r="P1446">
        <v>0</v>
      </c>
      <c r="Q1446">
        <v>0</v>
      </c>
      <c r="R1446">
        <v>0</v>
      </c>
      <c r="S1446">
        <v>0</v>
      </c>
    </row>
    <row r="1447" spans="1:19">
      <c r="A1447" t="s">
        <v>158</v>
      </c>
      <c r="B1447" t="s">
        <v>179</v>
      </c>
      <c r="C1447" t="s">
        <v>861</v>
      </c>
      <c r="D1447">
        <v>79.556927500000029</v>
      </c>
      <c r="E1447">
        <v>36.584572500000007</v>
      </c>
      <c r="F1447">
        <v>0</v>
      </c>
      <c r="G1447">
        <v>0</v>
      </c>
      <c r="H1447">
        <v>0</v>
      </c>
      <c r="I1447">
        <v>0</v>
      </c>
      <c r="J1447">
        <v>0</v>
      </c>
      <c r="K1447">
        <v>0</v>
      </c>
      <c r="L1447">
        <v>0</v>
      </c>
      <c r="M1447">
        <v>0</v>
      </c>
      <c r="N1447">
        <v>0</v>
      </c>
      <c r="O1447">
        <v>0</v>
      </c>
      <c r="P1447">
        <v>0</v>
      </c>
      <c r="Q1447">
        <v>0</v>
      </c>
      <c r="R1447">
        <v>0</v>
      </c>
      <c r="S1447">
        <v>0</v>
      </c>
    </row>
    <row r="1448" spans="1:19">
      <c r="A1448" t="s">
        <v>158</v>
      </c>
      <c r="B1448" t="s">
        <v>179</v>
      </c>
      <c r="C1448" t="s">
        <v>862</v>
      </c>
      <c r="D1448">
        <v>79.556927500000029</v>
      </c>
      <c r="E1448">
        <v>36.584572500000007</v>
      </c>
      <c r="F1448">
        <v>0</v>
      </c>
      <c r="G1448">
        <v>0</v>
      </c>
      <c r="H1448">
        <v>0</v>
      </c>
      <c r="I1448">
        <v>0</v>
      </c>
      <c r="J1448">
        <v>0</v>
      </c>
      <c r="K1448">
        <v>0</v>
      </c>
      <c r="L1448">
        <v>0</v>
      </c>
      <c r="M1448">
        <v>0</v>
      </c>
      <c r="N1448">
        <v>0</v>
      </c>
      <c r="O1448">
        <v>0</v>
      </c>
      <c r="P1448">
        <v>0</v>
      </c>
      <c r="Q1448">
        <v>0</v>
      </c>
      <c r="R1448">
        <v>0</v>
      </c>
      <c r="S1448">
        <v>0</v>
      </c>
    </row>
    <row r="1449" spans="1:19">
      <c r="A1449" t="s">
        <v>158</v>
      </c>
      <c r="B1449" t="s">
        <v>179</v>
      </c>
      <c r="C1449" t="s">
        <v>863</v>
      </c>
      <c r="D1449">
        <v>79.556927500000029</v>
      </c>
      <c r="E1449">
        <v>36.584572500000007</v>
      </c>
      <c r="F1449">
        <v>0</v>
      </c>
      <c r="G1449">
        <v>0</v>
      </c>
      <c r="H1449">
        <v>0</v>
      </c>
      <c r="I1449">
        <v>0</v>
      </c>
      <c r="J1449">
        <v>0</v>
      </c>
      <c r="K1449">
        <v>0</v>
      </c>
      <c r="L1449">
        <v>0</v>
      </c>
      <c r="M1449">
        <v>0</v>
      </c>
      <c r="N1449">
        <v>0</v>
      </c>
      <c r="O1449">
        <v>0</v>
      </c>
      <c r="P1449">
        <v>0</v>
      </c>
      <c r="Q1449">
        <v>0</v>
      </c>
      <c r="R1449">
        <v>0</v>
      </c>
      <c r="S1449">
        <v>0</v>
      </c>
    </row>
    <row r="1450" spans="1:19">
      <c r="A1450" t="s">
        <v>158</v>
      </c>
      <c r="B1450" t="s">
        <v>181</v>
      </c>
      <c r="C1450" t="s">
        <v>856</v>
      </c>
      <c r="D1450">
        <v>0</v>
      </c>
      <c r="E1450">
        <v>0</v>
      </c>
      <c r="F1450">
        <v>0</v>
      </c>
      <c r="G1450">
        <v>0</v>
      </c>
      <c r="H1450">
        <v>0</v>
      </c>
      <c r="I1450">
        <v>0</v>
      </c>
      <c r="J1450">
        <v>0</v>
      </c>
      <c r="K1450">
        <v>0</v>
      </c>
      <c r="L1450">
        <v>0</v>
      </c>
      <c r="M1450">
        <v>0</v>
      </c>
      <c r="N1450">
        <v>0</v>
      </c>
      <c r="O1450">
        <v>0</v>
      </c>
      <c r="P1450">
        <v>0</v>
      </c>
      <c r="Q1450">
        <v>0</v>
      </c>
      <c r="R1450">
        <v>0</v>
      </c>
      <c r="S1450">
        <v>0</v>
      </c>
    </row>
    <row r="1451" spans="1:19">
      <c r="A1451" t="s">
        <v>158</v>
      </c>
      <c r="B1451" t="s">
        <v>181</v>
      </c>
      <c r="C1451" t="s">
        <v>857</v>
      </c>
      <c r="D1451">
        <v>21.92</v>
      </c>
      <c r="E1451">
        <v>10.079999999999998</v>
      </c>
      <c r="F1451">
        <v>0</v>
      </c>
      <c r="G1451">
        <v>0</v>
      </c>
      <c r="H1451">
        <v>0</v>
      </c>
      <c r="I1451">
        <v>0</v>
      </c>
      <c r="J1451">
        <v>0</v>
      </c>
      <c r="K1451">
        <v>0</v>
      </c>
      <c r="L1451">
        <v>0</v>
      </c>
      <c r="M1451">
        <v>0</v>
      </c>
      <c r="N1451">
        <v>0</v>
      </c>
      <c r="O1451">
        <v>0</v>
      </c>
      <c r="P1451">
        <v>0</v>
      </c>
      <c r="Q1451">
        <v>0</v>
      </c>
      <c r="R1451">
        <v>0</v>
      </c>
      <c r="S1451">
        <v>0</v>
      </c>
    </row>
    <row r="1452" spans="1:19">
      <c r="A1452" t="s">
        <v>158</v>
      </c>
      <c r="B1452" t="s">
        <v>181</v>
      </c>
      <c r="C1452" t="s">
        <v>858</v>
      </c>
      <c r="D1452">
        <v>52.416561680000001</v>
      </c>
      <c r="E1452">
        <v>24.103966319999998</v>
      </c>
      <c r="F1452">
        <v>0</v>
      </c>
      <c r="G1452">
        <v>0</v>
      </c>
      <c r="H1452">
        <v>0</v>
      </c>
      <c r="I1452">
        <v>0</v>
      </c>
      <c r="J1452">
        <v>0</v>
      </c>
      <c r="K1452">
        <v>0</v>
      </c>
      <c r="L1452">
        <v>0</v>
      </c>
      <c r="M1452">
        <v>0</v>
      </c>
      <c r="N1452">
        <v>0</v>
      </c>
      <c r="O1452">
        <v>0</v>
      </c>
      <c r="P1452">
        <v>0</v>
      </c>
      <c r="Q1452">
        <v>0</v>
      </c>
      <c r="R1452">
        <v>0</v>
      </c>
      <c r="S1452">
        <v>0</v>
      </c>
    </row>
    <row r="1453" spans="1:19">
      <c r="A1453" t="s">
        <v>158</v>
      </c>
      <c r="B1453" t="s">
        <v>181</v>
      </c>
      <c r="C1453" t="s">
        <v>859</v>
      </c>
      <c r="D1453">
        <v>79.556927500000029</v>
      </c>
      <c r="E1453">
        <v>36.584572500000007</v>
      </c>
      <c r="F1453">
        <v>0</v>
      </c>
      <c r="G1453">
        <v>0</v>
      </c>
      <c r="H1453">
        <v>0</v>
      </c>
      <c r="I1453">
        <v>0</v>
      </c>
      <c r="J1453">
        <v>0</v>
      </c>
      <c r="K1453">
        <v>0</v>
      </c>
      <c r="L1453">
        <v>0</v>
      </c>
      <c r="M1453">
        <v>0</v>
      </c>
      <c r="N1453">
        <v>0</v>
      </c>
      <c r="O1453">
        <v>0</v>
      </c>
      <c r="P1453">
        <v>0</v>
      </c>
      <c r="Q1453">
        <v>0</v>
      </c>
      <c r="R1453">
        <v>0</v>
      </c>
      <c r="S1453">
        <v>0</v>
      </c>
    </row>
    <row r="1454" spans="1:19">
      <c r="A1454" t="s">
        <v>158</v>
      </c>
      <c r="B1454" t="s">
        <v>181</v>
      </c>
      <c r="C1454" t="s">
        <v>860</v>
      </c>
      <c r="D1454">
        <v>79.556927500000029</v>
      </c>
      <c r="E1454">
        <v>36.584572500000007</v>
      </c>
      <c r="F1454">
        <v>0</v>
      </c>
      <c r="G1454">
        <v>0</v>
      </c>
      <c r="H1454">
        <v>0</v>
      </c>
      <c r="I1454">
        <v>0</v>
      </c>
      <c r="J1454">
        <v>0</v>
      </c>
      <c r="K1454">
        <v>0</v>
      </c>
      <c r="L1454">
        <v>0</v>
      </c>
      <c r="M1454">
        <v>0</v>
      </c>
      <c r="N1454">
        <v>0</v>
      </c>
      <c r="O1454">
        <v>0</v>
      </c>
      <c r="P1454">
        <v>0</v>
      </c>
      <c r="Q1454">
        <v>0</v>
      </c>
      <c r="R1454">
        <v>0</v>
      </c>
      <c r="S1454">
        <v>0</v>
      </c>
    </row>
    <row r="1455" spans="1:19">
      <c r="A1455" t="s">
        <v>158</v>
      </c>
      <c r="B1455" t="s">
        <v>181</v>
      </c>
      <c r="C1455" t="s">
        <v>861</v>
      </c>
      <c r="D1455">
        <v>79.556927500000029</v>
      </c>
      <c r="E1455">
        <v>36.584572500000007</v>
      </c>
      <c r="F1455">
        <v>0</v>
      </c>
      <c r="G1455">
        <v>0</v>
      </c>
      <c r="H1455">
        <v>0</v>
      </c>
      <c r="I1455">
        <v>0</v>
      </c>
      <c r="J1455">
        <v>0</v>
      </c>
      <c r="K1455">
        <v>0</v>
      </c>
      <c r="L1455">
        <v>0</v>
      </c>
      <c r="M1455">
        <v>0</v>
      </c>
      <c r="N1455">
        <v>0</v>
      </c>
      <c r="O1455">
        <v>0</v>
      </c>
      <c r="P1455">
        <v>0</v>
      </c>
      <c r="Q1455">
        <v>0</v>
      </c>
      <c r="R1455">
        <v>0</v>
      </c>
      <c r="S1455">
        <v>0</v>
      </c>
    </row>
    <row r="1456" spans="1:19">
      <c r="A1456" t="s">
        <v>158</v>
      </c>
      <c r="B1456" t="s">
        <v>181</v>
      </c>
      <c r="C1456" t="s">
        <v>862</v>
      </c>
      <c r="D1456">
        <v>79.556927500000029</v>
      </c>
      <c r="E1456">
        <v>36.584572500000007</v>
      </c>
      <c r="F1456">
        <v>0</v>
      </c>
      <c r="G1456">
        <v>0</v>
      </c>
      <c r="H1456">
        <v>0</v>
      </c>
      <c r="I1456">
        <v>0</v>
      </c>
      <c r="J1456">
        <v>0</v>
      </c>
      <c r="K1456">
        <v>0</v>
      </c>
      <c r="L1456">
        <v>0</v>
      </c>
      <c r="M1456">
        <v>0</v>
      </c>
      <c r="N1456">
        <v>0</v>
      </c>
      <c r="O1456">
        <v>0</v>
      </c>
      <c r="P1456">
        <v>0</v>
      </c>
      <c r="Q1456">
        <v>0</v>
      </c>
      <c r="R1456">
        <v>0</v>
      </c>
      <c r="S1456">
        <v>0</v>
      </c>
    </row>
    <row r="1457" spans="1:19">
      <c r="A1457" t="s">
        <v>158</v>
      </c>
      <c r="B1457" t="s">
        <v>181</v>
      </c>
      <c r="C1457" t="s">
        <v>863</v>
      </c>
      <c r="D1457">
        <v>79.556927500000029</v>
      </c>
      <c r="E1457">
        <v>36.584572500000007</v>
      </c>
      <c r="F1457">
        <v>0</v>
      </c>
      <c r="G1457">
        <v>0</v>
      </c>
      <c r="H1457">
        <v>0</v>
      </c>
      <c r="I1457">
        <v>0</v>
      </c>
      <c r="J1457">
        <v>0</v>
      </c>
      <c r="K1457">
        <v>0</v>
      </c>
      <c r="L1457">
        <v>0</v>
      </c>
      <c r="M1457">
        <v>0</v>
      </c>
      <c r="N1457">
        <v>0</v>
      </c>
      <c r="O1457">
        <v>0</v>
      </c>
      <c r="P1457">
        <v>0</v>
      </c>
      <c r="Q1457">
        <v>0</v>
      </c>
      <c r="R1457">
        <v>0</v>
      </c>
      <c r="S1457">
        <v>0</v>
      </c>
    </row>
    <row r="1458" spans="1:19">
      <c r="A1458" t="s">
        <v>158</v>
      </c>
      <c r="B1458" t="s">
        <v>183</v>
      </c>
      <c r="C1458" t="s">
        <v>856</v>
      </c>
      <c r="D1458">
        <v>0</v>
      </c>
      <c r="E1458">
        <v>0</v>
      </c>
      <c r="F1458">
        <v>0</v>
      </c>
      <c r="G1458">
        <v>0</v>
      </c>
      <c r="H1458">
        <v>0</v>
      </c>
      <c r="I1458">
        <v>0</v>
      </c>
      <c r="J1458">
        <v>0</v>
      </c>
      <c r="K1458">
        <v>0</v>
      </c>
      <c r="L1458">
        <v>0</v>
      </c>
      <c r="M1458">
        <v>0</v>
      </c>
      <c r="N1458">
        <v>0</v>
      </c>
      <c r="O1458">
        <v>0</v>
      </c>
      <c r="P1458">
        <v>0</v>
      </c>
      <c r="Q1458">
        <v>0</v>
      </c>
      <c r="R1458">
        <v>0</v>
      </c>
      <c r="S1458">
        <v>0</v>
      </c>
    </row>
    <row r="1459" spans="1:19">
      <c r="A1459" t="s">
        <v>158</v>
      </c>
      <c r="B1459" t="s">
        <v>183</v>
      </c>
      <c r="C1459" t="s">
        <v>857</v>
      </c>
      <c r="D1459">
        <v>21.92</v>
      </c>
      <c r="E1459">
        <v>10.079999999999998</v>
      </c>
      <c r="F1459">
        <v>0</v>
      </c>
      <c r="G1459">
        <v>0</v>
      </c>
      <c r="H1459">
        <v>0</v>
      </c>
      <c r="I1459">
        <v>0</v>
      </c>
      <c r="J1459">
        <v>0</v>
      </c>
      <c r="K1459">
        <v>0</v>
      </c>
      <c r="L1459">
        <v>0</v>
      </c>
      <c r="M1459">
        <v>0</v>
      </c>
      <c r="N1459">
        <v>0</v>
      </c>
      <c r="O1459">
        <v>0</v>
      </c>
      <c r="P1459">
        <v>0</v>
      </c>
      <c r="Q1459">
        <v>0</v>
      </c>
      <c r="R1459">
        <v>0</v>
      </c>
      <c r="S1459">
        <v>0</v>
      </c>
    </row>
    <row r="1460" spans="1:19">
      <c r="A1460" t="s">
        <v>158</v>
      </c>
      <c r="B1460" t="s">
        <v>183</v>
      </c>
      <c r="C1460" t="s">
        <v>858</v>
      </c>
      <c r="D1460">
        <v>52.416561680000001</v>
      </c>
      <c r="E1460">
        <v>24.103966319999998</v>
      </c>
      <c r="F1460">
        <v>0</v>
      </c>
      <c r="G1460">
        <v>0</v>
      </c>
      <c r="H1460">
        <v>0</v>
      </c>
      <c r="I1460">
        <v>0</v>
      </c>
      <c r="J1460">
        <v>0</v>
      </c>
      <c r="K1460">
        <v>0</v>
      </c>
      <c r="L1460">
        <v>0</v>
      </c>
      <c r="M1460">
        <v>0</v>
      </c>
      <c r="N1460">
        <v>0</v>
      </c>
      <c r="O1460">
        <v>0</v>
      </c>
      <c r="P1460">
        <v>0</v>
      </c>
      <c r="Q1460">
        <v>0</v>
      </c>
      <c r="R1460">
        <v>0</v>
      </c>
      <c r="S1460">
        <v>0</v>
      </c>
    </row>
    <row r="1461" spans="1:19">
      <c r="A1461" t="s">
        <v>158</v>
      </c>
      <c r="B1461" t="s">
        <v>183</v>
      </c>
      <c r="C1461" t="s">
        <v>859</v>
      </c>
      <c r="D1461">
        <v>79.556927500000029</v>
      </c>
      <c r="E1461">
        <v>36.584572500000007</v>
      </c>
      <c r="F1461">
        <v>0</v>
      </c>
      <c r="G1461">
        <v>0</v>
      </c>
      <c r="H1461">
        <v>0</v>
      </c>
      <c r="I1461">
        <v>0</v>
      </c>
      <c r="J1461">
        <v>0</v>
      </c>
      <c r="K1461">
        <v>0</v>
      </c>
      <c r="L1461">
        <v>0</v>
      </c>
      <c r="M1461">
        <v>0</v>
      </c>
      <c r="N1461">
        <v>0</v>
      </c>
      <c r="O1461">
        <v>0</v>
      </c>
      <c r="P1461">
        <v>0</v>
      </c>
      <c r="Q1461">
        <v>0</v>
      </c>
      <c r="R1461">
        <v>0</v>
      </c>
      <c r="S1461">
        <v>0</v>
      </c>
    </row>
    <row r="1462" spans="1:19">
      <c r="A1462" t="s">
        <v>158</v>
      </c>
      <c r="B1462" t="s">
        <v>183</v>
      </c>
      <c r="C1462" t="s">
        <v>860</v>
      </c>
      <c r="D1462">
        <v>79.556927500000029</v>
      </c>
      <c r="E1462">
        <v>36.584572500000007</v>
      </c>
      <c r="F1462">
        <v>0</v>
      </c>
      <c r="G1462">
        <v>0</v>
      </c>
      <c r="H1462">
        <v>0</v>
      </c>
      <c r="I1462">
        <v>0</v>
      </c>
      <c r="J1462">
        <v>0</v>
      </c>
      <c r="K1462">
        <v>0</v>
      </c>
      <c r="L1462">
        <v>0</v>
      </c>
      <c r="M1462">
        <v>0</v>
      </c>
      <c r="N1462">
        <v>0</v>
      </c>
      <c r="O1462">
        <v>0</v>
      </c>
      <c r="P1462">
        <v>0</v>
      </c>
      <c r="Q1462">
        <v>0</v>
      </c>
      <c r="R1462">
        <v>0</v>
      </c>
      <c r="S1462">
        <v>0</v>
      </c>
    </row>
    <row r="1463" spans="1:19">
      <c r="A1463" t="s">
        <v>158</v>
      </c>
      <c r="B1463" t="s">
        <v>183</v>
      </c>
      <c r="C1463" t="s">
        <v>861</v>
      </c>
      <c r="D1463">
        <v>79.556927500000029</v>
      </c>
      <c r="E1463">
        <v>36.584572500000007</v>
      </c>
      <c r="F1463">
        <v>0</v>
      </c>
      <c r="G1463">
        <v>0</v>
      </c>
      <c r="H1463">
        <v>0</v>
      </c>
      <c r="I1463">
        <v>0</v>
      </c>
      <c r="J1463">
        <v>0</v>
      </c>
      <c r="K1463">
        <v>0</v>
      </c>
      <c r="L1463">
        <v>0</v>
      </c>
      <c r="M1463">
        <v>0</v>
      </c>
      <c r="N1463">
        <v>0</v>
      </c>
      <c r="O1463">
        <v>0</v>
      </c>
      <c r="P1463">
        <v>0</v>
      </c>
      <c r="Q1463">
        <v>0</v>
      </c>
      <c r="R1463">
        <v>0</v>
      </c>
      <c r="S1463">
        <v>0</v>
      </c>
    </row>
    <row r="1464" spans="1:19">
      <c r="A1464" t="s">
        <v>158</v>
      </c>
      <c r="B1464" t="s">
        <v>183</v>
      </c>
      <c r="C1464" t="s">
        <v>862</v>
      </c>
      <c r="D1464">
        <v>79.556927500000029</v>
      </c>
      <c r="E1464">
        <v>36.584572500000007</v>
      </c>
      <c r="F1464">
        <v>0</v>
      </c>
      <c r="G1464">
        <v>0</v>
      </c>
      <c r="H1464">
        <v>0</v>
      </c>
      <c r="I1464">
        <v>0</v>
      </c>
      <c r="J1464">
        <v>0</v>
      </c>
      <c r="K1464">
        <v>0</v>
      </c>
      <c r="L1464">
        <v>0</v>
      </c>
      <c r="M1464">
        <v>0</v>
      </c>
      <c r="N1464">
        <v>0</v>
      </c>
      <c r="O1464">
        <v>0</v>
      </c>
      <c r="P1464">
        <v>0</v>
      </c>
      <c r="Q1464">
        <v>0</v>
      </c>
      <c r="R1464">
        <v>0</v>
      </c>
      <c r="S1464">
        <v>0</v>
      </c>
    </row>
    <row r="1465" spans="1:19">
      <c r="A1465" t="s">
        <v>158</v>
      </c>
      <c r="B1465" t="s">
        <v>183</v>
      </c>
      <c r="C1465" t="s">
        <v>863</v>
      </c>
      <c r="D1465">
        <v>79.556927500000029</v>
      </c>
      <c r="E1465">
        <v>36.584572500000007</v>
      </c>
      <c r="F1465">
        <v>0</v>
      </c>
      <c r="G1465">
        <v>0</v>
      </c>
      <c r="H1465">
        <v>0</v>
      </c>
      <c r="I1465">
        <v>0</v>
      </c>
      <c r="J1465">
        <v>0</v>
      </c>
      <c r="K1465">
        <v>0</v>
      </c>
      <c r="L1465">
        <v>0</v>
      </c>
      <c r="M1465">
        <v>0</v>
      </c>
      <c r="N1465">
        <v>0</v>
      </c>
      <c r="O1465">
        <v>0</v>
      </c>
      <c r="P1465">
        <v>0</v>
      </c>
      <c r="Q1465">
        <v>0</v>
      </c>
      <c r="R1465">
        <v>0</v>
      </c>
      <c r="S1465">
        <v>0</v>
      </c>
    </row>
    <row r="1466" spans="1:19">
      <c r="A1466" t="s">
        <v>158</v>
      </c>
      <c r="B1466" t="s">
        <v>185</v>
      </c>
      <c r="C1466" t="s">
        <v>856</v>
      </c>
      <c r="D1466">
        <v>0</v>
      </c>
      <c r="E1466">
        <v>0</v>
      </c>
      <c r="F1466">
        <v>0</v>
      </c>
      <c r="G1466">
        <v>0</v>
      </c>
      <c r="H1466">
        <v>0</v>
      </c>
      <c r="I1466">
        <v>0</v>
      </c>
      <c r="J1466">
        <v>0</v>
      </c>
      <c r="K1466">
        <v>0</v>
      </c>
      <c r="L1466">
        <v>0</v>
      </c>
      <c r="M1466">
        <v>0</v>
      </c>
      <c r="N1466">
        <v>0</v>
      </c>
      <c r="O1466">
        <v>0</v>
      </c>
      <c r="P1466">
        <v>0</v>
      </c>
      <c r="Q1466">
        <v>0</v>
      </c>
      <c r="R1466">
        <v>0</v>
      </c>
      <c r="S1466">
        <v>0</v>
      </c>
    </row>
    <row r="1467" spans="1:19">
      <c r="A1467" t="s">
        <v>158</v>
      </c>
      <c r="B1467" t="s">
        <v>185</v>
      </c>
      <c r="C1467" t="s">
        <v>857</v>
      </c>
      <c r="D1467">
        <v>15.610669496764679</v>
      </c>
      <c r="E1467">
        <v>7.1786290386582081</v>
      </c>
      <c r="F1467">
        <v>0</v>
      </c>
      <c r="G1467">
        <v>0</v>
      </c>
      <c r="H1467">
        <v>0</v>
      </c>
      <c r="I1467">
        <v>0</v>
      </c>
      <c r="J1467">
        <v>0</v>
      </c>
      <c r="K1467">
        <v>0</v>
      </c>
      <c r="L1467">
        <v>0</v>
      </c>
      <c r="M1467">
        <v>0</v>
      </c>
      <c r="N1467">
        <v>0</v>
      </c>
      <c r="O1467">
        <v>0</v>
      </c>
      <c r="P1467">
        <v>0</v>
      </c>
      <c r="Q1467">
        <v>0</v>
      </c>
      <c r="R1467">
        <v>0</v>
      </c>
      <c r="S1467">
        <v>0</v>
      </c>
    </row>
    <row r="1468" spans="1:19">
      <c r="A1468" t="s">
        <v>158</v>
      </c>
      <c r="B1468" t="s">
        <v>185</v>
      </c>
      <c r="C1468" t="s">
        <v>858</v>
      </c>
      <c r="D1468">
        <v>53.352496404552859</v>
      </c>
      <c r="E1468">
        <v>24.534359660487802</v>
      </c>
      <c r="F1468">
        <v>0</v>
      </c>
      <c r="G1468">
        <v>0</v>
      </c>
      <c r="H1468">
        <v>0</v>
      </c>
      <c r="I1468">
        <v>0</v>
      </c>
      <c r="J1468">
        <v>0</v>
      </c>
      <c r="K1468">
        <v>0</v>
      </c>
      <c r="L1468">
        <v>0</v>
      </c>
      <c r="M1468">
        <v>0</v>
      </c>
      <c r="N1468">
        <v>0</v>
      </c>
      <c r="O1468">
        <v>0</v>
      </c>
      <c r="P1468">
        <v>0</v>
      </c>
      <c r="Q1468">
        <v>0</v>
      </c>
      <c r="R1468">
        <v>0</v>
      </c>
      <c r="S1468">
        <v>0</v>
      </c>
    </row>
    <row r="1469" spans="1:19">
      <c r="A1469" t="s">
        <v>158</v>
      </c>
      <c r="B1469" t="s">
        <v>185</v>
      </c>
      <c r="C1469" t="s">
        <v>859</v>
      </c>
      <c r="D1469">
        <v>71.446073617886213</v>
      </c>
      <c r="E1469">
        <v>32.854763780487815</v>
      </c>
      <c r="F1469">
        <v>0</v>
      </c>
      <c r="G1469">
        <v>0</v>
      </c>
      <c r="H1469">
        <v>0</v>
      </c>
      <c r="I1469">
        <v>0</v>
      </c>
      <c r="J1469">
        <v>0</v>
      </c>
      <c r="K1469">
        <v>0</v>
      </c>
      <c r="L1469">
        <v>0</v>
      </c>
      <c r="M1469">
        <v>0</v>
      </c>
      <c r="N1469">
        <v>0</v>
      </c>
      <c r="O1469">
        <v>0</v>
      </c>
      <c r="P1469">
        <v>0</v>
      </c>
      <c r="Q1469">
        <v>0</v>
      </c>
      <c r="R1469">
        <v>0</v>
      </c>
      <c r="S1469">
        <v>0</v>
      </c>
    </row>
    <row r="1470" spans="1:19">
      <c r="A1470" t="s">
        <v>158</v>
      </c>
      <c r="B1470" t="s">
        <v>185</v>
      </c>
      <c r="C1470" t="s">
        <v>860</v>
      </c>
      <c r="D1470">
        <v>68.141257177807972</v>
      </c>
      <c r="E1470">
        <v>31.335030673006585</v>
      </c>
      <c r="F1470">
        <v>0</v>
      </c>
      <c r="G1470">
        <v>0</v>
      </c>
      <c r="H1470">
        <v>0</v>
      </c>
      <c r="I1470">
        <v>0</v>
      </c>
      <c r="J1470">
        <v>0</v>
      </c>
      <c r="K1470">
        <v>0</v>
      </c>
      <c r="L1470">
        <v>0</v>
      </c>
      <c r="M1470">
        <v>0</v>
      </c>
      <c r="N1470">
        <v>0</v>
      </c>
      <c r="O1470">
        <v>0</v>
      </c>
      <c r="P1470">
        <v>0</v>
      </c>
      <c r="Q1470">
        <v>0</v>
      </c>
      <c r="R1470">
        <v>0</v>
      </c>
      <c r="S1470">
        <v>0</v>
      </c>
    </row>
    <row r="1471" spans="1:19">
      <c r="A1471" t="s">
        <v>158</v>
      </c>
      <c r="B1471" t="s">
        <v>185</v>
      </c>
      <c r="C1471" t="s">
        <v>861</v>
      </c>
      <c r="D1471">
        <v>68.141257177807972</v>
      </c>
      <c r="E1471">
        <v>31.335030673006585</v>
      </c>
      <c r="F1471">
        <v>0</v>
      </c>
      <c r="G1471">
        <v>0</v>
      </c>
      <c r="H1471">
        <v>0</v>
      </c>
      <c r="I1471">
        <v>0</v>
      </c>
      <c r="J1471">
        <v>0</v>
      </c>
      <c r="K1471">
        <v>0</v>
      </c>
      <c r="L1471">
        <v>0</v>
      </c>
      <c r="M1471">
        <v>0</v>
      </c>
      <c r="N1471">
        <v>0</v>
      </c>
      <c r="O1471">
        <v>0</v>
      </c>
      <c r="P1471">
        <v>0</v>
      </c>
      <c r="Q1471">
        <v>0</v>
      </c>
      <c r="R1471">
        <v>0</v>
      </c>
      <c r="S1471">
        <v>0</v>
      </c>
    </row>
    <row r="1472" spans="1:19">
      <c r="A1472" t="s">
        <v>158</v>
      </c>
      <c r="B1472" t="s">
        <v>185</v>
      </c>
      <c r="C1472" t="s">
        <v>862</v>
      </c>
      <c r="D1472">
        <v>68.141257177807972</v>
      </c>
      <c r="E1472">
        <v>31.335030673006585</v>
      </c>
      <c r="F1472">
        <v>0</v>
      </c>
      <c r="G1472">
        <v>0</v>
      </c>
      <c r="H1472">
        <v>0</v>
      </c>
      <c r="I1472">
        <v>0</v>
      </c>
      <c r="J1472">
        <v>0</v>
      </c>
      <c r="K1472">
        <v>0</v>
      </c>
      <c r="L1472">
        <v>0</v>
      </c>
      <c r="M1472">
        <v>0</v>
      </c>
      <c r="N1472">
        <v>0</v>
      </c>
      <c r="O1472">
        <v>0</v>
      </c>
      <c r="P1472">
        <v>0</v>
      </c>
      <c r="Q1472">
        <v>0</v>
      </c>
      <c r="R1472">
        <v>0</v>
      </c>
      <c r="S1472">
        <v>0</v>
      </c>
    </row>
    <row r="1473" spans="1:19">
      <c r="A1473" t="s">
        <v>158</v>
      </c>
      <c r="B1473" t="s">
        <v>185</v>
      </c>
      <c r="C1473" t="s">
        <v>863</v>
      </c>
      <c r="D1473">
        <v>68.141257177807972</v>
      </c>
      <c r="E1473">
        <v>31.335030673006585</v>
      </c>
      <c r="F1473">
        <v>0</v>
      </c>
      <c r="G1473">
        <v>0</v>
      </c>
      <c r="H1473">
        <v>0</v>
      </c>
      <c r="I1473">
        <v>0</v>
      </c>
      <c r="J1473">
        <v>0</v>
      </c>
      <c r="K1473">
        <v>0</v>
      </c>
      <c r="L1473">
        <v>0</v>
      </c>
      <c r="M1473">
        <v>0</v>
      </c>
      <c r="N1473">
        <v>0</v>
      </c>
      <c r="O1473">
        <v>0</v>
      </c>
      <c r="P1473">
        <v>0</v>
      </c>
      <c r="Q1473">
        <v>0</v>
      </c>
      <c r="R1473">
        <v>0</v>
      </c>
      <c r="S1473">
        <v>0</v>
      </c>
    </row>
    <row r="1474" spans="1:19">
      <c r="A1474" t="s">
        <v>160</v>
      </c>
      <c r="B1474" t="s">
        <v>171</v>
      </c>
      <c r="C1474" t="s">
        <v>856</v>
      </c>
      <c r="D1474">
        <v>0</v>
      </c>
      <c r="E1474">
        <v>0</v>
      </c>
      <c r="F1474">
        <v>0</v>
      </c>
      <c r="G1474">
        <v>0</v>
      </c>
      <c r="H1474">
        <v>0</v>
      </c>
      <c r="I1474">
        <v>0</v>
      </c>
      <c r="J1474">
        <v>0</v>
      </c>
      <c r="K1474">
        <v>0</v>
      </c>
      <c r="L1474">
        <v>0</v>
      </c>
      <c r="M1474">
        <v>0</v>
      </c>
      <c r="N1474">
        <v>0</v>
      </c>
      <c r="O1474">
        <v>0</v>
      </c>
      <c r="P1474">
        <v>0</v>
      </c>
      <c r="Q1474">
        <v>0</v>
      </c>
      <c r="R1474">
        <v>0</v>
      </c>
      <c r="S1474">
        <v>0</v>
      </c>
    </row>
    <row r="1475" spans="1:19">
      <c r="A1475" t="s">
        <v>160</v>
      </c>
      <c r="B1475" t="s">
        <v>171</v>
      </c>
      <c r="C1475" t="s">
        <v>857</v>
      </c>
      <c r="D1475">
        <v>32.830151822518651</v>
      </c>
      <c r="E1475">
        <v>15.097077115464778</v>
      </c>
      <c r="F1475">
        <v>0</v>
      </c>
      <c r="G1475">
        <v>0</v>
      </c>
      <c r="H1475">
        <v>0</v>
      </c>
      <c r="I1475">
        <v>0</v>
      </c>
      <c r="J1475">
        <v>0</v>
      </c>
      <c r="K1475">
        <v>0</v>
      </c>
      <c r="L1475">
        <v>0</v>
      </c>
      <c r="M1475">
        <v>0</v>
      </c>
      <c r="N1475">
        <v>0</v>
      </c>
      <c r="O1475">
        <v>0</v>
      </c>
      <c r="P1475">
        <v>0</v>
      </c>
      <c r="Q1475">
        <v>0</v>
      </c>
      <c r="R1475">
        <v>0</v>
      </c>
      <c r="S1475">
        <v>0</v>
      </c>
    </row>
    <row r="1476" spans="1:19">
      <c r="A1476" t="s">
        <v>160</v>
      </c>
      <c r="B1476" t="s">
        <v>171</v>
      </c>
      <c r="C1476" t="s">
        <v>858</v>
      </c>
      <c r="D1476">
        <v>36.027389560465018</v>
      </c>
      <c r="E1476">
        <v>16.567339724885365</v>
      </c>
      <c r="F1476">
        <v>0</v>
      </c>
      <c r="G1476">
        <v>0</v>
      </c>
      <c r="H1476">
        <v>0</v>
      </c>
      <c r="I1476">
        <v>0</v>
      </c>
      <c r="J1476">
        <v>0</v>
      </c>
      <c r="K1476">
        <v>0</v>
      </c>
      <c r="L1476">
        <v>0</v>
      </c>
      <c r="M1476">
        <v>0</v>
      </c>
      <c r="N1476">
        <v>0</v>
      </c>
      <c r="O1476">
        <v>0</v>
      </c>
      <c r="P1476">
        <v>0</v>
      </c>
      <c r="Q1476">
        <v>0</v>
      </c>
      <c r="R1476">
        <v>0</v>
      </c>
      <c r="S1476">
        <v>0</v>
      </c>
    </row>
    <row r="1477" spans="1:19">
      <c r="A1477" t="s">
        <v>160</v>
      </c>
      <c r="B1477" t="s">
        <v>171</v>
      </c>
      <c r="C1477" t="s">
        <v>859</v>
      </c>
      <c r="D1477">
        <v>41.103889166425951</v>
      </c>
      <c r="E1477">
        <v>18.901788448794406</v>
      </c>
      <c r="F1477">
        <v>0</v>
      </c>
      <c r="G1477">
        <v>0</v>
      </c>
      <c r="H1477">
        <v>0</v>
      </c>
      <c r="I1477">
        <v>0</v>
      </c>
      <c r="J1477">
        <v>0</v>
      </c>
      <c r="K1477">
        <v>0</v>
      </c>
      <c r="L1477">
        <v>0</v>
      </c>
      <c r="M1477">
        <v>0</v>
      </c>
      <c r="N1477">
        <v>0</v>
      </c>
      <c r="O1477">
        <v>0</v>
      </c>
      <c r="P1477">
        <v>0</v>
      </c>
      <c r="Q1477">
        <v>0</v>
      </c>
      <c r="R1477">
        <v>0</v>
      </c>
      <c r="S1477">
        <v>0</v>
      </c>
    </row>
    <row r="1478" spans="1:19">
      <c r="A1478" t="s">
        <v>160</v>
      </c>
      <c r="B1478" t="s">
        <v>171</v>
      </c>
      <c r="C1478" t="s">
        <v>860</v>
      </c>
      <c r="D1478">
        <v>42.419410904424666</v>
      </c>
      <c r="E1478">
        <v>19.506736401304764</v>
      </c>
      <c r="F1478">
        <v>0</v>
      </c>
      <c r="G1478">
        <v>0</v>
      </c>
      <c r="H1478">
        <v>0</v>
      </c>
      <c r="I1478">
        <v>0</v>
      </c>
      <c r="J1478">
        <v>0</v>
      </c>
      <c r="K1478">
        <v>0</v>
      </c>
      <c r="L1478">
        <v>0</v>
      </c>
      <c r="M1478">
        <v>0</v>
      </c>
      <c r="N1478">
        <v>0</v>
      </c>
      <c r="O1478">
        <v>0</v>
      </c>
      <c r="P1478">
        <v>0</v>
      </c>
      <c r="Q1478">
        <v>0</v>
      </c>
      <c r="R1478">
        <v>0</v>
      </c>
      <c r="S1478">
        <v>0</v>
      </c>
    </row>
    <row r="1479" spans="1:19">
      <c r="A1479" t="s">
        <v>160</v>
      </c>
      <c r="B1479" t="s">
        <v>171</v>
      </c>
      <c r="C1479" t="s">
        <v>861</v>
      </c>
      <c r="D1479">
        <v>42.419410904424666</v>
      </c>
      <c r="E1479">
        <v>19.506736401304764</v>
      </c>
      <c r="F1479">
        <v>0</v>
      </c>
      <c r="G1479">
        <v>0</v>
      </c>
      <c r="H1479">
        <v>0</v>
      </c>
      <c r="I1479">
        <v>0</v>
      </c>
      <c r="J1479">
        <v>0</v>
      </c>
      <c r="K1479">
        <v>0</v>
      </c>
      <c r="L1479">
        <v>0</v>
      </c>
      <c r="M1479">
        <v>0</v>
      </c>
      <c r="N1479">
        <v>0</v>
      </c>
      <c r="O1479">
        <v>0</v>
      </c>
      <c r="P1479">
        <v>0</v>
      </c>
      <c r="Q1479">
        <v>0</v>
      </c>
      <c r="R1479">
        <v>0</v>
      </c>
      <c r="S1479">
        <v>0</v>
      </c>
    </row>
    <row r="1480" spans="1:19">
      <c r="A1480" t="s">
        <v>160</v>
      </c>
      <c r="B1480" t="s">
        <v>171</v>
      </c>
      <c r="C1480" t="s">
        <v>862</v>
      </c>
      <c r="D1480">
        <v>42.419410904424666</v>
      </c>
      <c r="E1480">
        <v>19.506736401304764</v>
      </c>
      <c r="F1480">
        <v>0</v>
      </c>
      <c r="G1480">
        <v>0</v>
      </c>
      <c r="H1480">
        <v>0</v>
      </c>
      <c r="I1480">
        <v>0</v>
      </c>
      <c r="J1480">
        <v>0</v>
      </c>
      <c r="K1480">
        <v>0</v>
      </c>
      <c r="L1480">
        <v>0</v>
      </c>
      <c r="M1480">
        <v>0</v>
      </c>
      <c r="N1480">
        <v>0</v>
      </c>
      <c r="O1480">
        <v>0</v>
      </c>
      <c r="P1480">
        <v>0</v>
      </c>
      <c r="Q1480">
        <v>0</v>
      </c>
      <c r="R1480">
        <v>0</v>
      </c>
      <c r="S1480">
        <v>0</v>
      </c>
    </row>
    <row r="1481" spans="1:19">
      <c r="A1481" t="s">
        <v>160</v>
      </c>
      <c r="B1481" t="s">
        <v>171</v>
      </c>
      <c r="C1481" t="s">
        <v>863</v>
      </c>
      <c r="D1481">
        <v>42.419410904424666</v>
      </c>
      <c r="E1481">
        <v>19.506736401304764</v>
      </c>
      <c r="F1481">
        <v>0</v>
      </c>
      <c r="G1481">
        <v>0</v>
      </c>
      <c r="H1481">
        <v>0</v>
      </c>
      <c r="I1481">
        <v>0</v>
      </c>
      <c r="J1481">
        <v>0</v>
      </c>
      <c r="K1481">
        <v>0</v>
      </c>
      <c r="L1481">
        <v>0</v>
      </c>
      <c r="M1481">
        <v>0</v>
      </c>
      <c r="N1481">
        <v>0</v>
      </c>
      <c r="O1481">
        <v>0</v>
      </c>
      <c r="P1481">
        <v>0</v>
      </c>
      <c r="Q1481">
        <v>0</v>
      </c>
      <c r="R1481">
        <v>0</v>
      </c>
      <c r="S1481">
        <v>0</v>
      </c>
    </row>
    <row r="1482" spans="1:19">
      <c r="A1482" t="s">
        <v>160</v>
      </c>
      <c r="B1482" t="s">
        <v>173</v>
      </c>
      <c r="C1482" t="s">
        <v>856</v>
      </c>
      <c r="D1482">
        <v>0</v>
      </c>
      <c r="E1482">
        <v>0</v>
      </c>
      <c r="F1482">
        <v>0</v>
      </c>
      <c r="G1482">
        <v>0</v>
      </c>
      <c r="H1482">
        <v>0</v>
      </c>
      <c r="I1482">
        <v>0</v>
      </c>
      <c r="J1482">
        <v>0</v>
      </c>
      <c r="K1482">
        <v>0</v>
      </c>
      <c r="L1482">
        <v>0</v>
      </c>
      <c r="M1482">
        <v>0</v>
      </c>
      <c r="N1482">
        <v>0</v>
      </c>
      <c r="O1482">
        <v>0</v>
      </c>
      <c r="P1482">
        <v>0</v>
      </c>
      <c r="Q1482">
        <v>0</v>
      </c>
      <c r="R1482">
        <v>0</v>
      </c>
      <c r="S1482">
        <v>0</v>
      </c>
    </row>
    <row r="1483" spans="1:19">
      <c r="A1483" t="s">
        <v>160</v>
      </c>
      <c r="B1483" t="s">
        <v>173</v>
      </c>
      <c r="C1483" t="s">
        <v>857</v>
      </c>
      <c r="D1483">
        <v>27.770774603332125</v>
      </c>
      <c r="E1483">
        <v>12.770502189853456</v>
      </c>
      <c r="F1483">
        <v>0</v>
      </c>
      <c r="G1483">
        <v>0</v>
      </c>
      <c r="H1483">
        <v>0</v>
      </c>
      <c r="I1483">
        <v>0</v>
      </c>
      <c r="J1483">
        <v>0</v>
      </c>
      <c r="K1483">
        <v>0</v>
      </c>
      <c r="L1483">
        <v>0</v>
      </c>
      <c r="M1483">
        <v>0</v>
      </c>
      <c r="N1483">
        <v>0</v>
      </c>
      <c r="O1483">
        <v>0</v>
      </c>
      <c r="P1483">
        <v>0</v>
      </c>
      <c r="Q1483">
        <v>0</v>
      </c>
      <c r="R1483">
        <v>0</v>
      </c>
      <c r="S1483">
        <v>0</v>
      </c>
    </row>
    <row r="1484" spans="1:19">
      <c r="A1484" t="s">
        <v>160</v>
      </c>
      <c r="B1484" t="s">
        <v>173</v>
      </c>
      <c r="C1484" t="s">
        <v>858</v>
      </c>
      <c r="D1484">
        <v>35.970704906981837</v>
      </c>
      <c r="E1484">
        <v>16.541273059414998</v>
      </c>
      <c r="F1484">
        <v>0</v>
      </c>
      <c r="G1484">
        <v>0</v>
      </c>
      <c r="H1484">
        <v>0</v>
      </c>
      <c r="I1484">
        <v>0</v>
      </c>
      <c r="J1484">
        <v>0</v>
      </c>
      <c r="K1484">
        <v>0</v>
      </c>
      <c r="L1484">
        <v>0</v>
      </c>
      <c r="M1484">
        <v>0</v>
      </c>
      <c r="N1484">
        <v>0</v>
      </c>
      <c r="O1484">
        <v>0</v>
      </c>
      <c r="P1484">
        <v>0</v>
      </c>
      <c r="Q1484">
        <v>0</v>
      </c>
      <c r="R1484">
        <v>0</v>
      </c>
      <c r="S1484">
        <v>0</v>
      </c>
    </row>
    <row r="1485" spans="1:19">
      <c r="A1485" t="s">
        <v>160</v>
      </c>
      <c r="B1485" t="s">
        <v>173</v>
      </c>
      <c r="C1485" t="s">
        <v>859</v>
      </c>
      <c r="D1485">
        <v>32.771793871227928</v>
      </c>
      <c r="E1485">
        <v>15.070240977279994</v>
      </c>
      <c r="F1485">
        <v>0</v>
      </c>
      <c r="G1485">
        <v>0</v>
      </c>
      <c r="H1485">
        <v>0</v>
      </c>
      <c r="I1485">
        <v>0</v>
      </c>
      <c r="J1485">
        <v>0</v>
      </c>
      <c r="K1485">
        <v>0</v>
      </c>
      <c r="L1485">
        <v>0</v>
      </c>
      <c r="M1485">
        <v>0</v>
      </c>
      <c r="N1485">
        <v>0</v>
      </c>
      <c r="O1485">
        <v>0</v>
      </c>
      <c r="P1485">
        <v>0</v>
      </c>
      <c r="Q1485">
        <v>0</v>
      </c>
      <c r="R1485">
        <v>0</v>
      </c>
      <c r="S1485">
        <v>0</v>
      </c>
    </row>
    <row r="1486" spans="1:19">
      <c r="A1486" t="s">
        <v>160</v>
      </c>
      <c r="B1486" t="s">
        <v>173</v>
      </c>
      <c r="C1486" t="s">
        <v>860</v>
      </c>
      <c r="D1486">
        <v>27.681731369124478</v>
      </c>
      <c r="E1486">
        <v>12.729555301130233</v>
      </c>
      <c r="F1486">
        <v>0</v>
      </c>
      <c r="G1486">
        <v>0</v>
      </c>
      <c r="H1486">
        <v>0</v>
      </c>
      <c r="I1486">
        <v>0</v>
      </c>
      <c r="J1486">
        <v>0</v>
      </c>
      <c r="K1486">
        <v>0</v>
      </c>
      <c r="L1486">
        <v>0</v>
      </c>
      <c r="M1486">
        <v>0</v>
      </c>
      <c r="N1486">
        <v>0</v>
      </c>
      <c r="O1486">
        <v>0</v>
      </c>
      <c r="P1486">
        <v>0</v>
      </c>
      <c r="Q1486">
        <v>0</v>
      </c>
      <c r="R1486">
        <v>0</v>
      </c>
      <c r="S1486">
        <v>0</v>
      </c>
    </row>
    <row r="1487" spans="1:19">
      <c r="A1487" t="s">
        <v>160</v>
      </c>
      <c r="B1487" t="s">
        <v>173</v>
      </c>
      <c r="C1487" t="s">
        <v>861</v>
      </c>
      <c r="D1487">
        <v>27.681731369124478</v>
      </c>
      <c r="E1487">
        <v>12.729555301130233</v>
      </c>
      <c r="F1487">
        <v>0</v>
      </c>
      <c r="G1487">
        <v>0</v>
      </c>
      <c r="H1487">
        <v>0</v>
      </c>
      <c r="I1487">
        <v>0</v>
      </c>
      <c r="J1487">
        <v>0</v>
      </c>
      <c r="K1487">
        <v>0</v>
      </c>
      <c r="L1487">
        <v>0</v>
      </c>
      <c r="M1487">
        <v>0</v>
      </c>
      <c r="N1487">
        <v>0</v>
      </c>
      <c r="O1487">
        <v>0</v>
      </c>
      <c r="P1487">
        <v>0</v>
      </c>
      <c r="Q1487">
        <v>0</v>
      </c>
      <c r="R1487">
        <v>0</v>
      </c>
      <c r="S1487">
        <v>0</v>
      </c>
    </row>
    <row r="1488" spans="1:19">
      <c r="A1488" t="s">
        <v>160</v>
      </c>
      <c r="B1488" t="s">
        <v>173</v>
      </c>
      <c r="C1488" t="s">
        <v>862</v>
      </c>
      <c r="D1488">
        <v>27.681731369124478</v>
      </c>
      <c r="E1488">
        <v>12.729555301130233</v>
      </c>
      <c r="F1488">
        <v>0</v>
      </c>
      <c r="G1488">
        <v>0</v>
      </c>
      <c r="H1488">
        <v>0</v>
      </c>
      <c r="I1488">
        <v>0</v>
      </c>
      <c r="J1488">
        <v>0</v>
      </c>
      <c r="K1488">
        <v>0</v>
      </c>
      <c r="L1488">
        <v>0</v>
      </c>
      <c r="M1488">
        <v>0</v>
      </c>
      <c r="N1488">
        <v>0</v>
      </c>
      <c r="O1488">
        <v>0</v>
      </c>
      <c r="P1488">
        <v>0</v>
      </c>
      <c r="Q1488">
        <v>0</v>
      </c>
      <c r="R1488">
        <v>0</v>
      </c>
      <c r="S1488">
        <v>0</v>
      </c>
    </row>
    <row r="1489" spans="1:19">
      <c r="A1489" t="s">
        <v>160</v>
      </c>
      <c r="B1489" t="s">
        <v>173</v>
      </c>
      <c r="C1489" t="s">
        <v>863</v>
      </c>
      <c r="D1489">
        <v>27.681731369124478</v>
      </c>
      <c r="E1489">
        <v>12.729555301130233</v>
      </c>
      <c r="F1489">
        <v>0</v>
      </c>
      <c r="G1489">
        <v>0</v>
      </c>
      <c r="H1489">
        <v>0</v>
      </c>
      <c r="I1489">
        <v>0</v>
      </c>
      <c r="J1489">
        <v>0</v>
      </c>
      <c r="K1489">
        <v>0</v>
      </c>
      <c r="L1489">
        <v>0</v>
      </c>
      <c r="M1489">
        <v>0</v>
      </c>
      <c r="N1489">
        <v>0</v>
      </c>
      <c r="O1489">
        <v>0</v>
      </c>
      <c r="P1489">
        <v>0</v>
      </c>
      <c r="Q1489">
        <v>0</v>
      </c>
      <c r="R1489">
        <v>0</v>
      </c>
      <c r="S1489">
        <v>0</v>
      </c>
    </row>
    <row r="1490" spans="1:19">
      <c r="A1490" t="s">
        <v>160</v>
      </c>
      <c r="B1490" t="s">
        <v>175</v>
      </c>
      <c r="C1490" t="s">
        <v>856</v>
      </c>
      <c r="D1490">
        <v>0</v>
      </c>
      <c r="E1490">
        <v>0</v>
      </c>
      <c r="F1490">
        <v>0</v>
      </c>
      <c r="G1490">
        <v>0</v>
      </c>
      <c r="H1490">
        <v>0</v>
      </c>
      <c r="I1490">
        <v>0</v>
      </c>
      <c r="J1490">
        <v>0</v>
      </c>
      <c r="K1490">
        <v>0</v>
      </c>
      <c r="L1490">
        <v>0</v>
      </c>
      <c r="M1490">
        <v>0</v>
      </c>
      <c r="N1490">
        <v>0</v>
      </c>
      <c r="O1490">
        <v>0</v>
      </c>
      <c r="P1490">
        <v>0</v>
      </c>
      <c r="Q1490">
        <v>0</v>
      </c>
      <c r="R1490">
        <v>0</v>
      </c>
      <c r="S1490">
        <v>0</v>
      </c>
    </row>
    <row r="1491" spans="1:19">
      <c r="A1491" t="s">
        <v>160</v>
      </c>
      <c r="B1491" t="s">
        <v>175</v>
      </c>
      <c r="C1491" t="s">
        <v>857</v>
      </c>
      <c r="D1491">
        <v>43.839999999999996</v>
      </c>
      <c r="E1491">
        <v>20.159999999999989</v>
      </c>
      <c r="F1491">
        <v>0</v>
      </c>
      <c r="G1491">
        <v>0</v>
      </c>
      <c r="H1491">
        <v>0</v>
      </c>
      <c r="I1491">
        <v>0</v>
      </c>
      <c r="J1491">
        <v>0</v>
      </c>
      <c r="K1491">
        <v>0</v>
      </c>
      <c r="L1491">
        <v>0</v>
      </c>
      <c r="M1491">
        <v>0</v>
      </c>
      <c r="N1491">
        <v>0</v>
      </c>
      <c r="O1491">
        <v>0</v>
      </c>
      <c r="P1491">
        <v>0</v>
      </c>
      <c r="Q1491">
        <v>0</v>
      </c>
      <c r="R1491">
        <v>0</v>
      </c>
      <c r="S1491">
        <v>0</v>
      </c>
    </row>
    <row r="1492" spans="1:19">
      <c r="A1492" t="s">
        <v>160</v>
      </c>
      <c r="B1492" t="s">
        <v>175</v>
      </c>
      <c r="C1492" t="s">
        <v>858</v>
      </c>
      <c r="D1492">
        <v>43.84</v>
      </c>
      <c r="E1492">
        <v>20.159999999999997</v>
      </c>
      <c r="F1492">
        <v>0</v>
      </c>
      <c r="G1492">
        <v>0</v>
      </c>
      <c r="H1492">
        <v>0</v>
      </c>
      <c r="I1492">
        <v>0</v>
      </c>
      <c r="J1492">
        <v>0</v>
      </c>
      <c r="K1492">
        <v>0</v>
      </c>
      <c r="L1492">
        <v>0</v>
      </c>
      <c r="M1492">
        <v>0</v>
      </c>
      <c r="N1492">
        <v>0</v>
      </c>
      <c r="O1492">
        <v>0</v>
      </c>
      <c r="P1492">
        <v>0</v>
      </c>
      <c r="Q1492">
        <v>0</v>
      </c>
      <c r="R1492">
        <v>0</v>
      </c>
      <c r="S1492">
        <v>0</v>
      </c>
    </row>
    <row r="1493" spans="1:19">
      <c r="A1493" t="s">
        <v>160</v>
      </c>
      <c r="B1493" t="s">
        <v>175</v>
      </c>
      <c r="C1493" t="s">
        <v>859</v>
      </c>
      <c r="D1493">
        <v>43.84</v>
      </c>
      <c r="E1493">
        <v>20.159999999999997</v>
      </c>
      <c r="F1493">
        <v>0</v>
      </c>
      <c r="G1493">
        <v>0</v>
      </c>
      <c r="H1493">
        <v>0</v>
      </c>
      <c r="I1493">
        <v>0</v>
      </c>
      <c r="J1493">
        <v>0</v>
      </c>
      <c r="K1493">
        <v>0</v>
      </c>
      <c r="L1493">
        <v>0</v>
      </c>
      <c r="M1493">
        <v>0</v>
      </c>
      <c r="N1493">
        <v>0</v>
      </c>
      <c r="O1493">
        <v>0</v>
      </c>
      <c r="P1493">
        <v>0</v>
      </c>
      <c r="Q1493">
        <v>0</v>
      </c>
      <c r="R1493">
        <v>0</v>
      </c>
      <c r="S1493">
        <v>0</v>
      </c>
    </row>
    <row r="1494" spans="1:19">
      <c r="A1494" t="s">
        <v>160</v>
      </c>
      <c r="B1494" t="s">
        <v>175</v>
      </c>
      <c r="C1494" t="s">
        <v>860</v>
      </c>
      <c r="D1494">
        <v>43.84</v>
      </c>
      <c r="E1494">
        <v>20.159999999999997</v>
      </c>
      <c r="F1494">
        <v>0</v>
      </c>
      <c r="G1494">
        <v>0</v>
      </c>
      <c r="H1494">
        <v>0</v>
      </c>
      <c r="I1494">
        <v>0</v>
      </c>
      <c r="J1494">
        <v>0</v>
      </c>
      <c r="K1494">
        <v>0</v>
      </c>
      <c r="L1494">
        <v>0</v>
      </c>
      <c r="M1494">
        <v>0</v>
      </c>
      <c r="N1494">
        <v>0</v>
      </c>
      <c r="O1494">
        <v>0</v>
      </c>
      <c r="P1494">
        <v>0</v>
      </c>
      <c r="Q1494">
        <v>0</v>
      </c>
      <c r="R1494">
        <v>0</v>
      </c>
      <c r="S1494">
        <v>0</v>
      </c>
    </row>
    <row r="1495" spans="1:19">
      <c r="A1495" t="s">
        <v>160</v>
      </c>
      <c r="B1495" t="s">
        <v>175</v>
      </c>
      <c r="C1495" t="s">
        <v>861</v>
      </c>
      <c r="D1495">
        <v>43.84</v>
      </c>
      <c r="E1495">
        <v>20.159999999999997</v>
      </c>
      <c r="F1495">
        <v>0</v>
      </c>
      <c r="G1495">
        <v>0</v>
      </c>
      <c r="H1495">
        <v>0</v>
      </c>
      <c r="I1495">
        <v>0</v>
      </c>
      <c r="J1495">
        <v>0</v>
      </c>
      <c r="K1495">
        <v>0</v>
      </c>
      <c r="L1495">
        <v>0</v>
      </c>
      <c r="M1495">
        <v>0</v>
      </c>
      <c r="N1495">
        <v>0</v>
      </c>
      <c r="O1495">
        <v>0</v>
      </c>
      <c r="P1495">
        <v>0</v>
      </c>
      <c r="Q1495">
        <v>0</v>
      </c>
      <c r="R1495">
        <v>0</v>
      </c>
      <c r="S1495">
        <v>0</v>
      </c>
    </row>
    <row r="1496" spans="1:19">
      <c r="A1496" t="s">
        <v>160</v>
      </c>
      <c r="B1496" t="s">
        <v>175</v>
      </c>
      <c r="C1496" t="s">
        <v>862</v>
      </c>
      <c r="D1496">
        <v>43.84</v>
      </c>
      <c r="E1496">
        <v>20.159999999999997</v>
      </c>
      <c r="F1496">
        <v>0</v>
      </c>
      <c r="G1496">
        <v>0</v>
      </c>
      <c r="H1496">
        <v>0</v>
      </c>
      <c r="I1496">
        <v>0</v>
      </c>
      <c r="J1496">
        <v>0</v>
      </c>
      <c r="K1496">
        <v>0</v>
      </c>
      <c r="L1496">
        <v>0</v>
      </c>
      <c r="M1496">
        <v>0</v>
      </c>
      <c r="N1496">
        <v>0</v>
      </c>
      <c r="O1496">
        <v>0</v>
      </c>
      <c r="P1496">
        <v>0</v>
      </c>
      <c r="Q1496">
        <v>0</v>
      </c>
      <c r="R1496">
        <v>0</v>
      </c>
      <c r="S1496">
        <v>0</v>
      </c>
    </row>
    <row r="1497" spans="1:19">
      <c r="A1497" t="s">
        <v>160</v>
      </c>
      <c r="B1497" t="s">
        <v>175</v>
      </c>
      <c r="C1497" t="s">
        <v>863</v>
      </c>
      <c r="D1497">
        <v>43.84</v>
      </c>
      <c r="E1497">
        <v>20.159999999999997</v>
      </c>
      <c r="F1497">
        <v>0</v>
      </c>
      <c r="G1497">
        <v>0</v>
      </c>
      <c r="H1497">
        <v>0</v>
      </c>
      <c r="I1497">
        <v>0</v>
      </c>
      <c r="J1497">
        <v>0</v>
      </c>
      <c r="K1497">
        <v>0</v>
      </c>
      <c r="L1497">
        <v>0</v>
      </c>
      <c r="M1497">
        <v>0</v>
      </c>
      <c r="N1497">
        <v>0</v>
      </c>
      <c r="O1497">
        <v>0</v>
      </c>
      <c r="P1497">
        <v>0</v>
      </c>
      <c r="Q1497">
        <v>0</v>
      </c>
      <c r="R1497">
        <v>0</v>
      </c>
      <c r="S1497">
        <v>0</v>
      </c>
    </row>
    <row r="1498" spans="1:19">
      <c r="A1498" t="s">
        <v>160</v>
      </c>
      <c r="B1498" t="s">
        <v>177</v>
      </c>
      <c r="C1498" t="s">
        <v>856</v>
      </c>
      <c r="D1498">
        <v>0</v>
      </c>
      <c r="E1498">
        <v>0</v>
      </c>
      <c r="F1498">
        <v>0</v>
      </c>
      <c r="G1498">
        <v>0</v>
      </c>
      <c r="H1498">
        <v>0</v>
      </c>
      <c r="I1498">
        <v>0</v>
      </c>
      <c r="J1498">
        <v>0</v>
      </c>
      <c r="K1498">
        <v>0</v>
      </c>
      <c r="L1498">
        <v>0</v>
      </c>
      <c r="M1498">
        <v>0</v>
      </c>
      <c r="N1498">
        <v>0</v>
      </c>
      <c r="O1498">
        <v>0</v>
      </c>
      <c r="P1498">
        <v>0</v>
      </c>
      <c r="Q1498">
        <v>0</v>
      </c>
      <c r="R1498">
        <v>0</v>
      </c>
      <c r="S1498">
        <v>0</v>
      </c>
    </row>
    <row r="1499" spans="1:19">
      <c r="A1499" t="s">
        <v>160</v>
      </c>
      <c r="B1499" t="s">
        <v>177</v>
      </c>
      <c r="C1499" t="s">
        <v>857</v>
      </c>
      <c r="D1499">
        <v>26.303999999999995</v>
      </c>
      <c r="E1499">
        <v>12.095999999999997</v>
      </c>
      <c r="F1499">
        <v>0</v>
      </c>
      <c r="G1499">
        <v>0</v>
      </c>
      <c r="H1499">
        <v>0</v>
      </c>
      <c r="I1499">
        <v>0</v>
      </c>
      <c r="J1499">
        <v>0</v>
      </c>
      <c r="K1499">
        <v>0</v>
      </c>
      <c r="L1499">
        <v>0</v>
      </c>
      <c r="M1499">
        <v>0</v>
      </c>
      <c r="N1499">
        <v>0</v>
      </c>
      <c r="O1499">
        <v>0</v>
      </c>
      <c r="P1499">
        <v>0</v>
      </c>
      <c r="Q1499">
        <v>0</v>
      </c>
      <c r="R1499">
        <v>0</v>
      </c>
      <c r="S1499">
        <v>0</v>
      </c>
    </row>
    <row r="1500" spans="1:19">
      <c r="A1500" t="s">
        <v>160</v>
      </c>
      <c r="B1500" t="s">
        <v>177</v>
      </c>
      <c r="C1500" t="s">
        <v>858</v>
      </c>
      <c r="D1500">
        <v>97.652449200000049</v>
      </c>
      <c r="E1500">
        <v>44.905870800000017</v>
      </c>
      <c r="F1500">
        <v>0</v>
      </c>
      <c r="G1500">
        <v>0</v>
      </c>
      <c r="H1500">
        <v>0</v>
      </c>
      <c r="I1500">
        <v>0</v>
      </c>
      <c r="J1500">
        <v>0</v>
      </c>
      <c r="K1500">
        <v>0</v>
      </c>
      <c r="L1500">
        <v>0</v>
      </c>
      <c r="M1500">
        <v>0</v>
      </c>
      <c r="N1500">
        <v>0</v>
      </c>
      <c r="O1500">
        <v>0</v>
      </c>
      <c r="P1500">
        <v>0</v>
      </c>
      <c r="Q1500">
        <v>0</v>
      </c>
      <c r="R1500">
        <v>0</v>
      </c>
      <c r="S1500">
        <v>0</v>
      </c>
    </row>
    <row r="1501" spans="1:19">
      <c r="A1501" t="s">
        <v>160</v>
      </c>
      <c r="B1501" t="s">
        <v>177</v>
      </c>
      <c r="C1501" t="s">
        <v>859</v>
      </c>
      <c r="D1501">
        <v>26.303999999999995</v>
      </c>
      <c r="E1501">
        <v>12.095999999999997</v>
      </c>
      <c r="F1501">
        <v>0</v>
      </c>
      <c r="G1501">
        <v>0</v>
      </c>
      <c r="H1501">
        <v>0</v>
      </c>
      <c r="I1501">
        <v>0</v>
      </c>
      <c r="J1501">
        <v>0</v>
      </c>
      <c r="K1501">
        <v>0</v>
      </c>
      <c r="L1501">
        <v>0</v>
      </c>
      <c r="M1501">
        <v>0</v>
      </c>
      <c r="N1501">
        <v>0</v>
      </c>
      <c r="O1501">
        <v>0</v>
      </c>
      <c r="P1501">
        <v>0</v>
      </c>
      <c r="Q1501">
        <v>0</v>
      </c>
      <c r="R1501">
        <v>0</v>
      </c>
      <c r="S1501">
        <v>0</v>
      </c>
    </row>
    <row r="1502" spans="1:19">
      <c r="A1502" t="s">
        <v>160</v>
      </c>
      <c r="B1502" t="s">
        <v>177</v>
      </c>
      <c r="C1502" t="s">
        <v>860</v>
      </c>
      <c r="D1502">
        <v>26.303999999999995</v>
      </c>
      <c r="E1502">
        <v>12.095999999999997</v>
      </c>
      <c r="F1502">
        <v>0</v>
      </c>
      <c r="G1502">
        <v>0</v>
      </c>
      <c r="H1502">
        <v>0</v>
      </c>
      <c r="I1502">
        <v>0</v>
      </c>
      <c r="J1502">
        <v>0</v>
      </c>
      <c r="K1502">
        <v>0</v>
      </c>
      <c r="L1502">
        <v>0</v>
      </c>
      <c r="M1502">
        <v>0</v>
      </c>
      <c r="N1502">
        <v>0</v>
      </c>
      <c r="O1502">
        <v>0</v>
      </c>
      <c r="P1502">
        <v>0</v>
      </c>
      <c r="Q1502">
        <v>0</v>
      </c>
      <c r="R1502">
        <v>0</v>
      </c>
      <c r="S1502">
        <v>0</v>
      </c>
    </row>
    <row r="1503" spans="1:19">
      <c r="A1503" t="s">
        <v>160</v>
      </c>
      <c r="B1503" t="s">
        <v>177</v>
      </c>
      <c r="C1503" t="s">
        <v>861</v>
      </c>
      <c r="D1503">
        <v>26.303999999999995</v>
      </c>
      <c r="E1503">
        <v>12.095999999999997</v>
      </c>
      <c r="F1503">
        <v>0</v>
      </c>
      <c r="G1503">
        <v>0</v>
      </c>
      <c r="H1503">
        <v>0</v>
      </c>
      <c r="I1503">
        <v>0</v>
      </c>
      <c r="J1503">
        <v>0</v>
      </c>
      <c r="K1503">
        <v>0</v>
      </c>
      <c r="L1503">
        <v>0</v>
      </c>
      <c r="M1503">
        <v>0</v>
      </c>
      <c r="N1503">
        <v>0</v>
      </c>
      <c r="O1503">
        <v>0</v>
      </c>
      <c r="P1503">
        <v>0</v>
      </c>
      <c r="Q1503">
        <v>0</v>
      </c>
      <c r="R1503">
        <v>0</v>
      </c>
      <c r="S1503">
        <v>0</v>
      </c>
    </row>
    <row r="1504" spans="1:19">
      <c r="A1504" t="s">
        <v>160</v>
      </c>
      <c r="B1504" t="s">
        <v>177</v>
      </c>
      <c r="C1504" t="s">
        <v>862</v>
      </c>
      <c r="D1504">
        <v>26.303999999999995</v>
      </c>
      <c r="E1504">
        <v>12.095999999999997</v>
      </c>
      <c r="F1504">
        <v>0</v>
      </c>
      <c r="G1504">
        <v>0</v>
      </c>
      <c r="H1504">
        <v>0</v>
      </c>
      <c r="I1504">
        <v>0</v>
      </c>
      <c r="J1504">
        <v>0</v>
      </c>
      <c r="K1504">
        <v>0</v>
      </c>
      <c r="L1504">
        <v>0</v>
      </c>
      <c r="M1504">
        <v>0</v>
      </c>
      <c r="N1504">
        <v>0</v>
      </c>
      <c r="O1504">
        <v>0</v>
      </c>
      <c r="P1504">
        <v>0</v>
      </c>
      <c r="Q1504">
        <v>0</v>
      </c>
      <c r="R1504">
        <v>0</v>
      </c>
      <c r="S1504">
        <v>0</v>
      </c>
    </row>
    <row r="1505" spans="1:19">
      <c r="A1505" t="s">
        <v>160</v>
      </c>
      <c r="B1505" t="s">
        <v>177</v>
      </c>
      <c r="C1505" t="s">
        <v>863</v>
      </c>
      <c r="D1505">
        <v>26.303999999999995</v>
      </c>
      <c r="E1505">
        <v>12.095999999999997</v>
      </c>
      <c r="F1505">
        <v>0</v>
      </c>
      <c r="G1505">
        <v>0</v>
      </c>
      <c r="H1505">
        <v>0</v>
      </c>
      <c r="I1505">
        <v>0</v>
      </c>
      <c r="J1505">
        <v>0</v>
      </c>
      <c r="K1505">
        <v>0</v>
      </c>
      <c r="L1505">
        <v>0</v>
      </c>
      <c r="M1505">
        <v>0</v>
      </c>
      <c r="N1505">
        <v>0</v>
      </c>
      <c r="O1505">
        <v>0</v>
      </c>
      <c r="P1505">
        <v>0</v>
      </c>
      <c r="Q1505">
        <v>0</v>
      </c>
      <c r="R1505">
        <v>0</v>
      </c>
      <c r="S1505">
        <v>0</v>
      </c>
    </row>
    <row r="1506" spans="1:19">
      <c r="A1506" t="s">
        <v>160</v>
      </c>
      <c r="B1506" t="s">
        <v>179</v>
      </c>
      <c r="C1506" t="s">
        <v>856</v>
      </c>
      <c r="D1506">
        <v>0</v>
      </c>
      <c r="E1506">
        <v>0</v>
      </c>
      <c r="F1506">
        <v>0</v>
      </c>
      <c r="G1506">
        <v>0</v>
      </c>
      <c r="H1506">
        <v>0</v>
      </c>
      <c r="I1506">
        <v>0</v>
      </c>
      <c r="J1506">
        <v>0</v>
      </c>
      <c r="K1506">
        <v>0</v>
      </c>
      <c r="L1506">
        <v>0</v>
      </c>
      <c r="M1506">
        <v>0</v>
      </c>
      <c r="N1506">
        <v>0</v>
      </c>
      <c r="O1506">
        <v>0</v>
      </c>
      <c r="P1506">
        <v>0</v>
      </c>
      <c r="Q1506">
        <v>0</v>
      </c>
      <c r="R1506">
        <v>0</v>
      </c>
      <c r="S1506">
        <v>0</v>
      </c>
    </row>
    <row r="1507" spans="1:19">
      <c r="A1507" t="s">
        <v>160</v>
      </c>
      <c r="B1507" t="s">
        <v>179</v>
      </c>
      <c r="C1507" t="s">
        <v>857</v>
      </c>
      <c r="D1507">
        <v>26.303999999999995</v>
      </c>
      <c r="E1507">
        <v>12.095999999999997</v>
      </c>
      <c r="F1507">
        <v>0</v>
      </c>
      <c r="G1507">
        <v>0</v>
      </c>
      <c r="H1507">
        <v>0</v>
      </c>
      <c r="I1507">
        <v>0</v>
      </c>
      <c r="J1507">
        <v>0</v>
      </c>
      <c r="K1507">
        <v>0</v>
      </c>
      <c r="L1507">
        <v>0</v>
      </c>
      <c r="M1507">
        <v>0</v>
      </c>
      <c r="N1507">
        <v>0</v>
      </c>
      <c r="O1507">
        <v>0</v>
      </c>
      <c r="P1507">
        <v>0</v>
      </c>
      <c r="Q1507">
        <v>0</v>
      </c>
      <c r="R1507">
        <v>0</v>
      </c>
      <c r="S1507">
        <v>0</v>
      </c>
    </row>
    <row r="1508" spans="1:19">
      <c r="A1508" t="s">
        <v>160</v>
      </c>
      <c r="B1508" t="s">
        <v>179</v>
      </c>
      <c r="C1508" t="s">
        <v>858</v>
      </c>
      <c r="D1508">
        <v>97.652449200000049</v>
      </c>
      <c r="E1508">
        <v>44.905870800000017</v>
      </c>
      <c r="F1508">
        <v>0</v>
      </c>
      <c r="G1508">
        <v>0</v>
      </c>
      <c r="H1508">
        <v>0</v>
      </c>
      <c r="I1508">
        <v>0</v>
      </c>
      <c r="J1508">
        <v>0</v>
      </c>
      <c r="K1508">
        <v>0</v>
      </c>
      <c r="L1508">
        <v>0</v>
      </c>
      <c r="M1508">
        <v>0</v>
      </c>
      <c r="N1508">
        <v>0</v>
      </c>
      <c r="O1508">
        <v>0</v>
      </c>
      <c r="P1508">
        <v>0</v>
      </c>
      <c r="Q1508">
        <v>0</v>
      </c>
      <c r="R1508">
        <v>0</v>
      </c>
      <c r="S1508">
        <v>0</v>
      </c>
    </row>
    <row r="1509" spans="1:19">
      <c r="A1509" t="s">
        <v>160</v>
      </c>
      <c r="B1509" t="s">
        <v>179</v>
      </c>
      <c r="C1509" t="s">
        <v>859</v>
      </c>
      <c r="D1509">
        <v>26.303999999999995</v>
      </c>
      <c r="E1509">
        <v>12.095999999999997</v>
      </c>
      <c r="F1509">
        <v>0</v>
      </c>
      <c r="G1509">
        <v>0</v>
      </c>
      <c r="H1509">
        <v>0</v>
      </c>
      <c r="I1509">
        <v>0</v>
      </c>
      <c r="J1509">
        <v>0</v>
      </c>
      <c r="K1509">
        <v>0</v>
      </c>
      <c r="L1509">
        <v>0</v>
      </c>
      <c r="M1509">
        <v>0</v>
      </c>
      <c r="N1509">
        <v>0</v>
      </c>
      <c r="O1509">
        <v>0</v>
      </c>
      <c r="P1509">
        <v>0</v>
      </c>
      <c r="Q1509">
        <v>0</v>
      </c>
      <c r="R1509">
        <v>0</v>
      </c>
      <c r="S1509">
        <v>0</v>
      </c>
    </row>
    <row r="1510" spans="1:19">
      <c r="A1510" t="s">
        <v>160</v>
      </c>
      <c r="B1510" t="s">
        <v>179</v>
      </c>
      <c r="C1510" t="s">
        <v>860</v>
      </c>
      <c r="D1510">
        <v>26.303999999999995</v>
      </c>
      <c r="E1510">
        <v>12.095999999999997</v>
      </c>
      <c r="F1510">
        <v>0</v>
      </c>
      <c r="G1510">
        <v>0</v>
      </c>
      <c r="H1510">
        <v>0</v>
      </c>
      <c r="I1510">
        <v>0</v>
      </c>
      <c r="J1510">
        <v>0</v>
      </c>
      <c r="K1510">
        <v>0</v>
      </c>
      <c r="L1510">
        <v>0</v>
      </c>
      <c r="M1510">
        <v>0</v>
      </c>
      <c r="N1510">
        <v>0</v>
      </c>
      <c r="O1510">
        <v>0</v>
      </c>
      <c r="P1510">
        <v>0</v>
      </c>
      <c r="Q1510">
        <v>0</v>
      </c>
      <c r="R1510">
        <v>0</v>
      </c>
      <c r="S1510">
        <v>0</v>
      </c>
    </row>
    <row r="1511" spans="1:19">
      <c r="A1511" t="s">
        <v>160</v>
      </c>
      <c r="B1511" t="s">
        <v>179</v>
      </c>
      <c r="C1511" t="s">
        <v>861</v>
      </c>
      <c r="D1511">
        <v>26.303999999999995</v>
      </c>
      <c r="E1511">
        <v>12.095999999999997</v>
      </c>
      <c r="F1511">
        <v>0</v>
      </c>
      <c r="G1511">
        <v>0</v>
      </c>
      <c r="H1511">
        <v>0</v>
      </c>
      <c r="I1511">
        <v>0</v>
      </c>
      <c r="J1511">
        <v>0</v>
      </c>
      <c r="K1511">
        <v>0</v>
      </c>
      <c r="L1511">
        <v>0</v>
      </c>
      <c r="M1511">
        <v>0</v>
      </c>
      <c r="N1511">
        <v>0</v>
      </c>
      <c r="O1511">
        <v>0</v>
      </c>
      <c r="P1511">
        <v>0</v>
      </c>
      <c r="Q1511">
        <v>0</v>
      </c>
      <c r="R1511">
        <v>0</v>
      </c>
      <c r="S1511">
        <v>0</v>
      </c>
    </row>
    <row r="1512" spans="1:19">
      <c r="A1512" t="s">
        <v>160</v>
      </c>
      <c r="B1512" t="s">
        <v>179</v>
      </c>
      <c r="C1512" t="s">
        <v>862</v>
      </c>
      <c r="D1512">
        <v>26.303999999999995</v>
      </c>
      <c r="E1512">
        <v>12.095999999999997</v>
      </c>
      <c r="F1512">
        <v>0</v>
      </c>
      <c r="G1512">
        <v>0</v>
      </c>
      <c r="H1512">
        <v>0</v>
      </c>
      <c r="I1512">
        <v>0</v>
      </c>
      <c r="J1512">
        <v>0</v>
      </c>
      <c r="K1512">
        <v>0</v>
      </c>
      <c r="L1512">
        <v>0</v>
      </c>
      <c r="M1512">
        <v>0</v>
      </c>
      <c r="N1512">
        <v>0</v>
      </c>
      <c r="O1512">
        <v>0</v>
      </c>
      <c r="P1512">
        <v>0</v>
      </c>
      <c r="Q1512">
        <v>0</v>
      </c>
      <c r="R1512">
        <v>0</v>
      </c>
      <c r="S1512">
        <v>0</v>
      </c>
    </row>
    <row r="1513" spans="1:19">
      <c r="A1513" t="s">
        <v>160</v>
      </c>
      <c r="B1513" t="s">
        <v>179</v>
      </c>
      <c r="C1513" t="s">
        <v>863</v>
      </c>
      <c r="D1513">
        <v>26.303999999999995</v>
      </c>
      <c r="E1513">
        <v>12.095999999999997</v>
      </c>
      <c r="F1513">
        <v>0</v>
      </c>
      <c r="G1513">
        <v>0</v>
      </c>
      <c r="H1513">
        <v>0</v>
      </c>
      <c r="I1513">
        <v>0</v>
      </c>
      <c r="J1513">
        <v>0</v>
      </c>
      <c r="K1513">
        <v>0</v>
      </c>
      <c r="L1513">
        <v>0</v>
      </c>
      <c r="M1513">
        <v>0</v>
      </c>
      <c r="N1513">
        <v>0</v>
      </c>
      <c r="O1513">
        <v>0</v>
      </c>
      <c r="P1513">
        <v>0</v>
      </c>
      <c r="Q1513">
        <v>0</v>
      </c>
      <c r="R1513">
        <v>0</v>
      </c>
      <c r="S1513">
        <v>0</v>
      </c>
    </row>
    <row r="1514" spans="1:19">
      <c r="A1514" t="s">
        <v>160</v>
      </c>
      <c r="B1514" t="s">
        <v>181</v>
      </c>
      <c r="C1514" t="s">
        <v>856</v>
      </c>
      <c r="D1514">
        <v>0</v>
      </c>
      <c r="E1514">
        <v>0</v>
      </c>
      <c r="F1514">
        <v>0</v>
      </c>
      <c r="G1514">
        <v>0</v>
      </c>
      <c r="H1514">
        <v>0</v>
      </c>
      <c r="I1514">
        <v>0</v>
      </c>
      <c r="J1514">
        <v>0</v>
      </c>
      <c r="K1514">
        <v>0</v>
      </c>
      <c r="L1514">
        <v>0</v>
      </c>
      <c r="M1514">
        <v>0</v>
      </c>
      <c r="N1514">
        <v>0</v>
      </c>
      <c r="O1514">
        <v>0</v>
      </c>
      <c r="P1514">
        <v>0</v>
      </c>
      <c r="Q1514">
        <v>0</v>
      </c>
      <c r="R1514">
        <v>0</v>
      </c>
      <c r="S1514">
        <v>0</v>
      </c>
    </row>
    <row r="1515" spans="1:19">
      <c r="A1515" t="s">
        <v>160</v>
      </c>
      <c r="B1515" t="s">
        <v>181</v>
      </c>
      <c r="C1515" t="s">
        <v>857</v>
      </c>
      <c r="D1515">
        <v>26.303999999999995</v>
      </c>
      <c r="E1515">
        <v>12.095999999999997</v>
      </c>
      <c r="F1515">
        <v>0</v>
      </c>
      <c r="G1515">
        <v>0</v>
      </c>
      <c r="H1515">
        <v>0</v>
      </c>
      <c r="I1515">
        <v>0</v>
      </c>
      <c r="J1515">
        <v>0</v>
      </c>
      <c r="K1515">
        <v>0</v>
      </c>
      <c r="L1515">
        <v>0</v>
      </c>
      <c r="M1515">
        <v>0</v>
      </c>
      <c r="N1515">
        <v>0</v>
      </c>
      <c r="O1515">
        <v>0</v>
      </c>
      <c r="P1515">
        <v>0</v>
      </c>
      <c r="Q1515">
        <v>0</v>
      </c>
      <c r="R1515">
        <v>0</v>
      </c>
      <c r="S1515">
        <v>0</v>
      </c>
    </row>
    <row r="1516" spans="1:19">
      <c r="A1516" t="s">
        <v>160</v>
      </c>
      <c r="B1516" t="s">
        <v>181</v>
      </c>
      <c r="C1516" t="s">
        <v>858</v>
      </c>
      <c r="D1516">
        <v>97.652449200000049</v>
      </c>
      <c r="E1516">
        <v>44.905870800000017</v>
      </c>
      <c r="F1516">
        <v>0</v>
      </c>
      <c r="G1516">
        <v>0</v>
      </c>
      <c r="H1516">
        <v>0</v>
      </c>
      <c r="I1516">
        <v>0</v>
      </c>
      <c r="J1516">
        <v>0</v>
      </c>
      <c r="K1516">
        <v>0</v>
      </c>
      <c r="L1516">
        <v>0</v>
      </c>
      <c r="M1516">
        <v>0</v>
      </c>
      <c r="N1516">
        <v>0</v>
      </c>
      <c r="O1516">
        <v>0</v>
      </c>
      <c r="P1516">
        <v>0</v>
      </c>
      <c r="Q1516">
        <v>0</v>
      </c>
      <c r="R1516">
        <v>0</v>
      </c>
      <c r="S1516">
        <v>0</v>
      </c>
    </row>
    <row r="1517" spans="1:19">
      <c r="A1517" t="s">
        <v>160</v>
      </c>
      <c r="B1517" t="s">
        <v>181</v>
      </c>
      <c r="C1517" t="s">
        <v>859</v>
      </c>
      <c r="D1517">
        <v>26.303999999999995</v>
      </c>
      <c r="E1517">
        <v>12.095999999999997</v>
      </c>
      <c r="F1517">
        <v>0</v>
      </c>
      <c r="G1517">
        <v>0</v>
      </c>
      <c r="H1517">
        <v>0</v>
      </c>
      <c r="I1517">
        <v>0</v>
      </c>
      <c r="J1517">
        <v>0</v>
      </c>
      <c r="K1517">
        <v>0</v>
      </c>
      <c r="L1517">
        <v>0</v>
      </c>
      <c r="M1517">
        <v>0</v>
      </c>
      <c r="N1517">
        <v>0</v>
      </c>
      <c r="O1517">
        <v>0</v>
      </c>
      <c r="P1517">
        <v>0</v>
      </c>
      <c r="Q1517">
        <v>0</v>
      </c>
      <c r="R1517">
        <v>0</v>
      </c>
      <c r="S1517">
        <v>0</v>
      </c>
    </row>
    <row r="1518" spans="1:19">
      <c r="A1518" t="s">
        <v>160</v>
      </c>
      <c r="B1518" t="s">
        <v>181</v>
      </c>
      <c r="C1518" t="s">
        <v>860</v>
      </c>
      <c r="D1518">
        <v>26.303999999999995</v>
      </c>
      <c r="E1518">
        <v>12.095999999999997</v>
      </c>
      <c r="F1518">
        <v>0</v>
      </c>
      <c r="G1518">
        <v>0</v>
      </c>
      <c r="H1518">
        <v>0</v>
      </c>
      <c r="I1518">
        <v>0</v>
      </c>
      <c r="J1518">
        <v>0</v>
      </c>
      <c r="K1518">
        <v>0</v>
      </c>
      <c r="L1518">
        <v>0</v>
      </c>
      <c r="M1518">
        <v>0</v>
      </c>
      <c r="N1518">
        <v>0</v>
      </c>
      <c r="O1518">
        <v>0</v>
      </c>
      <c r="P1518">
        <v>0</v>
      </c>
      <c r="Q1518">
        <v>0</v>
      </c>
      <c r="R1518">
        <v>0</v>
      </c>
      <c r="S1518">
        <v>0</v>
      </c>
    </row>
    <row r="1519" spans="1:19">
      <c r="A1519" t="s">
        <v>160</v>
      </c>
      <c r="B1519" t="s">
        <v>181</v>
      </c>
      <c r="C1519" t="s">
        <v>861</v>
      </c>
      <c r="D1519">
        <v>26.303999999999995</v>
      </c>
      <c r="E1519">
        <v>12.095999999999997</v>
      </c>
      <c r="F1519">
        <v>0</v>
      </c>
      <c r="G1519">
        <v>0</v>
      </c>
      <c r="H1519">
        <v>0</v>
      </c>
      <c r="I1519">
        <v>0</v>
      </c>
      <c r="J1519">
        <v>0</v>
      </c>
      <c r="K1519">
        <v>0</v>
      </c>
      <c r="L1519">
        <v>0</v>
      </c>
      <c r="M1519">
        <v>0</v>
      </c>
      <c r="N1519">
        <v>0</v>
      </c>
      <c r="O1519">
        <v>0</v>
      </c>
      <c r="P1519">
        <v>0</v>
      </c>
      <c r="Q1519">
        <v>0</v>
      </c>
      <c r="R1519">
        <v>0</v>
      </c>
      <c r="S1519">
        <v>0</v>
      </c>
    </row>
    <row r="1520" spans="1:19">
      <c r="A1520" t="s">
        <v>160</v>
      </c>
      <c r="B1520" t="s">
        <v>181</v>
      </c>
      <c r="C1520" t="s">
        <v>862</v>
      </c>
      <c r="D1520">
        <v>26.303999999999995</v>
      </c>
      <c r="E1520">
        <v>12.095999999999997</v>
      </c>
      <c r="F1520">
        <v>0</v>
      </c>
      <c r="G1520">
        <v>0</v>
      </c>
      <c r="H1520">
        <v>0</v>
      </c>
      <c r="I1520">
        <v>0</v>
      </c>
      <c r="J1520">
        <v>0</v>
      </c>
      <c r="K1520">
        <v>0</v>
      </c>
      <c r="L1520">
        <v>0</v>
      </c>
      <c r="M1520">
        <v>0</v>
      </c>
      <c r="N1520">
        <v>0</v>
      </c>
      <c r="O1520">
        <v>0</v>
      </c>
      <c r="P1520">
        <v>0</v>
      </c>
      <c r="Q1520">
        <v>0</v>
      </c>
      <c r="R1520">
        <v>0</v>
      </c>
      <c r="S1520">
        <v>0</v>
      </c>
    </row>
    <row r="1521" spans="1:19">
      <c r="A1521" t="s">
        <v>160</v>
      </c>
      <c r="B1521" t="s">
        <v>181</v>
      </c>
      <c r="C1521" t="s">
        <v>863</v>
      </c>
      <c r="D1521">
        <v>26.303999999999995</v>
      </c>
      <c r="E1521">
        <v>12.095999999999997</v>
      </c>
      <c r="F1521">
        <v>0</v>
      </c>
      <c r="G1521">
        <v>0</v>
      </c>
      <c r="H1521">
        <v>0</v>
      </c>
      <c r="I1521">
        <v>0</v>
      </c>
      <c r="J1521">
        <v>0</v>
      </c>
      <c r="K1521">
        <v>0</v>
      </c>
      <c r="L1521">
        <v>0</v>
      </c>
      <c r="M1521">
        <v>0</v>
      </c>
      <c r="N1521">
        <v>0</v>
      </c>
      <c r="O1521">
        <v>0</v>
      </c>
      <c r="P1521">
        <v>0</v>
      </c>
      <c r="Q1521">
        <v>0</v>
      </c>
      <c r="R1521">
        <v>0</v>
      </c>
      <c r="S1521">
        <v>0</v>
      </c>
    </row>
    <row r="1522" spans="1:19">
      <c r="A1522" t="s">
        <v>160</v>
      </c>
      <c r="B1522" t="s">
        <v>183</v>
      </c>
      <c r="C1522" t="s">
        <v>856</v>
      </c>
      <c r="D1522">
        <v>0</v>
      </c>
      <c r="E1522">
        <v>0</v>
      </c>
      <c r="F1522">
        <v>0</v>
      </c>
      <c r="G1522">
        <v>0</v>
      </c>
      <c r="H1522">
        <v>0</v>
      </c>
      <c r="I1522">
        <v>0</v>
      </c>
      <c r="J1522">
        <v>0</v>
      </c>
      <c r="K1522">
        <v>0</v>
      </c>
      <c r="L1522">
        <v>0</v>
      </c>
      <c r="M1522">
        <v>0</v>
      </c>
      <c r="N1522">
        <v>0</v>
      </c>
      <c r="O1522">
        <v>0</v>
      </c>
      <c r="P1522">
        <v>0</v>
      </c>
      <c r="Q1522">
        <v>0</v>
      </c>
      <c r="R1522">
        <v>0</v>
      </c>
      <c r="S1522">
        <v>0</v>
      </c>
    </row>
    <row r="1523" spans="1:19">
      <c r="A1523" t="s">
        <v>160</v>
      </c>
      <c r="B1523" t="s">
        <v>183</v>
      </c>
      <c r="C1523" t="s">
        <v>857</v>
      </c>
      <c r="D1523">
        <v>26.303999999999995</v>
      </c>
      <c r="E1523">
        <v>12.095999999999997</v>
      </c>
      <c r="F1523">
        <v>0</v>
      </c>
      <c r="G1523">
        <v>0</v>
      </c>
      <c r="H1523">
        <v>0</v>
      </c>
      <c r="I1523">
        <v>0</v>
      </c>
      <c r="J1523">
        <v>0</v>
      </c>
      <c r="K1523">
        <v>0</v>
      </c>
      <c r="L1523">
        <v>0</v>
      </c>
      <c r="M1523">
        <v>0</v>
      </c>
      <c r="N1523">
        <v>0</v>
      </c>
      <c r="O1523">
        <v>0</v>
      </c>
      <c r="P1523">
        <v>0</v>
      </c>
      <c r="Q1523">
        <v>0</v>
      </c>
      <c r="R1523">
        <v>0</v>
      </c>
      <c r="S1523">
        <v>0</v>
      </c>
    </row>
    <row r="1524" spans="1:19">
      <c r="A1524" t="s">
        <v>160</v>
      </c>
      <c r="B1524" t="s">
        <v>183</v>
      </c>
      <c r="C1524" t="s">
        <v>858</v>
      </c>
      <c r="D1524">
        <v>97.652449200000049</v>
      </c>
      <c r="E1524">
        <v>44.905870800000017</v>
      </c>
      <c r="F1524">
        <v>0</v>
      </c>
      <c r="G1524">
        <v>0</v>
      </c>
      <c r="H1524">
        <v>0</v>
      </c>
      <c r="I1524">
        <v>0</v>
      </c>
      <c r="J1524">
        <v>0</v>
      </c>
      <c r="K1524">
        <v>0</v>
      </c>
      <c r="L1524">
        <v>0</v>
      </c>
      <c r="M1524">
        <v>0</v>
      </c>
      <c r="N1524">
        <v>0</v>
      </c>
      <c r="O1524">
        <v>0</v>
      </c>
      <c r="P1524">
        <v>0</v>
      </c>
      <c r="Q1524">
        <v>0</v>
      </c>
      <c r="R1524">
        <v>0</v>
      </c>
      <c r="S1524">
        <v>0</v>
      </c>
    </row>
    <row r="1525" spans="1:19">
      <c r="A1525" t="s">
        <v>160</v>
      </c>
      <c r="B1525" t="s">
        <v>183</v>
      </c>
      <c r="C1525" t="s">
        <v>859</v>
      </c>
      <c r="D1525">
        <v>26.303999999999995</v>
      </c>
      <c r="E1525">
        <v>12.095999999999997</v>
      </c>
      <c r="F1525">
        <v>0</v>
      </c>
      <c r="G1525">
        <v>0</v>
      </c>
      <c r="H1525">
        <v>0</v>
      </c>
      <c r="I1525">
        <v>0</v>
      </c>
      <c r="J1525">
        <v>0</v>
      </c>
      <c r="K1525">
        <v>0</v>
      </c>
      <c r="L1525">
        <v>0</v>
      </c>
      <c r="M1525">
        <v>0</v>
      </c>
      <c r="N1525">
        <v>0</v>
      </c>
      <c r="O1525">
        <v>0</v>
      </c>
      <c r="P1525">
        <v>0</v>
      </c>
      <c r="Q1525">
        <v>0</v>
      </c>
      <c r="R1525">
        <v>0</v>
      </c>
      <c r="S1525">
        <v>0</v>
      </c>
    </row>
    <row r="1526" spans="1:19">
      <c r="A1526" t="s">
        <v>160</v>
      </c>
      <c r="B1526" t="s">
        <v>183</v>
      </c>
      <c r="C1526" t="s">
        <v>860</v>
      </c>
      <c r="D1526">
        <v>26.303999999999995</v>
      </c>
      <c r="E1526">
        <v>12.095999999999997</v>
      </c>
      <c r="F1526">
        <v>0</v>
      </c>
      <c r="G1526">
        <v>0</v>
      </c>
      <c r="H1526">
        <v>0</v>
      </c>
      <c r="I1526">
        <v>0</v>
      </c>
      <c r="J1526">
        <v>0</v>
      </c>
      <c r="K1526">
        <v>0</v>
      </c>
      <c r="L1526">
        <v>0</v>
      </c>
      <c r="M1526">
        <v>0</v>
      </c>
      <c r="N1526">
        <v>0</v>
      </c>
      <c r="O1526">
        <v>0</v>
      </c>
      <c r="P1526">
        <v>0</v>
      </c>
      <c r="Q1526">
        <v>0</v>
      </c>
      <c r="R1526">
        <v>0</v>
      </c>
      <c r="S1526">
        <v>0</v>
      </c>
    </row>
    <row r="1527" spans="1:19">
      <c r="A1527" t="s">
        <v>160</v>
      </c>
      <c r="B1527" t="s">
        <v>183</v>
      </c>
      <c r="C1527" t="s">
        <v>861</v>
      </c>
      <c r="D1527">
        <v>26.303999999999995</v>
      </c>
      <c r="E1527">
        <v>12.095999999999997</v>
      </c>
      <c r="F1527">
        <v>0</v>
      </c>
      <c r="G1527">
        <v>0</v>
      </c>
      <c r="H1527">
        <v>0</v>
      </c>
      <c r="I1527">
        <v>0</v>
      </c>
      <c r="J1527">
        <v>0</v>
      </c>
      <c r="K1527">
        <v>0</v>
      </c>
      <c r="L1527">
        <v>0</v>
      </c>
      <c r="M1527">
        <v>0</v>
      </c>
      <c r="N1527">
        <v>0</v>
      </c>
      <c r="O1527">
        <v>0</v>
      </c>
      <c r="P1527">
        <v>0</v>
      </c>
      <c r="Q1527">
        <v>0</v>
      </c>
      <c r="R1527">
        <v>0</v>
      </c>
      <c r="S1527">
        <v>0</v>
      </c>
    </row>
    <row r="1528" spans="1:19">
      <c r="A1528" t="s">
        <v>160</v>
      </c>
      <c r="B1528" t="s">
        <v>183</v>
      </c>
      <c r="C1528" t="s">
        <v>862</v>
      </c>
      <c r="D1528">
        <v>26.303999999999995</v>
      </c>
      <c r="E1528">
        <v>12.095999999999997</v>
      </c>
      <c r="F1528">
        <v>0</v>
      </c>
      <c r="G1528">
        <v>0</v>
      </c>
      <c r="H1528">
        <v>0</v>
      </c>
      <c r="I1528">
        <v>0</v>
      </c>
      <c r="J1528">
        <v>0</v>
      </c>
      <c r="K1528">
        <v>0</v>
      </c>
      <c r="L1528">
        <v>0</v>
      </c>
      <c r="M1528">
        <v>0</v>
      </c>
      <c r="N1528">
        <v>0</v>
      </c>
      <c r="O1528">
        <v>0</v>
      </c>
      <c r="P1528">
        <v>0</v>
      </c>
      <c r="Q1528">
        <v>0</v>
      </c>
      <c r="R1528">
        <v>0</v>
      </c>
      <c r="S1528">
        <v>0</v>
      </c>
    </row>
    <row r="1529" spans="1:19">
      <c r="A1529" t="s">
        <v>160</v>
      </c>
      <c r="B1529" t="s">
        <v>183</v>
      </c>
      <c r="C1529" t="s">
        <v>863</v>
      </c>
      <c r="D1529">
        <v>26.303999999999995</v>
      </c>
      <c r="E1529">
        <v>12.095999999999997</v>
      </c>
      <c r="F1529">
        <v>0</v>
      </c>
      <c r="G1529">
        <v>0</v>
      </c>
      <c r="H1529">
        <v>0</v>
      </c>
      <c r="I1529">
        <v>0</v>
      </c>
      <c r="J1529">
        <v>0</v>
      </c>
      <c r="K1529">
        <v>0</v>
      </c>
      <c r="L1529">
        <v>0</v>
      </c>
      <c r="M1529">
        <v>0</v>
      </c>
      <c r="N1529">
        <v>0</v>
      </c>
      <c r="O1529">
        <v>0</v>
      </c>
      <c r="P1529">
        <v>0</v>
      </c>
      <c r="Q1529">
        <v>0</v>
      </c>
      <c r="R1529">
        <v>0</v>
      </c>
      <c r="S1529">
        <v>0</v>
      </c>
    </row>
    <row r="1530" spans="1:19">
      <c r="A1530" t="s">
        <v>160</v>
      </c>
      <c r="B1530" t="s">
        <v>185</v>
      </c>
      <c r="C1530" t="s">
        <v>856</v>
      </c>
      <c r="D1530">
        <v>0</v>
      </c>
      <c r="E1530">
        <v>0</v>
      </c>
      <c r="F1530">
        <v>0</v>
      </c>
      <c r="G1530">
        <v>0</v>
      </c>
      <c r="H1530">
        <v>0</v>
      </c>
      <c r="I1530">
        <v>0</v>
      </c>
      <c r="J1530">
        <v>0</v>
      </c>
      <c r="K1530">
        <v>0</v>
      </c>
      <c r="L1530">
        <v>0</v>
      </c>
      <c r="M1530">
        <v>0</v>
      </c>
      <c r="N1530">
        <v>0</v>
      </c>
      <c r="O1530">
        <v>0</v>
      </c>
      <c r="P1530">
        <v>0</v>
      </c>
      <c r="Q1530">
        <v>0</v>
      </c>
      <c r="R1530">
        <v>0</v>
      </c>
      <c r="S1530">
        <v>0</v>
      </c>
    </row>
    <row r="1531" spans="1:19">
      <c r="A1531" t="s">
        <v>160</v>
      </c>
      <c r="B1531" t="s">
        <v>185</v>
      </c>
      <c r="C1531" t="s">
        <v>857</v>
      </c>
      <c r="D1531">
        <v>32.149333333333324</v>
      </c>
      <c r="E1531">
        <v>14.783999999999992</v>
      </c>
      <c r="F1531">
        <v>0</v>
      </c>
      <c r="G1531">
        <v>0</v>
      </c>
      <c r="H1531">
        <v>0</v>
      </c>
      <c r="I1531">
        <v>0</v>
      </c>
      <c r="J1531">
        <v>0</v>
      </c>
      <c r="K1531">
        <v>0</v>
      </c>
      <c r="L1531">
        <v>0</v>
      </c>
      <c r="M1531">
        <v>0</v>
      </c>
      <c r="N1531">
        <v>0</v>
      </c>
      <c r="O1531">
        <v>0</v>
      </c>
      <c r="P1531">
        <v>0</v>
      </c>
      <c r="Q1531">
        <v>0</v>
      </c>
      <c r="R1531">
        <v>0</v>
      </c>
      <c r="S1531">
        <v>0</v>
      </c>
    </row>
    <row r="1532" spans="1:19">
      <c r="A1532" t="s">
        <v>160</v>
      </c>
      <c r="B1532" t="s">
        <v>185</v>
      </c>
      <c r="C1532" t="s">
        <v>858</v>
      </c>
      <c r="D1532">
        <v>79.714966133333377</v>
      </c>
      <c r="E1532">
        <v>36.657247200000015</v>
      </c>
      <c r="F1532">
        <v>0</v>
      </c>
      <c r="G1532">
        <v>0</v>
      </c>
      <c r="H1532">
        <v>0</v>
      </c>
      <c r="I1532">
        <v>0</v>
      </c>
      <c r="J1532">
        <v>0</v>
      </c>
      <c r="K1532">
        <v>0</v>
      </c>
      <c r="L1532">
        <v>0</v>
      </c>
      <c r="M1532">
        <v>0</v>
      </c>
      <c r="N1532">
        <v>0</v>
      </c>
      <c r="O1532">
        <v>0</v>
      </c>
      <c r="P1532">
        <v>0</v>
      </c>
      <c r="Q1532">
        <v>0</v>
      </c>
      <c r="R1532">
        <v>0</v>
      </c>
      <c r="S1532">
        <v>0</v>
      </c>
    </row>
    <row r="1533" spans="1:19">
      <c r="A1533" t="s">
        <v>160</v>
      </c>
      <c r="B1533" t="s">
        <v>185</v>
      </c>
      <c r="C1533" t="s">
        <v>859</v>
      </c>
      <c r="D1533">
        <v>32.149333333333324</v>
      </c>
      <c r="E1533">
        <v>14.783999999999992</v>
      </c>
      <c r="F1533">
        <v>0</v>
      </c>
      <c r="G1533">
        <v>0</v>
      </c>
      <c r="H1533">
        <v>0</v>
      </c>
      <c r="I1533">
        <v>0</v>
      </c>
      <c r="J1533">
        <v>0</v>
      </c>
      <c r="K1533">
        <v>0</v>
      </c>
      <c r="L1533">
        <v>0</v>
      </c>
      <c r="M1533">
        <v>0</v>
      </c>
      <c r="N1533">
        <v>0</v>
      </c>
      <c r="O1533">
        <v>0</v>
      </c>
      <c r="P1533">
        <v>0</v>
      </c>
      <c r="Q1533">
        <v>0</v>
      </c>
      <c r="R1533">
        <v>0</v>
      </c>
      <c r="S1533">
        <v>0</v>
      </c>
    </row>
    <row r="1534" spans="1:19">
      <c r="A1534" t="s">
        <v>160</v>
      </c>
      <c r="B1534" t="s">
        <v>185</v>
      </c>
      <c r="C1534" t="s">
        <v>860</v>
      </c>
      <c r="D1534">
        <v>32.149333333333324</v>
      </c>
      <c r="E1534">
        <v>14.783999999999992</v>
      </c>
      <c r="F1534">
        <v>0</v>
      </c>
      <c r="G1534">
        <v>0</v>
      </c>
      <c r="H1534">
        <v>0</v>
      </c>
      <c r="I1534">
        <v>0</v>
      </c>
      <c r="J1534">
        <v>0</v>
      </c>
      <c r="K1534">
        <v>0</v>
      </c>
      <c r="L1534">
        <v>0</v>
      </c>
      <c r="M1534">
        <v>0</v>
      </c>
      <c r="N1534">
        <v>0</v>
      </c>
      <c r="O1534">
        <v>0</v>
      </c>
      <c r="P1534">
        <v>0</v>
      </c>
      <c r="Q1534">
        <v>0</v>
      </c>
      <c r="R1534">
        <v>0</v>
      </c>
      <c r="S1534">
        <v>0</v>
      </c>
    </row>
    <row r="1535" spans="1:19">
      <c r="A1535" t="s">
        <v>160</v>
      </c>
      <c r="B1535" t="s">
        <v>185</v>
      </c>
      <c r="C1535" t="s">
        <v>861</v>
      </c>
      <c r="D1535">
        <v>32.149333333333324</v>
      </c>
      <c r="E1535">
        <v>14.783999999999992</v>
      </c>
      <c r="F1535">
        <v>0</v>
      </c>
      <c r="G1535">
        <v>0</v>
      </c>
      <c r="H1535">
        <v>0</v>
      </c>
      <c r="I1535">
        <v>0</v>
      </c>
      <c r="J1535">
        <v>0</v>
      </c>
      <c r="K1535">
        <v>0</v>
      </c>
      <c r="L1535">
        <v>0</v>
      </c>
      <c r="M1535">
        <v>0</v>
      </c>
      <c r="N1535">
        <v>0</v>
      </c>
      <c r="O1535">
        <v>0</v>
      </c>
      <c r="P1535">
        <v>0</v>
      </c>
      <c r="Q1535">
        <v>0</v>
      </c>
      <c r="R1535">
        <v>0</v>
      </c>
      <c r="S1535">
        <v>0</v>
      </c>
    </row>
    <row r="1536" spans="1:19">
      <c r="A1536" t="s">
        <v>160</v>
      </c>
      <c r="B1536" t="s">
        <v>185</v>
      </c>
      <c r="C1536" t="s">
        <v>862</v>
      </c>
      <c r="D1536">
        <v>32.149333333333324</v>
      </c>
      <c r="E1536">
        <v>14.783999999999992</v>
      </c>
      <c r="F1536">
        <v>0</v>
      </c>
      <c r="G1536">
        <v>0</v>
      </c>
      <c r="H1536">
        <v>0</v>
      </c>
      <c r="I1536">
        <v>0</v>
      </c>
      <c r="J1536">
        <v>0</v>
      </c>
      <c r="K1536">
        <v>0</v>
      </c>
      <c r="L1536">
        <v>0</v>
      </c>
      <c r="M1536">
        <v>0</v>
      </c>
      <c r="N1536">
        <v>0</v>
      </c>
      <c r="O1536">
        <v>0</v>
      </c>
      <c r="P1536">
        <v>0</v>
      </c>
      <c r="Q1536">
        <v>0</v>
      </c>
      <c r="R1536">
        <v>0</v>
      </c>
      <c r="S1536">
        <v>0</v>
      </c>
    </row>
    <row r="1537" spans="1:19">
      <c r="A1537" t="s">
        <v>160</v>
      </c>
      <c r="B1537" t="s">
        <v>185</v>
      </c>
      <c r="C1537" t="s">
        <v>863</v>
      </c>
      <c r="D1537">
        <v>32.149333333333324</v>
      </c>
      <c r="E1537">
        <v>14.783999999999992</v>
      </c>
      <c r="F1537">
        <v>0</v>
      </c>
      <c r="G1537">
        <v>0</v>
      </c>
      <c r="H1537">
        <v>0</v>
      </c>
      <c r="I1537">
        <v>0</v>
      </c>
      <c r="J1537">
        <v>0</v>
      </c>
      <c r="K1537">
        <v>0</v>
      </c>
      <c r="L1537">
        <v>0</v>
      </c>
      <c r="M1537">
        <v>0</v>
      </c>
      <c r="N1537">
        <v>0</v>
      </c>
      <c r="O1537">
        <v>0</v>
      </c>
      <c r="P1537">
        <v>0</v>
      </c>
      <c r="Q1537">
        <v>0</v>
      </c>
      <c r="R1537">
        <v>0</v>
      </c>
      <c r="S1537">
        <v>0</v>
      </c>
    </row>
    <row r="1538" spans="1:19">
      <c r="A1538" t="s">
        <v>162</v>
      </c>
      <c r="B1538" t="s">
        <v>171</v>
      </c>
      <c r="C1538" t="s">
        <v>856</v>
      </c>
      <c r="D1538">
        <v>0</v>
      </c>
      <c r="E1538">
        <v>0</v>
      </c>
      <c r="F1538">
        <v>0</v>
      </c>
      <c r="G1538">
        <v>0</v>
      </c>
      <c r="H1538">
        <v>0</v>
      </c>
      <c r="I1538">
        <v>0</v>
      </c>
      <c r="J1538">
        <v>0</v>
      </c>
      <c r="K1538">
        <v>0</v>
      </c>
      <c r="L1538">
        <v>0</v>
      </c>
      <c r="M1538">
        <v>0</v>
      </c>
      <c r="N1538">
        <v>0</v>
      </c>
      <c r="O1538">
        <v>0</v>
      </c>
      <c r="P1538">
        <v>0</v>
      </c>
      <c r="Q1538">
        <v>0</v>
      </c>
      <c r="R1538">
        <v>0</v>
      </c>
      <c r="S1538">
        <v>0</v>
      </c>
    </row>
    <row r="1539" spans="1:19">
      <c r="A1539" t="s">
        <v>162</v>
      </c>
      <c r="B1539" t="s">
        <v>171</v>
      </c>
      <c r="C1539" t="s">
        <v>857</v>
      </c>
      <c r="D1539">
        <v>21.679689123593107</v>
      </c>
      <c r="E1539">
        <v>9.9694920787325962</v>
      </c>
      <c r="F1539">
        <v>0</v>
      </c>
      <c r="G1539">
        <v>0</v>
      </c>
      <c r="H1539">
        <v>0</v>
      </c>
      <c r="I1539">
        <v>0</v>
      </c>
      <c r="J1539">
        <v>0</v>
      </c>
      <c r="K1539">
        <v>0</v>
      </c>
      <c r="L1539">
        <v>0</v>
      </c>
      <c r="M1539">
        <v>0</v>
      </c>
      <c r="N1539">
        <v>0</v>
      </c>
      <c r="O1539">
        <v>0</v>
      </c>
      <c r="P1539">
        <v>0</v>
      </c>
      <c r="Q1539">
        <v>0</v>
      </c>
      <c r="R1539">
        <v>0</v>
      </c>
      <c r="S1539">
        <v>0</v>
      </c>
    </row>
    <row r="1540" spans="1:19">
      <c r="A1540" t="s">
        <v>162</v>
      </c>
      <c r="B1540" t="s">
        <v>171</v>
      </c>
      <c r="C1540" t="s">
        <v>858</v>
      </c>
      <c r="D1540">
        <v>37.616291696687846</v>
      </c>
      <c r="E1540">
        <v>17.298002751031632</v>
      </c>
      <c r="F1540">
        <v>0</v>
      </c>
      <c r="G1540">
        <v>0</v>
      </c>
      <c r="H1540">
        <v>0</v>
      </c>
      <c r="I1540">
        <v>0</v>
      </c>
      <c r="J1540">
        <v>0</v>
      </c>
      <c r="K1540">
        <v>0</v>
      </c>
      <c r="L1540">
        <v>0</v>
      </c>
      <c r="M1540">
        <v>0</v>
      </c>
      <c r="N1540">
        <v>0</v>
      </c>
      <c r="O1540">
        <v>0</v>
      </c>
      <c r="P1540">
        <v>0</v>
      </c>
      <c r="Q1540">
        <v>0</v>
      </c>
      <c r="R1540">
        <v>0</v>
      </c>
      <c r="S1540">
        <v>0</v>
      </c>
    </row>
    <row r="1541" spans="1:19">
      <c r="A1541" t="s">
        <v>162</v>
      </c>
      <c r="B1541" t="s">
        <v>171</v>
      </c>
      <c r="C1541" t="s">
        <v>859</v>
      </c>
      <c r="D1541">
        <v>36.950565604032235</v>
      </c>
      <c r="E1541">
        <v>16.991865934700947</v>
      </c>
      <c r="F1541">
        <v>0</v>
      </c>
      <c r="G1541">
        <v>0</v>
      </c>
      <c r="H1541">
        <v>0</v>
      </c>
      <c r="I1541">
        <v>0</v>
      </c>
      <c r="J1541">
        <v>0</v>
      </c>
      <c r="K1541">
        <v>0</v>
      </c>
      <c r="L1541">
        <v>0</v>
      </c>
      <c r="M1541">
        <v>0</v>
      </c>
      <c r="N1541">
        <v>0</v>
      </c>
      <c r="O1541">
        <v>0</v>
      </c>
      <c r="P1541">
        <v>0</v>
      </c>
      <c r="Q1541">
        <v>0</v>
      </c>
      <c r="R1541">
        <v>0</v>
      </c>
      <c r="S1541">
        <v>0</v>
      </c>
    </row>
    <row r="1542" spans="1:19">
      <c r="A1542" t="s">
        <v>162</v>
      </c>
      <c r="B1542" t="s">
        <v>171</v>
      </c>
      <c r="C1542" t="s">
        <v>860</v>
      </c>
      <c r="D1542">
        <v>34.904382315749295</v>
      </c>
      <c r="E1542">
        <v>16.050920334979601</v>
      </c>
      <c r="F1542">
        <v>0</v>
      </c>
      <c r="G1542">
        <v>0</v>
      </c>
      <c r="H1542">
        <v>0</v>
      </c>
      <c r="I1542">
        <v>0</v>
      </c>
      <c r="J1542">
        <v>0</v>
      </c>
      <c r="K1542">
        <v>0</v>
      </c>
      <c r="L1542">
        <v>0</v>
      </c>
      <c r="M1542">
        <v>0</v>
      </c>
      <c r="N1542">
        <v>0</v>
      </c>
      <c r="O1542">
        <v>0</v>
      </c>
      <c r="P1542">
        <v>0</v>
      </c>
      <c r="Q1542">
        <v>0</v>
      </c>
      <c r="R1542">
        <v>0</v>
      </c>
      <c r="S1542">
        <v>0</v>
      </c>
    </row>
    <row r="1543" spans="1:19">
      <c r="A1543" t="s">
        <v>162</v>
      </c>
      <c r="B1543" t="s">
        <v>171</v>
      </c>
      <c r="C1543" t="s">
        <v>861</v>
      </c>
      <c r="D1543">
        <v>34.904382315749295</v>
      </c>
      <c r="E1543">
        <v>16.050920334979601</v>
      </c>
      <c r="F1543">
        <v>0</v>
      </c>
      <c r="G1543">
        <v>0</v>
      </c>
      <c r="H1543">
        <v>0</v>
      </c>
      <c r="I1543">
        <v>0</v>
      </c>
      <c r="J1543">
        <v>0</v>
      </c>
      <c r="K1543">
        <v>0</v>
      </c>
      <c r="L1543">
        <v>0</v>
      </c>
      <c r="M1543">
        <v>0</v>
      </c>
      <c r="N1543">
        <v>0</v>
      </c>
      <c r="O1543">
        <v>0</v>
      </c>
      <c r="P1543">
        <v>0</v>
      </c>
      <c r="Q1543">
        <v>0</v>
      </c>
      <c r="R1543">
        <v>0</v>
      </c>
      <c r="S1543">
        <v>0</v>
      </c>
    </row>
    <row r="1544" spans="1:19">
      <c r="A1544" t="s">
        <v>162</v>
      </c>
      <c r="B1544" t="s">
        <v>171</v>
      </c>
      <c r="C1544" t="s">
        <v>862</v>
      </c>
      <c r="D1544">
        <v>34.904382315749295</v>
      </c>
      <c r="E1544">
        <v>16.050920334979601</v>
      </c>
      <c r="F1544">
        <v>0</v>
      </c>
      <c r="G1544">
        <v>0</v>
      </c>
      <c r="H1544">
        <v>0</v>
      </c>
      <c r="I1544">
        <v>0</v>
      </c>
      <c r="J1544">
        <v>0</v>
      </c>
      <c r="K1544">
        <v>0</v>
      </c>
      <c r="L1544">
        <v>0</v>
      </c>
      <c r="M1544">
        <v>0</v>
      </c>
      <c r="N1544">
        <v>0</v>
      </c>
      <c r="O1544">
        <v>0</v>
      </c>
      <c r="P1544">
        <v>0</v>
      </c>
      <c r="Q1544">
        <v>0</v>
      </c>
      <c r="R1544">
        <v>0</v>
      </c>
      <c r="S1544">
        <v>0</v>
      </c>
    </row>
    <row r="1545" spans="1:19">
      <c r="A1545" t="s">
        <v>162</v>
      </c>
      <c r="B1545" t="s">
        <v>171</v>
      </c>
      <c r="C1545" t="s">
        <v>863</v>
      </c>
      <c r="D1545">
        <v>34.904382315749295</v>
      </c>
      <c r="E1545">
        <v>16.050920334979601</v>
      </c>
      <c r="F1545">
        <v>0</v>
      </c>
      <c r="G1545">
        <v>0</v>
      </c>
      <c r="H1545">
        <v>0</v>
      </c>
      <c r="I1545">
        <v>0</v>
      </c>
      <c r="J1545">
        <v>0</v>
      </c>
      <c r="K1545">
        <v>0</v>
      </c>
      <c r="L1545">
        <v>0</v>
      </c>
      <c r="M1545">
        <v>0</v>
      </c>
      <c r="N1545">
        <v>0</v>
      </c>
      <c r="O1545">
        <v>0</v>
      </c>
      <c r="P1545">
        <v>0</v>
      </c>
      <c r="Q1545">
        <v>0</v>
      </c>
      <c r="R1545">
        <v>0</v>
      </c>
      <c r="S1545">
        <v>0</v>
      </c>
    </row>
    <row r="1546" spans="1:19">
      <c r="A1546" t="s">
        <v>162</v>
      </c>
      <c r="B1546" t="s">
        <v>173</v>
      </c>
      <c r="C1546" t="s">
        <v>856</v>
      </c>
      <c r="D1546">
        <v>0</v>
      </c>
      <c r="E1546">
        <v>0</v>
      </c>
      <c r="F1546">
        <v>0</v>
      </c>
      <c r="G1546">
        <v>0</v>
      </c>
      <c r="H1546">
        <v>0</v>
      </c>
      <c r="I1546">
        <v>0</v>
      </c>
      <c r="J1546">
        <v>0</v>
      </c>
      <c r="K1546">
        <v>0</v>
      </c>
      <c r="L1546">
        <v>0</v>
      </c>
      <c r="M1546">
        <v>0</v>
      </c>
      <c r="N1546">
        <v>0</v>
      </c>
      <c r="O1546">
        <v>0</v>
      </c>
      <c r="P1546">
        <v>0</v>
      </c>
      <c r="Q1546">
        <v>0</v>
      </c>
      <c r="R1546">
        <v>0</v>
      </c>
      <c r="S1546">
        <v>0</v>
      </c>
    </row>
    <row r="1547" spans="1:19">
      <c r="A1547" t="s">
        <v>162</v>
      </c>
      <c r="B1547" t="s">
        <v>173</v>
      </c>
      <c r="C1547" t="s">
        <v>857</v>
      </c>
      <c r="D1547">
        <v>56.058040103899756</v>
      </c>
      <c r="E1547">
        <v>25.778514792304264</v>
      </c>
      <c r="F1547">
        <v>0</v>
      </c>
      <c r="G1547">
        <v>0</v>
      </c>
      <c r="H1547">
        <v>0</v>
      </c>
      <c r="I1547">
        <v>0</v>
      </c>
      <c r="J1547">
        <v>0</v>
      </c>
      <c r="K1547">
        <v>0</v>
      </c>
      <c r="L1547">
        <v>0</v>
      </c>
      <c r="M1547">
        <v>0</v>
      </c>
      <c r="N1547">
        <v>0</v>
      </c>
      <c r="O1547">
        <v>0</v>
      </c>
      <c r="P1547">
        <v>0</v>
      </c>
      <c r="Q1547">
        <v>0</v>
      </c>
      <c r="R1547">
        <v>0</v>
      </c>
      <c r="S1547">
        <v>0</v>
      </c>
    </row>
    <row r="1548" spans="1:19">
      <c r="A1548" t="s">
        <v>162</v>
      </c>
      <c r="B1548" t="s">
        <v>173</v>
      </c>
      <c r="C1548" t="s">
        <v>858</v>
      </c>
      <c r="D1548">
        <v>51.188706405106089</v>
      </c>
      <c r="E1548">
        <v>23.539332142494032</v>
      </c>
      <c r="F1548">
        <v>0</v>
      </c>
      <c r="G1548">
        <v>0</v>
      </c>
      <c r="H1548">
        <v>0</v>
      </c>
      <c r="I1548">
        <v>0</v>
      </c>
      <c r="J1548">
        <v>0</v>
      </c>
      <c r="K1548">
        <v>0</v>
      </c>
      <c r="L1548">
        <v>0</v>
      </c>
      <c r="M1548">
        <v>0</v>
      </c>
      <c r="N1548">
        <v>0</v>
      </c>
      <c r="O1548">
        <v>0</v>
      </c>
      <c r="P1548">
        <v>0</v>
      </c>
      <c r="Q1548">
        <v>0</v>
      </c>
      <c r="R1548">
        <v>0</v>
      </c>
      <c r="S1548">
        <v>0</v>
      </c>
    </row>
    <row r="1549" spans="1:19">
      <c r="A1549" t="s">
        <v>162</v>
      </c>
      <c r="B1549" t="s">
        <v>173</v>
      </c>
      <c r="C1549" t="s">
        <v>859</v>
      </c>
      <c r="D1549">
        <v>36.387206371917713</v>
      </c>
      <c r="E1549">
        <v>16.732802930151934</v>
      </c>
      <c r="F1549">
        <v>0</v>
      </c>
      <c r="G1549">
        <v>0</v>
      </c>
      <c r="H1549">
        <v>0</v>
      </c>
      <c r="I1549">
        <v>0</v>
      </c>
      <c r="J1549">
        <v>0</v>
      </c>
      <c r="K1549">
        <v>0</v>
      </c>
      <c r="L1549">
        <v>0</v>
      </c>
      <c r="M1549">
        <v>0</v>
      </c>
      <c r="N1549">
        <v>0</v>
      </c>
      <c r="O1549">
        <v>0</v>
      </c>
      <c r="P1549">
        <v>0</v>
      </c>
      <c r="Q1549">
        <v>0</v>
      </c>
      <c r="R1549">
        <v>0</v>
      </c>
      <c r="S1549">
        <v>0</v>
      </c>
    </row>
    <row r="1550" spans="1:19">
      <c r="A1550" t="s">
        <v>162</v>
      </c>
      <c r="B1550" t="s">
        <v>173</v>
      </c>
      <c r="C1550" t="s">
        <v>860</v>
      </c>
      <c r="D1550">
        <v>48.770618598109671</v>
      </c>
      <c r="E1550">
        <v>22.427364756794951</v>
      </c>
      <c r="F1550">
        <v>0</v>
      </c>
      <c r="G1550">
        <v>0</v>
      </c>
      <c r="H1550">
        <v>0</v>
      </c>
      <c r="I1550">
        <v>0</v>
      </c>
      <c r="J1550">
        <v>0</v>
      </c>
      <c r="K1550">
        <v>0</v>
      </c>
      <c r="L1550">
        <v>0</v>
      </c>
      <c r="M1550">
        <v>0</v>
      </c>
      <c r="N1550">
        <v>0</v>
      </c>
      <c r="O1550">
        <v>0</v>
      </c>
      <c r="P1550">
        <v>0</v>
      </c>
      <c r="Q1550">
        <v>0</v>
      </c>
      <c r="R1550">
        <v>0</v>
      </c>
      <c r="S1550">
        <v>0</v>
      </c>
    </row>
    <row r="1551" spans="1:19">
      <c r="A1551" t="s">
        <v>162</v>
      </c>
      <c r="B1551" t="s">
        <v>173</v>
      </c>
      <c r="C1551" t="s">
        <v>861</v>
      </c>
      <c r="D1551">
        <v>48.770618598109671</v>
      </c>
      <c r="E1551">
        <v>22.427364756794951</v>
      </c>
      <c r="F1551">
        <v>0</v>
      </c>
      <c r="G1551">
        <v>0</v>
      </c>
      <c r="H1551">
        <v>0</v>
      </c>
      <c r="I1551">
        <v>0</v>
      </c>
      <c r="J1551">
        <v>0</v>
      </c>
      <c r="K1551">
        <v>0</v>
      </c>
      <c r="L1551">
        <v>0</v>
      </c>
      <c r="M1551">
        <v>0</v>
      </c>
      <c r="N1551">
        <v>0</v>
      </c>
      <c r="O1551">
        <v>0</v>
      </c>
      <c r="P1551">
        <v>0</v>
      </c>
      <c r="Q1551">
        <v>0</v>
      </c>
      <c r="R1551">
        <v>0</v>
      </c>
      <c r="S1551">
        <v>0</v>
      </c>
    </row>
    <row r="1552" spans="1:19">
      <c r="A1552" t="s">
        <v>162</v>
      </c>
      <c r="B1552" t="s">
        <v>173</v>
      </c>
      <c r="C1552" t="s">
        <v>862</v>
      </c>
      <c r="D1552">
        <v>48.770618598109671</v>
      </c>
      <c r="E1552">
        <v>22.427364756794951</v>
      </c>
      <c r="F1552">
        <v>0</v>
      </c>
      <c r="G1552">
        <v>0</v>
      </c>
      <c r="H1552">
        <v>0</v>
      </c>
      <c r="I1552">
        <v>0</v>
      </c>
      <c r="J1552">
        <v>0</v>
      </c>
      <c r="K1552">
        <v>0</v>
      </c>
      <c r="L1552">
        <v>0</v>
      </c>
      <c r="M1552">
        <v>0</v>
      </c>
      <c r="N1552">
        <v>0</v>
      </c>
      <c r="O1552">
        <v>0</v>
      </c>
      <c r="P1552">
        <v>0</v>
      </c>
      <c r="Q1552">
        <v>0</v>
      </c>
      <c r="R1552">
        <v>0</v>
      </c>
      <c r="S1552">
        <v>0</v>
      </c>
    </row>
    <row r="1553" spans="1:19">
      <c r="A1553" t="s">
        <v>162</v>
      </c>
      <c r="B1553" t="s">
        <v>173</v>
      </c>
      <c r="C1553" t="s">
        <v>863</v>
      </c>
      <c r="D1553">
        <v>48.770618598109671</v>
      </c>
      <c r="E1553">
        <v>22.427364756794951</v>
      </c>
      <c r="F1553">
        <v>0</v>
      </c>
      <c r="G1553">
        <v>0</v>
      </c>
      <c r="H1553">
        <v>0</v>
      </c>
      <c r="I1553">
        <v>0</v>
      </c>
      <c r="J1553">
        <v>0</v>
      </c>
      <c r="K1553">
        <v>0</v>
      </c>
      <c r="L1553">
        <v>0</v>
      </c>
      <c r="M1553">
        <v>0</v>
      </c>
      <c r="N1553">
        <v>0</v>
      </c>
      <c r="O1553">
        <v>0</v>
      </c>
      <c r="P1553">
        <v>0</v>
      </c>
      <c r="Q1553">
        <v>0</v>
      </c>
      <c r="R1553">
        <v>0</v>
      </c>
      <c r="S1553">
        <v>0</v>
      </c>
    </row>
    <row r="1554" spans="1:19">
      <c r="A1554" t="s">
        <v>162</v>
      </c>
      <c r="B1554" t="s">
        <v>175</v>
      </c>
      <c r="C1554" t="s">
        <v>856</v>
      </c>
      <c r="D1554">
        <v>0</v>
      </c>
      <c r="E1554">
        <v>0</v>
      </c>
      <c r="F1554">
        <v>0</v>
      </c>
      <c r="G1554">
        <v>0</v>
      </c>
      <c r="H1554">
        <v>0</v>
      </c>
      <c r="I1554">
        <v>0</v>
      </c>
      <c r="J1554">
        <v>0</v>
      </c>
      <c r="K1554">
        <v>0</v>
      </c>
      <c r="L1554">
        <v>0</v>
      </c>
      <c r="M1554">
        <v>0</v>
      </c>
      <c r="N1554">
        <v>0</v>
      </c>
      <c r="O1554">
        <v>0</v>
      </c>
      <c r="P1554">
        <v>0</v>
      </c>
      <c r="Q1554">
        <v>0</v>
      </c>
      <c r="R1554">
        <v>0</v>
      </c>
      <c r="S1554">
        <v>0</v>
      </c>
    </row>
    <row r="1555" spans="1:19">
      <c r="A1555" t="s">
        <v>162</v>
      </c>
      <c r="B1555" t="s">
        <v>175</v>
      </c>
      <c r="C1555" t="s">
        <v>857</v>
      </c>
      <c r="D1555">
        <v>0</v>
      </c>
      <c r="E1555">
        <v>0</v>
      </c>
      <c r="F1555">
        <v>0</v>
      </c>
      <c r="G1555">
        <v>0</v>
      </c>
      <c r="H1555">
        <v>0</v>
      </c>
      <c r="I1555">
        <v>0</v>
      </c>
      <c r="J1555">
        <v>0</v>
      </c>
      <c r="K1555">
        <v>0</v>
      </c>
      <c r="L1555">
        <v>0</v>
      </c>
      <c r="M1555">
        <v>0</v>
      </c>
      <c r="N1555">
        <v>0</v>
      </c>
      <c r="O1555">
        <v>0</v>
      </c>
      <c r="P1555">
        <v>0</v>
      </c>
      <c r="Q1555">
        <v>0</v>
      </c>
      <c r="R1555">
        <v>0</v>
      </c>
      <c r="S1555">
        <v>0</v>
      </c>
    </row>
    <row r="1556" spans="1:19">
      <c r="A1556" t="s">
        <v>162</v>
      </c>
      <c r="B1556" t="s">
        <v>175</v>
      </c>
      <c r="C1556" t="s">
        <v>858</v>
      </c>
      <c r="D1556">
        <v>66.608731707317091</v>
      </c>
      <c r="E1556">
        <v>30.630292682926822</v>
      </c>
      <c r="F1556">
        <v>0</v>
      </c>
      <c r="G1556">
        <v>0</v>
      </c>
      <c r="H1556">
        <v>0</v>
      </c>
      <c r="I1556">
        <v>0</v>
      </c>
      <c r="J1556">
        <v>0</v>
      </c>
      <c r="K1556">
        <v>0</v>
      </c>
      <c r="L1556">
        <v>0</v>
      </c>
      <c r="M1556">
        <v>0</v>
      </c>
      <c r="N1556">
        <v>0</v>
      </c>
      <c r="O1556">
        <v>0</v>
      </c>
      <c r="P1556">
        <v>0</v>
      </c>
      <c r="Q1556">
        <v>0</v>
      </c>
      <c r="R1556">
        <v>0</v>
      </c>
      <c r="S1556">
        <v>0</v>
      </c>
    </row>
    <row r="1557" spans="1:19">
      <c r="A1557" t="s">
        <v>162</v>
      </c>
      <c r="B1557" t="s">
        <v>175</v>
      </c>
      <c r="C1557" t="s">
        <v>859</v>
      </c>
      <c r="D1557">
        <v>66.608731707317091</v>
      </c>
      <c r="E1557">
        <v>30.630292682926822</v>
      </c>
      <c r="F1557">
        <v>0</v>
      </c>
      <c r="G1557">
        <v>0</v>
      </c>
      <c r="H1557">
        <v>0</v>
      </c>
      <c r="I1557">
        <v>0</v>
      </c>
      <c r="J1557">
        <v>0</v>
      </c>
      <c r="K1557">
        <v>0</v>
      </c>
      <c r="L1557">
        <v>0</v>
      </c>
      <c r="M1557">
        <v>0</v>
      </c>
      <c r="N1557">
        <v>0</v>
      </c>
      <c r="O1557">
        <v>0</v>
      </c>
      <c r="P1557">
        <v>0</v>
      </c>
      <c r="Q1557">
        <v>0</v>
      </c>
      <c r="R1557">
        <v>0</v>
      </c>
      <c r="S1557">
        <v>0</v>
      </c>
    </row>
    <row r="1558" spans="1:19">
      <c r="A1558" t="s">
        <v>162</v>
      </c>
      <c r="B1558" t="s">
        <v>175</v>
      </c>
      <c r="C1558" t="s">
        <v>860</v>
      </c>
      <c r="D1558">
        <v>46.779833066847658</v>
      </c>
      <c r="E1558">
        <v>21.511894038039429</v>
      </c>
      <c r="F1558">
        <v>0</v>
      </c>
      <c r="G1558">
        <v>0</v>
      </c>
      <c r="H1558">
        <v>0</v>
      </c>
      <c r="I1558">
        <v>0</v>
      </c>
      <c r="J1558">
        <v>0</v>
      </c>
      <c r="K1558">
        <v>0</v>
      </c>
      <c r="L1558">
        <v>0</v>
      </c>
      <c r="M1558">
        <v>0</v>
      </c>
      <c r="N1558">
        <v>0</v>
      </c>
      <c r="O1558">
        <v>0</v>
      </c>
      <c r="P1558">
        <v>0</v>
      </c>
      <c r="Q1558">
        <v>0</v>
      </c>
      <c r="R1558">
        <v>0</v>
      </c>
      <c r="S1558">
        <v>0</v>
      </c>
    </row>
    <row r="1559" spans="1:19">
      <c r="A1559" t="s">
        <v>162</v>
      </c>
      <c r="B1559" t="s">
        <v>175</v>
      </c>
      <c r="C1559" t="s">
        <v>861</v>
      </c>
      <c r="D1559">
        <v>46.779833066847658</v>
      </c>
      <c r="E1559">
        <v>21.511894038039429</v>
      </c>
      <c r="F1559">
        <v>0</v>
      </c>
      <c r="G1559">
        <v>0</v>
      </c>
      <c r="H1559">
        <v>0</v>
      </c>
      <c r="I1559">
        <v>0</v>
      </c>
      <c r="J1559">
        <v>0</v>
      </c>
      <c r="K1559">
        <v>0</v>
      </c>
      <c r="L1559">
        <v>0</v>
      </c>
      <c r="M1559">
        <v>0</v>
      </c>
      <c r="N1559">
        <v>0</v>
      </c>
      <c r="O1559">
        <v>0</v>
      </c>
      <c r="P1559">
        <v>0</v>
      </c>
      <c r="Q1559">
        <v>0</v>
      </c>
      <c r="R1559">
        <v>0</v>
      </c>
      <c r="S1559">
        <v>0</v>
      </c>
    </row>
    <row r="1560" spans="1:19">
      <c r="A1560" t="s">
        <v>162</v>
      </c>
      <c r="B1560" t="s">
        <v>175</v>
      </c>
      <c r="C1560" t="s">
        <v>862</v>
      </c>
      <c r="D1560">
        <v>46.779833066847658</v>
      </c>
      <c r="E1560">
        <v>21.511894038039429</v>
      </c>
      <c r="F1560">
        <v>0</v>
      </c>
      <c r="G1560">
        <v>0</v>
      </c>
      <c r="H1560">
        <v>0</v>
      </c>
      <c r="I1560">
        <v>0</v>
      </c>
      <c r="J1560">
        <v>0</v>
      </c>
      <c r="K1560">
        <v>0</v>
      </c>
      <c r="L1560">
        <v>0</v>
      </c>
      <c r="M1560">
        <v>0</v>
      </c>
      <c r="N1560">
        <v>0</v>
      </c>
      <c r="O1560">
        <v>0</v>
      </c>
      <c r="P1560">
        <v>0</v>
      </c>
      <c r="Q1560">
        <v>0</v>
      </c>
      <c r="R1560">
        <v>0</v>
      </c>
      <c r="S1560">
        <v>0</v>
      </c>
    </row>
    <row r="1561" spans="1:19">
      <c r="A1561" t="s">
        <v>162</v>
      </c>
      <c r="B1561" t="s">
        <v>175</v>
      </c>
      <c r="C1561" t="s">
        <v>863</v>
      </c>
      <c r="D1561">
        <v>46.779833066847658</v>
      </c>
      <c r="E1561">
        <v>21.511894038039429</v>
      </c>
      <c r="F1561">
        <v>0</v>
      </c>
      <c r="G1561">
        <v>0</v>
      </c>
      <c r="H1561">
        <v>0</v>
      </c>
      <c r="I1561">
        <v>0</v>
      </c>
      <c r="J1561">
        <v>0</v>
      </c>
      <c r="K1561">
        <v>0</v>
      </c>
      <c r="L1561">
        <v>0</v>
      </c>
      <c r="M1561">
        <v>0</v>
      </c>
      <c r="N1561">
        <v>0</v>
      </c>
      <c r="O1561">
        <v>0</v>
      </c>
      <c r="P1561">
        <v>0</v>
      </c>
      <c r="Q1561">
        <v>0</v>
      </c>
      <c r="R1561">
        <v>0</v>
      </c>
      <c r="S1561">
        <v>0</v>
      </c>
    </row>
    <row r="1562" spans="1:19">
      <c r="A1562" t="s">
        <v>162</v>
      </c>
      <c r="B1562" t="s">
        <v>177</v>
      </c>
      <c r="C1562" t="s">
        <v>856</v>
      </c>
      <c r="D1562">
        <v>0</v>
      </c>
      <c r="E1562">
        <v>0</v>
      </c>
      <c r="F1562">
        <v>0</v>
      </c>
      <c r="G1562">
        <v>0</v>
      </c>
      <c r="H1562">
        <v>0</v>
      </c>
      <c r="I1562">
        <v>0</v>
      </c>
      <c r="J1562">
        <v>0</v>
      </c>
      <c r="K1562">
        <v>0</v>
      </c>
      <c r="L1562">
        <v>0</v>
      </c>
      <c r="M1562">
        <v>0</v>
      </c>
      <c r="N1562">
        <v>0</v>
      </c>
      <c r="O1562">
        <v>0</v>
      </c>
      <c r="P1562">
        <v>0</v>
      </c>
      <c r="Q1562">
        <v>0</v>
      </c>
      <c r="R1562">
        <v>0</v>
      </c>
      <c r="S1562">
        <v>0</v>
      </c>
    </row>
    <row r="1563" spans="1:19">
      <c r="A1563" t="s">
        <v>162</v>
      </c>
      <c r="B1563" t="s">
        <v>177</v>
      </c>
      <c r="C1563" t="s">
        <v>857</v>
      </c>
      <c r="D1563">
        <v>21.92</v>
      </c>
      <c r="E1563">
        <v>10.079999999999998</v>
      </c>
      <c r="F1563">
        <v>0</v>
      </c>
      <c r="G1563">
        <v>0</v>
      </c>
      <c r="H1563">
        <v>0</v>
      </c>
      <c r="I1563">
        <v>0</v>
      </c>
      <c r="J1563">
        <v>0</v>
      </c>
      <c r="K1563">
        <v>0</v>
      </c>
      <c r="L1563">
        <v>0</v>
      </c>
      <c r="M1563">
        <v>0</v>
      </c>
      <c r="N1563">
        <v>0</v>
      </c>
      <c r="O1563">
        <v>0</v>
      </c>
      <c r="P1563">
        <v>0</v>
      </c>
      <c r="Q1563">
        <v>0</v>
      </c>
      <c r="R1563">
        <v>0</v>
      </c>
      <c r="S1563">
        <v>0</v>
      </c>
    </row>
    <row r="1564" spans="1:19">
      <c r="A1564" t="s">
        <v>162</v>
      </c>
      <c r="B1564" t="s">
        <v>177</v>
      </c>
      <c r="C1564" t="s">
        <v>858</v>
      </c>
      <c r="D1564">
        <v>52.416561680000001</v>
      </c>
      <c r="E1564">
        <v>24.103966319999998</v>
      </c>
      <c r="F1564">
        <v>0</v>
      </c>
      <c r="G1564">
        <v>0</v>
      </c>
      <c r="H1564">
        <v>0</v>
      </c>
      <c r="I1564">
        <v>0</v>
      </c>
      <c r="J1564">
        <v>0</v>
      </c>
      <c r="K1564">
        <v>0</v>
      </c>
      <c r="L1564">
        <v>0</v>
      </c>
      <c r="M1564">
        <v>0</v>
      </c>
      <c r="N1564">
        <v>0</v>
      </c>
      <c r="O1564">
        <v>0</v>
      </c>
      <c r="P1564">
        <v>0</v>
      </c>
      <c r="Q1564">
        <v>0</v>
      </c>
      <c r="R1564">
        <v>0</v>
      </c>
      <c r="S1564">
        <v>0</v>
      </c>
    </row>
    <row r="1565" spans="1:19">
      <c r="A1565" t="s">
        <v>162</v>
      </c>
      <c r="B1565" t="s">
        <v>177</v>
      </c>
      <c r="C1565" t="s">
        <v>859</v>
      </c>
      <c r="D1565">
        <v>79.556927500000029</v>
      </c>
      <c r="E1565">
        <v>36.584572500000007</v>
      </c>
      <c r="F1565">
        <v>0</v>
      </c>
      <c r="G1565">
        <v>0</v>
      </c>
      <c r="H1565">
        <v>0</v>
      </c>
      <c r="I1565">
        <v>0</v>
      </c>
      <c r="J1565">
        <v>0</v>
      </c>
      <c r="K1565">
        <v>0</v>
      </c>
      <c r="L1565">
        <v>0</v>
      </c>
      <c r="M1565">
        <v>0</v>
      </c>
      <c r="N1565">
        <v>0</v>
      </c>
      <c r="O1565">
        <v>0</v>
      </c>
      <c r="P1565">
        <v>0</v>
      </c>
      <c r="Q1565">
        <v>0</v>
      </c>
      <c r="R1565">
        <v>0</v>
      </c>
      <c r="S1565">
        <v>0</v>
      </c>
    </row>
    <row r="1566" spans="1:19">
      <c r="A1566" t="s">
        <v>162</v>
      </c>
      <c r="B1566" t="s">
        <v>177</v>
      </c>
      <c r="C1566" t="s">
        <v>860</v>
      </c>
      <c r="D1566">
        <v>79.556927500000029</v>
      </c>
      <c r="E1566">
        <v>36.584572500000007</v>
      </c>
      <c r="F1566">
        <v>0</v>
      </c>
      <c r="G1566">
        <v>0</v>
      </c>
      <c r="H1566">
        <v>0</v>
      </c>
      <c r="I1566">
        <v>0</v>
      </c>
      <c r="J1566">
        <v>0</v>
      </c>
      <c r="K1566">
        <v>0</v>
      </c>
      <c r="L1566">
        <v>0</v>
      </c>
      <c r="M1566">
        <v>0</v>
      </c>
      <c r="N1566">
        <v>0</v>
      </c>
      <c r="O1566">
        <v>0</v>
      </c>
      <c r="P1566">
        <v>0</v>
      </c>
      <c r="Q1566">
        <v>0</v>
      </c>
      <c r="R1566">
        <v>0</v>
      </c>
      <c r="S1566">
        <v>0</v>
      </c>
    </row>
    <row r="1567" spans="1:19">
      <c r="A1567" t="s">
        <v>162</v>
      </c>
      <c r="B1567" t="s">
        <v>177</v>
      </c>
      <c r="C1567" t="s">
        <v>861</v>
      </c>
      <c r="D1567">
        <v>79.556927500000029</v>
      </c>
      <c r="E1567">
        <v>36.584572500000007</v>
      </c>
      <c r="F1567">
        <v>0</v>
      </c>
      <c r="G1567">
        <v>0</v>
      </c>
      <c r="H1567">
        <v>0</v>
      </c>
      <c r="I1567">
        <v>0</v>
      </c>
      <c r="J1567">
        <v>0</v>
      </c>
      <c r="K1567">
        <v>0</v>
      </c>
      <c r="L1567">
        <v>0</v>
      </c>
      <c r="M1567">
        <v>0</v>
      </c>
      <c r="N1567">
        <v>0</v>
      </c>
      <c r="O1567">
        <v>0</v>
      </c>
      <c r="P1567">
        <v>0</v>
      </c>
      <c r="Q1567">
        <v>0</v>
      </c>
      <c r="R1567">
        <v>0</v>
      </c>
      <c r="S1567">
        <v>0</v>
      </c>
    </row>
    <row r="1568" spans="1:19">
      <c r="A1568" t="s">
        <v>162</v>
      </c>
      <c r="B1568" t="s">
        <v>177</v>
      </c>
      <c r="C1568" t="s">
        <v>862</v>
      </c>
      <c r="D1568">
        <v>79.556927500000029</v>
      </c>
      <c r="E1568">
        <v>36.584572500000007</v>
      </c>
      <c r="F1568">
        <v>0</v>
      </c>
      <c r="G1568">
        <v>0</v>
      </c>
      <c r="H1568">
        <v>0</v>
      </c>
      <c r="I1568">
        <v>0</v>
      </c>
      <c r="J1568">
        <v>0</v>
      </c>
      <c r="K1568">
        <v>0</v>
      </c>
      <c r="L1568">
        <v>0</v>
      </c>
      <c r="M1568">
        <v>0</v>
      </c>
      <c r="N1568">
        <v>0</v>
      </c>
      <c r="O1568">
        <v>0</v>
      </c>
      <c r="P1568">
        <v>0</v>
      </c>
      <c r="Q1568">
        <v>0</v>
      </c>
      <c r="R1568">
        <v>0</v>
      </c>
      <c r="S1568">
        <v>0</v>
      </c>
    </row>
    <row r="1569" spans="1:19">
      <c r="A1569" t="s">
        <v>162</v>
      </c>
      <c r="B1569" t="s">
        <v>177</v>
      </c>
      <c r="C1569" t="s">
        <v>863</v>
      </c>
      <c r="D1569">
        <v>79.556927500000029</v>
      </c>
      <c r="E1569">
        <v>36.584572500000007</v>
      </c>
      <c r="F1569">
        <v>0</v>
      </c>
      <c r="G1569">
        <v>0</v>
      </c>
      <c r="H1569">
        <v>0</v>
      </c>
      <c r="I1569">
        <v>0</v>
      </c>
      <c r="J1569">
        <v>0</v>
      </c>
      <c r="K1569">
        <v>0</v>
      </c>
      <c r="L1569">
        <v>0</v>
      </c>
      <c r="M1569">
        <v>0</v>
      </c>
      <c r="N1569">
        <v>0</v>
      </c>
      <c r="O1569">
        <v>0</v>
      </c>
      <c r="P1569">
        <v>0</v>
      </c>
      <c r="Q1569">
        <v>0</v>
      </c>
      <c r="R1569">
        <v>0</v>
      </c>
      <c r="S1569">
        <v>0</v>
      </c>
    </row>
    <row r="1570" spans="1:19">
      <c r="A1570" t="s">
        <v>162</v>
      </c>
      <c r="B1570" t="s">
        <v>179</v>
      </c>
      <c r="C1570" t="s">
        <v>856</v>
      </c>
      <c r="D1570">
        <v>0</v>
      </c>
      <c r="E1570">
        <v>0</v>
      </c>
      <c r="F1570">
        <v>0</v>
      </c>
      <c r="G1570">
        <v>0</v>
      </c>
      <c r="H1570">
        <v>0</v>
      </c>
      <c r="I1570">
        <v>0</v>
      </c>
      <c r="J1570">
        <v>0</v>
      </c>
      <c r="K1570">
        <v>0</v>
      </c>
      <c r="L1570">
        <v>0</v>
      </c>
      <c r="M1570">
        <v>0</v>
      </c>
      <c r="N1570">
        <v>0</v>
      </c>
      <c r="O1570">
        <v>0</v>
      </c>
      <c r="P1570">
        <v>0</v>
      </c>
      <c r="Q1570">
        <v>0</v>
      </c>
      <c r="R1570">
        <v>0</v>
      </c>
      <c r="S1570">
        <v>0</v>
      </c>
    </row>
    <row r="1571" spans="1:19">
      <c r="A1571" t="s">
        <v>162</v>
      </c>
      <c r="B1571" t="s">
        <v>179</v>
      </c>
      <c r="C1571" t="s">
        <v>857</v>
      </c>
      <c r="D1571">
        <v>21.92</v>
      </c>
      <c r="E1571">
        <v>10.079999999999998</v>
      </c>
      <c r="F1571">
        <v>0</v>
      </c>
      <c r="G1571">
        <v>0</v>
      </c>
      <c r="H1571">
        <v>0</v>
      </c>
      <c r="I1571">
        <v>0</v>
      </c>
      <c r="J1571">
        <v>0</v>
      </c>
      <c r="K1571">
        <v>0</v>
      </c>
      <c r="L1571">
        <v>0</v>
      </c>
      <c r="M1571">
        <v>0</v>
      </c>
      <c r="N1571">
        <v>0</v>
      </c>
      <c r="O1571">
        <v>0</v>
      </c>
      <c r="P1571">
        <v>0</v>
      </c>
      <c r="Q1571">
        <v>0</v>
      </c>
      <c r="R1571">
        <v>0</v>
      </c>
      <c r="S1571">
        <v>0</v>
      </c>
    </row>
    <row r="1572" spans="1:19">
      <c r="A1572" t="s">
        <v>162</v>
      </c>
      <c r="B1572" t="s">
        <v>179</v>
      </c>
      <c r="C1572" t="s">
        <v>858</v>
      </c>
      <c r="D1572">
        <v>52.416561680000001</v>
      </c>
      <c r="E1572">
        <v>24.103966319999998</v>
      </c>
      <c r="F1572">
        <v>0</v>
      </c>
      <c r="G1572">
        <v>0</v>
      </c>
      <c r="H1572">
        <v>0</v>
      </c>
      <c r="I1572">
        <v>0</v>
      </c>
      <c r="J1572">
        <v>0</v>
      </c>
      <c r="K1572">
        <v>0</v>
      </c>
      <c r="L1572">
        <v>0</v>
      </c>
      <c r="M1572">
        <v>0</v>
      </c>
      <c r="N1572">
        <v>0</v>
      </c>
      <c r="O1572">
        <v>0</v>
      </c>
      <c r="P1572">
        <v>0</v>
      </c>
      <c r="Q1572">
        <v>0</v>
      </c>
      <c r="R1572">
        <v>0</v>
      </c>
      <c r="S1572">
        <v>0</v>
      </c>
    </row>
    <row r="1573" spans="1:19">
      <c r="A1573" t="s">
        <v>162</v>
      </c>
      <c r="B1573" t="s">
        <v>179</v>
      </c>
      <c r="C1573" t="s">
        <v>859</v>
      </c>
      <c r="D1573">
        <v>79.556927500000029</v>
      </c>
      <c r="E1573">
        <v>36.584572500000007</v>
      </c>
      <c r="F1573">
        <v>0</v>
      </c>
      <c r="G1573">
        <v>0</v>
      </c>
      <c r="H1573">
        <v>0</v>
      </c>
      <c r="I1573">
        <v>0</v>
      </c>
      <c r="J1573">
        <v>0</v>
      </c>
      <c r="K1573">
        <v>0</v>
      </c>
      <c r="L1573">
        <v>0</v>
      </c>
      <c r="M1573">
        <v>0</v>
      </c>
      <c r="N1573">
        <v>0</v>
      </c>
      <c r="O1573">
        <v>0</v>
      </c>
      <c r="P1573">
        <v>0</v>
      </c>
      <c r="Q1573">
        <v>0</v>
      </c>
      <c r="R1573">
        <v>0</v>
      </c>
      <c r="S1573">
        <v>0</v>
      </c>
    </row>
    <row r="1574" spans="1:19">
      <c r="A1574" t="s">
        <v>162</v>
      </c>
      <c r="B1574" t="s">
        <v>179</v>
      </c>
      <c r="C1574" t="s">
        <v>860</v>
      </c>
      <c r="D1574">
        <v>79.556927500000029</v>
      </c>
      <c r="E1574">
        <v>36.584572500000007</v>
      </c>
      <c r="F1574">
        <v>0</v>
      </c>
      <c r="G1574">
        <v>0</v>
      </c>
      <c r="H1574">
        <v>0</v>
      </c>
      <c r="I1574">
        <v>0</v>
      </c>
      <c r="J1574">
        <v>0</v>
      </c>
      <c r="K1574">
        <v>0</v>
      </c>
      <c r="L1574">
        <v>0</v>
      </c>
      <c r="M1574">
        <v>0</v>
      </c>
      <c r="N1574">
        <v>0</v>
      </c>
      <c r="O1574">
        <v>0</v>
      </c>
      <c r="P1574">
        <v>0</v>
      </c>
      <c r="Q1574">
        <v>0</v>
      </c>
      <c r="R1574">
        <v>0</v>
      </c>
      <c r="S1574">
        <v>0</v>
      </c>
    </row>
    <row r="1575" spans="1:19">
      <c r="A1575" t="s">
        <v>162</v>
      </c>
      <c r="B1575" t="s">
        <v>179</v>
      </c>
      <c r="C1575" t="s">
        <v>861</v>
      </c>
      <c r="D1575">
        <v>79.556927500000029</v>
      </c>
      <c r="E1575">
        <v>36.584572500000007</v>
      </c>
      <c r="F1575">
        <v>0</v>
      </c>
      <c r="G1575">
        <v>0</v>
      </c>
      <c r="H1575">
        <v>0</v>
      </c>
      <c r="I1575">
        <v>0</v>
      </c>
      <c r="J1575">
        <v>0</v>
      </c>
      <c r="K1575">
        <v>0</v>
      </c>
      <c r="L1575">
        <v>0</v>
      </c>
      <c r="M1575">
        <v>0</v>
      </c>
      <c r="N1575">
        <v>0</v>
      </c>
      <c r="O1575">
        <v>0</v>
      </c>
      <c r="P1575">
        <v>0</v>
      </c>
      <c r="Q1575">
        <v>0</v>
      </c>
      <c r="R1575">
        <v>0</v>
      </c>
      <c r="S1575">
        <v>0</v>
      </c>
    </row>
    <row r="1576" spans="1:19">
      <c r="A1576" t="s">
        <v>162</v>
      </c>
      <c r="B1576" t="s">
        <v>179</v>
      </c>
      <c r="C1576" t="s">
        <v>862</v>
      </c>
      <c r="D1576">
        <v>79.556927500000029</v>
      </c>
      <c r="E1576">
        <v>36.584572500000007</v>
      </c>
      <c r="F1576">
        <v>0</v>
      </c>
      <c r="G1576">
        <v>0</v>
      </c>
      <c r="H1576">
        <v>0</v>
      </c>
      <c r="I1576">
        <v>0</v>
      </c>
      <c r="J1576">
        <v>0</v>
      </c>
      <c r="K1576">
        <v>0</v>
      </c>
      <c r="L1576">
        <v>0</v>
      </c>
      <c r="M1576">
        <v>0</v>
      </c>
      <c r="N1576">
        <v>0</v>
      </c>
      <c r="O1576">
        <v>0</v>
      </c>
      <c r="P1576">
        <v>0</v>
      </c>
      <c r="Q1576">
        <v>0</v>
      </c>
      <c r="R1576">
        <v>0</v>
      </c>
      <c r="S1576">
        <v>0</v>
      </c>
    </row>
    <row r="1577" spans="1:19">
      <c r="A1577" t="s">
        <v>162</v>
      </c>
      <c r="B1577" t="s">
        <v>179</v>
      </c>
      <c r="C1577" t="s">
        <v>863</v>
      </c>
      <c r="D1577">
        <v>79.556927500000029</v>
      </c>
      <c r="E1577">
        <v>36.584572500000007</v>
      </c>
      <c r="F1577">
        <v>0</v>
      </c>
      <c r="G1577">
        <v>0</v>
      </c>
      <c r="H1577">
        <v>0</v>
      </c>
      <c r="I1577">
        <v>0</v>
      </c>
      <c r="J1577">
        <v>0</v>
      </c>
      <c r="K1577">
        <v>0</v>
      </c>
      <c r="L1577">
        <v>0</v>
      </c>
      <c r="M1577">
        <v>0</v>
      </c>
      <c r="N1577">
        <v>0</v>
      </c>
      <c r="O1577">
        <v>0</v>
      </c>
      <c r="P1577">
        <v>0</v>
      </c>
      <c r="Q1577">
        <v>0</v>
      </c>
      <c r="R1577">
        <v>0</v>
      </c>
      <c r="S1577">
        <v>0</v>
      </c>
    </row>
    <row r="1578" spans="1:19">
      <c r="A1578" t="s">
        <v>162</v>
      </c>
      <c r="B1578" t="s">
        <v>181</v>
      </c>
      <c r="C1578" t="s">
        <v>856</v>
      </c>
      <c r="D1578">
        <v>0</v>
      </c>
      <c r="E1578">
        <v>0</v>
      </c>
      <c r="F1578">
        <v>0</v>
      </c>
      <c r="G1578">
        <v>0</v>
      </c>
      <c r="H1578">
        <v>0</v>
      </c>
      <c r="I1578">
        <v>0</v>
      </c>
      <c r="J1578">
        <v>0</v>
      </c>
      <c r="K1578">
        <v>0</v>
      </c>
      <c r="L1578">
        <v>0</v>
      </c>
      <c r="M1578">
        <v>0</v>
      </c>
      <c r="N1578">
        <v>0</v>
      </c>
      <c r="O1578">
        <v>0</v>
      </c>
      <c r="P1578">
        <v>0</v>
      </c>
      <c r="Q1578">
        <v>0</v>
      </c>
      <c r="R1578">
        <v>0</v>
      </c>
      <c r="S1578">
        <v>0</v>
      </c>
    </row>
    <row r="1579" spans="1:19">
      <c r="A1579" t="s">
        <v>162</v>
      </c>
      <c r="B1579" t="s">
        <v>181</v>
      </c>
      <c r="C1579" t="s">
        <v>857</v>
      </c>
      <c r="D1579">
        <v>21.92</v>
      </c>
      <c r="E1579">
        <v>10.079999999999998</v>
      </c>
      <c r="F1579">
        <v>0</v>
      </c>
      <c r="G1579">
        <v>0</v>
      </c>
      <c r="H1579">
        <v>0</v>
      </c>
      <c r="I1579">
        <v>0</v>
      </c>
      <c r="J1579">
        <v>0</v>
      </c>
      <c r="K1579">
        <v>0</v>
      </c>
      <c r="L1579">
        <v>0</v>
      </c>
      <c r="M1579">
        <v>0</v>
      </c>
      <c r="N1579">
        <v>0</v>
      </c>
      <c r="O1579">
        <v>0</v>
      </c>
      <c r="P1579">
        <v>0</v>
      </c>
      <c r="Q1579">
        <v>0</v>
      </c>
      <c r="R1579">
        <v>0</v>
      </c>
      <c r="S1579">
        <v>0</v>
      </c>
    </row>
    <row r="1580" spans="1:19">
      <c r="A1580" t="s">
        <v>162</v>
      </c>
      <c r="B1580" t="s">
        <v>181</v>
      </c>
      <c r="C1580" t="s">
        <v>858</v>
      </c>
      <c r="D1580">
        <v>52.416561680000001</v>
      </c>
      <c r="E1580">
        <v>24.103966319999998</v>
      </c>
      <c r="F1580">
        <v>0</v>
      </c>
      <c r="G1580">
        <v>0</v>
      </c>
      <c r="H1580">
        <v>0</v>
      </c>
      <c r="I1580">
        <v>0</v>
      </c>
      <c r="J1580">
        <v>0</v>
      </c>
      <c r="K1580">
        <v>0</v>
      </c>
      <c r="L1580">
        <v>0</v>
      </c>
      <c r="M1580">
        <v>0</v>
      </c>
      <c r="N1580">
        <v>0</v>
      </c>
      <c r="O1580">
        <v>0</v>
      </c>
      <c r="P1580">
        <v>0</v>
      </c>
      <c r="Q1580">
        <v>0</v>
      </c>
      <c r="R1580">
        <v>0</v>
      </c>
      <c r="S1580">
        <v>0</v>
      </c>
    </row>
    <row r="1581" spans="1:19">
      <c r="A1581" t="s">
        <v>162</v>
      </c>
      <c r="B1581" t="s">
        <v>181</v>
      </c>
      <c r="C1581" t="s">
        <v>859</v>
      </c>
      <c r="D1581">
        <v>79.556927500000029</v>
      </c>
      <c r="E1581">
        <v>36.584572500000007</v>
      </c>
      <c r="F1581">
        <v>0</v>
      </c>
      <c r="G1581">
        <v>0</v>
      </c>
      <c r="H1581">
        <v>0</v>
      </c>
      <c r="I1581">
        <v>0</v>
      </c>
      <c r="J1581">
        <v>0</v>
      </c>
      <c r="K1581">
        <v>0</v>
      </c>
      <c r="L1581">
        <v>0</v>
      </c>
      <c r="M1581">
        <v>0</v>
      </c>
      <c r="N1581">
        <v>0</v>
      </c>
      <c r="O1581">
        <v>0</v>
      </c>
      <c r="P1581">
        <v>0</v>
      </c>
      <c r="Q1581">
        <v>0</v>
      </c>
      <c r="R1581">
        <v>0</v>
      </c>
      <c r="S1581">
        <v>0</v>
      </c>
    </row>
    <row r="1582" spans="1:19">
      <c r="A1582" t="s">
        <v>162</v>
      </c>
      <c r="B1582" t="s">
        <v>181</v>
      </c>
      <c r="C1582" t="s">
        <v>860</v>
      </c>
      <c r="D1582">
        <v>79.556927500000029</v>
      </c>
      <c r="E1582">
        <v>36.584572500000007</v>
      </c>
      <c r="F1582">
        <v>0</v>
      </c>
      <c r="G1582">
        <v>0</v>
      </c>
      <c r="H1582">
        <v>0</v>
      </c>
      <c r="I1582">
        <v>0</v>
      </c>
      <c r="J1582">
        <v>0</v>
      </c>
      <c r="K1582">
        <v>0</v>
      </c>
      <c r="L1582">
        <v>0</v>
      </c>
      <c r="M1582">
        <v>0</v>
      </c>
      <c r="N1582">
        <v>0</v>
      </c>
      <c r="O1582">
        <v>0</v>
      </c>
      <c r="P1582">
        <v>0</v>
      </c>
      <c r="Q1582">
        <v>0</v>
      </c>
      <c r="R1582">
        <v>0</v>
      </c>
      <c r="S1582">
        <v>0</v>
      </c>
    </row>
    <row r="1583" spans="1:19">
      <c r="A1583" t="s">
        <v>162</v>
      </c>
      <c r="B1583" t="s">
        <v>181</v>
      </c>
      <c r="C1583" t="s">
        <v>861</v>
      </c>
      <c r="D1583">
        <v>79.556927500000029</v>
      </c>
      <c r="E1583">
        <v>36.584572500000007</v>
      </c>
      <c r="F1583">
        <v>0</v>
      </c>
      <c r="G1583">
        <v>0</v>
      </c>
      <c r="H1583">
        <v>0</v>
      </c>
      <c r="I1583">
        <v>0</v>
      </c>
      <c r="J1583">
        <v>0</v>
      </c>
      <c r="K1583">
        <v>0</v>
      </c>
      <c r="L1583">
        <v>0</v>
      </c>
      <c r="M1583">
        <v>0</v>
      </c>
      <c r="N1583">
        <v>0</v>
      </c>
      <c r="O1583">
        <v>0</v>
      </c>
      <c r="P1583">
        <v>0</v>
      </c>
      <c r="Q1583">
        <v>0</v>
      </c>
      <c r="R1583">
        <v>0</v>
      </c>
      <c r="S1583">
        <v>0</v>
      </c>
    </row>
    <row r="1584" spans="1:19">
      <c r="A1584" t="s">
        <v>162</v>
      </c>
      <c r="B1584" t="s">
        <v>181</v>
      </c>
      <c r="C1584" t="s">
        <v>862</v>
      </c>
      <c r="D1584">
        <v>79.556927500000029</v>
      </c>
      <c r="E1584">
        <v>36.584572500000007</v>
      </c>
      <c r="F1584">
        <v>0</v>
      </c>
      <c r="G1584">
        <v>0</v>
      </c>
      <c r="H1584">
        <v>0</v>
      </c>
      <c r="I1584">
        <v>0</v>
      </c>
      <c r="J1584">
        <v>0</v>
      </c>
      <c r="K1584">
        <v>0</v>
      </c>
      <c r="L1584">
        <v>0</v>
      </c>
      <c r="M1584">
        <v>0</v>
      </c>
      <c r="N1584">
        <v>0</v>
      </c>
      <c r="O1584">
        <v>0</v>
      </c>
      <c r="P1584">
        <v>0</v>
      </c>
      <c r="Q1584">
        <v>0</v>
      </c>
      <c r="R1584">
        <v>0</v>
      </c>
      <c r="S1584">
        <v>0</v>
      </c>
    </row>
    <row r="1585" spans="1:19">
      <c r="A1585" t="s">
        <v>162</v>
      </c>
      <c r="B1585" t="s">
        <v>181</v>
      </c>
      <c r="C1585" t="s">
        <v>863</v>
      </c>
      <c r="D1585">
        <v>79.556927500000029</v>
      </c>
      <c r="E1585">
        <v>36.584572500000007</v>
      </c>
      <c r="F1585">
        <v>0</v>
      </c>
      <c r="G1585">
        <v>0</v>
      </c>
      <c r="H1585">
        <v>0</v>
      </c>
      <c r="I1585">
        <v>0</v>
      </c>
      <c r="J1585">
        <v>0</v>
      </c>
      <c r="K1585">
        <v>0</v>
      </c>
      <c r="L1585">
        <v>0</v>
      </c>
      <c r="M1585">
        <v>0</v>
      </c>
      <c r="N1585">
        <v>0</v>
      </c>
      <c r="O1585">
        <v>0</v>
      </c>
      <c r="P1585">
        <v>0</v>
      </c>
      <c r="Q1585">
        <v>0</v>
      </c>
      <c r="R1585">
        <v>0</v>
      </c>
      <c r="S1585">
        <v>0</v>
      </c>
    </row>
    <row r="1586" spans="1:19">
      <c r="A1586" t="s">
        <v>162</v>
      </c>
      <c r="B1586" t="s">
        <v>183</v>
      </c>
      <c r="C1586" t="s">
        <v>856</v>
      </c>
      <c r="D1586">
        <v>0</v>
      </c>
      <c r="E1586">
        <v>0</v>
      </c>
      <c r="F1586">
        <v>0</v>
      </c>
      <c r="G1586">
        <v>0</v>
      </c>
      <c r="H1586">
        <v>0</v>
      </c>
      <c r="I1586">
        <v>0</v>
      </c>
      <c r="J1586">
        <v>0</v>
      </c>
      <c r="K1586">
        <v>0</v>
      </c>
      <c r="L1586">
        <v>0</v>
      </c>
      <c r="M1586">
        <v>0</v>
      </c>
      <c r="N1586">
        <v>0</v>
      </c>
      <c r="O1586">
        <v>0</v>
      </c>
      <c r="P1586">
        <v>0</v>
      </c>
      <c r="Q1586">
        <v>0</v>
      </c>
      <c r="R1586">
        <v>0</v>
      </c>
      <c r="S1586">
        <v>0</v>
      </c>
    </row>
    <row r="1587" spans="1:19">
      <c r="A1587" t="s">
        <v>162</v>
      </c>
      <c r="B1587" t="s">
        <v>183</v>
      </c>
      <c r="C1587" t="s">
        <v>857</v>
      </c>
      <c r="D1587">
        <v>21.92</v>
      </c>
      <c r="E1587">
        <v>10.079999999999998</v>
      </c>
      <c r="F1587">
        <v>0</v>
      </c>
      <c r="G1587">
        <v>0</v>
      </c>
      <c r="H1587">
        <v>0</v>
      </c>
      <c r="I1587">
        <v>0</v>
      </c>
      <c r="J1587">
        <v>0</v>
      </c>
      <c r="K1587">
        <v>0</v>
      </c>
      <c r="L1587">
        <v>0</v>
      </c>
      <c r="M1587">
        <v>0</v>
      </c>
      <c r="N1587">
        <v>0</v>
      </c>
      <c r="O1587">
        <v>0</v>
      </c>
      <c r="P1587">
        <v>0</v>
      </c>
      <c r="Q1587">
        <v>0</v>
      </c>
      <c r="R1587">
        <v>0</v>
      </c>
      <c r="S1587">
        <v>0</v>
      </c>
    </row>
    <row r="1588" spans="1:19">
      <c r="A1588" t="s">
        <v>162</v>
      </c>
      <c r="B1588" t="s">
        <v>183</v>
      </c>
      <c r="C1588" t="s">
        <v>858</v>
      </c>
      <c r="D1588">
        <v>52.416561680000001</v>
      </c>
      <c r="E1588">
        <v>24.103966319999998</v>
      </c>
      <c r="F1588">
        <v>0</v>
      </c>
      <c r="G1588">
        <v>0</v>
      </c>
      <c r="H1588">
        <v>0</v>
      </c>
      <c r="I1588">
        <v>0</v>
      </c>
      <c r="J1588">
        <v>0</v>
      </c>
      <c r="K1588">
        <v>0</v>
      </c>
      <c r="L1588">
        <v>0</v>
      </c>
      <c r="M1588">
        <v>0</v>
      </c>
      <c r="N1588">
        <v>0</v>
      </c>
      <c r="O1588">
        <v>0</v>
      </c>
      <c r="P1588">
        <v>0</v>
      </c>
      <c r="Q1588">
        <v>0</v>
      </c>
      <c r="R1588">
        <v>0</v>
      </c>
      <c r="S1588">
        <v>0</v>
      </c>
    </row>
    <row r="1589" spans="1:19">
      <c r="A1589" t="s">
        <v>162</v>
      </c>
      <c r="B1589" t="s">
        <v>183</v>
      </c>
      <c r="C1589" t="s">
        <v>859</v>
      </c>
      <c r="D1589">
        <v>79.556927500000029</v>
      </c>
      <c r="E1589">
        <v>36.584572500000007</v>
      </c>
      <c r="F1589">
        <v>0</v>
      </c>
      <c r="G1589">
        <v>0</v>
      </c>
      <c r="H1589">
        <v>0</v>
      </c>
      <c r="I1589">
        <v>0</v>
      </c>
      <c r="J1589">
        <v>0</v>
      </c>
      <c r="K1589">
        <v>0</v>
      </c>
      <c r="L1589">
        <v>0</v>
      </c>
      <c r="M1589">
        <v>0</v>
      </c>
      <c r="N1589">
        <v>0</v>
      </c>
      <c r="O1589">
        <v>0</v>
      </c>
      <c r="P1589">
        <v>0</v>
      </c>
      <c r="Q1589">
        <v>0</v>
      </c>
      <c r="R1589">
        <v>0</v>
      </c>
      <c r="S1589">
        <v>0</v>
      </c>
    </row>
    <row r="1590" spans="1:19">
      <c r="A1590" t="s">
        <v>162</v>
      </c>
      <c r="B1590" t="s">
        <v>183</v>
      </c>
      <c r="C1590" t="s">
        <v>860</v>
      </c>
      <c r="D1590">
        <v>79.556927500000029</v>
      </c>
      <c r="E1590">
        <v>36.584572500000007</v>
      </c>
      <c r="F1590">
        <v>0</v>
      </c>
      <c r="G1590">
        <v>0</v>
      </c>
      <c r="H1590">
        <v>0</v>
      </c>
      <c r="I1590">
        <v>0</v>
      </c>
      <c r="J1590">
        <v>0</v>
      </c>
      <c r="K1590">
        <v>0</v>
      </c>
      <c r="L1590">
        <v>0</v>
      </c>
      <c r="M1590">
        <v>0</v>
      </c>
      <c r="N1590">
        <v>0</v>
      </c>
      <c r="O1590">
        <v>0</v>
      </c>
      <c r="P1590">
        <v>0</v>
      </c>
      <c r="Q1590">
        <v>0</v>
      </c>
      <c r="R1590">
        <v>0</v>
      </c>
      <c r="S1590">
        <v>0</v>
      </c>
    </row>
    <row r="1591" spans="1:19">
      <c r="A1591" t="s">
        <v>162</v>
      </c>
      <c r="B1591" t="s">
        <v>183</v>
      </c>
      <c r="C1591" t="s">
        <v>861</v>
      </c>
      <c r="D1591">
        <v>79.556927500000029</v>
      </c>
      <c r="E1591">
        <v>36.584572500000007</v>
      </c>
      <c r="F1591">
        <v>0</v>
      </c>
      <c r="G1591">
        <v>0</v>
      </c>
      <c r="H1591">
        <v>0</v>
      </c>
      <c r="I1591">
        <v>0</v>
      </c>
      <c r="J1591">
        <v>0</v>
      </c>
      <c r="K1591">
        <v>0</v>
      </c>
      <c r="L1591">
        <v>0</v>
      </c>
      <c r="M1591">
        <v>0</v>
      </c>
      <c r="N1591">
        <v>0</v>
      </c>
      <c r="O1591">
        <v>0</v>
      </c>
      <c r="P1591">
        <v>0</v>
      </c>
      <c r="Q1591">
        <v>0</v>
      </c>
      <c r="R1591">
        <v>0</v>
      </c>
      <c r="S1591">
        <v>0</v>
      </c>
    </row>
    <row r="1592" spans="1:19">
      <c r="A1592" t="s">
        <v>162</v>
      </c>
      <c r="B1592" t="s">
        <v>183</v>
      </c>
      <c r="C1592" t="s">
        <v>862</v>
      </c>
      <c r="D1592">
        <v>79.556927500000029</v>
      </c>
      <c r="E1592">
        <v>36.584572500000007</v>
      </c>
      <c r="F1592">
        <v>0</v>
      </c>
      <c r="G1592">
        <v>0</v>
      </c>
      <c r="H1592">
        <v>0</v>
      </c>
      <c r="I1592">
        <v>0</v>
      </c>
      <c r="J1592">
        <v>0</v>
      </c>
      <c r="K1592">
        <v>0</v>
      </c>
      <c r="L1592">
        <v>0</v>
      </c>
      <c r="M1592">
        <v>0</v>
      </c>
      <c r="N1592">
        <v>0</v>
      </c>
      <c r="O1592">
        <v>0</v>
      </c>
      <c r="P1592">
        <v>0</v>
      </c>
      <c r="Q1592">
        <v>0</v>
      </c>
      <c r="R1592">
        <v>0</v>
      </c>
      <c r="S1592">
        <v>0</v>
      </c>
    </row>
    <row r="1593" spans="1:19">
      <c r="A1593" t="s">
        <v>162</v>
      </c>
      <c r="B1593" t="s">
        <v>183</v>
      </c>
      <c r="C1593" t="s">
        <v>863</v>
      </c>
      <c r="D1593">
        <v>79.556927500000029</v>
      </c>
      <c r="E1593">
        <v>36.584572500000007</v>
      </c>
      <c r="F1593">
        <v>0</v>
      </c>
      <c r="G1593">
        <v>0</v>
      </c>
      <c r="H1593">
        <v>0</v>
      </c>
      <c r="I1593">
        <v>0</v>
      </c>
      <c r="J1593">
        <v>0</v>
      </c>
      <c r="K1593">
        <v>0</v>
      </c>
      <c r="L1593">
        <v>0</v>
      </c>
      <c r="M1593">
        <v>0</v>
      </c>
      <c r="N1593">
        <v>0</v>
      </c>
      <c r="O1593">
        <v>0</v>
      </c>
      <c r="P1593">
        <v>0</v>
      </c>
      <c r="Q1593">
        <v>0</v>
      </c>
      <c r="R1593">
        <v>0</v>
      </c>
      <c r="S1593">
        <v>0</v>
      </c>
    </row>
    <row r="1594" spans="1:19">
      <c r="A1594" t="s">
        <v>162</v>
      </c>
      <c r="B1594" t="s">
        <v>185</v>
      </c>
      <c r="C1594" t="s">
        <v>856</v>
      </c>
      <c r="D1594">
        <v>0</v>
      </c>
      <c r="E1594">
        <v>0</v>
      </c>
      <c r="F1594">
        <v>0</v>
      </c>
      <c r="G1594">
        <v>0</v>
      </c>
      <c r="H1594">
        <v>0</v>
      </c>
      <c r="I1594">
        <v>0</v>
      </c>
      <c r="J1594">
        <v>0</v>
      </c>
      <c r="K1594">
        <v>0</v>
      </c>
      <c r="L1594">
        <v>0</v>
      </c>
      <c r="M1594">
        <v>0</v>
      </c>
      <c r="N1594">
        <v>0</v>
      </c>
      <c r="O1594">
        <v>0</v>
      </c>
      <c r="P1594">
        <v>0</v>
      </c>
      <c r="Q1594">
        <v>0</v>
      </c>
      <c r="R1594">
        <v>0</v>
      </c>
      <c r="S1594">
        <v>0</v>
      </c>
    </row>
    <row r="1595" spans="1:19">
      <c r="A1595" t="s">
        <v>162</v>
      </c>
      <c r="B1595" t="s">
        <v>185</v>
      </c>
      <c r="C1595" t="s">
        <v>857</v>
      </c>
      <c r="D1595">
        <v>15.610669496764679</v>
      </c>
      <c r="E1595">
        <v>7.1786290386582081</v>
      </c>
      <c r="F1595">
        <v>0</v>
      </c>
      <c r="G1595">
        <v>0</v>
      </c>
      <c r="H1595">
        <v>0</v>
      </c>
      <c r="I1595">
        <v>0</v>
      </c>
      <c r="J1595">
        <v>0</v>
      </c>
      <c r="K1595">
        <v>0</v>
      </c>
      <c r="L1595">
        <v>0</v>
      </c>
      <c r="M1595">
        <v>0</v>
      </c>
      <c r="N1595">
        <v>0</v>
      </c>
      <c r="O1595">
        <v>0</v>
      </c>
      <c r="P1595">
        <v>0</v>
      </c>
      <c r="Q1595">
        <v>0</v>
      </c>
      <c r="R1595">
        <v>0</v>
      </c>
      <c r="S1595">
        <v>0</v>
      </c>
    </row>
    <row r="1596" spans="1:19">
      <c r="A1596" t="s">
        <v>162</v>
      </c>
      <c r="B1596" t="s">
        <v>185</v>
      </c>
      <c r="C1596" t="s">
        <v>858</v>
      </c>
      <c r="D1596">
        <v>53.352496404552859</v>
      </c>
      <c r="E1596">
        <v>24.534359660487802</v>
      </c>
      <c r="F1596">
        <v>0</v>
      </c>
      <c r="G1596">
        <v>0</v>
      </c>
      <c r="H1596">
        <v>0</v>
      </c>
      <c r="I1596">
        <v>0</v>
      </c>
      <c r="J1596">
        <v>0</v>
      </c>
      <c r="K1596">
        <v>0</v>
      </c>
      <c r="L1596">
        <v>0</v>
      </c>
      <c r="M1596">
        <v>0</v>
      </c>
      <c r="N1596">
        <v>0</v>
      </c>
      <c r="O1596">
        <v>0</v>
      </c>
      <c r="P1596">
        <v>0</v>
      </c>
      <c r="Q1596">
        <v>0</v>
      </c>
      <c r="R1596">
        <v>0</v>
      </c>
      <c r="S1596">
        <v>0</v>
      </c>
    </row>
    <row r="1597" spans="1:19">
      <c r="A1597" t="s">
        <v>162</v>
      </c>
      <c r="B1597" t="s">
        <v>185</v>
      </c>
      <c r="C1597" t="s">
        <v>859</v>
      </c>
      <c r="D1597">
        <v>71.446073617886213</v>
      </c>
      <c r="E1597">
        <v>32.854763780487815</v>
      </c>
      <c r="F1597">
        <v>0</v>
      </c>
      <c r="G1597">
        <v>0</v>
      </c>
      <c r="H1597">
        <v>0</v>
      </c>
      <c r="I1597">
        <v>0</v>
      </c>
      <c r="J1597">
        <v>0</v>
      </c>
      <c r="K1597">
        <v>0</v>
      </c>
      <c r="L1597">
        <v>0</v>
      </c>
      <c r="M1597">
        <v>0</v>
      </c>
      <c r="N1597">
        <v>0</v>
      </c>
      <c r="O1597">
        <v>0</v>
      </c>
      <c r="P1597">
        <v>0</v>
      </c>
      <c r="Q1597">
        <v>0</v>
      </c>
      <c r="R1597">
        <v>0</v>
      </c>
      <c r="S1597">
        <v>0</v>
      </c>
    </row>
    <row r="1598" spans="1:19">
      <c r="A1598" t="s">
        <v>162</v>
      </c>
      <c r="B1598" t="s">
        <v>185</v>
      </c>
      <c r="C1598" t="s">
        <v>860</v>
      </c>
      <c r="D1598">
        <v>68.141257177807972</v>
      </c>
      <c r="E1598">
        <v>31.335030673006585</v>
      </c>
      <c r="F1598">
        <v>0</v>
      </c>
      <c r="G1598">
        <v>0</v>
      </c>
      <c r="H1598">
        <v>0</v>
      </c>
      <c r="I1598">
        <v>0</v>
      </c>
      <c r="J1598">
        <v>0</v>
      </c>
      <c r="K1598">
        <v>0</v>
      </c>
      <c r="L1598">
        <v>0</v>
      </c>
      <c r="M1598">
        <v>0</v>
      </c>
      <c r="N1598">
        <v>0</v>
      </c>
      <c r="O1598">
        <v>0</v>
      </c>
      <c r="P1598">
        <v>0</v>
      </c>
      <c r="Q1598">
        <v>0</v>
      </c>
      <c r="R1598">
        <v>0</v>
      </c>
      <c r="S1598">
        <v>0</v>
      </c>
    </row>
    <row r="1599" spans="1:19">
      <c r="A1599" t="s">
        <v>162</v>
      </c>
      <c r="B1599" t="s">
        <v>185</v>
      </c>
      <c r="C1599" t="s">
        <v>861</v>
      </c>
      <c r="D1599">
        <v>68.141257177807972</v>
      </c>
      <c r="E1599">
        <v>31.335030673006585</v>
      </c>
      <c r="F1599">
        <v>0</v>
      </c>
      <c r="G1599">
        <v>0</v>
      </c>
      <c r="H1599">
        <v>0</v>
      </c>
      <c r="I1599">
        <v>0</v>
      </c>
      <c r="J1599">
        <v>0</v>
      </c>
      <c r="K1599">
        <v>0</v>
      </c>
      <c r="L1599">
        <v>0</v>
      </c>
      <c r="M1599">
        <v>0</v>
      </c>
      <c r="N1599">
        <v>0</v>
      </c>
      <c r="O1599">
        <v>0</v>
      </c>
      <c r="P1599">
        <v>0</v>
      </c>
      <c r="Q1599">
        <v>0</v>
      </c>
      <c r="R1599">
        <v>0</v>
      </c>
      <c r="S1599">
        <v>0</v>
      </c>
    </row>
    <row r="1600" spans="1:19">
      <c r="A1600" t="s">
        <v>162</v>
      </c>
      <c r="B1600" t="s">
        <v>185</v>
      </c>
      <c r="C1600" t="s">
        <v>862</v>
      </c>
      <c r="D1600">
        <v>68.141257177807972</v>
      </c>
      <c r="E1600">
        <v>31.335030673006585</v>
      </c>
      <c r="F1600">
        <v>0</v>
      </c>
      <c r="G1600">
        <v>0</v>
      </c>
      <c r="H1600">
        <v>0</v>
      </c>
      <c r="I1600">
        <v>0</v>
      </c>
      <c r="J1600">
        <v>0</v>
      </c>
      <c r="K1600">
        <v>0</v>
      </c>
      <c r="L1600">
        <v>0</v>
      </c>
      <c r="M1600">
        <v>0</v>
      </c>
      <c r="N1600">
        <v>0</v>
      </c>
      <c r="O1600">
        <v>0</v>
      </c>
      <c r="P1600">
        <v>0</v>
      </c>
      <c r="Q1600">
        <v>0</v>
      </c>
      <c r="R1600">
        <v>0</v>
      </c>
      <c r="S1600">
        <v>0</v>
      </c>
    </row>
    <row r="1601" spans="1:19">
      <c r="A1601" t="s">
        <v>162</v>
      </c>
      <c r="B1601" t="s">
        <v>185</v>
      </c>
      <c r="C1601" t="s">
        <v>863</v>
      </c>
      <c r="D1601">
        <v>68.141257177807972</v>
      </c>
      <c r="E1601">
        <v>31.335030673006585</v>
      </c>
      <c r="F1601">
        <v>0</v>
      </c>
      <c r="G1601">
        <v>0</v>
      </c>
      <c r="H1601">
        <v>0</v>
      </c>
      <c r="I1601">
        <v>0</v>
      </c>
      <c r="J1601">
        <v>0</v>
      </c>
      <c r="K1601">
        <v>0</v>
      </c>
      <c r="L1601">
        <v>0</v>
      </c>
      <c r="M1601">
        <v>0</v>
      </c>
      <c r="N1601">
        <v>0</v>
      </c>
      <c r="O1601">
        <v>0</v>
      </c>
      <c r="P1601">
        <v>0</v>
      </c>
      <c r="Q1601">
        <v>0</v>
      </c>
      <c r="R1601">
        <v>0</v>
      </c>
      <c r="S1601">
        <v>0</v>
      </c>
    </row>
    <row r="1602" spans="1:19">
      <c r="A1602" t="s">
        <v>164</v>
      </c>
      <c r="B1602" t="s">
        <v>171</v>
      </c>
      <c r="C1602" t="s">
        <v>856</v>
      </c>
      <c r="D1602">
        <v>0</v>
      </c>
      <c r="E1602">
        <v>0</v>
      </c>
      <c r="F1602">
        <v>0</v>
      </c>
      <c r="G1602">
        <v>0</v>
      </c>
      <c r="H1602">
        <v>0</v>
      </c>
      <c r="I1602">
        <v>0</v>
      </c>
      <c r="J1602">
        <v>0</v>
      </c>
      <c r="K1602">
        <v>0</v>
      </c>
      <c r="L1602">
        <v>0</v>
      </c>
      <c r="M1602">
        <v>0</v>
      </c>
      <c r="N1602">
        <v>0</v>
      </c>
      <c r="O1602">
        <v>0</v>
      </c>
      <c r="P1602">
        <v>0</v>
      </c>
      <c r="Q1602">
        <v>0</v>
      </c>
      <c r="R1602">
        <v>0</v>
      </c>
      <c r="S1602">
        <v>0</v>
      </c>
    </row>
    <row r="1603" spans="1:19">
      <c r="A1603" t="s">
        <v>164</v>
      </c>
      <c r="B1603" t="s">
        <v>171</v>
      </c>
      <c r="C1603" t="s">
        <v>857</v>
      </c>
      <c r="D1603">
        <v>21.679689123593107</v>
      </c>
      <c r="E1603">
        <v>9.9694920787325962</v>
      </c>
      <c r="F1603">
        <v>0</v>
      </c>
      <c r="G1603">
        <v>0</v>
      </c>
      <c r="H1603">
        <v>0</v>
      </c>
      <c r="I1603">
        <v>0</v>
      </c>
      <c r="J1603">
        <v>0</v>
      </c>
      <c r="K1603">
        <v>0</v>
      </c>
      <c r="L1603">
        <v>0</v>
      </c>
      <c r="M1603">
        <v>0</v>
      </c>
      <c r="N1603">
        <v>0</v>
      </c>
      <c r="O1603">
        <v>0</v>
      </c>
      <c r="P1603">
        <v>0</v>
      </c>
      <c r="Q1603">
        <v>0</v>
      </c>
      <c r="R1603">
        <v>0</v>
      </c>
      <c r="S1603">
        <v>0</v>
      </c>
    </row>
    <row r="1604" spans="1:19">
      <c r="A1604" t="s">
        <v>164</v>
      </c>
      <c r="B1604" t="s">
        <v>171</v>
      </c>
      <c r="C1604" t="s">
        <v>858</v>
      </c>
      <c r="D1604">
        <v>37.616291696687846</v>
      </c>
      <c r="E1604">
        <v>17.298002751031632</v>
      </c>
      <c r="F1604">
        <v>0</v>
      </c>
      <c r="G1604">
        <v>0</v>
      </c>
      <c r="H1604">
        <v>0</v>
      </c>
      <c r="I1604">
        <v>0</v>
      </c>
      <c r="J1604">
        <v>0</v>
      </c>
      <c r="K1604">
        <v>0</v>
      </c>
      <c r="L1604">
        <v>0</v>
      </c>
      <c r="M1604">
        <v>0</v>
      </c>
      <c r="N1604">
        <v>0</v>
      </c>
      <c r="O1604">
        <v>0</v>
      </c>
      <c r="P1604">
        <v>0</v>
      </c>
      <c r="Q1604">
        <v>0</v>
      </c>
      <c r="R1604">
        <v>0</v>
      </c>
      <c r="S1604">
        <v>0</v>
      </c>
    </row>
    <row r="1605" spans="1:19">
      <c r="A1605" t="s">
        <v>164</v>
      </c>
      <c r="B1605" t="s">
        <v>171</v>
      </c>
      <c r="C1605" t="s">
        <v>859</v>
      </c>
      <c r="D1605">
        <v>36.950565604032235</v>
      </c>
      <c r="E1605">
        <v>16.991865934700947</v>
      </c>
      <c r="F1605">
        <v>0</v>
      </c>
      <c r="G1605">
        <v>0</v>
      </c>
      <c r="H1605">
        <v>0</v>
      </c>
      <c r="I1605">
        <v>0</v>
      </c>
      <c r="J1605">
        <v>0</v>
      </c>
      <c r="K1605">
        <v>0</v>
      </c>
      <c r="L1605">
        <v>0</v>
      </c>
      <c r="M1605">
        <v>0</v>
      </c>
      <c r="N1605">
        <v>0</v>
      </c>
      <c r="O1605">
        <v>0</v>
      </c>
      <c r="P1605">
        <v>0</v>
      </c>
      <c r="Q1605">
        <v>0</v>
      </c>
      <c r="R1605">
        <v>0</v>
      </c>
      <c r="S1605">
        <v>0</v>
      </c>
    </row>
    <row r="1606" spans="1:19">
      <c r="A1606" t="s">
        <v>164</v>
      </c>
      <c r="B1606" t="s">
        <v>171</v>
      </c>
      <c r="C1606" t="s">
        <v>860</v>
      </c>
      <c r="D1606">
        <v>34.904382315749295</v>
      </c>
      <c r="E1606">
        <v>16.050920334979601</v>
      </c>
      <c r="F1606">
        <v>0</v>
      </c>
      <c r="G1606">
        <v>0</v>
      </c>
      <c r="H1606">
        <v>0</v>
      </c>
      <c r="I1606">
        <v>0</v>
      </c>
      <c r="J1606">
        <v>0</v>
      </c>
      <c r="K1606">
        <v>0</v>
      </c>
      <c r="L1606">
        <v>0</v>
      </c>
      <c r="M1606">
        <v>0</v>
      </c>
      <c r="N1606">
        <v>0</v>
      </c>
      <c r="O1606">
        <v>0</v>
      </c>
      <c r="P1606">
        <v>0</v>
      </c>
      <c r="Q1606">
        <v>0</v>
      </c>
      <c r="R1606">
        <v>0</v>
      </c>
      <c r="S1606">
        <v>0</v>
      </c>
    </row>
    <row r="1607" spans="1:19">
      <c r="A1607" t="s">
        <v>164</v>
      </c>
      <c r="B1607" t="s">
        <v>171</v>
      </c>
      <c r="C1607" t="s">
        <v>861</v>
      </c>
      <c r="D1607">
        <v>34.904382315749295</v>
      </c>
      <c r="E1607">
        <v>16.050920334979601</v>
      </c>
      <c r="F1607">
        <v>0</v>
      </c>
      <c r="G1607">
        <v>0</v>
      </c>
      <c r="H1607">
        <v>0</v>
      </c>
      <c r="I1607">
        <v>0</v>
      </c>
      <c r="J1607">
        <v>0</v>
      </c>
      <c r="K1607">
        <v>0</v>
      </c>
      <c r="L1607">
        <v>0</v>
      </c>
      <c r="M1607">
        <v>0</v>
      </c>
      <c r="N1607">
        <v>0</v>
      </c>
      <c r="O1607">
        <v>0</v>
      </c>
      <c r="P1607">
        <v>0</v>
      </c>
      <c r="Q1607">
        <v>0</v>
      </c>
      <c r="R1607">
        <v>0</v>
      </c>
      <c r="S1607">
        <v>0</v>
      </c>
    </row>
    <row r="1608" spans="1:19">
      <c r="A1608" t="s">
        <v>164</v>
      </c>
      <c r="B1608" t="s">
        <v>171</v>
      </c>
      <c r="C1608" t="s">
        <v>862</v>
      </c>
      <c r="D1608">
        <v>34.904382315749295</v>
      </c>
      <c r="E1608">
        <v>16.050920334979601</v>
      </c>
      <c r="F1608">
        <v>0</v>
      </c>
      <c r="G1608">
        <v>0</v>
      </c>
      <c r="H1608">
        <v>0</v>
      </c>
      <c r="I1608">
        <v>0</v>
      </c>
      <c r="J1608">
        <v>0</v>
      </c>
      <c r="K1608">
        <v>0</v>
      </c>
      <c r="L1608">
        <v>0</v>
      </c>
      <c r="M1608">
        <v>0</v>
      </c>
      <c r="N1608">
        <v>0</v>
      </c>
      <c r="O1608">
        <v>0</v>
      </c>
      <c r="P1608">
        <v>0</v>
      </c>
      <c r="Q1608">
        <v>0</v>
      </c>
      <c r="R1608">
        <v>0</v>
      </c>
      <c r="S1608">
        <v>0</v>
      </c>
    </row>
    <row r="1609" spans="1:19">
      <c r="A1609" t="s">
        <v>164</v>
      </c>
      <c r="B1609" t="s">
        <v>171</v>
      </c>
      <c r="C1609" t="s">
        <v>863</v>
      </c>
      <c r="D1609">
        <v>34.904382315749295</v>
      </c>
      <c r="E1609">
        <v>16.050920334979601</v>
      </c>
      <c r="F1609">
        <v>0</v>
      </c>
      <c r="G1609">
        <v>0</v>
      </c>
      <c r="H1609">
        <v>0</v>
      </c>
      <c r="I1609">
        <v>0</v>
      </c>
      <c r="J1609">
        <v>0</v>
      </c>
      <c r="K1609">
        <v>0</v>
      </c>
      <c r="L1609">
        <v>0</v>
      </c>
      <c r="M1609">
        <v>0</v>
      </c>
      <c r="N1609">
        <v>0</v>
      </c>
      <c r="O1609">
        <v>0</v>
      </c>
      <c r="P1609">
        <v>0</v>
      </c>
      <c r="Q1609">
        <v>0</v>
      </c>
      <c r="R1609">
        <v>0</v>
      </c>
      <c r="S1609">
        <v>0</v>
      </c>
    </row>
    <row r="1610" spans="1:19">
      <c r="A1610" t="s">
        <v>164</v>
      </c>
      <c r="B1610" t="s">
        <v>173</v>
      </c>
      <c r="C1610" t="s">
        <v>856</v>
      </c>
      <c r="D1610">
        <v>0</v>
      </c>
      <c r="E1610">
        <v>0</v>
      </c>
      <c r="F1610">
        <v>0</v>
      </c>
      <c r="G1610">
        <v>0</v>
      </c>
      <c r="H1610">
        <v>0</v>
      </c>
      <c r="I1610">
        <v>0</v>
      </c>
      <c r="J1610">
        <v>0</v>
      </c>
      <c r="K1610">
        <v>0</v>
      </c>
      <c r="L1610">
        <v>0</v>
      </c>
      <c r="M1610">
        <v>0</v>
      </c>
      <c r="N1610">
        <v>0</v>
      </c>
      <c r="O1610">
        <v>0</v>
      </c>
      <c r="P1610">
        <v>0</v>
      </c>
      <c r="Q1610">
        <v>0</v>
      </c>
      <c r="R1610">
        <v>0</v>
      </c>
      <c r="S1610">
        <v>0</v>
      </c>
    </row>
    <row r="1611" spans="1:19">
      <c r="A1611" t="s">
        <v>164</v>
      </c>
      <c r="B1611" t="s">
        <v>173</v>
      </c>
      <c r="C1611" t="s">
        <v>857</v>
      </c>
      <c r="D1611">
        <v>56.058040103899756</v>
      </c>
      <c r="E1611">
        <v>25.778514792304264</v>
      </c>
      <c r="F1611">
        <v>0</v>
      </c>
      <c r="G1611">
        <v>0</v>
      </c>
      <c r="H1611">
        <v>0</v>
      </c>
      <c r="I1611">
        <v>0</v>
      </c>
      <c r="J1611">
        <v>0</v>
      </c>
      <c r="K1611">
        <v>0</v>
      </c>
      <c r="L1611">
        <v>0</v>
      </c>
      <c r="M1611">
        <v>0</v>
      </c>
      <c r="N1611">
        <v>0</v>
      </c>
      <c r="O1611">
        <v>0</v>
      </c>
      <c r="P1611">
        <v>0</v>
      </c>
      <c r="Q1611">
        <v>0</v>
      </c>
      <c r="R1611">
        <v>0</v>
      </c>
      <c r="S1611">
        <v>0</v>
      </c>
    </row>
    <row r="1612" spans="1:19">
      <c r="A1612" t="s">
        <v>164</v>
      </c>
      <c r="B1612" t="s">
        <v>173</v>
      </c>
      <c r="C1612" t="s">
        <v>858</v>
      </c>
      <c r="D1612">
        <v>51.188706405106089</v>
      </c>
      <c r="E1612">
        <v>23.539332142494032</v>
      </c>
      <c r="F1612">
        <v>0</v>
      </c>
      <c r="G1612">
        <v>0</v>
      </c>
      <c r="H1612">
        <v>0</v>
      </c>
      <c r="I1612">
        <v>0</v>
      </c>
      <c r="J1612">
        <v>0</v>
      </c>
      <c r="K1612">
        <v>0</v>
      </c>
      <c r="L1612">
        <v>0</v>
      </c>
      <c r="M1612">
        <v>0</v>
      </c>
      <c r="N1612">
        <v>0</v>
      </c>
      <c r="O1612">
        <v>0</v>
      </c>
      <c r="P1612">
        <v>0</v>
      </c>
      <c r="Q1612">
        <v>0</v>
      </c>
      <c r="R1612">
        <v>0</v>
      </c>
      <c r="S1612">
        <v>0</v>
      </c>
    </row>
    <row r="1613" spans="1:19">
      <c r="A1613" t="s">
        <v>164</v>
      </c>
      <c r="B1613" t="s">
        <v>173</v>
      </c>
      <c r="C1613" t="s">
        <v>859</v>
      </c>
      <c r="D1613">
        <v>36.387206371917713</v>
      </c>
      <c r="E1613">
        <v>16.732802930151934</v>
      </c>
      <c r="F1613">
        <v>0</v>
      </c>
      <c r="G1613">
        <v>0</v>
      </c>
      <c r="H1613">
        <v>0</v>
      </c>
      <c r="I1613">
        <v>0</v>
      </c>
      <c r="J1613">
        <v>0</v>
      </c>
      <c r="K1613">
        <v>0</v>
      </c>
      <c r="L1613">
        <v>0</v>
      </c>
      <c r="M1613">
        <v>0</v>
      </c>
      <c r="N1613">
        <v>0</v>
      </c>
      <c r="O1613">
        <v>0</v>
      </c>
      <c r="P1613">
        <v>0</v>
      </c>
      <c r="Q1613">
        <v>0</v>
      </c>
      <c r="R1613">
        <v>0</v>
      </c>
      <c r="S1613">
        <v>0</v>
      </c>
    </row>
    <row r="1614" spans="1:19">
      <c r="A1614" t="s">
        <v>164</v>
      </c>
      <c r="B1614" t="s">
        <v>173</v>
      </c>
      <c r="C1614" t="s">
        <v>860</v>
      </c>
      <c r="D1614">
        <v>48.770618598109671</v>
      </c>
      <c r="E1614">
        <v>22.427364756794951</v>
      </c>
      <c r="F1614">
        <v>0</v>
      </c>
      <c r="G1614">
        <v>0</v>
      </c>
      <c r="H1614">
        <v>0</v>
      </c>
      <c r="I1614">
        <v>0</v>
      </c>
      <c r="J1614">
        <v>0</v>
      </c>
      <c r="K1614">
        <v>0</v>
      </c>
      <c r="L1614">
        <v>0</v>
      </c>
      <c r="M1614">
        <v>0</v>
      </c>
      <c r="N1614">
        <v>0</v>
      </c>
      <c r="O1614">
        <v>0</v>
      </c>
      <c r="P1614">
        <v>0</v>
      </c>
      <c r="Q1614">
        <v>0</v>
      </c>
      <c r="R1614">
        <v>0</v>
      </c>
      <c r="S1614">
        <v>0</v>
      </c>
    </row>
    <row r="1615" spans="1:19">
      <c r="A1615" t="s">
        <v>164</v>
      </c>
      <c r="B1615" t="s">
        <v>173</v>
      </c>
      <c r="C1615" t="s">
        <v>861</v>
      </c>
      <c r="D1615">
        <v>48.770618598109671</v>
      </c>
      <c r="E1615">
        <v>22.427364756794951</v>
      </c>
      <c r="F1615">
        <v>0</v>
      </c>
      <c r="G1615">
        <v>0</v>
      </c>
      <c r="H1615">
        <v>0</v>
      </c>
      <c r="I1615">
        <v>0</v>
      </c>
      <c r="J1615">
        <v>0</v>
      </c>
      <c r="K1615">
        <v>0</v>
      </c>
      <c r="L1615">
        <v>0</v>
      </c>
      <c r="M1615">
        <v>0</v>
      </c>
      <c r="N1615">
        <v>0</v>
      </c>
      <c r="O1615">
        <v>0</v>
      </c>
      <c r="P1615">
        <v>0</v>
      </c>
      <c r="Q1615">
        <v>0</v>
      </c>
      <c r="R1615">
        <v>0</v>
      </c>
      <c r="S1615">
        <v>0</v>
      </c>
    </row>
    <row r="1616" spans="1:19">
      <c r="A1616" t="s">
        <v>164</v>
      </c>
      <c r="B1616" t="s">
        <v>173</v>
      </c>
      <c r="C1616" t="s">
        <v>862</v>
      </c>
      <c r="D1616">
        <v>48.770618598109671</v>
      </c>
      <c r="E1616">
        <v>22.427364756794951</v>
      </c>
      <c r="F1616">
        <v>0</v>
      </c>
      <c r="G1616">
        <v>0</v>
      </c>
      <c r="H1616">
        <v>0</v>
      </c>
      <c r="I1616">
        <v>0</v>
      </c>
      <c r="J1616">
        <v>0</v>
      </c>
      <c r="K1616">
        <v>0</v>
      </c>
      <c r="L1616">
        <v>0</v>
      </c>
      <c r="M1616">
        <v>0</v>
      </c>
      <c r="N1616">
        <v>0</v>
      </c>
      <c r="O1616">
        <v>0</v>
      </c>
      <c r="P1616">
        <v>0</v>
      </c>
      <c r="Q1616">
        <v>0</v>
      </c>
      <c r="R1616">
        <v>0</v>
      </c>
      <c r="S1616">
        <v>0</v>
      </c>
    </row>
    <row r="1617" spans="1:19">
      <c r="A1617" t="s">
        <v>164</v>
      </c>
      <c r="B1617" t="s">
        <v>173</v>
      </c>
      <c r="C1617" t="s">
        <v>863</v>
      </c>
      <c r="D1617">
        <v>48.770618598109671</v>
      </c>
      <c r="E1617">
        <v>22.427364756794951</v>
      </c>
      <c r="F1617">
        <v>0</v>
      </c>
      <c r="G1617">
        <v>0</v>
      </c>
      <c r="H1617">
        <v>0</v>
      </c>
      <c r="I1617">
        <v>0</v>
      </c>
      <c r="J1617">
        <v>0</v>
      </c>
      <c r="K1617">
        <v>0</v>
      </c>
      <c r="L1617">
        <v>0</v>
      </c>
      <c r="M1617">
        <v>0</v>
      </c>
      <c r="N1617">
        <v>0</v>
      </c>
      <c r="O1617">
        <v>0</v>
      </c>
      <c r="P1617">
        <v>0</v>
      </c>
      <c r="Q1617">
        <v>0</v>
      </c>
      <c r="R1617">
        <v>0</v>
      </c>
      <c r="S1617">
        <v>0</v>
      </c>
    </row>
    <row r="1618" spans="1:19">
      <c r="A1618" t="s">
        <v>164</v>
      </c>
      <c r="B1618" t="s">
        <v>175</v>
      </c>
      <c r="C1618" t="s">
        <v>856</v>
      </c>
      <c r="D1618">
        <v>0</v>
      </c>
      <c r="E1618">
        <v>0</v>
      </c>
      <c r="F1618">
        <v>0</v>
      </c>
      <c r="G1618">
        <v>0</v>
      </c>
      <c r="H1618">
        <v>0</v>
      </c>
      <c r="I1618">
        <v>0</v>
      </c>
      <c r="J1618">
        <v>0</v>
      </c>
      <c r="K1618">
        <v>0</v>
      </c>
      <c r="L1618">
        <v>0</v>
      </c>
      <c r="M1618">
        <v>0</v>
      </c>
      <c r="N1618">
        <v>0</v>
      </c>
      <c r="O1618">
        <v>0</v>
      </c>
      <c r="P1618">
        <v>0</v>
      </c>
      <c r="Q1618">
        <v>0</v>
      </c>
      <c r="R1618">
        <v>0</v>
      </c>
      <c r="S1618">
        <v>0</v>
      </c>
    </row>
    <row r="1619" spans="1:19">
      <c r="A1619" t="s">
        <v>164</v>
      </c>
      <c r="B1619" t="s">
        <v>175</v>
      </c>
      <c r="C1619" t="s">
        <v>857</v>
      </c>
      <c r="D1619">
        <v>0</v>
      </c>
      <c r="E1619">
        <v>0</v>
      </c>
      <c r="F1619">
        <v>0</v>
      </c>
      <c r="G1619">
        <v>0</v>
      </c>
      <c r="H1619">
        <v>0</v>
      </c>
      <c r="I1619">
        <v>0</v>
      </c>
      <c r="J1619">
        <v>0</v>
      </c>
      <c r="K1619">
        <v>0</v>
      </c>
      <c r="L1619">
        <v>0</v>
      </c>
      <c r="M1619">
        <v>0</v>
      </c>
      <c r="N1619">
        <v>0</v>
      </c>
      <c r="O1619">
        <v>0</v>
      </c>
      <c r="P1619">
        <v>0</v>
      </c>
      <c r="Q1619">
        <v>0</v>
      </c>
      <c r="R1619">
        <v>0</v>
      </c>
      <c r="S1619">
        <v>0</v>
      </c>
    </row>
    <row r="1620" spans="1:19">
      <c r="A1620" t="s">
        <v>164</v>
      </c>
      <c r="B1620" t="s">
        <v>175</v>
      </c>
      <c r="C1620" t="s">
        <v>858</v>
      </c>
      <c r="D1620">
        <v>66.608731707317091</v>
      </c>
      <c r="E1620">
        <v>30.630292682926822</v>
      </c>
      <c r="F1620">
        <v>0</v>
      </c>
      <c r="G1620">
        <v>0</v>
      </c>
      <c r="H1620">
        <v>0</v>
      </c>
      <c r="I1620">
        <v>0</v>
      </c>
      <c r="J1620">
        <v>0</v>
      </c>
      <c r="K1620">
        <v>0</v>
      </c>
      <c r="L1620">
        <v>0</v>
      </c>
      <c r="M1620">
        <v>0</v>
      </c>
      <c r="N1620">
        <v>0</v>
      </c>
      <c r="O1620">
        <v>0</v>
      </c>
      <c r="P1620">
        <v>0</v>
      </c>
      <c r="Q1620">
        <v>0</v>
      </c>
      <c r="R1620">
        <v>0</v>
      </c>
      <c r="S1620">
        <v>0</v>
      </c>
    </row>
    <row r="1621" spans="1:19">
      <c r="A1621" t="s">
        <v>164</v>
      </c>
      <c r="B1621" t="s">
        <v>175</v>
      </c>
      <c r="C1621" t="s">
        <v>859</v>
      </c>
      <c r="D1621">
        <v>66.608731707317091</v>
      </c>
      <c r="E1621">
        <v>30.630292682926822</v>
      </c>
      <c r="F1621">
        <v>0</v>
      </c>
      <c r="G1621">
        <v>0</v>
      </c>
      <c r="H1621">
        <v>0</v>
      </c>
      <c r="I1621">
        <v>0</v>
      </c>
      <c r="J1621">
        <v>0</v>
      </c>
      <c r="K1621">
        <v>0</v>
      </c>
      <c r="L1621">
        <v>0</v>
      </c>
      <c r="M1621">
        <v>0</v>
      </c>
      <c r="N1621">
        <v>0</v>
      </c>
      <c r="O1621">
        <v>0</v>
      </c>
      <c r="P1621">
        <v>0</v>
      </c>
      <c r="Q1621">
        <v>0</v>
      </c>
      <c r="R1621">
        <v>0</v>
      </c>
      <c r="S1621">
        <v>0</v>
      </c>
    </row>
    <row r="1622" spans="1:19">
      <c r="A1622" t="s">
        <v>164</v>
      </c>
      <c r="B1622" t="s">
        <v>175</v>
      </c>
      <c r="C1622" t="s">
        <v>860</v>
      </c>
      <c r="D1622">
        <v>46.779833066847658</v>
      </c>
      <c r="E1622">
        <v>21.511894038039429</v>
      </c>
      <c r="F1622">
        <v>0</v>
      </c>
      <c r="G1622">
        <v>0</v>
      </c>
      <c r="H1622">
        <v>0</v>
      </c>
      <c r="I1622">
        <v>0</v>
      </c>
      <c r="J1622">
        <v>0</v>
      </c>
      <c r="K1622">
        <v>0</v>
      </c>
      <c r="L1622">
        <v>0</v>
      </c>
      <c r="M1622">
        <v>0</v>
      </c>
      <c r="N1622">
        <v>0</v>
      </c>
      <c r="O1622">
        <v>0</v>
      </c>
      <c r="P1622">
        <v>0</v>
      </c>
      <c r="Q1622">
        <v>0</v>
      </c>
      <c r="R1622">
        <v>0</v>
      </c>
      <c r="S1622">
        <v>0</v>
      </c>
    </row>
    <row r="1623" spans="1:19">
      <c r="A1623" t="s">
        <v>164</v>
      </c>
      <c r="B1623" t="s">
        <v>175</v>
      </c>
      <c r="C1623" t="s">
        <v>861</v>
      </c>
      <c r="D1623">
        <v>46.779833066847658</v>
      </c>
      <c r="E1623">
        <v>21.511894038039429</v>
      </c>
      <c r="F1623">
        <v>0</v>
      </c>
      <c r="G1623">
        <v>0</v>
      </c>
      <c r="H1623">
        <v>0</v>
      </c>
      <c r="I1623">
        <v>0</v>
      </c>
      <c r="J1623">
        <v>0</v>
      </c>
      <c r="K1623">
        <v>0</v>
      </c>
      <c r="L1623">
        <v>0</v>
      </c>
      <c r="M1623">
        <v>0</v>
      </c>
      <c r="N1623">
        <v>0</v>
      </c>
      <c r="O1623">
        <v>0</v>
      </c>
      <c r="P1623">
        <v>0</v>
      </c>
      <c r="Q1623">
        <v>0</v>
      </c>
      <c r="R1623">
        <v>0</v>
      </c>
      <c r="S1623">
        <v>0</v>
      </c>
    </row>
    <row r="1624" spans="1:19">
      <c r="A1624" t="s">
        <v>164</v>
      </c>
      <c r="B1624" t="s">
        <v>175</v>
      </c>
      <c r="C1624" t="s">
        <v>862</v>
      </c>
      <c r="D1624">
        <v>46.779833066847658</v>
      </c>
      <c r="E1624">
        <v>21.511894038039429</v>
      </c>
      <c r="F1624">
        <v>0</v>
      </c>
      <c r="G1624">
        <v>0</v>
      </c>
      <c r="H1624">
        <v>0</v>
      </c>
      <c r="I1624">
        <v>0</v>
      </c>
      <c r="J1624">
        <v>0</v>
      </c>
      <c r="K1624">
        <v>0</v>
      </c>
      <c r="L1624">
        <v>0</v>
      </c>
      <c r="M1624">
        <v>0</v>
      </c>
      <c r="N1624">
        <v>0</v>
      </c>
      <c r="O1624">
        <v>0</v>
      </c>
      <c r="P1624">
        <v>0</v>
      </c>
      <c r="Q1624">
        <v>0</v>
      </c>
      <c r="R1624">
        <v>0</v>
      </c>
      <c r="S1624">
        <v>0</v>
      </c>
    </row>
    <row r="1625" spans="1:19">
      <c r="A1625" t="s">
        <v>164</v>
      </c>
      <c r="B1625" t="s">
        <v>175</v>
      </c>
      <c r="C1625" t="s">
        <v>863</v>
      </c>
      <c r="D1625">
        <v>46.779833066847658</v>
      </c>
      <c r="E1625">
        <v>21.511894038039429</v>
      </c>
      <c r="F1625">
        <v>0</v>
      </c>
      <c r="G1625">
        <v>0</v>
      </c>
      <c r="H1625">
        <v>0</v>
      </c>
      <c r="I1625">
        <v>0</v>
      </c>
      <c r="J1625">
        <v>0</v>
      </c>
      <c r="K1625">
        <v>0</v>
      </c>
      <c r="L1625">
        <v>0</v>
      </c>
      <c r="M1625">
        <v>0</v>
      </c>
      <c r="N1625">
        <v>0</v>
      </c>
      <c r="O1625">
        <v>0</v>
      </c>
      <c r="P1625">
        <v>0</v>
      </c>
      <c r="Q1625">
        <v>0</v>
      </c>
      <c r="R1625">
        <v>0</v>
      </c>
      <c r="S1625">
        <v>0</v>
      </c>
    </row>
    <row r="1626" spans="1:19">
      <c r="A1626" t="s">
        <v>164</v>
      </c>
      <c r="B1626" t="s">
        <v>177</v>
      </c>
      <c r="C1626" t="s">
        <v>856</v>
      </c>
      <c r="D1626">
        <v>0</v>
      </c>
      <c r="E1626">
        <v>0</v>
      </c>
      <c r="F1626">
        <v>0</v>
      </c>
      <c r="G1626">
        <v>0</v>
      </c>
      <c r="H1626">
        <v>0</v>
      </c>
      <c r="I1626">
        <v>0</v>
      </c>
      <c r="J1626">
        <v>0</v>
      </c>
      <c r="K1626">
        <v>0</v>
      </c>
      <c r="L1626">
        <v>0</v>
      </c>
      <c r="M1626">
        <v>0</v>
      </c>
      <c r="N1626">
        <v>0</v>
      </c>
      <c r="O1626">
        <v>0</v>
      </c>
      <c r="P1626">
        <v>0</v>
      </c>
      <c r="Q1626">
        <v>0</v>
      </c>
      <c r="R1626">
        <v>0</v>
      </c>
      <c r="S1626">
        <v>0</v>
      </c>
    </row>
    <row r="1627" spans="1:19">
      <c r="A1627" t="s">
        <v>164</v>
      </c>
      <c r="B1627" t="s">
        <v>177</v>
      </c>
      <c r="C1627" t="s">
        <v>857</v>
      </c>
      <c r="D1627">
        <v>21.92</v>
      </c>
      <c r="E1627">
        <v>10.079999999999998</v>
      </c>
      <c r="F1627">
        <v>0</v>
      </c>
      <c r="G1627">
        <v>0</v>
      </c>
      <c r="H1627">
        <v>0</v>
      </c>
      <c r="I1627">
        <v>0</v>
      </c>
      <c r="J1627">
        <v>0</v>
      </c>
      <c r="K1627">
        <v>0</v>
      </c>
      <c r="L1627">
        <v>0</v>
      </c>
      <c r="M1627">
        <v>0</v>
      </c>
      <c r="N1627">
        <v>0</v>
      </c>
      <c r="O1627">
        <v>0</v>
      </c>
      <c r="P1627">
        <v>0</v>
      </c>
      <c r="Q1627">
        <v>0</v>
      </c>
      <c r="R1627">
        <v>0</v>
      </c>
      <c r="S1627">
        <v>0</v>
      </c>
    </row>
    <row r="1628" spans="1:19">
      <c r="A1628" t="s">
        <v>164</v>
      </c>
      <c r="B1628" t="s">
        <v>177</v>
      </c>
      <c r="C1628" t="s">
        <v>858</v>
      </c>
      <c r="D1628">
        <v>52.416561680000001</v>
      </c>
      <c r="E1628">
        <v>24.103966319999998</v>
      </c>
      <c r="F1628">
        <v>0</v>
      </c>
      <c r="G1628">
        <v>0</v>
      </c>
      <c r="H1628">
        <v>0</v>
      </c>
      <c r="I1628">
        <v>0</v>
      </c>
      <c r="J1628">
        <v>0</v>
      </c>
      <c r="K1628">
        <v>0</v>
      </c>
      <c r="L1628">
        <v>0</v>
      </c>
      <c r="M1628">
        <v>0</v>
      </c>
      <c r="N1628">
        <v>0</v>
      </c>
      <c r="O1628">
        <v>0</v>
      </c>
      <c r="P1628">
        <v>0</v>
      </c>
      <c r="Q1628">
        <v>0</v>
      </c>
      <c r="R1628">
        <v>0</v>
      </c>
      <c r="S1628">
        <v>0</v>
      </c>
    </row>
    <row r="1629" spans="1:19">
      <c r="A1629" t="s">
        <v>164</v>
      </c>
      <c r="B1629" t="s">
        <v>177</v>
      </c>
      <c r="C1629" t="s">
        <v>859</v>
      </c>
      <c r="D1629">
        <v>79.556927500000029</v>
      </c>
      <c r="E1629">
        <v>36.584572500000007</v>
      </c>
      <c r="F1629">
        <v>0</v>
      </c>
      <c r="G1629">
        <v>0</v>
      </c>
      <c r="H1629">
        <v>0</v>
      </c>
      <c r="I1629">
        <v>0</v>
      </c>
      <c r="J1629">
        <v>0</v>
      </c>
      <c r="K1629">
        <v>0</v>
      </c>
      <c r="L1629">
        <v>0</v>
      </c>
      <c r="M1629">
        <v>0</v>
      </c>
      <c r="N1629">
        <v>0</v>
      </c>
      <c r="O1629">
        <v>0</v>
      </c>
      <c r="P1629">
        <v>0</v>
      </c>
      <c r="Q1629">
        <v>0</v>
      </c>
      <c r="R1629">
        <v>0</v>
      </c>
      <c r="S1629">
        <v>0</v>
      </c>
    </row>
    <row r="1630" spans="1:19">
      <c r="A1630" t="s">
        <v>164</v>
      </c>
      <c r="B1630" t="s">
        <v>177</v>
      </c>
      <c r="C1630" t="s">
        <v>860</v>
      </c>
      <c r="D1630">
        <v>79.556927500000029</v>
      </c>
      <c r="E1630">
        <v>36.584572500000007</v>
      </c>
      <c r="F1630">
        <v>0</v>
      </c>
      <c r="G1630">
        <v>0</v>
      </c>
      <c r="H1630">
        <v>0</v>
      </c>
      <c r="I1630">
        <v>0</v>
      </c>
      <c r="J1630">
        <v>0</v>
      </c>
      <c r="K1630">
        <v>0</v>
      </c>
      <c r="L1630">
        <v>0</v>
      </c>
      <c r="M1630">
        <v>0</v>
      </c>
      <c r="N1630">
        <v>0</v>
      </c>
      <c r="O1630">
        <v>0</v>
      </c>
      <c r="P1630">
        <v>0</v>
      </c>
      <c r="Q1630">
        <v>0</v>
      </c>
      <c r="R1630">
        <v>0</v>
      </c>
      <c r="S1630">
        <v>0</v>
      </c>
    </row>
    <row r="1631" spans="1:19">
      <c r="A1631" t="s">
        <v>164</v>
      </c>
      <c r="B1631" t="s">
        <v>177</v>
      </c>
      <c r="C1631" t="s">
        <v>861</v>
      </c>
      <c r="D1631">
        <v>79.556927500000029</v>
      </c>
      <c r="E1631">
        <v>36.584572500000007</v>
      </c>
      <c r="F1631">
        <v>0</v>
      </c>
      <c r="G1631">
        <v>0</v>
      </c>
      <c r="H1631">
        <v>0</v>
      </c>
      <c r="I1631">
        <v>0</v>
      </c>
      <c r="J1631">
        <v>0</v>
      </c>
      <c r="K1631">
        <v>0</v>
      </c>
      <c r="L1631">
        <v>0</v>
      </c>
      <c r="M1631">
        <v>0</v>
      </c>
      <c r="N1631">
        <v>0</v>
      </c>
      <c r="O1631">
        <v>0</v>
      </c>
      <c r="P1631">
        <v>0</v>
      </c>
      <c r="Q1631">
        <v>0</v>
      </c>
      <c r="R1631">
        <v>0</v>
      </c>
      <c r="S1631">
        <v>0</v>
      </c>
    </row>
    <row r="1632" spans="1:19">
      <c r="A1632" t="s">
        <v>164</v>
      </c>
      <c r="B1632" t="s">
        <v>177</v>
      </c>
      <c r="C1632" t="s">
        <v>862</v>
      </c>
      <c r="D1632">
        <v>79.556927500000029</v>
      </c>
      <c r="E1632">
        <v>36.584572500000007</v>
      </c>
      <c r="F1632">
        <v>0</v>
      </c>
      <c r="G1632">
        <v>0</v>
      </c>
      <c r="H1632">
        <v>0</v>
      </c>
      <c r="I1632">
        <v>0</v>
      </c>
      <c r="J1632">
        <v>0</v>
      </c>
      <c r="K1632">
        <v>0</v>
      </c>
      <c r="L1632">
        <v>0</v>
      </c>
      <c r="M1632">
        <v>0</v>
      </c>
      <c r="N1632">
        <v>0</v>
      </c>
      <c r="O1632">
        <v>0</v>
      </c>
      <c r="P1632">
        <v>0</v>
      </c>
      <c r="Q1632">
        <v>0</v>
      </c>
      <c r="R1632">
        <v>0</v>
      </c>
      <c r="S1632">
        <v>0</v>
      </c>
    </row>
    <row r="1633" spans="1:19">
      <c r="A1633" t="s">
        <v>164</v>
      </c>
      <c r="B1633" t="s">
        <v>177</v>
      </c>
      <c r="C1633" t="s">
        <v>863</v>
      </c>
      <c r="D1633">
        <v>79.556927500000029</v>
      </c>
      <c r="E1633">
        <v>36.584572500000007</v>
      </c>
      <c r="F1633">
        <v>0</v>
      </c>
      <c r="G1633">
        <v>0</v>
      </c>
      <c r="H1633">
        <v>0</v>
      </c>
      <c r="I1633">
        <v>0</v>
      </c>
      <c r="J1633">
        <v>0</v>
      </c>
      <c r="K1633">
        <v>0</v>
      </c>
      <c r="L1633">
        <v>0</v>
      </c>
      <c r="M1633">
        <v>0</v>
      </c>
      <c r="N1633">
        <v>0</v>
      </c>
      <c r="O1633">
        <v>0</v>
      </c>
      <c r="P1633">
        <v>0</v>
      </c>
      <c r="Q1633">
        <v>0</v>
      </c>
      <c r="R1633">
        <v>0</v>
      </c>
      <c r="S1633">
        <v>0</v>
      </c>
    </row>
    <row r="1634" spans="1:19">
      <c r="A1634" t="s">
        <v>164</v>
      </c>
      <c r="B1634" t="s">
        <v>179</v>
      </c>
      <c r="C1634" t="s">
        <v>856</v>
      </c>
      <c r="D1634">
        <v>0</v>
      </c>
      <c r="E1634">
        <v>0</v>
      </c>
      <c r="F1634">
        <v>0</v>
      </c>
      <c r="G1634">
        <v>0</v>
      </c>
      <c r="H1634">
        <v>0</v>
      </c>
      <c r="I1634">
        <v>0</v>
      </c>
      <c r="J1634">
        <v>0</v>
      </c>
      <c r="K1634">
        <v>0</v>
      </c>
      <c r="L1634">
        <v>0</v>
      </c>
      <c r="M1634">
        <v>0</v>
      </c>
      <c r="N1634">
        <v>0</v>
      </c>
      <c r="O1634">
        <v>0</v>
      </c>
      <c r="P1634">
        <v>0</v>
      </c>
      <c r="Q1634">
        <v>0</v>
      </c>
      <c r="R1634">
        <v>0</v>
      </c>
      <c r="S1634">
        <v>0</v>
      </c>
    </row>
    <row r="1635" spans="1:19">
      <c r="A1635" t="s">
        <v>164</v>
      </c>
      <c r="B1635" t="s">
        <v>179</v>
      </c>
      <c r="C1635" t="s">
        <v>857</v>
      </c>
      <c r="D1635">
        <v>21.92</v>
      </c>
      <c r="E1635">
        <v>10.079999999999998</v>
      </c>
      <c r="F1635">
        <v>0</v>
      </c>
      <c r="G1635">
        <v>0</v>
      </c>
      <c r="H1635">
        <v>0</v>
      </c>
      <c r="I1635">
        <v>0</v>
      </c>
      <c r="J1635">
        <v>0</v>
      </c>
      <c r="K1635">
        <v>0</v>
      </c>
      <c r="L1635">
        <v>0</v>
      </c>
      <c r="M1635">
        <v>0</v>
      </c>
      <c r="N1635">
        <v>0</v>
      </c>
      <c r="O1635">
        <v>0</v>
      </c>
      <c r="P1635">
        <v>0</v>
      </c>
      <c r="Q1635">
        <v>0</v>
      </c>
      <c r="R1635">
        <v>0</v>
      </c>
      <c r="S1635">
        <v>0</v>
      </c>
    </row>
    <row r="1636" spans="1:19">
      <c r="A1636" t="s">
        <v>164</v>
      </c>
      <c r="B1636" t="s">
        <v>179</v>
      </c>
      <c r="C1636" t="s">
        <v>858</v>
      </c>
      <c r="D1636">
        <v>52.416561680000001</v>
      </c>
      <c r="E1636">
        <v>24.103966319999998</v>
      </c>
      <c r="F1636">
        <v>0</v>
      </c>
      <c r="G1636">
        <v>0</v>
      </c>
      <c r="H1636">
        <v>0</v>
      </c>
      <c r="I1636">
        <v>0</v>
      </c>
      <c r="J1636">
        <v>0</v>
      </c>
      <c r="K1636">
        <v>0</v>
      </c>
      <c r="L1636">
        <v>0</v>
      </c>
      <c r="M1636">
        <v>0</v>
      </c>
      <c r="N1636">
        <v>0</v>
      </c>
      <c r="O1636">
        <v>0</v>
      </c>
      <c r="P1636">
        <v>0</v>
      </c>
      <c r="Q1636">
        <v>0</v>
      </c>
      <c r="R1636">
        <v>0</v>
      </c>
      <c r="S1636">
        <v>0</v>
      </c>
    </row>
    <row r="1637" spans="1:19">
      <c r="A1637" t="s">
        <v>164</v>
      </c>
      <c r="B1637" t="s">
        <v>179</v>
      </c>
      <c r="C1637" t="s">
        <v>859</v>
      </c>
      <c r="D1637">
        <v>79.556927500000029</v>
      </c>
      <c r="E1637">
        <v>36.584572500000007</v>
      </c>
      <c r="F1637">
        <v>0</v>
      </c>
      <c r="G1637">
        <v>0</v>
      </c>
      <c r="H1637">
        <v>0</v>
      </c>
      <c r="I1637">
        <v>0</v>
      </c>
      <c r="J1637">
        <v>0</v>
      </c>
      <c r="K1637">
        <v>0</v>
      </c>
      <c r="L1637">
        <v>0</v>
      </c>
      <c r="M1637">
        <v>0</v>
      </c>
      <c r="N1637">
        <v>0</v>
      </c>
      <c r="O1637">
        <v>0</v>
      </c>
      <c r="P1637">
        <v>0</v>
      </c>
      <c r="Q1637">
        <v>0</v>
      </c>
      <c r="R1637">
        <v>0</v>
      </c>
      <c r="S1637">
        <v>0</v>
      </c>
    </row>
    <row r="1638" spans="1:19">
      <c r="A1638" t="s">
        <v>164</v>
      </c>
      <c r="B1638" t="s">
        <v>179</v>
      </c>
      <c r="C1638" t="s">
        <v>860</v>
      </c>
      <c r="D1638">
        <v>79.556927500000029</v>
      </c>
      <c r="E1638">
        <v>36.584572500000007</v>
      </c>
      <c r="F1638">
        <v>0</v>
      </c>
      <c r="G1638">
        <v>0</v>
      </c>
      <c r="H1638">
        <v>0</v>
      </c>
      <c r="I1638">
        <v>0</v>
      </c>
      <c r="J1638">
        <v>0</v>
      </c>
      <c r="K1638">
        <v>0</v>
      </c>
      <c r="L1638">
        <v>0</v>
      </c>
      <c r="M1638">
        <v>0</v>
      </c>
      <c r="N1638">
        <v>0</v>
      </c>
      <c r="O1638">
        <v>0</v>
      </c>
      <c r="P1638">
        <v>0</v>
      </c>
      <c r="Q1638">
        <v>0</v>
      </c>
      <c r="R1638">
        <v>0</v>
      </c>
      <c r="S1638">
        <v>0</v>
      </c>
    </row>
    <row r="1639" spans="1:19">
      <c r="A1639" t="s">
        <v>164</v>
      </c>
      <c r="B1639" t="s">
        <v>179</v>
      </c>
      <c r="C1639" t="s">
        <v>861</v>
      </c>
      <c r="D1639">
        <v>79.556927500000029</v>
      </c>
      <c r="E1639">
        <v>36.584572500000007</v>
      </c>
      <c r="F1639">
        <v>0</v>
      </c>
      <c r="G1639">
        <v>0</v>
      </c>
      <c r="H1639">
        <v>0</v>
      </c>
      <c r="I1639">
        <v>0</v>
      </c>
      <c r="J1639">
        <v>0</v>
      </c>
      <c r="K1639">
        <v>0</v>
      </c>
      <c r="L1639">
        <v>0</v>
      </c>
      <c r="M1639">
        <v>0</v>
      </c>
      <c r="N1639">
        <v>0</v>
      </c>
      <c r="O1639">
        <v>0</v>
      </c>
      <c r="P1639">
        <v>0</v>
      </c>
      <c r="Q1639">
        <v>0</v>
      </c>
      <c r="R1639">
        <v>0</v>
      </c>
      <c r="S1639">
        <v>0</v>
      </c>
    </row>
    <row r="1640" spans="1:19">
      <c r="A1640" t="s">
        <v>164</v>
      </c>
      <c r="B1640" t="s">
        <v>179</v>
      </c>
      <c r="C1640" t="s">
        <v>862</v>
      </c>
      <c r="D1640">
        <v>79.556927500000029</v>
      </c>
      <c r="E1640">
        <v>36.584572500000007</v>
      </c>
      <c r="F1640">
        <v>0</v>
      </c>
      <c r="G1640">
        <v>0</v>
      </c>
      <c r="H1640">
        <v>0</v>
      </c>
      <c r="I1640">
        <v>0</v>
      </c>
      <c r="J1640">
        <v>0</v>
      </c>
      <c r="K1640">
        <v>0</v>
      </c>
      <c r="L1640">
        <v>0</v>
      </c>
      <c r="M1640">
        <v>0</v>
      </c>
      <c r="N1640">
        <v>0</v>
      </c>
      <c r="O1640">
        <v>0</v>
      </c>
      <c r="P1640">
        <v>0</v>
      </c>
      <c r="Q1640">
        <v>0</v>
      </c>
      <c r="R1640">
        <v>0</v>
      </c>
      <c r="S1640">
        <v>0</v>
      </c>
    </row>
    <row r="1641" spans="1:19">
      <c r="A1641" t="s">
        <v>164</v>
      </c>
      <c r="B1641" t="s">
        <v>179</v>
      </c>
      <c r="C1641" t="s">
        <v>863</v>
      </c>
      <c r="D1641">
        <v>79.556927500000029</v>
      </c>
      <c r="E1641">
        <v>36.584572500000007</v>
      </c>
      <c r="F1641">
        <v>0</v>
      </c>
      <c r="G1641">
        <v>0</v>
      </c>
      <c r="H1641">
        <v>0</v>
      </c>
      <c r="I1641">
        <v>0</v>
      </c>
      <c r="J1641">
        <v>0</v>
      </c>
      <c r="K1641">
        <v>0</v>
      </c>
      <c r="L1641">
        <v>0</v>
      </c>
      <c r="M1641">
        <v>0</v>
      </c>
      <c r="N1641">
        <v>0</v>
      </c>
      <c r="O1641">
        <v>0</v>
      </c>
      <c r="P1641">
        <v>0</v>
      </c>
      <c r="Q1641">
        <v>0</v>
      </c>
      <c r="R1641">
        <v>0</v>
      </c>
      <c r="S1641">
        <v>0</v>
      </c>
    </row>
    <row r="1642" spans="1:19">
      <c r="A1642" t="s">
        <v>164</v>
      </c>
      <c r="B1642" t="s">
        <v>181</v>
      </c>
      <c r="C1642" t="s">
        <v>856</v>
      </c>
      <c r="D1642">
        <v>0</v>
      </c>
      <c r="E1642">
        <v>0</v>
      </c>
      <c r="F1642">
        <v>0</v>
      </c>
      <c r="G1642">
        <v>0</v>
      </c>
      <c r="H1642">
        <v>0</v>
      </c>
      <c r="I1642">
        <v>0</v>
      </c>
      <c r="J1642">
        <v>0</v>
      </c>
      <c r="K1642">
        <v>0</v>
      </c>
      <c r="L1642">
        <v>0</v>
      </c>
      <c r="M1642">
        <v>0</v>
      </c>
      <c r="N1642">
        <v>0</v>
      </c>
      <c r="O1642">
        <v>0</v>
      </c>
      <c r="P1642">
        <v>0</v>
      </c>
      <c r="Q1642">
        <v>0</v>
      </c>
      <c r="R1642">
        <v>0</v>
      </c>
      <c r="S1642">
        <v>0</v>
      </c>
    </row>
    <row r="1643" spans="1:19">
      <c r="A1643" t="s">
        <v>164</v>
      </c>
      <c r="B1643" t="s">
        <v>181</v>
      </c>
      <c r="C1643" t="s">
        <v>857</v>
      </c>
      <c r="D1643">
        <v>21.92</v>
      </c>
      <c r="E1643">
        <v>10.079999999999998</v>
      </c>
      <c r="F1643">
        <v>0</v>
      </c>
      <c r="G1643">
        <v>0</v>
      </c>
      <c r="H1643">
        <v>0</v>
      </c>
      <c r="I1643">
        <v>0</v>
      </c>
      <c r="J1643">
        <v>0</v>
      </c>
      <c r="K1643">
        <v>0</v>
      </c>
      <c r="L1643">
        <v>0</v>
      </c>
      <c r="M1643">
        <v>0</v>
      </c>
      <c r="N1643">
        <v>0</v>
      </c>
      <c r="O1643">
        <v>0</v>
      </c>
      <c r="P1643">
        <v>0</v>
      </c>
      <c r="Q1643">
        <v>0</v>
      </c>
      <c r="R1643">
        <v>0</v>
      </c>
      <c r="S1643">
        <v>0</v>
      </c>
    </row>
    <row r="1644" spans="1:19">
      <c r="A1644" t="s">
        <v>164</v>
      </c>
      <c r="B1644" t="s">
        <v>181</v>
      </c>
      <c r="C1644" t="s">
        <v>858</v>
      </c>
      <c r="D1644">
        <v>52.416561680000001</v>
      </c>
      <c r="E1644">
        <v>24.103966319999998</v>
      </c>
      <c r="F1644">
        <v>0</v>
      </c>
      <c r="G1644">
        <v>0</v>
      </c>
      <c r="H1644">
        <v>0</v>
      </c>
      <c r="I1644">
        <v>0</v>
      </c>
      <c r="J1644">
        <v>0</v>
      </c>
      <c r="K1644">
        <v>0</v>
      </c>
      <c r="L1644">
        <v>0</v>
      </c>
      <c r="M1644">
        <v>0</v>
      </c>
      <c r="N1644">
        <v>0</v>
      </c>
      <c r="O1644">
        <v>0</v>
      </c>
      <c r="P1644">
        <v>0</v>
      </c>
      <c r="Q1644">
        <v>0</v>
      </c>
      <c r="R1644">
        <v>0</v>
      </c>
      <c r="S1644">
        <v>0</v>
      </c>
    </row>
    <row r="1645" spans="1:19">
      <c r="A1645" t="s">
        <v>164</v>
      </c>
      <c r="B1645" t="s">
        <v>181</v>
      </c>
      <c r="C1645" t="s">
        <v>859</v>
      </c>
      <c r="D1645">
        <v>79.556927500000029</v>
      </c>
      <c r="E1645">
        <v>36.584572500000007</v>
      </c>
      <c r="F1645">
        <v>0</v>
      </c>
      <c r="G1645">
        <v>0</v>
      </c>
      <c r="H1645">
        <v>0</v>
      </c>
      <c r="I1645">
        <v>0</v>
      </c>
      <c r="J1645">
        <v>0</v>
      </c>
      <c r="K1645">
        <v>0</v>
      </c>
      <c r="L1645">
        <v>0</v>
      </c>
      <c r="M1645">
        <v>0</v>
      </c>
      <c r="N1645">
        <v>0</v>
      </c>
      <c r="O1645">
        <v>0</v>
      </c>
      <c r="P1645">
        <v>0</v>
      </c>
      <c r="Q1645">
        <v>0</v>
      </c>
      <c r="R1645">
        <v>0</v>
      </c>
      <c r="S1645">
        <v>0</v>
      </c>
    </row>
    <row r="1646" spans="1:19">
      <c r="A1646" t="s">
        <v>164</v>
      </c>
      <c r="B1646" t="s">
        <v>181</v>
      </c>
      <c r="C1646" t="s">
        <v>860</v>
      </c>
      <c r="D1646">
        <v>79.556927500000029</v>
      </c>
      <c r="E1646">
        <v>36.584572500000007</v>
      </c>
      <c r="F1646">
        <v>0</v>
      </c>
      <c r="G1646">
        <v>0</v>
      </c>
      <c r="H1646">
        <v>0</v>
      </c>
      <c r="I1646">
        <v>0</v>
      </c>
      <c r="J1646">
        <v>0</v>
      </c>
      <c r="K1646">
        <v>0</v>
      </c>
      <c r="L1646">
        <v>0</v>
      </c>
      <c r="M1646">
        <v>0</v>
      </c>
      <c r="N1646">
        <v>0</v>
      </c>
      <c r="O1646">
        <v>0</v>
      </c>
      <c r="P1646">
        <v>0</v>
      </c>
      <c r="Q1646">
        <v>0</v>
      </c>
      <c r="R1646">
        <v>0</v>
      </c>
      <c r="S1646">
        <v>0</v>
      </c>
    </row>
    <row r="1647" spans="1:19">
      <c r="A1647" t="s">
        <v>164</v>
      </c>
      <c r="B1647" t="s">
        <v>181</v>
      </c>
      <c r="C1647" t="s">
        <v>861</v>
      </c>
      <c r="D1647">
        <v>79.556927500000029</v>
      </c>
      <c r="E1647">
        <v>36.584572500000007</v>
      </c>
      <c r="F1647">
        <v>0</v>
      </c>
      <c r="G1647">
        <v>0</v>
      </c>
      <c r="H1647">
        <v>0</v>
      </c>
      <c r="I1647">
        <v>0</v>
      </c>
      <c r="J1647">
        <v>0</v>
      </c>
      <c r="K1647">
        <v>0</v>
      </c>
      <c r="L1647">
        <v>0</v>
      </c>
      <c r="M1647">
        <v>0</v>
      </c>
      <c r="N1647">
        <v>0</v>
      </c>
      <c r="O1647">
        <v>0</v>
      </c>
      <c r="P1647">
        <v>0</v>
      </c>
      <c r="Q1647">
        <v>0</v>
      </c>
      <c r="R1647">
        <v>0</v>
      </c>
      <c r="S1647">
        <v>0</v>
      </c>
    </row>
    <row r="1648" spans="1:19">
      <c r="A1648" t="s">
        <v>164</v>
      </c>
      <c r="B1648" t="s">
        <v>181</v>
      </c>
      <c r="C1648" t="s">
        <v>862</v>
      </c>
      <c r="D1648">
        <v>79.556927500000029</v>
      </c>
      <c r="E1648">
        <v>36.584572500000007</v>
      </c>
      <c r="F1648">
        <v>0</v>
      </c>
      <c r="G1648">
        <v>0</v>
      </c>
      <c r="H1648">
        <v>0</v>
      </c>
      <c r="I1648">
        <v>0</v>
      </c>
      <c r="J1648">
        <v>0</v>
      </c>
      <c r="K1648">
        <v>0</v>
      </c>
      <c r="L1648">
        <v>0</v>
      </c>
      <c r="M1648">
        <v>0</v>
      </c>
      <c r="N1648">
        <v>0</v>
      </c>
      <c r="O1648">
        <v>0</v>
      </c>
      <c r="P1648">
        <v>0</v>
      </c>
      <c r="Q1648">
        <v>0</v>
      </c>
      <c r="R1648">
        <v>0</v>
      </c>
      <c r="S1648">
        <v>0</v>
      </c>
    </row>
    <row r="1649" spans="1:19">
      <c r="A1649" t="s">
        <v>164</v>
      </c>
      <c r="B1649" t="s">
        <v>181</v>
      </c>
      <c r="C1649" t="s">
        <v>863</v>
      </c>
      <c r="D1649">
        <v>79.556927500000029</v>
      </c>
      <c r="E1649">
        <v>36.584572500000007</v>
      </c>
      <c r="F1649">
        <v>0</v>
      </c>
      <c r="G1649">
        <v>0</v>
      </c>
      <c r="H1649">
        <v>0</v>
      </c>
      <c r="I1649">
        <v>0</v>
      </c>
      <c r="J1649">
        <v>0</v>
      </c>
      <c r="K1649">
        <v>0</v>
      </c>
      <c r="L1649">
        <v>0</v>
      </c>
      <c r="M1649">
        <v>0</v>
      </c>
      <c r="N1649">
        <v>0</v>
      </c>
      <c r="O1649">
        <v>0</v>
      </c>
      <c r="P1649">
        <v>0</v>
      </c>
      <c r="Q1649">
        <v>0</v>
      </c>
      <c r="R1649">
        <v>0</v>
      </c>
      <c r="S1649">
        <v>0</v>
      </c>
    </row>
    <row r="1650" spans="1:19">
      <c r="A1650" t="s">
        <v>164</v>
      </c>
      <c r="B1650" t="s">
        <v>183</v>
      </c>
      <c r="C1650" t="s">
        <v>856</v>
      </c>
      <c r="D1650">
        <v>0</v>
      </c>
      <c r="E1650">
        <v>0</v>
      </c>
      <c r="F1650">
        <v>0</v>
      </c>
      <c r="G1650">
        <v>0</v>
      </c>
      <c r="H1650">
        <v>0</v>
      </c>
      <c r="I1650">
        <v>0</v>
      </c>
      <c r="J1650">
        <v>0</v>
      </c>
      <c r="K1650">
        <v>0</v>
      </c>
      <c r="L1650">
        <v>0</v>
      </c>
      <c r="M1650">
        <v>0</v>
      </c>
      <c r="N1650">
        <v>0</v>
      </c>
      <c r="O1650">
        <v>0</v>
      </c>
      <c r="P1650">
        <v>0</v>
      </c>
      <c r="Q1650">
        <v>0</v>
      </c>
      <c r="R1650">
        <v>0</v>
      </c>
      <c r="S1650">
        <v>0</v>
      </c>
    </row>
    <row r="1651" spans="1:19">
      <c r="A1651" t="s">
        <v>164</v>
      </c>
      <c r="B1651" t="s">
        <v>183</v>
      </c>
      <c r="C1651" t="s">
        <v>857</v>
      </c>
      <c r="D1651">
        <v>21.92</v>
      </c>
      <c r="E1651">
        <v>10.079999999999998</v>
      </c>
      <c r="F1651">
        <v>0</v>
      </c>
      <c r="G1651">
        <v>0</v>
      </c>
      <c r="H1651">
        <v>0</v>
      </c>
      <c r="I1651">
        <v>0</v>
      </c>
      <c r="J1651">
        <v>0</v>
      </c>
      <c r="K1651">
        <v>0</v>
      </c>
      <c r="L1651">
        <v>0</v>
      </c>
      <c r="M1651">
        <v>0</v>
      </c>
      <c r="N1651">
        <v>0</v>
      </c>
      <c r="O1651">
        <v>0</v>
      </c>
      <c r="P1651">
        <v>0</v>
      </c>
      <c r="Q1651">
        <v>0</v>
      </c>
      <c r="R1651">
        <v>0</v>
      </c>
      <c r="S1651">
        <v>0</v>
      </c>
    </row>
    <row r="1652" spans="1:19">
      <c r="A1652" t="s">
        <v>164</v>
      </c>
      <c r="B1652" t="s">
        <v>183</v>
      </c>
      <c r="C1652" t="s">
        <v>858</v>
      </c>
      <c r="D1652">
        <v>52.416561680000001</v>
      </c>
      <c r="E1652">
        <v>24.103966319999998</v>
      </c>
      <c r="F1652">
        <v>0</v>
      </c>
      <c r="G1652">
        <v>0</v>
      </c>
      <c r="H1652">
        <v>0</v>
      </c>
      <c r="I1652">
        <v>0</v>
      </c>
      <c r="J1652">
        <v>0</v>
      </c>
      <c r="K1652">
        <v>0</v>
      </c>
      <c r="L1652">
        <v>0</v>
      </c>
      <c r="M1652">
        <v>0</v>
      </c>
      <c r="N1652">
        <v>0</v>
      </c>
      <c r="O1652">
        <v>0</v>
      </c>
      <c r="P1652">
        <v>0</v>
      </c>
      <c r="Q1652">
        <v>0</v>
      </c>
      <c r="R1652">
        <v>0</v>
      </c>
      <c r="S1652">
        <v>0</v>
      </c>
    </row>
    <row r="1653" spans="1:19">
      <c r="A1653" t="s">
        <v>164</v>
      </c>
      <c r="B1653" t="s">
        <v>183</v>
      </c>
      <c r="C1653" t="s">
        <v>859</v>
      </c>
      <c r="D1653">
        <v>79.556927500000029</v>
      </c>
      <c r="E1653">
        <v>36.584572500000007</v>
      </c>
      <c r="F1653">
        <v>0</v>
      </c>
      <c r="G1653">
        <v>0</v>
      </c>
      <c r="H1653">
        <v>0</v>
      </c>
      <c r="I1653">
        <v>0</v>
      </c>
      <c r="J1653">
        <v>0</v>
      </c>
      <c r="K1653">
        <v>0</v>
      </c>
      <c r="L1653">
        <v>0</v>
      </c>
      <c r="M1653">
        <v>0</v>
      </c>
      <c r="N1653">
        <v>0</v>
      </c>
      <c r="O1653">
        <v>0</v>
      </c>
      <c r="P1653">
        <v>0</v>
      </c>
      <c r="Q1653">
        <v>0</v>
      </c>
      <c r="R1653">
        <v>0</v>
      </c>
      <c r="S1653">
        <v>0</v>
      </c>
    </row>
    <row r="1654" spans="1:19">
      <c r="A1654" t="s">
        <v>164</v>
      </c>
      <c r="B1654" t="s">
        <v>183</v>
      </c>
      <c r="C1654" t="s">
        <v>860</v>
      </c>
      <c r="D1654">
        <v>79.556927500000029</v>
      </c>
      <c r="E1654">
        <v>36.584572500000007</v>
      </c>
      <c r="F1654">
        <v>0</v>
      </c>
      <c r="G1654">
        <v>0</v>
      </c>
      <c r="H1654">
        <v>0</v>
      </c>
      <c r="I1654">
        <v>0</v>
      </c>
      <c r="J1654">
        <v>0</v>
      </c>
      <c r="K1654">
        <v>0</v>
      </c>
      <c r="L1654">
        <v>0</v>
      </c>
      <c r="M1654">
        <v>0</v>
      </c>
      <c r="N1654">
        <v>0</v>
      </c>
      <c r="O1654">
        <v>0</v>
      </c>
      <c r="P1654">
        <v>0</v>
      </c>
      <c r="Q1654">
        <v>0</v>
      </c>
      <c r="R1654">
        <v>0</v>
      </c>
      <c r="S1654">
        <v>0</v>
      </c>
    </row>
    <row r="1655" spans="1:19">
      <c r="A1655" t="s">
        <v>164</v>
      </c>
      <c r="B1655" t="s">
        <v>183</v>
      </c>
      <c r="C1655" t="s">
        <v>861</v>
      </c>
      <c r="D1655">
        <v>79.556927500000029</v>
      </c>
      <c r="E1655">
        <v>36.584572500000007</v>
      </c>
      <c r="F1655">
        <v>0</v>
      </c>
      <c r="G1655">
        <v>0</v>
      </c>
      <c r="H1655">
        <v>0</v>
      </c>
      <c r="I1655">
        <v>0</v>
      </c>
      <c r="J1655">
        <v>0</v>
      </c>
      <c r="K1655">
        <v>0</v>
      </c>
      <c r="L1655">
        <v>0</v>
      </c>
      <c r="M1655">
        <v>0</v>
      </c>
      <c r="N1655">
        <v>0</v>
      </c>
      <c r="O1655">
        <v>0</v>
      </c>
      <c r="P1655">
        <v>0</v>
      </c>
      <c r="Q1655">
        <v>0</v>
      </c>
      <c r="R1655">
        <v>0</v>
      </c>
      <c r="S1655">
        <v>0</v>
      </c>
    </row>
    <row r="1656" spans="1:19">
      <c r="A1656" t="s">
        <v>164</v>
      </c>
      <c r="B1656" t="s">
        <v>183</v>
      </c>
      <c r="C1656" t="s">
        <v>862</v>
      </c>
      <c r="D1656">
        <v>79.556927500000029</v>
      </c>
      <c r="E1656">
        <v>36.584572500000007</v>
      </c>
      <c r="F1656">
        <v>0</v>
      </c>
      <c r="G1656">
        <v>0</v>
      </c>
      <c r="H1656">
        <v>0</v>
      </c>
      <c r="I1656">
        <v>0</v>
      </c>
      <c r="J1656">
        <v>0</v>
      </c>
      <c r="K1656">
        <v>0</v>
      </c>
      <c r="L1656">
        <v>0</v>
      </c>
      <c r="M1656">
        <v>0</v>
      </c>
      <c r="N1656">
        <v>0</v>
      </c>
      <c r="O1656">
        <v>0</v>
      </c>
      <c r="P1656">
        <v>0</v>
      </c>
      <c r="Q1656">
        <v>0</v>
      </c>
      <c r="R1656">
        <v>0</v>
      </c>
      <c r="S1656">
        <v>0</v>
      </c>
    </row>
    <row r="1657" spans="1:19">
      <c r="A1657" t="s">
        <v>164</v>
      </c>
      <c r="B1657" t="s">
        <v>183</v>
      </c>
      <c r="C1657" t="s">
        <v>863</v>
      </c>
      <c r="D1657">
        <v>79.556927500000029</v>
      </c>
      <c r="E1657">
        <v>36.584572500000007</v>
      </c>
      <c r="F1657">
        <v>0</v>
      </c>
      <c r="G1657">
        <v>0</v>
      </c>
      <c r="H1657">
        <v>0</v>
      </c>
      <c r="I1657">
        <v>0</v>
      </c>
      <c r="J1657">
        <v>0</v>
      </c>
      <c r="K1657">
        <v>0</v>
      </c>
      <c r="L1657">
        <v>0</v>
      </c>
      <c r="M1657">
        <v>0</v>
      </c>
      <c r="N1657">
        <v>0</v>
      </c>
      <c r="O1657">
        <v>0</v>
      </c>
      <c r="P1657">
        <v>0</v>
      </c>
      <c r="Q1657">
        <v>0</v>
      </c>
      <c r="R1657">
        <v>0</v>
      </c>
      <c r="S1657">
        <v>0</v>
      </c>
    </row>
    <row r="1658" spans="1:19">
      <c r="A1658" t="s">
        <v>164</v>
      </c>
      <c r="B1658" t="s">
        <v>185</v>
      </c>
      <c r="C1658" t="s">
        <v>856</v>
      </c>
      <c r="D1658">
        <v>0</v>
      </c>
      <c r="E1658">
        <v>0</v>
      </c>
      <c r="F1658">
        <v>0</v>
      </c>
      <c r="G1658">
        <v>0</v>
      </c>
      <c r="H1658">
        <v>0</v>
      </c>
      <c r="I1658">
        <v>0</v>
      </c>
      <c r="J1658">
        <v>0</v>
      </c>
      <c r="K1658">
        <v>0</v>
      </c>
      <c r="L1658">
        <v>0</v>
      </c>
      <c r="M1658">
        <v>0</v>
      </c>
      <c r="N1658">
        <v>0</v>
      </c>
      <c r="O1658">
        <v>0</v>
      </c>
      <c r="P1658">
        <v>0</v>
      </c>
      <c r="Q1658">
        <v>0</v>
      </c>
      <c r="R1658">
        <v>0</v>
      </c>
      <c r="S1658">
        <v>0</v>
      </c>
    </row>
    <row r="1659" spans="1:19">
      <c r="A1659" t="s">
        <v>164</v>
      </c>
      <c r="B1659" t="s">
        <v>185</v>
      </c>
      <c r="C1659" t="s">
        <v>857</v>
      </c>
      <c r="D1659">
        <v>15.610669496764679</v>
      </c>
      <c r="E1659">
        <v>7.1786290386582081</v>
      </c>
      <c r="F1659">
        <v>0</v>
      </c>
      <c r="G1659">
        <v>0</v>
      </c>
      <c r="H1659">
        <v>0</v>
      </c>
      <c r="I1659">
        <v>0</v>
      </c>
      <c r="J1659">
        <v>0</v>
      </c>
      <c r="K1659">
        <v>0</v>
      </c>
      <c r="L1659">
        <v>0</v>
      </c>
      <c r="M1659">
        <v>0</v>
      </c>
      <c r="N1659">
        <v>0</v>
      </c>
      <c r="O1659">
        <v>0</v>
      </c>
      <c r="P1659">
        <v>0</v>
      </c>
      <c r="Q1659">
        <v>0</v>
      </c>
      <c r="R1659">
        <v>0</v>
      </c>
      <c r="S1659">
        <v>0</v>
      </c>
    </row>
    <row r="1660" spans="1:19">
      <c r="A1660" t="s">
        <v>164</v>
      </c>
      <c r="B1660" t="s">
        <v>185</v>
      </c>
      <c r="C1660" t="s">
        <v>858</v>
      </c>
      <c r="D1660">
        <v>53.352496404552859</v>
      </c>
      <c r="E1660">
        <v>24.534359660487802</v>
      </c>
      <c r="F1660">
        <v>0</v>
      </c>
      <c r="G1660">
        <v>0</v>
      </c>
      <c r="H1660">
        <v>0</v>
      </c>
      <c r="I1660">
        <v>0</v>
      </c>
      <c r="J1660">
        <v>0</v>
      </c>
      <c r="K1660">
        <v>0</v>
      </c>
      <c r="L1660">
        <v>0</v>
      </c>
      <c r="M1660">
        <v>0</v>
      </c>
      <c r="N1660">
        <v>0</v>
      </c>
      <c r="O1660">
        <v>0</v>
      </c>
      <c r="P1660">
        <v>0</v>
      </c>
      <c r="Q1660">
        <v>0</v>
      </c>
      <c r="R1660">
        <v>0</v>
      </c>
      <c r="S1660">
        <v>0</v>
      </c>
    </row>
    <row r="1661" spans="1:19">
      <c r="A1661" t="s">
        <v>164</v>
      </c>
      <c r="B1661" t="s">
        <v>185</v>
      </c>
      <c r="C1661" t="s">
        <v>859</v>
      </c>
      <c r="D1661">
        <v>71.446073617886213</v>
      </c>
      <c r="E1661">
        <v>32.854763780487815</v>
      </c>
      <c r="F1661">
        <v>0</v>
      </c>
      <c r="G1661">
        <v>0</v>
      </c>
      <c r="H1661">
        <v>0</v>
      </c>
      <c r="I1661">
        <v>0</v>
      </c>
      <c r="J1661">
        <v>0</v>
      </c>
      <c r="K1661">
        <v>0</v>
      </c>
      <c r="L1661">
        <v>0</v>
      </c>
      <c r="M1661">
        <v>0</v>
      </c>
      <c r="N1661">
        <v>0</v>
      </c>
      <c r="O1661">
        <v>0</v>
      </c>
      <c r="P1661">
        <v>0</v>
      </c>
      <c r="Q1661">
        <v>0</v>
      </c>
      <c r="R1661">
        <v>0</v>
      </c>
      <c r="S1661">
        <v>0</v>
      </c>
    </row>
    <row r="1662" spans="1:19">
      <c r="A1662" t="s">
        <v>164</v>
      </c>
      <c r="B1662" t="s">
        <v>185</v>
      </c>
      <c r="C1662" t="s">
        <v>860</v>
      </c>
      <c r="D1662">
        <v>68.141257177807972</v>
      </c>
      <c r="E1662">
        <v>31.335030673006585</v>
      </c>
      <c r="F1662">
        <v>0</v>
      </c>
      <c r="G1662">
        <v>0</v>
      </c>
      <c r="H1662">
        <v>0</v>
      </c>
      <c r="I1662">
        <v>0</v>
      </c>
      <c r="J1662">
        <v>0</v>
      </c>
      <c r="K1662">
        <v>0</v>
      </c>
      <c r="L1662">
        <v>0</v>
      </c>
      <c r="M1662">
        <v>0</v>
      </c>
      <c r="N1662">
        <v>0</v>
      </c>
      <c r="O1662">
        <v>0</v>
      </c>
      <c r="P1662">
        <v>0</v>
      </c>
      <c r="Q1662">
        <v>0</v>
      </c>
      <c r="R1662">
        <v>0</v>
      </c>
      <c r="S1662">
        <v>0</v>
      </c>
    </row>
    <row r="1663" spans="1:19">
      <c r="A1663" t="s">
        <v>164</v>
      </c>
      <c r="B1663" t="s">
        <v>185</v>
      </c>
      <c r="C1663" t="s">
        <v>861</v>
      </c>
      <c r="D1663">
        <v>68.141257177807972</v>
      </c>
      <c r="E1663">
        <v>31.335030673006585</v>
      </c>
      <c r="F1663">
        <v>0</v>
      </c>
      <c r="G1663">
        <v>0</v>
      </c>
      <c r="H1663">
        <v>0</v>
      </c>
      <c r="I1663">
        <v>0</v>
      </c>
      <c r="J1663">
        <v>0</v>
      </c>
      <c r="K1663">
        <v>0</v>
      </c>
      <c r="L1663">
        <v>0</v>
      </c>
      <c r="M1663">
        <v>0</v>
      </c>
      <c r="N1663">
        <v>0</v>
      </c>
      <c r="O1663">
        <v>0</v>
      </c>
      <c r="P1663">
        <v>0</v>
      </c>
      <c r="Q1663">
        <v>0</v>
      </c>
      <c r="R1663">
        <v>0</v>
      </c>
      <c r="S1663">
        <v>0</v>
      </c>
    </row>
    <row r="1664" spans="1:19">
      <c r="A1664" t="s">
        <v>164</v>
      </c>
      <c r="B1664" t="s">
        <v>185</v>
      </c>
      <c r="C1664" t="s">
        <v>862</v>
      </c>
      <c r="D1664">
        <v>68.141257177807972</v>
      </c>
      <c r="E1664">
        <v>31.335030673006585</v>
      </c>
      <c r="F1664">
        <v>0</v>
      </c>
      <c r="G1664">
        <v>0</v>
      </c>
      <c r="H1664">
        <v>0</v>
      </c>
      <c r="I1664">
        <v>0</v>
      </c>
      <c r="J1664">
        <v>0</v>
      </c>
      <c r="K1664">
        <v>0</v>
      </c>
      <c r="L1664">
        <v>0</v>
      </c>
      <c r="M1664">
        <v>0</v>
      </c>
      <c r="N1664">
        <v>0</v>
      </c>
      <c r="O1664">
        <v>0</v>
      </c>
      <c r="P1664">
        <v>0</v>
      </c>
      <c r="Q1664">
        <v>0</v>
      </c>
      <c r="R1664">
        <v>0</v>
      </c>
      <c r="S1664">
        <v>0</v>
      </c>
    </row>
    <row r="1665" spans="1:19">
      <c r="A1665" t="s">
        <v>164</v>
      </c>
      <c r="B1665" t="s">
        <v>185</v>
      </c>
      <c r="C1665" t="s">
        <v>863</v>
      </c>
      <c r="D1665">
        <v>68.141257177807972</v>
      </c>
      <c r="E1665">
        <v>31.335030673006585</v>
      </c>
      <c r="F1665">
        <v>0</v>
      </c>
      <c r="G1665">
        <v>0</v>
      </c>
      <c r="H1665">
        <v>0</v>
      </c>
      <c r="I1665">
        <v>0</v>
      </c>
      <c r="J1665">
        <v>0</v>
      </c>
      <c r="K1665">
        <v>0</v>
      </c>
      <c r="L1665">
        <v>0</v>
      </c>
      <c r="M1665">
        <v>0</v>
      </c>
      <c r="N1665">
        <v>0</v>
      </c>
      <c r="O1665">
        <v>0</v>
      </c>
      <c r="P1665">
        <v>0</v>
      </c>
      <c r="Q1665">
        <v>0</v>
      </c>
      <c r="R1665">
        <v>0</v>
      </c>
      <c r="S1665">
        <v>0</v>
      </c>
    </row>
    <row r="1666" spans="1:19">
      <c r="A1666" t="s">
        <v>166</v>
      </c>
      <c r="B1666" t="s">
        <v>171</v>
      </c>
      <c r="C1666" t="s">
        <v>856</v>
      </c>
      <c r="D1666">
        <v>0</v>
      </c>
      <c r="E1666">
        <v>0</v>
      </c>
      <c r="F1666">
        <v>0</v>
      </c>
      <c r="G1666">
        <v>0</v>
      </c>
      <c r="H1666">
        <v>0</v>
      </c>
      <c r="I1666">
        <v>0</v>
      </c>
      <c r="J1666">
        <v>0</v>
      </c>
      <c r="K1666">
        <v>0</v>
      </c>
      <c r="L1666">
        <v>0</v>
      </c>
      <c r="M1666">
        <v>0</v>
      </c>
      <c r="N1666">
        <v>0</v>
      </c>
      <c r="O1666">
        <v>0</v>
      </c>
      <c r="P1666">
        <v>0</v>
      </c>
      <c r="Q1666">
        <v>0</v>
      </c>
      <c r="R1666">
        <v>0</v>
      </c>
      <c r="S1666">
        <v>0</v>
      </c>
    </row>
    <row r="1667" spans="1:19">
      <c r="A1667" t="s">
        <v>166</v>
      </c>
      <c r="B1667" t="s">
        <v>171</v>
      </c>
      <c r="C1667" t="s">
        <v>857</v>
      </c>
      <c r="D1667">
        <v>21.679689123593107</v>
      </c>
      <c r="E1667">
        <v>9.9694920787325962</v>
      </c>
      <c r="F1667">
        <v>0</v>
      </c>
      <c r="G1667">
        <v>0</v>
      </c>
      <c r="H1667">
        <v>0</v>
      </c>
      <c r="I1667">
        <v>0</v>
      </c>
      <c r="J1667">
        <v>0</v>
      </c>
      <c r="K1667">
        <v>0</v>
      </c>
      <c r="L1667">
        <v>0</v>
      </c>
      <c r="M1667">
        <v>0</v>
      </c>
      <c r="N1667">
        <v>0</v>
      </c>
      <c r="O1667">
        <v>0</v>
      </c>
      <c r="P1667">
        <v>0</v>
      </c>
      <c r="Q1667">
        <v>0</v>
      </c>
      <c r="R1667">
        <v>0</v>
      </c>
      <c r="S1667">
        <v>0</v>
      </c>
    </row>
    <row r="1668" spans="1:19">
      <c r="A1668" t="s">
        <v>166</v>
      </c>
      <c r="B1668" t="s">
        <v>171</v>
      </c>
      <c r="C1668" t="s">
        <v>858</v>
      </c>
      <c r="D1668">
        <v>37.616291696687846</v>
      </c>
      <c r="E1668">
        <v>17.298002751031632</v>
      </c>
      <c r="F1668">
        <v>0</v>
      </c>
      <c r="G1668">
        <v>0</v>
      </c>
      <c r="H1668">
        <v>0</v>
      </c>
      <c r="I1668">
        <v>0</v>
      </c>
      <c r="J1668">
        <v>0</v>
      </c>
      <c r="K1668">
        <v>0</v>
      </c>
      <c r="L1668">
        <v>0</v>
      </c>
      <c r="M1668">
        <v>0</v>
      </c>
      <c r="N1668">
        <v>0</v>
      </c>
      <c r="O1668">
        <v>0</v>
      </c>
      <c r="P1668">
        <v>0</v>
      </c>
      <c r="Q1668">
        <v>0</v>
      </c>
      <c r="R1668">
        <v>0</v>
      </c>
      <c r="S1668">
        <v>0</v>
      </c>
    </row>
    <row r="1669" spans="1:19">
      <c r="A1669" t="s">
        <v>166</v>
      </c>
      <c r="B1669" t="s">
        <v>171</v>
      </c>
      <c r="C1669" t="s">
        <v>859</v>
      </c>
      <c r="D1669">
        <v>36.950565604032235</v>
      </c>
      <c r="E1669">
        <v>16.991865934700947</v>
      </c>
      <c r="F1669">
        <v>0</v>
      </c>
      <c r="G1669">
        <v>0</v>
      </c>
      <c r="H1669">
        <v>0</v>
      </c>
      <c r="I1669">
        <v>0</v>
      </c>
      <c r="J1669">
        <v>0</v>
      </c>
      <c r="K1669">
        <v>0</v>
      </c>
      <c r="L1669">
        <v>0</v>
      </c>
      <c r="M1669">
        <v>0</v>
      </c>
      <c r="N1669">
        <v>0</v>
      </c>
      <c r="O1669">
        <v>0</v>
      </c>
      <c r="P1669">
        <v>0</v>
      </c>
      <c r="Q1669">
        <v>0</v>
      </c>
      <c r="R1669">
        <v>0</v>
      </c>
      <c r="S1669">
        <v>0</v>
      </c>
    </row>
    <row r="1670" spans="1:19">
      <c r="A1670" t="s">
        <v>166</v>
      </c>
      <c r="B1670" t="s">
        <v>171</v>
      </c>
      <c r="C1670" t="s">
        <v>860</v>
      </c>
      <c r="D1670">
        <v>34.904382315749295</v>
      </c>
      <c r="E1670">
        <v>16.050920334979601</v>
      </c>
      <c r="F1670">
        <v>0</v>
      </c>
      <c r="G1670">
        <v>0</v>
      </c>
      <c r="H1670">
        <v>0</v>
      </c>
      <c r="I1670">
        <v>0</v>
      </c>
      <c r="J1670">
        <v>0</v>
      </c>
      <c r="K1670">
        <v>0</v>
      </c>
      <c r="L1670">
        <v>0</v>
      </c>
      <c r="M1670">
        <v>0</v>
      </c>
      <c r="N1670">
        <v>0</v>
      </c>
      <c r="O1670">
        <v>0</v>
      </c>
      <c r="P1670">
        <v>0</v>
      </c>
      <c r="Q1670">
        <v>0</v>
      </c>
      <c r="R1670">
        <v>0</v>
      </c>
      <c r="S1670">
        <v>0</v>
      </c>
    </row>
    <row r="1671" spans="1:19">
      <c r="A1671" t="s">
        <v>166</v>
      </c>
      <c r="B1671" t="s">
        <v>171</v>
      </c>
      <c r="C1671" t="s">
        <v>861</v>
      </c>
      <c r="D1671">
        <v>34.904382315749295</v>
      </c>
      <c r="E1671">
        <v>16.050920334979601</v>
      </c>
      <c r="F1671">
        <v>0</v>
      </c>
      <c r="G1671">
        <v>0</v>
      </c>
      <c r="H1671">
        <v>0</v>
      </c>
      <c r="I1671">
        <v>0</v>
      </c>
      <c r="J1671">
        <v>0</v>
      </c>
      <c r="K1671">
        <v>0</v>
      </c>
      <c r="L1671">
        <v>0</v>
      </c>
      <c r="M1671">
        <v>0</v>
      </c>
      <c r="N1671">
        <v>0</v>
      </c>
      <c r="O1671">
        <v>0</v>
      </c>
      <c r="P1671">
        <v>0</v>
      </c>
      <c r="Q1671">
        <v>0</v>
      </c>
      <c r="R1671">
        <v>0</v>
      </c>
      <c r="S1671">
        <v>0</v>
      </c>
    </row>
    <row r="1672" spans="1:19">
      <c r="A1672" t="s">
        <v>166</v>
      </c>
      <c r="B1672" t="s">
        <v>171</v>
      </c>
      <c r="C1672" t="s">
        <v>862</v>
      </c>
      <c r="D1672">
        <v>34.904382315749295</v>
      </c>
      <c r="E1672">
        <v>16.050920334979601</v>
      </c>
      <c r="F1672">
        <v>0</v>
      </c>
      <c r="G1672">
        <v>0</v>
      </c>
      <c r="H1672">
        <v>0</v>
      </c>
      <c r="I1672">
        <v>0</v>
      </c>
      <c r="J1672">
        <v>0</v>
      </c>
      <c r="K1672">
        <v>0</v>
      </c>
      <c r="L1672">
        <v>0</v>
      </c>
      <c r="M1672">
        <v>0</v>
      </c>
      <c r="N1672">
        <v>0</v>
      </c>
      <c r="O1672">
        <v>0</v>
      </c>
      <c r="P1672">
        <v>0</v>
      </c>
      <c r="Q1672">
        <v>0</v>
      </c>
      <c r="R1672">
        <v>0</v>
      </c>
      <c r="S1672">
        <v>0</v>
      </c>
    </row>
    <row r="1673" spans="1:19">
      <c r="A1673" t="s">
        <v>166</v>
      </c>
      <c r="B1673" t="s">
        <v>171</v>
      </c>
      <c r="C1673" t="s">
        <v>863</v>
      </c>
      <c r="D1673">
        <v>34.904382315749295</v>
      </c>
      <c r="E1673">
        <v>16.050920334979601</v>
      </c>
      <c r="F1673">
        <v>0</v>
      </c>
      <c r="G1673">
        <v>0</v>
      </c>
      <c r="H1673">
        <v>0</v>
      </c>
      <c r="I1673">
        <v>0</v>
      </c>
      <c r="J1673">
        <v>0</v>
      </c>
      <c r="K1673">
        <v>0</v>
      </c>
      <c r="L1673">
        <v>0</v>
      </c>
      <c r="M1673">
        <v>0</v>
      </c>
      <c r="N1673">
        <v>0</v>
      </c>
      <c r="O1673">
        <v>0</v>
      </c>
      <c r="P1673">
        <v>0</v>
      </c>
      <c r="Q1673">
        <v>0</v>
      </c>
      <c r="R1673">
        <v>0</v>
      </c>
      <c r="S1673">
        <v>0</v>
      </c>
    </row>
    <row r="1674" spans="1:19">
      <c r="A1674" t="s">
        <v>166</v>
      </c>
      <c r="B1674" t="s">
        <v>173</v>
      </c>
      <c r="C1674" t="s">
        <v>856</v>
      </c>
      <c r="D1674">
        <v>0</v>
      </c>
      <c r="E1674">
        <v>0</v>
      </c>
      <c r="F1674">
        <v>0</v>
      </c>
      <c r="G1674">
        <v>0</v>
      </c>
      <c r="H1674">
        <v>0</v>
      </c>
      <c r="I1674">
        <v>0</v>
      </c>
      <c r="J1674">
        <v>0</v>
      </c>
      <c r="K1674">
        <v>0</v>
      </c>
      <c r="L1674">
        <v>0</v>
      </c>
      <c r="M1674">
        <v>0</v>
      </c>
      <c r="N1674">
        <v>0</v>
      </c>
      <c r="O1674">
        <v>0</v>
      </c>
      <c r="P1674">
        <v>0</v>
      </c>
      <c r="Q1674">
        <v>0</v>
      </c>
      <c r="R1674">
        <v>0</v>
      </c>
      <c r="S1674">
        <v>0</v>
      </c>
    </row>
    <row r="1675" spans="1:19">
      <c r="A1675" t="s">
        <v>166</v>
      </c>
      <c r="B1675" t="s">
        <v>173</v>
      </c>
      <c r="C1675" t="s">
        <v>857</v>
      </c>
      <c r="D1675">
        <v>56.058040103899756</v>
      </c>
      <c r="E1675">
        <v>25.778514792304264</v>
      </c>
      <c r="F1675">
        <v>0</v>
      </c>
      <c r="G1675">
        <v>0</v>
      </c>
      <c r="H1675">
        <v>0</v>
      </c>
      <c r="I1675">
        <v>0</v>
      </c>
      <c r="J1675">
        <v>0</v>
      </c>
      <c r="K1675">
        <v>0</v>
      </c>
      <c r="L1675">
        <v>0</v>
      </c>
      <c r="M1675">
        <v>0</v>
      </c>
      <c r="N1675">
        <v>0</v>
      </c>
      <c r="O1675">
        <v>0</v>
      </c>
      <c r="P1675">
        <v>0</v>
      </c>
      <c r="Q1675">
        <v>0</v>
      </c>
      <c r="R1675">
        <v>0</v>
      </c>
      <c r="S1675">
        <v>0</v>
      </c>
    </row>
    <row r="1676" spans="1:19">
      <c r="A1676" t="s">
        <v>166</v>
      </c>
      <c r="B1676" t="s">
        <v>173</v>
      </c>
      <c r="C1676" t="s">
        <v>858</v>
      </c>
      <c r="D1676">
        <v>51.188706405106089</v>
      </c>
      <c r="E1676">
        <v>23.539332142494032</v>
      </c>
      <c r="F1676">
        <v>0</v>
      </c>
      <c r="G1676">
        <v>0</v>
      </c>
      <c r="H1676">
        <v>0</v>
      </c>
      <c r="I1676">
        <v>0</v>
      </c>
      <c r="J1676">
        <v>0</v>
      </c>
      <c r="K1676">
        <v>0</v>
      </c>
      <c r="L1676">
        <v>0</v>
      </c>
      <c r="M1676">
        <v>0</v>
      </c>
      <c r="N1676">
        <v>0</v>
      </c>
      <c r="O1676">
        <v>0</v>
      </c>
      <c r="P1676">
        <v>0</v>
      </c>
      <c r="Q1676">
        <v>0</v>
      </c>
      <c r="R1676">
        <v>0</v>
      </c>
      <c r="S1676">
        <v>0</v>
      </c>
    </row>
    <row r="1677" spans="1:19">
      <c r="A1677" t="s">
        <v>166</v>
      </c>
      <c r="B1677" t="s">
        <v>173</v>
      </c>
      <c r="C1677" t="s">
        <v>859</v>
      </c>
      <c r="D1677">
        <v>36.387206371917713</v>
      </c>
      <c r="E1677">
        <v>16.732802930151934</v>
      </c>
      <c r="F1677">
        <v>0</v>
      </c>
      <c r="G1677">
        <v>0</v>
      </c>
      <c r="H1677">
        <v>0</v>
      </c>
      <c r="I1677">
        <v>0</v>
      </c>
      <c r="J1677">
        <v>0</v>
      </c>
      <c r="K1677">
        <v>0</v>
      </c>
      <c r="L1677">
        <v>0</v>
      </c>
      <c r="M1677">
        <v>0</v>
      </c>
      <c r="N1677">
        <v>0</v>
      </c>
      <c r="O1677">
        <v>0</v>
      </c>
      <c r="P1677">
        <v>0</v>
      </c>
      <c r="Q1677">
        <v>0</v>
      </c>
      <c r="R1677">
        <v>0</v>
      </c>
      <c r="S1677">
        <v>0</v>
      </c>
    </row>
    <row r="1678" spans="1:19">
      <c r="A1678" t="s">
        <v>166</v>
      </c>
      <c r="B1678" t="s">
        <v>173</v>
      </c>
      <c r="C1678" t="s">
        <v>860</v>
      </c>
      <c r="D1678">
        <v>48.770618598109671</v>
      </c>
      <c r="E1678">
        <v>22.427364756794951</v>
      </c>
      <c r="F1678">
        <v>0</v>
      </c>
      <c r="G1678">
        <v>0</v>
      </c>
      <c r="H1678">
        <v>0</v>
      </c>
      <c r="I1678">
        <v>0</v>
      </c>
      <c r="J1678">
        <v>0</v>
      </c>
      <c r="K1678">
        <v>0</v>
      </c>
      <c r="L1678">
        <v>0</v>
      </c>
      <c r="M1678">
        <v>0</v>
      </c>
      <c r="N1678">
        <v>0</v>
      </c>
      <c r="O1678">
        <v>0</v>
      </c>
      <c r="P1678">
        <v>0</v>
      </c>
      <c r="Q1678">
        <v>0</v>
      </c>
      <c r="R1678">
        <v>0</v>
      </c>
      <c r="S1678">
        <v>0</v>
      </c>
    </row>
    <row r="1679" spans="1:19">
      <c r="A1679" t="s">
        <v>166</v>
      </c>
      <c r="B1679" t="s">
        <v>173</v>
      </c>
      <c r="C1679" t="s">
        <v>861</v>
      </c>
      <c r="D1679">
        <v>48.770618598109671</v>
      </c>
      <c r="E1679">
        <v>22.427364756794951</v>
      </c>
      <c r="F1679">
        <v>0</v>
      </c>
      <c r="G1679">
        <v>0</v>
      </c>
      <c r="H1679">
        <v>0</v>
      </c>
      <c r="I1679">
        <v>0</v>
      </c>
      <c r="J1679">
        <v>0</v>
      </c>
      <c r="K1679">
        <v>0</v>
      </c>
      <c r="L1679">
        <v>0</v>
      </c>
      <c r="M1679">
        <v>0</v>
      </c>
      <c r="N1679">
        <v>0</v>
      </c>
      <c r="O1679">
        <v>0</v>
      </c>
      <c r="P1679">
        <v>0</v>
      </c>
      <c r="Q1679">
        <v>0</v>
      </c>
      <c r="R1679">
        <v>0</v>
      </c>
      <c r="S1679">
        <v>0</v>
      </c>
    </row>
    <row r="1680" spans="1:19">
      <c r="A1680" t="s">
        <v>166</v>
      </c>
      <c r="B1680" t="s">
        <v>173</v>
      </c>
      <c r="C1680" t="s">
        <v>862</v>
      </c>
      <c r="D1680">
        <v>48.770618598109671</v>
      </c>
      <c r="E1680">
        <v>22.427364756794951</v>
      </c>
      <c r="F1680">
        <v>0</v>
      </c>
      <c r="G1680">
        <v>0</v>
      </c>
      <c r="H1680">
        <v>0</v>
      </c>
      <c r="I1680">
        <v>0</v>
      </c>
      <c r="J1680">
        <v>0</v>
      </c>
      <c r="K1680">
        <v>0</v>
      </c>
      <c r="L1680">
        <v>0</v>
      </c>
      <c r="M1680">
        <v>0</v>
      </c>
      <c r="N1680">
        <v>0</v>
      </c>
      <c r="O1680">
        <v>0</v>
      </c>
      <c r="P1680">
        <v>0</v>
      </c>
      <c r="Q1680">
        <v>0</v>
      </c>
      <c r="R1680">
        <v>0</v>
      </c>
      <c r="S1680">
        <v>0</v>
      </c>
    </row>
    <row r="1681" spans="1:19">
      <c r="A1681" t="s">
        <v>166</v>
      </c>
      <c r="B1681" t="s">
        <v>173</v>
      </c>
      <c r="C1681" t="s">
        <v>863</v>
      </c>
      <c r="D1681">
        <v>48.770618598109671</v>
      </c>
      <c r="E1681">
        <v>22.427364756794951</v>
      </c>
      <c r="F1681">
        <v>0</v>
      </c>
      <c r="G1681">
        <v>0</v>
      </c>
      <c r="H1681">
        <v>0</v>
      </c>
      <c r="I1681">
        <v>0</v>
      </c>
      <c r="J1681">
        <v>0</v>
      </c>
      <c r="K1681">
        <v>0</v>
      </c>
      <c r="L1681">
        <v>0</v>
      </c>
      <c r="M1681">
        <v>0</v>
      </c>
      <c r="N1681">
        <v>0</v>
      </c>
      <c r="O1681">
        <v>0</v>
      </c>
      <c r="P1681">
        <v>0</v>
      </c>
      <c r="Q1681">
        <v>0</v>
      </c>
      <c r="R1681">
        <v>0</v>
      </c>
      <c r="S1681">
        <v>0</v>
      </c>
    </row>
    <row r="1682" spans="1:19">
      <c r="A1682" t="s">
        <v>166</v>
      </c>
      <c r="B1682" t="s">
        <v>175</v>
      </c>
      <c r="C1682" t="s">
        <v>856</v>
      </c>
      <c r="D1682">
        <v>0</v>
      </c>
      <c r="E1682">
        <v>0</v>
      </c>
      <c r="F1682">
        <v>0</v>
      </c>
      <c r="G1682">
        <v>0</v>
      </c>
      <c r="H1682">
        <v>0</v>
      </c>
      <c r="I1682">
        <v>0</v>
      </c>
      <c r="J1682">
        <v>0</v>
      </c>
      <c r="K1682">
        <v>0</v>
      </c>
      <c r="L1682">
        <v>0</v>
      </c>
      <c r="M1682">
        <v>0</v>
      </c>
      <c r="N1682">
        <v>0</v>
      </c>
      <c r="O1682">
        <v>0</v>
      </c>
      <c r="P1682">
        <v>0</v>
      </c>
      <c r="Q1682">
        <v>0</v>
      </c>
      <c r="R1682">
        <v>0</v>
      </c>
      <c r="S1682">
        <v>0</v>
      </c>
    </row>
    <row r="1683" spans="1:19">
      <c r="A1683" t="s">
        <v>166</v>
      </c>
      <c r="B1683" t="s">
        <v>175</v>
      </c>
      <c r="C1683" t="s">
        <v>857</v>
      </c>
      <c r="D1683">
        <v>0</v>
      </c>
      <c r="E1683">
        <v>0</v>
      </c>
      <c r="F1683">
        <v>0</v>
      </c>
      <c r="G1683">
        <v>0</v>
      </c>
      <c r="H1683">
        <v>0</v>
      </c>
      <c r="I1683">
        <v>0</v>
      </c>
      <c r="J1683">
        <v>0</v>
      </c>
      <c r="K1683">
        <v>0</v>
      </c>
      <c r="L1683">
        <v>0</v>
      </c>
      <c r="M1683">
        <v>0</v>
      </c>
      <c r="N1683">
        <v>0</v>
      </c>
      <c r="O1683">
        <v>0</v>
      </c>
      <c r="P1683">
        <v>0</v>
      </c>
      <c r="Q1683">
        <v>0</v>
      </c>
      <c r="R1683">
        <v>0</v>
      </c>
      <c r="S1683">
        <v>0</v>
      </c>
    </row>
    <row r="1684" spans="1:19">
      <c r="A1684" t="s">
        <v>166</v>
      </c>
      <c r="B1684" t="s">
        <v>175</v>
      </c>
      <c r="C1684" t="s">
        <v>858</v>
      </c>
      <c r="D1684">
        <v>66.608731707317091</v>
      </c>
      <c r="E1684">
        <v>30.630292682926822</v>
      </c>
      <c r="F1684">
        <v>0</v>
      </c>
      <c r="G1684">
        <v>0</v>
      </c>
      <c r="H1684">
        <v>0</v>
      </c>
      <c r="I1684">
        <v>0</v>
      </c>
      <c r="J1684">
        <v>0</v>
      </c>
      <c r="K1684">
        <v>0</v>
      </c>
      <c r="L1684">
        <v>0</v>
      </c>
      <c r="M1684">
        <v>0</v>
      </c>
      <c r="N1684">
        <v>0</v>
      </c>
      <c r="O1684">
        <v>0</v>
      </c>
      <c r="P1684">
        <v>0</v>
      </c>
      <c r="Q1684">
        <v>0</v>
      </c>
      <c r="R1684">
        <v>0</v>
      </c>
      <c r="S1684">
        <v>0</v>
      </c>
    </row>
    <row r="1685" spans="1:19">
      <c r="A1685" t="s">
        <v>166</v>
      </c>
      <c r="B1685" t="s">
        <v>175</v>
      </c>
      <c r="C1685" t="s">
        <v>859</v>
      </c>
      <c r="D1685">
        <v>66.608731707317091</v>
      </c>
      <c r="E1685">
        <v>30.630292682926822</v>
      </c>
      <c r="F1685">
        <v>0</v>
      </c>
      <c r="G1685">
        <v>0</v>
      </c>
      <c r="H1685">
        <v>0</v>
      </c>
      <c r="I1685">
        <v>0</v>
      </c>
      <c r="J1685">
        <v>0</v>
      </c>
      <c r="K1685">
        <v>0</v>
      </c>
      <c r="L1685">
        <v>0</v>
      </c>
      <c r="M1685">
        <v>0</v>
      </c>
      <c r="N1685">
        <v>0</v>
      </c>
      <c r="O1685">
        <v>0</v>
      </c>
      <c r="P1685">
        <v>0</v>
      </c>
      <c r="Q1685">
        <v>0</v>
      </c>
      <c r="R1685">
        <v>0</v>
      </c>
      <c r="S1685">
        <v>0</v>
      </c>
    </row>
    <row r="1686" spans="1:19">
      <c r="A1686" t="s">
        <v>166</v>
      </c>
      <c r="B1686" t="s">
        <v>175</v>
      </c>
      <c r="C1686" t="s">
        <v>860</v>
      </c>
      <c r="D1686">
        <v>46.779833066847658</v>
      </c>
      <c r="E1686">
        <v>21.511894038039429</v>
      </c>
      <c r="F1686">
        <v>0</v>
      </c>
      <c r="G1686">
        <v>0</v>
      </c>
      <c r="H1686">
        <v>0</v>
      </c>
      <c r="I1686">
        <v>0</v>
      </c>
      <c r="J1686">
        <v>0</v>
      </c>
      <c r="K1686">
        <v>0</v>
      </c>
      <c r="L1686">
        <v>0</v>
      </c>
      <c r="M1686">
        <v>0</v>
      </c>
      <c r="N1686">
        <v>0</v>
      </c>
      <c r="O1686">
        <v>0</v>
      </c>
      <c r="P1686">
        <v>0</v>
      </c>
      <c r="Q1686">
        <v>0</v>
      </c>
      <c r="R1686">
        <v>0</v>
      </c>
      <c r="S1686">
        <v>0</v>
      </c>
    </row>
    <row r="1687" spans="1:19">
      <c r="A1687" t="s">
        <v>166</v>
      </c>
      <c r="B1687" t="s">
        <v>175</v>
      </c>
      <c r="C1687" t="s">
        <v>861</v>
      </c>
      <c r="D1687">
        <v>46.779833066847658</v>
      </c>
      <c r="E1687">
        <v>21.511894038039429</v>
      </c>
      <c r="F1687">
        <v>0</v>
      </c>
      <c r="G1687">
        <v>0</v>
      </c>
      <c r="H1687">
        <v>0</v>
      </c>
      <c r="I1687">
        <v>0</v>
      </c>
      <c r="J1687">
        <v>0</v>
      </c>
      <c r="K1687">
        <v>0</v>
      </c>
      <c r="L1687">
        <v>0</v>
      </c>
      <c r="M1687">
        <v>0</v>
      </c>
      <c r="N1687">
        <v>0</v>
      </c>
      <c r="O1687">
        <v>0</v>
      </c>
      <c r="P1687">
        <v>0</v>
      </c>
      <c r="Q1687">
        <v>0</v>
      </c>
      <c r="R1687">
        <v>0</v>
      </c>
      <c r="S1687">
        <v>0</v>
      </c>
    </row>
    <row r="1688" spans="1:19">
      <c r="A1688" t="s">
        <v>166</v>
      </c>
      <c r="B1688" t="s">
        <v>175</v>
      </c>
      <c r="C1688" t="s">
        <v>862</v>
      </c>
      <c r="D1688">
        <v>46.779833066847658</v>
      </c>
      <c r="E1688">
        <v>21.511894038039429</v>
      </c>
      <c r="F1688">
        <v>0</v>
      </c>
      <c r="G1688">
        <v>0</v>
      </c>
      <c r="H1688">
        <v>0</v>
      </c>
      <c r="I1688">
        <v>0</v>
      </c>
      <c r="J1688">
        <v>0</v>
      </c>
      <c r="K1688">
        <v>0</v>
      </c>
      <c r="L1688">
        <v>0</v>
      </c>
      <c r="M1688">
        <v>0</v>
      </c>
      <c r="N1688">
        <v>0</v>
      </c>
      <c r="O1688">
        <v>0</v>
      </c>
      <c r="P1688">
        <v>0</v>
      </c>
      <c r="Q1688">
        <v>0</v>
      </c>
      <c r="R1688">
        <v>0</v>
      </c>
      <c r="S1688">
        <v>0</v>
      </c>
    </row>
    <row r="1689" spans="1:19">
      <c r="A1689" t="s">
        <v>166</v>
      </c>
      <c r="B1689" t="s">
        <v>175</v>
      </c>
      <c r="C1689" t="s">
        <v>863</v>
      </c>
      <c r="D1689">
        <v>46.779833066847658</v>
      </c>
      <c r="E1689">
        <v>21.511894038039429</v>
      </c>
      <c r="F1689">
        <v>0</v>
      </c>
      <c r="G1689">
        <v>0</v>
      </c>
      <c r="H1689">
        <v>0</v>
      </c>
      <c r="I1689">
        <v>0</v>
      </c>
      <c r="J1689">
        <v>0</v>
      </c>
      <c r="K1689">
        <v>0</v>
      </c>
      <c r="L1689">
        <v>0</v>
      </c>
      <c r="M1689">
        <v>0</v>
      </c>
      <c r="N1689">
        <v>0</v>
      </c>
      <c r="O1689">
        <v>0</v>
      </c>
      <c r="P1689">
        <v>0</v>
      </c>
      <c r="Q1689">
        <v>0</v>
      </c>
      <c r="R1689">
        <v>0</v>
      </c>
      <c r="S1689">
        <v>0</v>
      </c>
    </row>
    <row r="1690" spans="1:19">
      <c r="A1690" t="s">
        <v>166</v>
      </c>
      <c r="B1690" t="s">
        <v>177</v>
      </c>
      <c r="C1690" t="s">
        <v>856</v>
      </c>
      <c r="D1690">
        <v>0</v>
      </c>
      <c r="E1690">
        <v>0</v>
      </c>
      <c r="F1690">
        <v>0</v>
      </c>
      <c r="G1690">
        <v>0</v>
      </c>
      <c r="H1690">
        <v>0</v>
      </c>
      <c r="I1690">
        <v>0</v>
      </c>
      <c r="J1690">
        <v>0</v>
      </c>
      <c r="K1690">
        <v>0</v>
      </c>
      <c r="L1690">
        <v>0</v>
      </c>
      <c r="M1690">
        <v>0</v>
      </c>
      <c r="N1690">
        <v>0</v>
      </c>
      <c r="O1690">
        <v>0</v>
      </c>
      <c r="P1690">
        <v>0</v>
      </c>
      <c r="Q1690">
        <v>0</v>
      </c>
      <c r="R1690">
        <v>0</v>
      </c>
      <c r="S1690">
        <v>0</v>
      </c>
    </row>
    <row r="1691" spans="1:19">
      <c r="A1691" t="s">
        <v>166</v>
      </c>
      <c r="B1691" t="s">
        <v>177</v>
      </c>
      <c r="C1691" t="s">
        <v>857</v>
      </c>
      <c r="D1691">
        <v>21.92</v>
      </c>
      <c r="E1691">
        <v>10.079999999999998</v>
      </c>
      <c r="F1691">
        <v>0</v>
      </c>
      <c r="G1691">
        <v>0</v>
      </c>
      <c r="H1691">
        <v>0</v>
      </c>
      <c r="I1691">
        <v>0</v>
      </c>
      <c r="J1691">
        <v>0</v>
      </c>
      <c r="K1691">
        <v>0</v>
      </c>
      <c r="L1691">
        <v>0</v>
      </c>
      <c r="M1691">
        <v>0</v>
      </c>
      <c r="N1691">
        <v>0</v>
      </c>
      <c r="O1691">
        <v>0</v>
      </c>
      <c r="P1691">
        <v>0</v>
      </c>
      <c r="Q1691">
        <v>0</v>
      </c>
      <c r="R1691">
        <v>0</v>
      </c>
      <c r="S1691">
        <v>0</v>
      </c>
    </row>
    <row r="1692" spans="1:19">
      <c r="A1692" t="s">
        <v>166</v>
      </c>
      <c r="B1692" t="s">
        <v>177</v>
      </c>
      <c r="C1692" t="s">
        <v>858</v>
      </c>
      <c r="D1692">
        <v>52.416561680000001</v>
      </c>
      <c r="E1692">
        <v>24.103966319999998</v>
      </c>
      <c r="F1692">
        <v>0</v>
      </c>
      <c r="G1692">
        <v>0</v>
      </c>
      <c r="H1692">
        <v>0</v>
      </c>
      <c r="I1692">
        <v>0</v>
      </c>
      <c r="J1692">
        <v>0</v>
      </c>
      <c r="K1692">
        <v>0</v>
      </c>
      <c r="L1692">
        <v>0</v>
      </c>
      <c r="M1692">
        <v>0</v>
      </c>
      <c r="N1692">
        <v>0</v>
      </c>
      <c r="O1692">
        <v>0</v>
      </c>
      <c r="P1692">
        <v>0</v>
      </c>
      <c r="Q1692">
        <v>0</v>
      </c>
      <c r="R1692">
        <v>0</v>
      </c>
      <c r="S1692">
        <v>0</v>
      </c>
    </row>
    <row r="1693" spans="1:19">
      <c r="A1693" t="s">
        <v>166</v>
      </c>
      <c r="B1693" t="s">
        <v>177</v>
      </c>
      <c r="C1693" t="s">
        <v>859</v>
      </c>
      <c r="D1693">
        <v>79.556927500000029</v>
      </c>
      <c r="E1693">
        <v>36.584572500000007</v>
      </c>
      <c r="F1693">
        <v>0</v>
      </c>
      <c r="G1693">
        <v>0</v>
      </c>
      <c r="H1693">
        <v>0</v>
      </c>
      <c r="I1693">
        <v>0</v>
      </c>
      <c r="J1693">
        <v>0</v>
      </c>
      <c r="K1693">
        <v>0</v>
      </c>
      <c r="L1693">
        <v>0</v>
      </c>
      <c r="M1693">
        <v>0</v>
      </c>
      <c r="N1693">
        <v>0</v>
      </c>
      <c r="O1693">
        <v>0</v>
      </c>
      <c r="P1693">
        <v>0</v>
      </c>
      <c r="Q1693">
        <v>0</v>
      </c>
      <c r="R1693">
        <v>0</v>
      </c>
      <c r="S1693">
        <v>0</v>
      </c>
    </row>
    <row r="1694" spans="1:19">
      <c r="A1694" t="s">
        <v>166</v>
      </c>
      <c r="B1694" t="s">
        <v>177</v>
      </c>
      <c r="C1694" t="s">
        <v>860</v>
      </c>
      <c r="D1694">
        <v>79.556927500000029</v>
      </c>
      <c r="E1694">
        <v>36.584572500000007</v>
      </c>
      <c r="F1694">
        <v>0</v>
      </c>
      <c r="G1694">
        <v>0</v>
      </c>
      <c r="H1694">
        <v>0</v>
      </c>
      <c r="I1694">
        <v>0</v>
      </c>
      <c r="J1694">
        <v>0</v>
      </c>
      <c r="K1694">
        <v>0</v>
      </c>
      <c r="L1694">
        <v>0</v>
      </c>
      <c r="M1694">
        <v>0</v>
      </c>
      <c r="N1694">
        <v>0</v>
      </c>
      <c r="O1694">
        <v>0</v>
      </c>
      <c r="P1694">
        <v>0</v>
      </c>
      <c r="Q1694">
        <v>0</v>
      </c>
      <c r="R1694">
        <v>0</v>
      </c>
      <c r="S1694">
        <v>0</v>
      </c>
    </row>
    <row r="1695" spans="1:19">
      <c r="A1695" t="s">
        <v>166</v>
      </c>
      <c r="B1695" t="s">
        <v>177</v>
      </c>
      <c r="C1695" t="s">
        <v>861</v>
      </c>
      <c r="D1695">
        <v>79.556927500000029</v>
      </c>
      <c r="E1695">
        <v>36.584572500000007</v>
      </c>
      <c r="F1695">
        <v>0</v>
      </c>
      <c r="G1695">
        <v>0</v>
      </c>
      <c r="H1695">
        <v>0</v>
      </c>
      <c r="I1695">
        <v>0</v>
      </c>
      <c r="J1695">
        <v>0</v>
      </c>
      <c r="K1695">
        <v>0</v>
      </c>
      <c r="L1695">
        <v>0</v>
      </c>
      <c r="M1695">
        <v>0</v>
      </c>
      <c r="N1695">
        <v>0</v>
      </c>
      <c r="O1695">
        <v>0</v>
      </c>
      <c r="P1695">
        <v>0</v>
      </c>
      <c r="Q1695">
        <v>0</v>
      </c>
      <c r="R1695">
        <v>0</v>
      </c>
      <c r="S1695">
        <v>0</v>
      </c>
    </row>
    <row r="1696" spans="1:19">
      <c r="A1696" t="s">
        <v>166</v>
      </c>
      <c r="B1696" t="s">
        <v>177</v>
      </c>
      <c r="C1696" t="s">
        <v>862</v>
      </c>
      <c r="D1696">
        <v>79.556927500000029</v>
      </c>
      <c r="E1696">
        <v>36.584572500000007</v>
      </c>
      <c r="F1696">
        <v>0</v>
      </c>
      <c r="G1696">
        <v>0</v>
      </c>
      <c r="H1696">
        <v>0</v>
      </c>
      <c r="I1696">
        <v>0</v>
      </c>
      <c r="J1696">
        <v>0</v>
      </c>
      <c r="K1696">
        <v>0</v>
      </c>
      <c r="L1696">
        <v>0</v>
      </c>
      <c r="M1696">
        <v>0</v>
      </c>
      <c r="N1696">
        <v>0</v>
      </c>
      <c r="O1696">
        <v>0</v>
      </c>
      <c r="P1696">
        <v>0</v>
      </c>
      <c r="Q1696">
        <v>0</v>
      </c>
      <c r="R1696">
        <v>0</v>
      </c>
      <c r="S1696">
        <v>0</v>
      </c>
    </row>
    <row r="1697" spans="1:19">
      <c r="A1697" t="s">
        <v>166</v>
      </c>
      <c r="B1697" t="s">
        <v>177</v>
      </c>
      <c r="C1697" t="s">
        <v>863</v>
      </c>
      <c r="D1697">
        <v>79.556927500000029</v>
      </c>
      <c r="E1697">
        <v>36.584572500000007</v>
      </c>
      <c r="F1697">
        <v>0</v>
      </c>
      <c r="G1697">
        <v>0</v>
      </c>
      <c r="H1697">
        <v>0</v>
      </c>
      <c r="I1697">
        <v>0</v>
      </c>
      <c r="J1697">
        <v>0</v>
      </c>
      <c r="K1697">
        <v>0</v>
      </c>
      <c r="L1697">
        <v>0</v>
      </c>
      <c r="M1697">
        <v>0</v>
      </c>
      <c r="N1697">
        <v>0</v>
      </c>
      <c r="O1697">
        <v>0</v>
      </c>
      <c r="P1697">
        <v>0</v>
      </c>
      <c r="Q1697">
        <v>0</v>
      </c>
      <c r="R1697">
        <v>0</v>
      </c>
      <c r="S1697">
        <v>0</v>
      </c>
    </row>
    <row r="1698" spans="1:19">
      <c r="A1698" t="s">
        <v>166</v>
      </c>
      <c r="B1698" t="s">
        <v>179</v>
      </c>
      <c r="C1698" t="s">
        <v>856</v>
      </c>
      <c r="D1698">
        <v>0</v>
      </c>
      <c r="E1698">
        <v>0</v>
      </c>
      <c r="F1698">
        <v>0</v>
      </c>
      <c r="G1698">
        <v>0</v>
      </c>
      <c r="H1698">
        <v>0</v>
      </c>
      <c r="I1698">
        <v>0</v>
      </c>
      <c r="J1698">
        <v>0</v>
      </c>
      <c r="K1698">
        <v>0</v>
      </c>
      <c r="L1698">
        <v>0</v>
      </c>
      <c r="M1698">
        <v>0</v>
      </c>
      <c r="N1698">
        <v>0</v>
      </c>
      <c r="O1698">
        <v>0</v>
      </c>
      <c r="P1698">
        <v>0</v>
      </c>
      <c r="Q1698">
        <v>0</v>
      </c>
      <c r="R1698">
        <v>0</v>
      </c>
      <c r="S1698">
        <v>0</v>
      </c>
    </row>
    <row r="1699" spans="1:19">
      <c r="A1699" t="s">
        <v>166</v>
      </c>
      <c r="B1699" t="s">
        <v>179</v>
      </c>
      <c r="C1699" t="s">
        <v>857</v>
      </c>
      <c r="D1699">
        <v>21.92</v>
      </c>
      <c r="E1699">
        <v>10.079999999999998</v>
      </c>
      <c r="F1699">
        <v>0</v>
      </c>
      <c r="G1699">
        <v>0</v>
      </c>
      <c r="H1699">
        <v>0</v>
      </c>
      <c r="I1699">
        <v>0</v>
      </c>
      <c r="J1699">
        <v>0</v>
      </c>
      <c r="K1699">
        <v>0</v>
      </c>
      <c r="L1699">
        <v>0</v>
      </c>
      <c r="M1699">
        <v>0</v>
      </c>
      <c r="N1699">
        <v>0</v>
      </c>
      <c r="O1699">
        <v>0</v>
      </c>
      <c r="P1699">
        <v>0</v>
      </c>
      <c r="Q1699">
        <v>0</v>
      </c>
      <c r="R1699">
        <v>0</v>
      </c>
      <c r="S1699">
        <v>0</v>
      </c>
    </row>
    <row r="1700" spans="1:19">
      <c r="A1700" t="s">
        <v>166</v>
      </c>
      <c r="B1700" t="s">
        <v>179</v>
      </c>
      <c r="C1700" t="s">
        <v>858</v>
      </c>
      <c r="D1700">
        <v>52.416561680000001</v>
      </c>
      <c r="E1700">
        <v>24.103966319999998</v>
      </c>
      <c r="F1700">
        <v>0</v>
      </c>
      <c r="G1700">
        <v>0</v>
      </c>
      <c r="H1700">
        <v>0</v>
      </c>
      <c r="I1700">
        <v>0</v>
      </c>
      <c r="J1700">
        <v>0</v>
      </c>
      <c r="K1700">
        <v>0</v>
      </c>
      <c r="L1700">
        <v>0</v>
      </c>
      <c r="M1700">
        <v>0</v>
      </c>
      <c r="N1700">
        <v>0</v>
      </c>
      <c r="O1700">
        <v>0</v>
      </c>
      <c r="P1700">
        <v>0</v>
      </c>
      <c r="Q1700">
        <v>0</v>
      </c>
      <c r="R1700">
        <v>0</v>
      </c>
      <c r="S1700">
        <v>0</v>
      </c>
    </row>
    <row r="1701" spans="1:19">
      <c r="A1701" t="s">
        <v>166</v>
      </c>
      <c r="B1701" t="s">
        <v>179</v>
      </c>
      <c r="C1701" t="s">
        <v>859</v>
      </c>
      <c r="D1701">
        <v>79.556927500000029</v>
      </c>
      <c r="E1701">
        <v>36.584572500000007</v>
      </c>
      <c r="F1701">
        <v>0</v>
      </c>
      <c r="G1701">
        <v>0</v>
      </c>
      <c r="H1701">
        <v>0</v>
      </c>
      <c r="I1701">
        <v>0</v>
      </c>
      <c r="J1701">
        <v>0</v>
      </c>
      <c r="K1701">
        <v>0</v>
      </c>
      <c r="L1701">
        <v>0</v>
      </c>
      <c r="M1701">
        <v>0</v>
      </c>
      <c r="N1701">
        <v>0</v>
      </c>
      <c r="O1701">
        <v>0</v>
      </c>
      <c r="P1701">
        <v>0</v>
      </c>
      <c r="Q1701">
        <v>0</v>
      </c>
      <c r="R1701">
        <v>0</v>
      </c>
      <c r="S1701">
        <v>0</v>
      </c>
    </row>
    <row r="1702" spans="1:19">
      <c r="A1702" t="s">
        <v>166</v>
      </c>
      <c r="B1702" t="s">
        <v>179</v>
      </c>
      <c r="C1702" t="s">
        <v>860</v>
      </c>
      <c r="D1702">
        <v>79.556927500000029</v>
      </c>
      <c r="E1702">
        <v>36.584572500000007</v>
      </c>
      <c r="F1702">
        <v>0</v>
      </c>
      <c r="G1702">
        <v>0</v>
      </c>
      <c r="H1702">
        <v>0</v>
      </c>
      <c r="I1702">
        <v>0</v>
      </c>
      <c r="J1702">
        <v>0</v>
      </c>
      <c r="K1702">
        <v>0</v>
      </c>
      <c r="L1702">
        <v>0</v>
      </c>
      <c r="M1702">
        <v>0</v>
      </c>
      <c r="N1702">
        <v>0</v>
      </c>
      <c r="O1702">
        <v>0</v>
      </c>
      <c r="P1702">
        <v>0</v>
      </c>
      <c r="Q1702">
        <v>0</v>
      </c>
      <c r="R1702">
        <v>0</v>
      </c>
      <c r="S1702">
        <v>0</v>
      </c>
    </row>
    <row r="1703" spans="1:19">
      <c r="A1703" t="s">
        <v>166</v>
      </c>
      <c r="B1703" t="s">
        <v>179</v>
      </c>
      <c r="C1703" t="s">
        <v>861</v>
      </c>
      <c r="D1703">
        <v>79.556927500000029</v>
      </c>
      <c r="E1703">
        <v>36.584572500000007</v>
      </c>
      <c r="F1703">
        <v>0</v>
      </c>
      <c r="G1703">
        <v>0</v>
      </c>
      <c r="H1703">
        <v>0</v>
      </c>
      <c r="I1703">
        <v>0</v>
      </c>
      <c r="J1703">
        <v>0</v>
      </c>
      <c r="K1703">
        <v>0</v>
      </c>
      <c r="L1703">
        <v>0</v>
      </c>
      <c r="M1703">
        <v>0</v>
      </c>
      <c r="N1703">
        <v>0</v>
      </c>
      <c r="O1703">
        <v>0</v>
      </c>
      <c r="P1703">
        <v>0</v>
      </c>
      <c r="Q1703">
        <v>0</v>
      </c>
      <c r="R1703">
        <v>0</v>
      </c>
      <c r="S1703">
        <v>0</v>
      </c>
    </row>
    <row r="1704" spans="1:19">
      <c r="A1704" t="s">
        <v>166</v>
      </c>
      <c r="B1704" t="s">
        <v>179</v>
      </c>
      <c r="C1704" t="s">
        <v>862</v>
      </c>
      <c r="D1704">
        <v>79.556927500000029</v>
      </c>
      <c r="E1704">
        <v>36.584572500000007</v>
      </c>
      <c r="F1704">
        <v>0</v>
      </c>
      <c r="G1704">
        <v>0</v>
      </c>
      <c r="H1704">
        <v>0</v>
      </c>
      <c r="I1704">
        <v>0</v>
      </c>
      <c r="J1704">
        <v>0</v>
      </c>
      <c r="K1704">
        <v>0</v>
      </c>
      <c r="L1704">
        <v>0</v>
      </c>
      <c r="M1704">
        <v>0</v>
      </c>
      <c r="N1704">
        <v>0</v>
      </c>
      <c r="O1704">
        <v>0</v>
      </c>
      <c r="P1704">
        <v>0</v>
      </c>
      <c r="Q1704">
        <v>0</v>
      </c>
      <c r="R1704">
        <v>0</v>
      </c>
      <c r="S1704">
        <v>0</v>
      </c>
    </row>
    <row r="1705" spans="1:19">
      <c r="A1705" t="s">
        <v>166</v>
      </c>
      <c r="B1705" t="s">
        <v>179</v>
      </c>
      <c r="C1705" t="s">
        <v>863</v>
      </c>
      <c r="D1705">
        <v>79.556927500000029</v>
      </c>
      <c r="E1705">
        <v>36.584572500000007</v>
      </c>
      <c r="F1705">
        <v>0</v>
      </c>
      <c r="G1705">
        <v>0</v>
      </c>
      <c r="H1705">
        <v>0</v>
      </c>
      <c r="I1705">
        <v>0</v>
      </c>
      <c r="J1705">
        <v>0</v>
      </c>
      <c r="K1705">
        <v>0</v>
      </c>
      <c r="L1705">
        <v>0</v>
      </c>
      <c r="M1705">
        <v>0</v>
      </c>
      <c r="N1705">
        <v>0</v>
      </c>
      <c r="O1705">
        <v>0</v>
      </c>
      <c r="P1705">
        <v>0</v>
      </c>
      <c r="Q1705">
        <v>0</v>
      </c>
      <c r="R1705">
        <v>0</v>
      </c>
      <c r="S1705">
        <v>0</v>
      </c>
    </row>
    <row r="1706" spans="1:19">
      <c r="A1706" t="s">
        <v>166</v>
      </c>
      <c r="B1706" t="s">
        <v>181</v>
      </c>
      <c r="C1706" t="s">
        <v>856</v>
      </c>
      <c r="D1706">
        <v>0</v>
      </c>
      <c r="E1706">
        <v>0</v>
      </c>
      <c r="F1706">
        <v>0</v>
      </c>
      <c r="G1706">
        <v>0</v>
      </c>
      <c r="H1706">
        <v>0</v>
      </c>
      <c r="I1706">
        <v>0</v>
      </c>
      <c r="J1706">
        <v>0</v>
      </c>
      <c r="K1706">
        <v>0</v>
      </c>
      <c r="L1706">
        <v>0</v>
      </c>
      <c r="M1706">
        <v>0</v>
      </c>
      <c r="N1706">
        <v>0</v>
      </c>
      <c r="O1706">
        <v>0</v>
      </c>
      <c r="P1706">
        <v>0</v>
      </c>
      <c r="Q1706">
        <v>0</v>
      </c>
      <c r="R1706">
        <v>0</v>
      </c>
      <c r="S1706">
        <v>0</v>
      </c>
    </row>
    <row r="1707" spans="1:19">
      <c r="A1707" t="s">
        <v>166</v>
      </c>
      <c r="B1707" t="s">
        <v>181</v>
      </c>
      <c r="C1707" t="s">
        <v>857</v>
      </c>
      <c r="D1707">
        <v>21.92</v>
      </c>
      <c r="E1707">
        <v>10.079999999999998</v>
      </c>
      <c r="F1707">
        <v>0</v>
      </c>
      <c r="G1707">
        <v>0</v>
      </c>
      <c r="H1707">
        <v>0</v>
      </c>
      <c r="I1707">
        <v>0</v>
      </c>
      <c r="J1707">
        <v>0</v>
      </c>
      <c r="K1707">
        <v>0</v>
      </c>
      <c r="L1707">
        <v>0</v>
      </c>
      <c r="M1707">
        <v>0</v>
      </c>
      <c r="N1707">
        <v>0</v>
      </c>
      <c r="O1707">
        <v>0</v>
      </c>
      <c r="P1707">
        <v>0</v>
      </c>
      <c r="Q1707">
        <v>0</v>
      </c>
      <c r="R1707">
        <v>0</v>
      </c>
      <c r="S1707">
        <v>0</v>
      </c>
    </row>
    <row r="1708" spans="1:19">
      <c r="A1708" t="s">
        <v>166</v>
      </c>
      <c r="B1708" t="s">
        <v>181</v>
      </c>
      <c r="C1708" t="s">
        <v>858</v>
      </c>
      <c r="D1708">
        <v>52.416561680000001</v>
      </c>
      <c r="E1708">
        <v>24.103966319999998</v>
      </c>
      <c r="F1708">
        <v>0</v>
      </c>
      <c r="G1708">
        <v>0</v>
      </c>
      <c r="H1708">
        <v>0</v>
      </c>
      <c r="I1708">
        <v>0</v>
      </c>
      <c r="J1708">
        <v>0</v>
      </c>
      <c r="K1708">
        <v>0</v>
      </c>
      <c r="L1708">
        <v>0</v>
      </c>
      <c r="M1708">
        <v>0</v>
      </c>
      <c r="N1708">
        <v>0</v>
      </c>
      <c r="O1708">
        <v>0</v>
      </c>
      <c r="P1708">
        <v>0</v>
      </c>
      <c r="Q1708">
        <v>0</v>
      </c>
      <c r="R1708">
        <v>0</v>
      </c>
      <c r="S1708">
        <v>0</v>
      </c>
    </row>
    <row r="1709" spans="1:19">
      <c r="A1709" t="s">
        <v>166</v>
      </c>
      <c r="B1709" t="s">
        <v>181</v>
      </c>
      <c r="C1709" t="s">
        <v>859</v>
      </c>
      <c r="D1709">
        <v>79.556927500000029</v>
      </c>
      <c r="E1709">
        <v>36.584572500000007</v>
      </c>
      <c r="F1709">
        <v>0</v>
      </c>
      <c r="G1709">
        <v>0</v>
      </c>
      <c r="H1709">
        <v>0</v>
      </c>
      <c r="I1709">
        <v>0</v>
      </c>
      <c r="J1709">
        <v>0</v>
      </c>
      <c r="K1709">
        <v>0</v>
      </c>
      <c r="L1709">
        <v>0</v>
      </c>
      <c r="M1709">
        <v>0</v>
      </c>
      <c r="N1709">
        <v>0</v>
      </c>
      <c r="O1709">
        <v>0</v>
      </c>
      <c r="P1709">
        <v>0</v>
      </c>
      <c r="Q1709">
        <v>0</v>
      </c>
      <c r="R1709">
        <v>0</v>
      </c>
      <c r="S1709">
        <v>0</v>
      </c>
    </row>
    <row r="1710" spans="1:19">
      <c r="A1710" t="s">
        <v>166</v>
      </c>
      <c r="B1710" t="s">
        <v>181</v>
      </c>
      <c r="C1710" t="s">
        <v>860</v>
      </c>
      <c r="D1710">
        <v>79.556927500000029</v>
      </c>
      <c r="E1710">
        <v>36.584572500000007</v>
      </c>
      <c r="F1710">
        <v>0</v>
      </c>
      <c r="G1710">
        <v>0</v>
      </c>
      <c r="H1710">
        <v>0</v>
      </c>
      <c r="I1710">
        <v>0</v>
      </c>
      <c r="J1710">
        <v>0</v>
      </c>
      <c r="K1710">
        <v>0</v>
      </c>
      <c r="L1710">
        <v>0</v>
      </c>
      <c r="M1710">
        <v>0</v>
      </c>
      <c r="N1710">
        <v>0</v>
      </c>
      <c r="O1710">
        <v>0</v>
      </c>
      <c r="P1710">
        <v>0</v>
      </c>
      <c r="Q1710">
        <v>0</v>
      </c>
      <c r="R1710">
        <v>0</v>
      </c>
      <c r="S1710">
        <v>0</v>
      </c>
    </row>
    <row r="1711" spans="1:19">
      <c r="A1711" t="s">
        <v>166</v>
      </c>
      <c r="B1711" t="s">
        <v>181</v>
      </c>
      <c r="C1711" t="s">
        <v>861</v>
      </c>
      <c r="D1711">
        <v>79.556927500000029</v>
      </c>
      <c r="E1711">
        <v>36.584572500000007</v>
      </c>
      <c r="F1711">
        <v>0</v>
      </c>
      <c r="G1711">
        <v>0</v>
      </c>
      <c r="H1711">
        <v>0</v>
      </c>
      <c r="I1711">
        <v>0</v>
      </c>
      <c r="J1711">
        <v>0</v>
      </c>
      <c r="K1711">
        <v>0</v>
      </c>
      <c r="L1711">
        <v>0</v>
      </c>
      <c r="M1711">
        <v>0</v>
      </c>
      <c r="N1711">
        <v>0</v>
      </c>
      <c r="O1711">
        <v>0</v>
      </c>
      <c r="P1711">
        <v>0</v>
      </c>
      <c r="Q1711">
        <v>0</v>
      </c>
      <c r="R1711">
        <v>0</v>
      </c>
      <c r="S1711">
        <v>0</v>
      </c>
    </row>
    <row r="1712" spans="1:19">
      <c r="A1712" t="s">
        <v>166</v>
      </c>
      <c r="B1712" t="s">
        <v>181</v>
      </c>
      <c r="C1712" t="s">
        <v>862</v>
      </c>
      <c r="D1712">
        <v>79.556927500000029</v>
      </c>
      <c r="E1712">
        <v>36.584572500000007</v>
      </c>
      <c r="F1712">
        <v>0</v>
      </c>
      <c r="G1712">
        <v>0</v>
      </c>
      <c r="H1712">
        <v>0</v>
      </c>
      <c r="I1712">
        <v>0</v>
      </c>
      <c r="J1712">
        <v>0</v>
      </c>
      <c r="K1712">
        <v>0</v>
      </c>
      <c r="L1712">
        <v>0</v>
      </c>
      <c r="M1712">
        <v>0</v>
      </c>
      <c r="N1712">
        <v>0</v>
      </c>
      <c r="O1712">
        <v>0</v>
      </c>
      <c r="P1712">
        <v>0</v>
      </c>
      <c r="Q1712">
        <v>0</v>
      </c>
      <c r="R1712">
        <v>0</v>
      </c>
      <c r="S1712">
        <v>0</v>
      </c>
    </row>
    <row r="1713" spans="1:19">
      <c r="A1713" t="s">
        <v>166</v>
      </c>
      <c r="B1713" t="s">
        <v>181</v>
      </c>
      <c r="C1713" t="s">
        <v>863</v>
      </c>
      <c r="D1713">
        <v>79.556927500000029</v>
      </c>
      <c r="E1713">
        <v>36.584572500000007</v>
      </c>
      <c r="F1713">
        <v>0</v>
      </c>
      <c r="G1713">
        <v>0</v>
      </c>
      <c r="H1713">
        <v>0</v>
      </c>
      <c r="I1713">
        <v>0</v>
      </c>
      <c r="J1713">
        <v>0</v>
      </c>
      <c r="K1713">
        <v>0</v>
      </c>
      <c r="L1713">
        <v>0</v>
      </c>
      <c r="M1713">
        <v>0</v>
      </c>
      <c r="N1713">
        <v>0</v>
      </c>
      <c r="O1713">
        <v>0</v>
      </c>
      <c r="P1713">
        <v>0</v>
      </c>
      <c r="Q1713">
        <v>0</v>
      </c>
      <c r="R1713">
        <v>0</v>
      </c>
      <c r="S1713">
        <v>0</v>
      </c>
    </row>
    <row r="1714" spans="1:19">
      <c r="A1714" t="s">
        <v>166</v>
      </c>
      <c r="B1714" t="s">
        <v>183</v>
      </c>
      <c r="C1714" t="s">
        <v>856</v>
      </c>
      <c r="D1714">
        <v>0</v>
      </c>
      <c r="E1714">
        <v>0</v>
      </c>
      <c r="F1714">
        <v>0</v>
      </c>
      <c r="G1714">
        <v>0</v>
      </c>
      <c r="H1714">
        <v>0</v>
      </c>
      <c r="I1714">
        <v>0</v>
      </c>
      <c r="J1714">
        <v>0</v>
      </c>
      <c r="K1714">
        <v>0</v>
      </c>
      <c r="L1714">
        <v>0</v>
      </c>
      <c r="M1714">
        <v>0</v>
      </c>
      <c r="N1714">
        <v>0</v>
      </c>
      <c r="O1714">
        <v>0</v>
      </c>
      <c r="P1714">
        <v>0</v>
      </c>
      <c r="Q1714">
        <v>0</v>
      </c>
      <c r="R1714">
        <v>0</v>
      </c>
      <c r="S1714">
        <v>0</v>
      </c>
    </row>
    <row r="1715" spans="1:19">
      <c r="A1715" t="s">
        <v>166</v>
      </c>
      <c r="B1715" t="s">
        <v>183</v>
      </c>
      <c r="C1715" t="s">
        <v>857</v>
      </c>
      <c r="D1715">
        <v>21.92</v>
      </c>
      <c r="E1715">
        <v>10.079999999999998</v>
      </c>
      <c r="F1715">
        <v>0</v>
      </c>
      <c r="G1715">
        <v>0</v>
      </c>
      <c r="H1715">
        <v>0</v>
      </c>
      <c r="I1715">
        <v>0</v>
      </c>
      <c r="J1715">
        <v>0</v>
      </c>
      <c r="K1715">
        <v>0</v>
      </c>
      <c r="L1715">
        <v>0</v>
      </c>
      <c r="M1715">
        <v>0</v>
      </c>
      <c r="N1715">
        <v>0</v>
      </c>
      <c r="O1715">
        <v>0</v>
      </c>
      <c r="P1715">
        <v>0</v>
      </c>
      <c r="Q1715">
        <v>0</v>
      </c>
      <c r="R1715">
        <v>0</v>
      </c>
      <c r="S1715">
        <v>0</v>
      </c>
    </row>
    <row r="1716" spans="1:19">
      <c r="A1716" t="s">
        <v>166</v>
      </c>
      <c r="B1716" t="s">
        <v>183</v>
      </c>
      <c r="C1716" t="s">
        <v>858</v>
      </c>
      <c r="D1716">
        <v>52.416561680000001</v>
      </c>
      <c r="E1716">
        <v>24.103966319999998</v>
      </c>
      <c r="F1716">
        <v>0</v>
      </c>
      <c r="G1716">
        <v>0</v>
      </c>
      <c r="H1716">
        <v>0</v>
      </c>
      <c r="I1716">
        <v>0</v>
      </c>
      <c r="J1716">
        <v>0</v>
      </c>
      <c r="K1716">
        <v>0</v>
      </c>
      <c r="L1716">
        <v>0</v>
      </c>
      <c r="M1716">
        <v>0</v>
      </c>
      <c r="N1716">
        <v>0</v>
      </c>
      <c r="O1716">
        <v>0</v>
      </c>
      <c r="P1716">
        <v>0</v>
      </c>
      <c r="Q1716">
        <v>0</v>
      </c>
      <c r="R1716">
        <v>0</v>
      </c>
      <c r="S1716">
        <v>0</v>
      </c>
    </row>
    <row r="1717" spans="1:19">
      <c r="A1717" t="s">
        <v>166</v>
      </c>
      <c r="B1717" t="s">
        <v>183</v>
      </c>
      <c r="C1717" t="s">
        <v>859</v>
      </c>
      <c r="D1717">
        <v>79.556927500000029</v>
      </c>
      <c r="E1717">
        <v>36.584572500000007</v>
      </c>
      <c r="F1717">
        <v>0</v>
      </c>
      <c r="G1717">
        <v>0</v>
      </c>
      <c r="H1717">
        <v>0</v>
      </c>
      <c r="I1717">
        <v>0</v>
      </c>
      <c r="J1717">
        <v>0</v>
      </c>
      <c r="K1717">
        <v>0</v>
      </c>
      <c r="L1717">
        <v>0</v>
      </c>
      <c r="M1717">
        <v>0</v>
      </c>
      <c r="N1717">
        <v>0</v>
      </c>
      <c r="O1717">
        <v>0</v>
      </c>
      <c r="P1717">
        <v>0</v>
      </c>
      <c r="Q1717">
        <v>0</v>
      </c>
      <c r="R1717">
        <v>0</v>
      </c>
      <c r="S1717">
        <v>0</v>
      </c>
    </row>
    <row r="1718" spans="1:19">
      <c r="A1718" t="s">
        <v>166</v>
      </c>
      <c r="B1718" t="s">
        <v>183</v>
      </c>
      <c r="C1718" t="s">
        <v>860</v>
      </c>
      <c r="D1718">
        <v>79.556927500000029</v>
      </c>
      <c r="E1718">
        <v>36.584572500000007</v>
      </c>
      <c r="F1718">
        <v>0</v>
      </c>
      <c r="G1718">
        <v>0</v>
      </c>
      <c r="H1718">
        <v>0</v>
      </c>
      <c r="I1718">
        <v>0</v>
      </c>
      <c r="J1718">
        <v>0</v>
      </c>
      <c r="K1718">
        <v>0</v>
      </c>
      <c r="L1718">
        <v>0</v>
      </c>
      <c r="M1718">
        <v>0</v>
      </c>
      <c r="N1718">
        <v>0</v>
      </c>
      <c r="O1718">
        <v>0</v>
      </c>
      <c r="P1718">
        <v>0</v>
      </c>
      <c r="Q1718">
        <v>0</v>
      </c>
      <c r="R1718">
        <v>0</v>
      </c>
      <c r="S1718">
        <v>0</v>
      </c>
    </row>
    <row r="1719" spans="1:19">
      <c r="A1719" t="s">
        <v>166</v>
      </c>
      <c r="B1719" t="s">
        <v>183</v>
      </c>
      <c r="C1719" t="s">
        <v>861</v>
      </c>
      <c r="D1719">
        <v>79.556927500000029</v>
      </c>
      <c r="E1719">
        <v>36.584572500000007</v>
      </c>
      <c r="F1719">
        <v>0</v>
      </c>
      <c r="G1719">
        <v>0</v>
      </c>
      <c r="H1719">
        <v>0</v>
      </c>
      <c r="I1719">
        <v>0</v>
      </c>
      <c r="J1719">
        <v>0</v>
      </c>
      <c r="K1719">
        <v>0</v>
      </c>
      <c r="L1719">
        <v>0</v>
      </c>
      <c r="M1719">
        <v>0</v>
      </c>
      <c r="N1719">
        <v>0</v>
      </c>
      <c r="O1719">
        <v>0</v>
      </c>
      <c r="P1719">
        <v>0</v>
      </c>
      <c r="Q1719">
        <v>0</v>
      </c>
      <c r="R1719">
        <v>0</v>
      </c>
      <c r="S1719">
        <v>0</v>
      </c>
    </row>
    <row r="1720" spans="1:19">
      <c r="A1720" t="s">
        <v>166</v>
      </c>
      <c r="B1720" t="s">
        <v>183</v>
      </c>
      <c r="C1720" t="s">
        <v>862</v>
      </c>
      <c r="D1720">
        <v>79.556927500000029</v>
      </c>
      <c r="E1720">
        <v>36.584572500000007</v>
      </c>
      <c r="F1720">
        <v>0</v>
      </c>
      <c r="G1720">
        <v>0</v>
      </c>
      <c r="H1720">
        <v>0</v>
      </c>
      <c r="I1720">
        <v>0</v>
      </c>
      <c r="J1720">
        <v>0</v>
      </c>
      <c r="K1720">
        <v>0</v>
      </c>
      <c r="L1720">
        <v>0</v>
      </c>
      <c r="M1720">
        <v>0</v>
      </c>
      <c r="N1720">
        <v>0</v>
      </c>
      <c r="O1720">
        <v>0</v>
      </c>
      <c r="P1720">
        <v>0</v>
      </c>
      <c r="Q1720">
        <v>0</v>
      </c>
      <c r="R1720">
        <v>0</v>
      </c>
      <c r="S1720">
        <v>0</v>
      </c>
    </row>
    <row r="1721" spans="1:19">
      <c r="A1721" t="s">
        <v>166</v>
      </c>
      <c r="B1721" t="s">
        <v>183</v>
      </c>
      <c r="C1721" t="s">
        <v>863</v>
      </c>
      <c r="D1721">
        <v>79.556927500000029</v>
      </c>
      <c r="E1721">
        <v>36.584572500000007</v>
      </c>
      <c r="F1721">
        <v>0</v>
      </c>
      <c r="G1721">
        <v>0</v>
      </c>
      <c r="H1721">
        <v>0</v>
      </c>
      <c r="I1721">
        <v>0</v>
      </c>
      <c r="J1721">
        <v>0</v>
      </c>
      <c r="K1721">
        <v>0</v>
      </c>
      <c r="L1721">
        <v>0</v>
      </c>
      <c r="M1721">
        <v>0</v>
      </c>
      <c r="N1721">
        <v>0</v>
      </c>
      <c r="O1721">
        <v>0</v>
      </c>
      <c r="P1721">
        <v>0</v>
      </c>
      <c r="Q1721">
        <v>0</v>
      </c>
      <c r="R1721">
        <v>0</v>
      </c>
      <c r="S1721">
        <v>0</v>
      </c>
    </row>
    <row r="1722" spans="1:19">
      <c r="A1722" t="s">
        <v>166</v>
      </c>
      <c r="B1722" t="s">
        <v>185</v>
      </c>
      <c r="C1722" t="s">
        <v>856</v>
      </c>
      <c r="D1722">
        <v>0</v>
      </c>
      <c r="E1722">
        <v>0</v>
      </c>
      <c r="F1722">
        <v>0</v>
      </c>
      <c r="G1722">
        <v>0</v>
      </c>
      <c r="H1722">
        <v>0</v>
      </c>
      <c r="I1722">
        <v>0</v>
      </c>
      <c r="J1722">
        <v>0</v>
      </c>
      <c r="K1722">
        <v>0</v>
      </c>
      <c r="L1722">
        <v>0</v>
      </c>
      <c r="M1722">
        <v>0</v>
      </c>
      <c r="N1722">
        <v>0</v>
      </c>
      <c r="O1722">
        <v>0</v>
      </c>
      <c r="P1722">
        <v>0</v>
      </c>
      <c r="Q1722">
        <v>0</v>
      </c>
      <c r="R1722">
        <v>0</v>
      </c>
      <c r="S1722">
        <v>0</v>
      </c>
    </row>
    <row r="1723" spans="1:19">
      <c r="A1723" t="s">
        <v>166</v>
      </c>
      <c r="B1723" t="s">
        <v>185</v>
      </c>
      <c r="C1723" t="s">
        <v>857</v>
      </c>
      <c r="D1723">
        <v>15.610669496764679</v>
      </c>
      <c r="E1723">
        <v>7.1786290386582081</v>
      </c>
      <c r="F1723">
        <v>0</v>
      </c>
      <c r="G1723">
        <v>0</v>
      </c>
      <c r="H1723">
        <v>0</v>
      </c>
      <c r="I1723">
        <v>0</v>
      </c>
      <c r="J1723">
        <v>0</v>
      </c>
      <c r="K1723">
        <v>0</v>
      </c>
      <c r="L1723">
        <v>0</v>
      </c>
      <c r="M1723">
        <v>0</v>
      </c>
      <c r="N1723">
        <v>0</v>
      </c>
      <c r="O1723">
        <v>0</v>
      </c>
      <c r="P1723">
        <v>0</v>
      </c>
      <c r="Q1723">
        <v>0</v>
      </c>
      <c r="R1723">
        <v>0</v>
      </c>
      <c r="S1723">
        <v>0</v>
      </c>
    </row>
    <row r="1724" spans="1:19">
      <c r="A1724" t="s">
        <v>166</v>
      </c>
      <c r="B1724" t="s">
        <v>185</v>
      </c>
      <c r="C1724" t="s">
        <v>858</v>
      </c>
      <c r="D1724">
        <v>53.352496404552859</v>
      </c>
      <c r="E1724">
        <v>24.534359660487802</v>
      </c>
      <c r="F1724">
        <v>0</v>
      </c>
      <c r="G1724">
        <v>0</v>
      </c>
      <c r="H1724">
        <v>0</v>
      </c>
      <c r="I1724">
        <v>0</v>
      </c>
      <c r="J1724">
        <v>0</v>
      </c>
      <c r="K1724">
        <v>0</v>
      </c>
      <c r="L1724">
        <v>0</v>
      </c>
      <c r="M1724">
        <v>0</v>
      </c>
      <c r="N1724">
        <v>0</v>
      </c>
      <c r="O1724">
        <v>0</v>
      </c>
      <c r="P1724">
        <v>0</v>
      </c>
      <c r="Q1724">
        <v>0</v>
      </c>
      <c r="R1724">
        <v>0</v>
      </c>
      <c r="S1724">
        <v>0</v>
      </c>
    </row>
    <row r="1725" spans="1:19">
      <c r="A1725" t="s">
        <v>166</v>
      </c>
      <c r="B1725" t="s">
        <v>185</v>
      </c>
      <c r="C1725" t="s">
        <v>859</v>
      </c>
      <c r="D1725">
        <v>71.446073617886213</v>
      </c>
      <c r="E1725">
        <v>32.854763780487815</v>
      </c>
      <c r="F1725">
        <v>0</v>
      </c>
      <c r="G1725">
        <v>0</v>
      </c>
      <c r="H1725">
        <v>0</v>
      </c>
      <c r="I1725">
        <v>0</v>
      </c>
      <c r="J1725">
        <v>0</v>
      </c>
      <c r="K1725">
        <v>0</v>
      </c>
      <c r="L1725">
        <v>0</v>
      </c>
      <c r="M1725">
        <v>0</v>
      </c>
      <c r="N1725">
        <v>0</v>
      </c>
      <c r="O1725">
        <v>0</v>
      </c>
      <c r="P1725">
        <v>0</v>
      </c>
      <c r="Q1725">
        <v>0</v>
      </c>
      <c r="R1725">
        <v>0</v>
      </c>
      <c r="S1725">
        <v>0</v>
      </c>
    </row>
    <row r="1726" spans="1:19">
      <c r="A1726" t="s">
        <v>166</v>
      </c>
      <c r="B1726" t="s">
        <v>185</v>
      </c>
      <c r="C1726" t="s">
        <v>860</v>
      </c>
      <c r="D1726">
        <v>68.141257177807972</v>
      </c>
      <c r="E1726">
        <v>31.335030673006585</v>
      </c>
      <c r="F1726">
        <v>0</v>
      </c>
      <c r="G1726">
        <v>0</v>
      </c>
      <c r="H1726">
        <v>0</v>
      </c>
      <c r="I1726">
        <v>0</v>
      </c>
      <c r="J1726">
        <v>0</v>
      </c>
      <c r="K1726">
        <v>0</v>
      </c>
      <c r="L1726">
        <v>0</v>
      </c>
      <c r="M1726">
        <v>0</v>
      </c>
      <c r="N1726">
        <v>0</v>
      </c>
      <c r="O1726">
        <v>0</v>
      </c>
      <c r="P1726">
        <v>0</v>
      </c>
      <c r="Q1726">
        <v>0</v>
      </c>
      <c r="R1726">
        <v>0</v>
      </c>
      <c r="S1726">
        <v>0</v>
      </c>
    </row>
    <row r="1727" spans="1:19">
      <c r="A1727" t="s">
        <v>166</v>
      </c>
      <c r="B1727" t="s">
        <v>185</v>
      </c>
      <c r="C1727" t="s">
        <v>861</v>
      </c>
      <c r="D1727">
        <v>68.141257177807972</v>
      </c>
      <c r="E1727">
        <v>31.335030673006585</v>
      </c>
      <c r="F1727">
        <v>0</v>
      </c>
      <c r="G1727">
        <v>0</v>
      </c>
      <c r="H1727">
        <v>0</v>
      </c>
      <c r="I1727">
        <v>0</v>
      </c>
      <c r="J1727">
        <v>0</v>
      </c>
      <c r="K1727">
        <v>0</v>
      </c>
      <c r="L1727">
        <v>0</v>
      </c>
      <c r="M1727">
        <v>0</v>
      </c>
      <c r="N1727">
        <v>0</v>
      </c>
      <c r="O1727">
        <v>0</v>
      </c>
      <c r="P1727">
        <v>0</v>
      </c>
      <c r="Q1727">
        <v>0</v>
      </c>
      <c r="R1727">
        <v>0</v>
      </c>
      <c r="S1727">
        <v>0</v>
      </c>
    </row>
    <row r="1728" spans="1:19">
      <c r="A1728" t="s">
        <v>166</v>
      </c>
      <c r="B1728" t="s">
        <v>185</v>
      </c>
      <c r="C1728" t="s">
        <v>862</v>
      </c>
      <c r="D1728">
        <v>68.141257177807972</v>
      </c>
      <c r="E1728">
        <v>31.335030673006585</v>
      </c>
      <c r="F1728">
        <v>0</v>
      </c>
      <c r="G1728">
        <v>0</v>
      </c>
      <c r="H1728">
        <v>0</v>
      </c>
      <c r="I1728">
        <v>0</v>
      </c>
      <c r="J1728">
        <v>0</v>
      </c>
      <c r="K1728">
        <v>0</v>
      </c>
      <c r="L1728">
        <v>0</v>
      </c>
      <c r="M1728">
        <v>0</v>
      </c>
      <c r="N1728">
        <v>0</v>
      </c>
      <c r="O1728">
        <v>0</v>
      </c>
      <c r="P1728">
        <v>0</v>
      </c>
      <c r="Q1728">
        <v>0</v>
      </c>
      <c r="R1728">
        <v>0</v>
      </c>
      <c r="S1728">
        <v>0</v>
      </c>
    </row>
    <row r="1729" spans="1:19">
      <c r="A1729" t="s">
        <v>166</v>
      </c>
      <c r="B1729" t="s">
        <v>185</v>
      </c>
      <c r="C1729" t="s">
        <v>863</v>
      </c>
      <c r="D1729">
        <v>68.141257177807972</v>
      </c>
      <c r="E1729">
        <v>31.335030673006585</v>
      </c>
      <c r="F1729">
        <v>0</v>
      </c>
      <c r="G1729">
        <v>0</v>
      </c>
      <c r="H1729">
        <v>0</v>
      </c>
      <c r="I1729">
        <v>0</v>
      </c>
      <c r="J1729">
        <v>0</v>
      </c>
      <c r="K1729">
        <v>0</v>
      </c>
      <c r="L1729">
        <v>0</v>
      </c>
      <c r="M1729">
        <v>0</v>
      </c>
      <c r="N1729">
        <v>0</v>
      </c>
      <c r="O1729">
        <v>0</v>
      </c>
      <c r="P1729">
        <v>0</v>
      </c>
      <c r="Q1729">
        <v>0</v>
      </c>
      <c r="R1729">
        <v>0</v>
      </c>
      <c r="S1729">
        <v>0</v>
      </c>
    </row>
    <row r="1730" spans="1:19">
      <c r="A1730" t="s">
        <v>168</v>
      </c>
      <c r="B1730" t="s">
        <v>171</v>
      </c>
      <c r="C1730" t="s">
        <v>856</v>
      </c>
      <c r="D1730">
        <v>17.646457589984351</v>
      </c>
      <c r="E1730">
        <v>8.1147943661971809</v>
      </c>
      <c r="F1730">
        <v>0</v>
      </c>
      <c r="G1730">
        <v>0</v>
      </c>
      <c r="H1730">
        <v>0</v>
      </c>
      <c r="I1730">
        <v>0</v>
      </c>
      <c r="J1730">
        <v>0</v>
      </c>
      <c r="K1730">
        <v>0</v>
      </c>
      <c r="L1730">
        <v>0</v>
      </c>
      <c r="M1730">
        <v>0</v>
      </c>
      <c r="N1730">
        <v>0</v>
      </c>
      <c r="O1730">
        <v>0</v>
      </c>
      <c r="P1730">
        <v>0</v>
      </c>
      <c r="Q1730">
        <v>0</v>
      </c>
      <c r="R1730">
        <v>0</v>
      </c>
      <c r="S1730">
        <v>0</v>
      </c>
    </row>
    <row r="1731" spans="1:19">
      <c r="A1731" t="s">
        <v>168</v>
      </c>
      <c r="B1731" t="s">
        <v>171</v>
      </c>
      <c r="C1731" t="s">
        <v>857</v>
      </c>
      <c r="D1731">
        <v>28.457438909389101</v>
      </c>
      <c r="E1731">
        <v>13.086267527675279</v>
      </c>
      <c r="F1731">
        <v>0</v>
      </c>
      <c r="G1731">
        <v>0</v>
      </c>
      <c r="H1731">
        <v>0</v>
      </c>
      <c r="I1731">
        <v>0</v>
      </c>
      <c r="J1731">
        <v>0</v>
      </c>
      <c r="K1731">
        <v>0</v>
      </c>
      <c r="L1731">
        <v>0</v>
      </c>
      <c r="M1731">
        <v>0</v>
      </c>
      <c r="N1731">
        <v>0</v>
      </c>
      <c r="O1731">
        <v>0</v>
      </c>
      <c r="P1731">
        <v>0</v>
      </c>
      <c r="Q1731">
        <v>0</v>
      </c>
      <c r="R1731">
        <v>0</v>
      </c>
      <c r="S1731">
        <v>0</v>
      </c>
    </row>
    <row r="1732" spans="1:19">
      <c r="A1732" t="s">
        <v>168</v>
      </c>
      <c r="B1732" t="s">
        <v>171</v>
      </c>
      <c r="C1732" t="s">
        <v>858</v>
      </c>
      <c r="D1732">
        <v>33.723421151271758</v>
      </c>
      <c r="E1732">
        <v>15.50785060240964</v>
      </c>
      <c r="F1732">
        <v>0</v>
      </c>
      <c r="G1732">
        <v>0</v>
      </c>
      <c r="H1732">
        <v>0</v>
      </c>
      <c r="I1732">
        <v>0</v>
      </c>
      <c r="J1732">
        <v>0</v>
      </c>
      <c r="K1732">
        <v>0</v>
      </c>
      <c r="L1732">
        <v>0</v>
      </c>
      <c r="M1732">
        <v>0</v>
      </c>
      <c r="N1732">
        <v>0</v>
      </c>
      <c r="O1732">
        <v>0</v>
      </c>
      <c r="P1732">
        <v>0</v>
      </c>
      <c r="Q1732">
        <v>0</v>
      </c>
      <c r="R1732">
        <v>0</v>
      </c>
      <c r="S1732">
        <v>0</v>
      </c>
    </row>
    <row r="1733" spans="1:19">
      <c r="A1733" t="s">
        <v>168</v>
      </c>
      <c r="B1733" t="s">
        <v>171</v>
      </c>
      <c r="C1733" t="s">
        <v>859</v>
      </c>
      <c r="D1733">
        <v>29.778611244926179</v>
      </c>
      <c r="E1733">
        <v>13.693813930148533</v>
      </c>
      <c r="F1733">
        <v>0</v>
      </c>
      <c r="G1733">
        <v>0</v>
      </c>
      <c r="H1733">
        <v>0</v>
      </c>
      <c r="I1733">
        <v>0</v>
      </c>
      <c r="J1733">
        <v>0</v>
      </c>
      <c r="K1733">
        <v>0</v>
      </c>
      <c r="L1733">
        <v>0</v>
      </c>
      <c r="M1733">
        <v>0</v>
      </c>
      <c r="N1733">
        <v>0</v>
      </c>
      <c r="O1733">
        <v>0</v>
      </c>
      <c r="P1733">
        <v>0</v>
      </c>
      <c r="Q1733">
        <v>0</v>
      </c>
      <c r="R1733">
        <v>0</v>
      </c>
      <c r="S1733">
        <v>0</v>
      </c>
    </row>
    <row r="1734" spans="1:19">
      <c r="A1734" t="s">
        <v>168</v>
      </c>
      <c r="B1734" t="s">
        <v>171</v>
      </c>
      <c r="C1734" t="s">
        <v>860</v>
      </c>
      <c r="D1734">
        <v>32.864777777777782</v>
      </c>
      <c r="E1734">
        <v>15.113</v>
      </c>
      <c r="F1734">
        <v>0</v>
      </c>
      <c r="G1734">
        <v>0</v>
      </c>
      <c r="H1734">
        <v>0</v>
      </c>
      <c r="I1734">
        <v>0</v>
      </c>
      <c r="J1734">
        <v>0</v>
      </c>
      <c r="K1734">
        <v>0</v>
      </c>
      <c r="L1734">
        <v>0</v>
      </c>
      <c r="M1734">
        <v>0</v>
      </c>
      <c r="N1734">
        <v>0</v>
      </c>
      <c r="O1734">
        <v>0</v>
      </c>
      <c r="P1734">
        <v>0</v>
      </c>
      <c r="Q1734">
        <v>0</v>
      </c>
      <c r="R1734">
        <v>0</v>
      </c>
      <c r="S1734">
        <v>0</v>
      </c>
    </row>
    <row r="1735" spans="1:19">
      <c r="A1735" t="s">
        <v>168</v>
      </c>
      <c r="B1735" t="s">
        <v>171</v>
      </c>
      <c r="C1735" t="s">
        <v>861</v>
      </c>
      <c r="D1735">
        <v>32.864777777777782</v>
      </c>
      <c r="E1735">
        <v>15.113</v>
      </c>
      <c r="F1735">
        <v>0</v>
      </c>
      <c r="G1735">
        <v>0</v>
      </c>
      <c r="H1735">
        <v>0</v>
      </c>
      <c r="I1735">
        <v>0</v>
      </c>
      <c r="J1735">
        <v>0</v>
      </c>
      <c r="K1735">
        <v>0</v>
      </c>
      <c r="L1735">
        <v>0</v>
      </c>
      <c r="M1735">
        <v>0</v>
      </c>
      <c r="N1735">
        <v>0</v>
      </c>
      <c r="O1735">
        <v>0</v>
      </c>
      <c r="P1735">
        <v>0</v>
      </c>
      <c r="Q1735">
        <v>0</v>
      </c>
      <c r="R1735">
        <v>0</v>
      </c>
      <c r="S1735">
        <v>0</v>
      </c>
    </row>
    <row r="1736" spans="1:19">
      <c r="A1736" t="s">
        <v>168</v>
      </c>
      <c r="B1736" t="s">
        <v>171</v>
      </c>
      <c r="C1736" t="s">
        <v>862</v>
      </c>
      <c r="D1736">
        <v>32.864777777777782</v>
      </c>
      <c r="E1736">
        <v>15.113</v>
      </c>
      <c r="F1736">
        <v>0</v>
      </c>
      <c r="G1736">
        <v>0</v>
      </c>
      <c r="H1736">
        <v>0</v>
      </c>
      <c r="I1736">
        <v>0</v>
      </c>
      <c r="J1736">
        <v>0</v>
      </c>
      <c r="K1736">
        <v>0</v>
      </c>
      <c r="L1736">
        <v>0</v>
      </c>
      <c r="M1736">
        <v>0</v>
      </c>
      <c r="N1736">
        <v>0</v>
      </c>
      <c r="O1736">
        <v>0</v>
      </c>
      <c r="P1736">
        <v>0</v>
      </c>
      <c r="Q1736">
        <v>0</v>
      </c>
      <c r="R1736">
        <v>0</v>
      </c>
      <c r="S1736">
        <v>0</v>
      </c>
    </row>
    <row r="1737" spans="1:19">
      <c r="A1737" t="s">
        <v>168</v>
      </c>
      <c r="B1737" t="s">
        <v>171</v>
      </c>
      <c r="C1737" t="s">
        <v>863</v>
      </c>
      <c r="D1737">
        <v>32.864777777777782</v>
      </c>
      <c r="E1737">
        <v>15.113</v>
      </c>
      <c r="F1737">
        <v>0</v>
      </c>
      <c r="G1737">
        <v>0</v>
      </c>
      <c r="H1737">
        <v>0</v>
      </c>
      <c r="I1737">
        <v>0</v>
      </c>
      <c r="J1737">
        <v>0</v>
      </c>
      <c r="K1737">
        <v>0</v>
      </c>
      <c r="L1737">
        <v>0</v>
      </c>
      <c r="M1737">
        <v>0</v>
      </c>
      <c r="N1737">
        <v>0</v>
      </c>
      <c r="O1737">
        <v>0</v>
      </c>
      <c r="P1737">
        <v>0</v>
      </c>
      <c r="Q1737">
        <v>0</v>
      </c>
      <c r="R1737">
        <v>0</v>
      </c>
      <c r="S1737">
        <v>0</v>
      </c>
    </row>
    <row r="1738" spans="1:19">
      <c r="A1738" t="s">
        <v>168</v>
      </c>
      <c r="B1738" t="s">
        <v>173</v>
      </c>
      <c r="C1738" t="s">
        <v>856</v>
      </c>
      <c r="D1738">
        <v>35.813689197695254</v>
      </c>
      <c r="E1738">
        <v>16.469068755144527</v>
      </c>
      <c r="F1738">
        <v>0</v>
      </c>
      <c r="G1738">
        <v>0</v>
      </c>
      <c r="H1738">
        <v>0</v>
      </c>
      <c r="I1738">
        <v>0</v>
      </c>
      <c r="J1738">
        <v>0</v>
      </c>
      <c r="K1738">
        <v>0</v>
      </c>
      <c r="L1738">
        <v>0</v>
      </c>
      <c r="M1738">
        <v>0</v>
      </c>
      <c r="N1738">
        <v>0</v>
      </c>
      <c r="O1738">
        <v>0</v>
      </c>
      <c r="P1738">
        <v>0</v>
      </c>
      <c r="Q1738">
        <v>0</v>
      </c>
      <c r="R1738">
        <v>0</v>
      </c>
      <c r="S1738">
        <v>0</v>
      </c>
    </row>
    <row r="1739" spans="1:19">
      <c r="A1739" t="s">
        <v>168</v>
      </c>
      <c r="B1739" t="s">
        <v>173</v>
      </c>
      <c r="C1739" t="s">
        <v>857</v>
      </c>
      <c r="D1739">
        <v>57.910001352248749</v>
      </c>
      <c r="E1739">
        <v>26.630146607238466</v>
      </c>
      <c r="F1739">
        <v>0</v>
      </c>
      <c r="G1739">
        <v>0</v>
      </c>
      <c r="H1739">
        <v>0</v>
      </c>
      <c r="I1739">
        <v>0</v>
      </c>
      <c r="J1739">
        <v>0</v>
      </c>
      <c r="K1739">
        <v>0</v>
      </c>
      <c r="L1739">
        <v>0</v>
      </c>
      <c r="M1739">
        <v>0</v>
      </c>
      <c r="N1739">
        <v>0</v>
      </c>
      <c r="O1739">
        <v>0</v>
      </c>
      <c r="P1739">
        <v>0</v>
      </c>
      <c r="Q1739">
        <v>0</v>
      </c>
      <c r="R1739">
        <v>0</v>
      </c>
      <c r="S1739">
        <v>0</v>
      </c>
    </row>
    <row r="1740" spans="1:19">
      <c r="A1740" t="s">
        <v>168</v>
      </c>
      <c r="B1740" t="s">
        <v>173</v>
      </c>
      <c r="C1740" t="s">
        <v>858</v>
      </c>
      <c r="D1740">
        <v>39.606120108096427</v>
      </c>
      <c r="E1740">
        <v>18.2130333343801</v>
      </c>
      <c r="F1740">
        <v>0</v>
      </c>
      <c r="G1740">
        <v>0</v>
      </c>
      <c r="H1740">
        <v>0</v>
      </c>
      <c r="I1740">
        <v>0</v>
      </c>
      <c r="J1740">
        <v>0</v>
      </c>
      <c r="K1740">
        <v>0</v>
      </c>
      <c r="L1740">
        <v>0</v>
      </c>
      <c r="M1740">
        <v>0</v>
      </c>
      <c r="N1740">
        <v>0</v>
      </c>
      <c r="O1740">
        <v>0</v>
      </c>
      <c r="P1740">
        <v>0</v>
      </c>
      <c r="Q1740">
        <v>0</v>
      </c>
      <c r="R1740">
        <v>0</v>
      </c>
      <c r="S1740">
        <v>0</v>
      </c>
    </row>
    <row r="1741" spans="1:19">
      <c r="A1741" t="s">
        <v>168</v>
      </c>
      <c r="B1741" t="s">
        <v>173</v>
      </c>
      <c r="C1741" t="s">
        <v>859</v>
      </c>
      <c r="D1741">
        <v>23.039162087552871</v>
      </c>
      <c r="E1741">
        <v>10.594651178947668</v>
      </c>
      <c r="F1741">
        <v>0</v>
      </c>
      <c r="G1741">
        <v>0</v>
      </c>
      <c r="H1741">
        <v>0</v>
      </c>
      <c r="I1741">
        <v>0</v>
      </c>
      <c r="J1741">
        <v>0</v>
      </c>
      <c r="K1741">
        <v>0</v>
      </c>
      <c r="L1741">
        <v>0</v>
      </c>
      <c r="M1741">
        <v>0</v>
      </c>
      <c r="N1741">
        <v>0</v>
      </c>
      <c r="O1741">
        <v>0</v>
      </c>
      <c r="P1741">
        <v>0</v>
      </c>
      <c r="Q1741">
        <v>0</v>
      </c>
      <c r="R1741">
        <v>0</v>
      </c>
      <c r="S1741">
        <v>0</v>
      </c>
    </row>
    <row r="1742" spans="1:19">
      <c r="A1742" t="s">
        <v>168</v>
      </c>
      <c r="B1742" t="s">
        <v>173</v>
      </c>
      <c r="C1742" t="s">
        <v>860</v>
      </c>
      <c r="D1742">
        <v>19.051794729495612</v>
      </c>
      <c r="E1742">
        <v>8.7610442916658613</v>
      </c>
      <c r="F1742">
        <v>0</v>
      </c>
      <c r="G1742">
        <v>0</v>
      </c>
      <c r="H1742">
        <v>0</v>
      </c>
      <c r="I1742">
        <v>0</v>
      </c>
      <c r="J1742">
        <v>0</v>
      </c>
      <c r="K1742">
        <v>0</v>
      </c>
      <c r="L1742">
        <v>0</v>
      </c>
      <c r="M1742">
        <v>0</v>
      </c>
      <c r="N1742">
        <v>0</v>
      </c>
      <c r="O1742">
        <v>0</v>
      </c>
      <c r="P1742">
        <v>0</v>
      </c>
      <c r="Q1742">
        <v>0</v>
      </c>
      <c r="R1742">
        <v>0</v>
      </c>
      <c r="S1742">
        <v>0</v>
      </c>
    </row>
    <row r="1743" spans="1:19">
      <c r="A1743" t="s">
        <v>168</v>
      </c>
      <c r="B1743" t="s">
        <v>173</v>
      </c>
      <c r="C1743" t="s">
        <v>861</v>
      </c>
      <c r="D1743">
        <v>19.051794729495612</v>
      </c>
      <c r="E1743">
        <v>8.7610442916658613</v>
      </c>
      <c r="F1743">
        <v>0</v>
      </c>
      <c r="G1743">
        <v>0</v>
      </c>
      <c r="H1743">
        <v>0</v>
      </c>
      <c r="I1743">
        <v>0</v>
      </c>
      <c r="J1743">
        <v>0</v>
      </c>
      <c r="K1743">
        <v>0</v>
      </c>
      <c r="L1743">
        <v>0</v>
      </c>
      <c r="M1743">
        <v>0</v>
      </c>
      <c r="N1743">
        <v>0</v>
      </c>
      <c r="O1743">
        <v>0</v>
      </c>
      <c r="P1743">
        <v>0</v>
      </c>
      <c r="Q1743">
        <v>0</v>
      </c>
      <c r="R1743">
        <v>0</v>
      </c>
      <c r="S1743">
        <v>0</v>
      </c>
    </row>
    <row r="1744" spans="1:19">
      <c r="A1744" t="s">
        <v>168</v>
      </c>
      <c r="B1744" t="s">
        <v>173</v>
      </c>
      <c r="C1744" t="s">
        <v>862</v>
      </c>
      <c r="D1744">
        <v>19.051794729495612</v>
      </c>
      <c r="E1744">
        <v>8.7610442916658613</v>
      </c>
      <c r="F1744">
        <v>0</v>
      </c>
      <c r="G1744">
        <v>0</v>
      </c>
      <c r="H1744">
        <v>0</v>
      </c>
      <c r="I1744">
        <v>0</v>
      </c>
      <c r="J1744">
        <v>0</v>
      </c>
      <c r="K1744">
        <v>0</v>
      </c>
      <c r="L1744">
        <v>0</v>
      </c>
      <c r="M1744">
        <v>0</v>
      </c>
      <c r="N1744">
        <v>0</v>
      </c>
      <c r="O1744">
        <v>0</v>
      </c>
      <c r="P1744">
        <v>0</v>
      </c>
      <c r="Q1744">
        <v>0</v>
      </c>
      <c r="R1744">
        <v>0</v>
      </c>
      <c r="S1744">
        <v>0</v>
      </c>
    </row>
    <row r="1745" spans="1:19">
      <c r="A1745" t="s">
        <v>168</v>
      </c>
      <c r="B1745" t="s">
        <v>173</v>
      </c>
      <c r="C1745" t="s">
        <v>863</v>
      </c>
      <c r="D1745">
        <v>19.051794729495612</v>
      </c>
      <c r="E1745">
        <v>8.7610442916658613</v>
      </c>
      <c r="F1745">
        <v>0</v>
      </c>
      <c r="G1745">
        <v>0</v>
      </c>
      <c r="H1745">
        <v>0</v>
      </c>
      <c r="I1745">
        <v>0</v>
      </c>
      <c r="J1745">
        <v>0</v>
      </c>
      <c r="K1745">
        <v>0</v>
      </c>
      <c r="L1745">
        <v>0</v>
      </c>
      <c r="M1745">
        <v>0</v>
      </c>
      <c r="N1745">
        <v>0</v>
      </c>
      <c r="O1745">
        <v>0</v>
      </c>
      <c r="P1745">
        <v>0</v>
      </c>
      <c r="Q1745">
        <v>0</v>
      </c>
      <c r="R1745">
        <v>0</v>
      </c>
      <c r="S1745">
        <v>0</v>
      </c>
    </row>
    <row r="1746" spans="1:19">
      <c r="A1746" t="s">
        <v>168</v>
      </c>
      <c r="B1746" t="s">
        <v>175</v>
      </c>
      <c r="C1746" t="s">
        <v>856</v>
      </c>
      <c r="D1746">
        <v>0</v>
      </c>
      <c r="E1746">
        <v>0</v>
      </c>
      <c r="F1746">
        <v>0</v>
      </c>
      <c r="G1746">
        <v>0</v>
      </c>
      <c r="H1746">
        <v>0</v>
      </c>
      <c r="I1746">
        <v>0</v>
      </c>
      <c r="J1746">
        <v>0</v>
      </c>
      <c r="K1746">
        <v>0</v>
      </c>
      <c r="L1746">
        <v>0</v>
      </c>
      <c r="M1746">
        <v>0</v>
      </c>
      <c r="N1746">
        <v>0</v>
      </c>
      <c r="O1746">
        <v>0</v>
      </c>
      <c r="P1746">
        <v>0</v>
      </c>
      <c r="Q1746">
        <v>0</v>
      </c>
      <c r="R1746">
        <v>0</v>
      </c>
      <c r="S1746">
        <v>0</v>
      </c>
    </row>
    <row r="1747" spans="1:19">
      <c r="A1747" t="s">
        <v>168</v>
      </c>
      <c r="B1747" t="s">
        <v>175</v>
      </c>
      <c r="C1747" t="s">
        <v>857</v>
      </c>
      <c r="D1747">
        <v>63.629825023526131</v>
      </c>
      <c r="E1747">
        <v>29.260430485271137</v>
      </c>
      <c r="F1747">
        <v>0</v>
      </c>
      <c r="G1747">
        <v>0</v>
      </c>
      <c r="H1747">
        <v>0</v>
      </c>
      <c r="I1747">
        <v>0</v>
      </c>
      <c r="J1747">
        <v>0</v>
      </c>
      <c r="K1747">
        <v>0</v>
      </c>
      <c r="L1747">
        <v>0</v>
      </c>
      <c r="M1747">
        <v>0</v>
      </c>
      <c r="N1747">
        <v>0</v>
      </c>
      <c r="O1747">
        <v>0</v>
      </c>
      <c r="P1747">
        <v>0</v>
      </c>
      <c r="Q1747">
        <v>0</v>
      </c>
      <c r="R1747">
        <v>0</v>
      </c>
      <c r="S1747">
        <v>0</v>
      </c>
    </row>
    <row r="1748" spans="1:19">
      <c r="A1748" t="s">
        <v>168</v>
      </c>
      <c r="B1748" t="s">
        <v>175</v>
      </c>
      <c r="C1748" t="s">
        <v>858</v>
      </c>
      <c r="D1748">
        <v>61.138021321674472</v>
      </c>
      <c r="E1748">
        <v>28.114564549383147</v>
      </c>
      <c r="F1748">
        <v>0</v>
      </c>
      <c r="G1748">
        <v>0</v>
      </c>
      <c r="H1748">
        <v>0</v>
      </c>
      <c r="I1748">
        <v>0</v>
      </c>
      <c r="J1748">
        <v>0</v>
      </c>
      <c r="K1748">
        <v>0</v>
      </c>
      <c r="L1748">
        <v>0</v>
      </c>
      <c r="M1748">
        <v>0</v>
      </c>
      <c r="N1748">
        <v>0</v>
      </c>
      <c r="O1748">
        <v>0</v>
      </c>
      <c r="P1748">
        <v>0</v>
      </c>
      <c r="Q1748">
        <v>0</v>
      </c>
      <c r="R1748">
        <v>0</v>
      </c>
      <c r="S1748">
        <v>0</v>
      </c>
    </row>
    <row r="1749" spans="1:19">
      <c r="A1749" t="s">
        <v>168</v>
      </c>
      <c r="B1749" t="s">
        <v>175</v>
      </c>
      <c r="C1749" t="s">
        <v>859</v>
      </c>
      <c r="D1749">
        <v>43.84</v>
      </c>
      <c r="E1749">
        <v>20.159999999999997</v>
      </c>
      <c r="F1749">
        <v>0</v>
      </c>
      <c r="G1749">
        <v>0</v>
      </c>
      <c r="H1749">
        <v>0</v>
      </c>
      <c r="I1749">
        <v>0</v>
      </c>
      <c r="J1749">
        <v>0</v>
      </c>
      <c r="K1749">
        <v>0</v>
      </c>
      <c r="L1749">
        <v>0</v>
      </c>
      <c r="M1749">
        <v>0</v>
      </c>
      <c r="N1749">
        <v>0</v>
      </c>
      <c r="O1749">
        <v>0</v>
      </c>
      <c r="P1749">
        <v>0</v>
      </c>
      <c r="Q1749">
        <v>0</v>
      </c>
      <c r="R1749">
        <v>0</v>
      </c>
      <c r="S1749">
        <v>0</v>
      </c>
    </row>
    <row r="1750" spans="1:19">
      <c r="A1750" t="s">
        <v>168</v>
      </c>
      <c r="B1750" t="s">
        <v>175</v>
      </c>
      <c r="C1750" t="s">
        <v>860</v>
      </c>
      <c r="D1750">
        <v>43.84</v>
      </c>
      <c r="E1750">
        <v>20.159999999999997</v>
      </c>
      <c r="F1750">
        <v>0</v>
      </c>
      <c r="G1750">
        <v>0</v>
      </c>
      <c r="H1750">
        <v>0</v>
      </c>
      <c r="I1750">
        <v>0</v>
      </c>
      <c r="J1750">
        <v>0</v>
      </c>
      <c r="K1750">
        <v>0</v>
      </c>
      <c r="L1750">
        <v>0</v>
      </c>
      <c r="M1750">
        <v>0</v>
      </c>
      <c r="N1750">
        <v>0</v>
      </c>
      <c r="O1750">
        <v>0</v>
      </c>
      <c r="P1750">
        <v>0</v>
      </c>
      <c r="Q1750">
        <v>0</v>
      </c>
      <c r="R1750">
        <v>0</v>
      </c>
      <c r="S1750">
        <v>0</v>
      </c>
    </row>
    <row r="1751" spans="1:19">
      <c r="A1751" t="s">
        <v>168</v>
      </c>
      <c r="B1751" t="s">
        <v>175</v>
      </c>
      <c r="C1751" t="s">
        <v>861</v>
      </c>
      <c r="D1751">
        <v>43.84</v>
      </c>
      <c r="E1751">
        <v>20.159999999999997</v>
      </c>
      <c r="F1751">
        <v>0</v>
      </c>
      <c r="G1751">
        <v>0</v>
      </c>
      <c r="H1751">
        <v>0</v>
      </c>
      <c r="I1751">
        <v>0</v>
      </c>
      <c r="J1751">
        <v>0</v>
      </c>
      <c r="K1751">
        <v>0</v>
      </c>
      <c r="L1751">
        <v>0</v>
      </c>
      <c r="M1751">
        <v>0</v>
      </c>
      <c r="N1751">
        <v>0</v>
      </c>
      <c r="O1751">
        <v>0</v>
      </c>
      <c r="P1751">
        <v>0</v>
      </c>
      <c r="Q1751">
        <v>0</v>
      </c>
      <c r="R1751">
        <v>0</v>
      </c>
      <c r="S1751">
        <v>0</v>
      </c>
    </row>
    <row r="1752" spans="1:19">
      <c r="A1752" t="s">
        <v>168</v>
      </c>
      <c r="B1752" t="s">
        <v>175</v>
      </c>
      <c r="C1752" t="s">
        <v>862</v>
      </c>
      <c r="D1752">
        <v>43.84</v>
      </c>
      <c r="E1752">
        <v>20.159999999999997</v>
      </c>
      <c r="F1752">
        <v>0</v>
      </c>
      <c r="G1752">
        <v>0</v>
      </c>
      <c r="H1752">
        <v>0</v>
      </c>
      <c r="I1752">
        <v>0</v>
      </c>
      <c r="J1752">
        <v>0</v>
      </c>
      <c r="K1752">
        <v>0</v>
      </c>
      <c r="L1752">
        <v>0</v>
      </c>
      <c r="M1752">
        <v>0</v>
      </c>
      <c r="N1752">
        <v>0</v>
      </c>
      <c r="O1752">
        <v>0</v>
      </c>
      <c r="P1752">
        <v>0</v>
      </c>
      <c r="Q1752">
        <v>0</v>
      </c>
      <c r="R1752">
        <v>0</v>
      </c>
      <c r="S1752">
        <v>0</v>
      </c>
    </row>
    <row r="1753" spans="1:19">
      <c r="A1753" t="s">
        <v>168</v>
      </c>
      <c r="B1753" t="s">
        <v>175</v>
      </c>
      <c r="C1753" t="s">
        <v>863</v>
      </c>
      <c r="D1753">
        <v>43.84</v>
      </c>
      <c r="E1753">
        <v>20.159999999999997</v>
      </c>
      <c r="F1753">
        <v>0</v>
      </c>
      <c r="G1753">
        <v>0</v>
      </c>
      <c r="H1753">
        <v>0</v>
      </c>
      <c r="I1753">
        <v>0</v>
      </c>
      <c r="J1753">
        <v>0</v>
      </c>
      <c r="K1753">
        <v>0</v>
      </c>
      <c r="L1753">
        <v>0</v>
      </c>
      <c r="M1753">
        <v>0</v>
      </c>
      <c r="N1753">
        <v>0</v>
      </c>
      <c r="O1753">
        <v>0</v>
      </c>
      <c r="P1753">
        <v>0</v>
      </c>
      <c r="Q1753">
        <v>0</v>
      </c>
      <c r="R1753">
        <v>0</v>
      </c>
      <c r="S1753">
        <v>0</v>
      </c>
    </row>
    <row r="1754" spans="1:19">
      <c r="A1754" t="s">
        <v>168</v>
      </c>
      <c r="B1754" t="s">
        <v>177</v>
      </c>
      <c r="C1754" t="s">
        <v>856</v>
      </c>
      <c r="D1754">
        <v>36.676336893517288</v>
      </c>
      <c r="E1754">
        <v>16.865760761252474</v>
      </c>
      <c r="F1754">
        <v>0</v>
      </c>
      <c r="G1754">
        <v>0</v>
      </c>
      <c r="H1754">
        <v>0</v>
      </c>
      <c r="I1754">
        <v>0</v>
      </c>
      <c r="J1754">
        <v>0</v>
      </c>
      <c r="K1754">
        <v>0</v>
      </c>
      <c r="L1754">
        <v>0</v>
      </c>
      <c r="M1754">
        <v>0</v>
      </c>
      <c r="N1754">
        <v>0</v>
      </c>
      <c r="O1754">
        <v>0</v>
      </c>
      <c r="P1754">
        <v>0</v>
      </c>
      <c r="Q1754">
        <v>0</v>
      </c>
      <c r="R1754">
        <v>0</v>
      </c>
      <c r="S1754">
        <v>0</v>
      </c>
    </row>
    <row r="1755" spans="1:19">
      <c r="A1755" t="s">
        <v>168</v>
      </c>
      <c r="B1755" t="s">
        <v>177</v>
      </c>
      <c r="C1755" t="s">
        <v>857</v>
      </c>
      <c r="D1755">
        <v>36.676336893517288</v>
      </c>
      <c r="E1755">
        <v>16.865760761252474</v>
      </c>
      <c r="F1755">
        <v>0</v>
      </c>
      <c r="G1755">
        <v>0</v>
      </c>
      <c r="H1755">
        <v>0</v>
      </c>
      <c r="I1755">
        <v>0</v>
      </c>
      <c r="J1755">
        <v>0</v>
      </c>
      <c r="K1755">
        <v>0</v>
      </c>
      <c r="L1755">
        <v>0</v>
      </c>
      <c r="M1755">
        <v>0</v>
      </c>
      <c r="N1755">
        <v>0</v>
      </c>
      <c r="O1755">
        <v>0</v>
      </c>
      <c r="P1755">
        <v>0</v>
      </c>
      <c r="Q1755">
        <v>0</v>
      </c>
      <c r="R1755">
        <v>0</v>
      </c>
      <c r="S1755">
        <v>0</v>
      </c>
    </row>
    <row r="1756" spans="1:19">
      <c r="A1756" t="s">
        <v>168</v>
      </c>
      <c r="B1756" t="s">
        <v>177</v>
      </c>
      <c r="C1756" t="s">
        <v>858</v>
      </c>
      <c r="D1756">
        <v>21.92</v>
      </c>
      <c r="E1756">
        <v>10.079999999999998</v>
      </c>
      <c r="F1756">
        <v>0</v>
      </c>
      <c r="G1756">
        <v>0</v>
      </c>
      <c r="H1756">
        <v>0</v>
      </c>
      <c r="I1756">
        <v>0</v>
      </c>
      <c r="J1756">
        <v>0</v>
      </c>
      <c r="K1756">
        <v>0</v>
      </c>
      <c r="L1756">
        <v>0</v>
      </c>
      <c r="M1756">
        <v>0</v>
      </c>
      <c r="N1756">
        <v>0</v>
      </c>
      <c r="O1756">
        <v>0</v>
      </c>
      <c r="P1756">
        <v>0</v>
      </c>
      <c r="Q1756">
        <v>0</v>
      </c>
      <c r="R1756">
        <v>0</v>
      </c>
      <c r="S1756">
        <v>0</v>
      </c>
    </row>
    <row r="1757" spans="1:19">
      <c r="A1757" t="s">
        <v>168</v>
      </c>
      <c r="B1757" t="s">
        <v>177</v>
      </c>
      <c r="C1757" t="s">
        <v>859</v>
      </c>
      <c r="D1757">
        <v>21.92</v>
      </c>
      <c r="E1757">
        <v>10.079999999999998</v>
      </c>
      <c r="F1757">
        <v>0</v>
      </c>
      <c r="G1757">
        <v>0</v>
      </c>
      <c r="H1757">
        <v>0</v>
      </c>
      <c r="I1757">
        <v>0</v>
      </c>
      <c r="J1757">
        <v>0</v>
      </c>
      <c r="K1757">
        <v>0</v>
      </c>
      <c r="L1757">
        <v>0</v>
      </c>
      <c r="M1757">
        <v>0</v>
      </c>
      <c r="N1757">
        <v>0</v>
      </c>
      <c r="O1757">
        <v>0</v>
      </c>
      <c r="P1757">
        <v>0</v>
      </c>
      <c r="Q1757">
        <v>0</v>
      </c>
      <c r="R1757">
        <v>0</v>
      </c>
      <c r="S1757">
        <v>0</v>
      </c>
    </row>
    <row r="1758" spans="1:19">
      <c r="A1758" t="s">
        <v>168</v>
      </c>
      <c r="B1758" t="s">
        <v>177</v>
      </c>
      <c r="C1758" t="s">
        <v>860</v>
      </c>
      <c r="D1758">
        <v>29.497283950617287</v>
      </c>
      <c r="E1758">
        <v>13.56444444444444</v>
      </c>
      <c r="F1758">
        <v>0</v>
      </c>
      <c r="G1758">
        <v>0</v>
      </c>
      <c r="H1758">
        <v>0</v>
      </c>
      <c r="I1758">
        <v>0</v>
      </c>
      <c r="J1758">
        <v>0</v>
      </c>
      <c r="K1758">
        <v>0</v>
      </c>
      <c r="L1758">
        <v>0</v>
      </c>
      <c r="M1758">
        <v>0</v>
      </c>
      <c r="N1758">
        <v>0</v>
      </c>
      <c r="O1758">
        <v>0</v>
      </c>
      <c r="P1758">
        <v>0</v>
      </c>
      <c r="Q1758">
        <v>0</v>
      </c>
      <c r="R1758">
        <v>0</v>
      </c>
      <c r="S1758">
        <v>0</v>
      </c>
    </row>
    <row r="1759" spans="1:19">
      <c r="A1759" t="s">
        <v>168</v>
      </c>
      <c r="B1759" t="s">
        <v>177</v>
      </c>
      <c r="C1759" t="s">
        <v>861</v>
      </c>
      <c r="D1759">
        <v>29.497283950617287</v>
      </c>
      <c r="E1759">
        <v>13.56444444444444</v>
      </c>
      <c r="F1759">
        <v>0</v>
      </c>
      <c r="G1759">
        <v>0</v>
      </c>
      <c r="H1759">
        <v>0</v>
      </c>
      <c r="I1759">
        <v>0</v>
      </c>
      <c r="J1759">
        <v>0</v>
      </c>
      <c r="K1759">
        <v>0</v>
      </c>
      <c r="L1759">
        <v>0</v>
      </c>
      <c r="M1759">
        <v>0</v>
      </c>
      <c r="N1759">
        <v>0</v>
      </c>
      <c r="O1759">
        <v>0</v>
      </c>
      <c r="P1759">
        <v>0</v>
      </c>
      <c r="Q1759">
        <v>0</v>
      </c>
      <c r="R1759">
        <v>0</v>
      </c>
      <c r="S1759">
        <v>0</v>
      </c>
    </row>
    <row r="1760" spans="1:19">
      <c r="A1760" t="s">
        <v>168</v>
      </c>
      <c r="B1760" t="s">
        <v>177</v>
      </c>
      <c r="C1760" t="s">
        <v>862</v>
      </c>
      <c r="D1760">
        <v>29.497283950617287</v>
      </c>
      <c r="E1760">
        <v>13.56444444444444</v>
      </c>
      <c r="F1760">
        <v>0</v>
      </c>
      <c r="G1760">
        <v>0</v>
      </c>
      <c r="H1760">
        <v>0</v>
      </c>
      <c r="I1760">
        <v>0</v>
      </c>
      <c r="J1760">
        <v>0</v>
      </c>
      <c r="K1760">
        <v>0</v>
      </c>
      <c r="L1760">
        <v>0</v>
      </c>
      <c r="M1760">
        <v>0</v>
      </c>
      <c r="N1760">
        <v>0</v>
      </c>
      <c r="O1760">
        <v>0</v>
      </c>
      <c r="P1760">
        <v>0</v>
      </c>
      <c r="Q1760">
        <v>0</v>
      </c>
      <c r="R1760">
        <v>0</v>
      </c>
      <c r="S1760">
        <v>0</v>
      </c>
    </row>
    <row r="1761" spans="1:19">
      <c r="A1761" t="s">
        <v>168</v>
      </c>
      <c r="B1761" t="s">
        <v>177</v>
      </c>
      <c r="C1761" t="s">
        <v>863</v>
      </c>
      <c r="D1761">
        <v>29.497283950617287</v>
      </c>
      <c r="E1761">
        <v>13.56444444444444</v>
      </c>
      <c r="F1761">
        <v>0</v>
      </c>
      <c r="G1761">
        <v>0</v>
      </c>
      <c r="H1761">
        <v>0</v>
      </c>
      <c r="I1761">
        <v>0</v>
      </c>
      <c r="J1761">
        <v>0</v>
      </c>
      <c r="K1761">
        <v>0</v>
      </c>
      <c r="L1761">
        <v>0</v>
      </c>
      <c r="M1761">
        <v>0</v>
      </c>
      <c r="N1761">
        <v>0</v>
      </c>
      <c r="O1761">
        <v>0</v>
      </c>
      <c r="P1761">
        <v>0</v>
      </c>
      <c r="Q1761">
        <v>0</v>
      </c>
      <c r="R1761">
        <v>0</v>
      </c>
      <c r="S1761">
        <v>0</v>
      </c>
    </row>
    <row r="1762" spans="1:19">
      <c r="A1762" t="s">
        <v>168</v>
      </c>
      <c r="B1762" t="s">
        <v>179</v>
      </c>
      <c r="C1762" t="s">
        <v>856</v>
      </c>
      <c r="D1762">
        <v>36.676336893517288</v>
      </c>
      <c r="E1762">
        <v>16.865760761252474</v>
      </c>
      <c r="F1762">
        <v>0</v>
      </c>
      <c r="G1762">
        <v>0</v>
      </c>
      <c r="H1762">
        <v>0</v>
      </c>
      <c r="I1762">
        <v>0</v>
      </c>
      <c r="J1762">
        <v>0</v>
      </c>
      <c r="K1762">
        <v>0</v>
      </c>
      <c r="L1762">
        <v>0</v>
      </c>
      <c r="M1762">
        <v>0</v>
      </c>
      <c r="N1762">
        <v>0</v>
      </c>
      <c r="O1762">
        <v>0</v>
      </c>
      <c r="P1762">
        <v>0</v>
      </c>
      <c r="Q1762">
        <v>0</v>
      </c>
      <c r="R1762">
        <v>0</v>
      </c>
      <c r="S1762">
        <v>0</v>
      </c>
    </row>
    <row r="1763" spans="1:19">
      <c r="A1763" t="s">
        <v>168</v>
      </c>
      <c r="B1763" t="s">
        <v>179</v>
      </c>
      <c r="C1763" t="s">
        <v>857</v>
      </c>
      <c r="D1763">
        <v>36.676336893517288</v>
      </c>
      <c r="E1763">
        <v>16.865760761252474</v>
      </c>
      <c r="F1763">
        <v>0</v>
      </c>
      <c r="G1763">
        <v>0</v>
      </c>
      <c r="H1763">
        <v>0</v>
      </c>
      <c r="I1763">
        <v>0</v>
      </c>
      <c r="J1763">
        <v>0</v>
      </c>
      <c r="K1763">
        <v>0</v>
      </c>
      <c r="L1763">
        <v>0</v>
      </c>
      <c r="M1763">
        <v>0</v>
      </c>
      <c r="N1763">
        <v>0</v>
      </c>
      <c r="O1763">
        <v>0</v>
      </c>
      <c r="P1763">
        <v>0</v>
      </c>
      <c r="Q1763">
        <v>0</v>
      </c>
      <c r="R1763">
        <v>0</v>
      </c>
      <c r="S1763">
        <v>0</v>
      </c>
    </row>
    <row r="1764" spans="1:19">
      <c r="A1764" t="s">
        <v>168</v>
      </c>
      <c r="B1764" t="s">
        <v>179</v>
      </c>
      <c r="C1764" t="s">
        <v>858</v>
      </c>
      <c r="D1764">
        <v>21.92</v>
      </c>
      <c r="E1764">
        <v>10.079999999999998</v>
      </c>
      <c r="F1764">
        <v>0</v>
      </c>
      <c r="G1764">
        <v>0</v>
      </c>
      <c r="H1764">
        <v>0</v>
      </c>
      <c r="I1764">
        <v>0</v>
      </c>
      <c r="J1764">
        <v>0</v>
      </c>
      <c r="K1764">
        <v>0</v>
      </c>
      <c r="L1764">
        <v>0</v>
      </c>
      <c r="M1764">
        <v>0</v>
      </c>
      <c r="N1764">
        <v>0</v>
      </c>
      <c r="O1764">
        <v>0</v>
      </c>
      <c r="P1764">
        <v>0</v>
      </c>
      <c r="Q1764">
        <v>0</v>
      </c>
      <c r="R1764">
        <v>0</v>
      </c>
      <c r="S1764">
        <v>0</v>
      </c>
    </row>
    <row r="1765" spans="1:19">
      <c r="A1765" t="s">
        <v>168</v>
      </c>
      <c r="B1765" t="s">
        <v>179</v>
      </c>
      <c r="C1765" t="s">
        <v>859</v>
      </c>
      <c r="D1765">
        <v>21.92</v>
      </c>
      <c r="E1765">
        <v>10.079999999999998</v>
      </c>
      <c r="F1765">
        <v>0</v>
      </c>
      <c r="G1765">
        <v>0</v>
      </c>
      <c r="H1765">
        <v>0</v>
      </c>
      <c r="I1765">
        <v>0</v>
      </c>
      <c r="J1765">
        <v>0</v>
      </c>
      <c r="K1765">
        <v>0</v>
      </c>
      <c r="L1765">
        <v>0</v>
      </c>
      <c r="M1765">
        <v>0</v>
      </c>
      <c r="N1765">
        <v>0</v>
      </c>
      <c r="O1765">
        <v>0</v>
      </c>
      <c r="P1765">
        <v>0</v>
      </c>
      <c r="Q1765">
        <v>0</v>
      </c>
      <c r="R1765">
        <v>0</v>
      </c>
      <c r="S1765">
        <v>0</v>
      </c>
    </row>
    <row r="1766" spans="1:19">
      <c r="A1766" t="s">
        <v>168</v>
      </c>
      <c r="B1766" t="s">
        <v>179</v>
      </c>
      <c r="C1766" t="s">
        <v>860</v>
      </c>
      <c r="D1766">
        <v>29.497283950617287</v>
      </c>
      <c r="E1766">
        <v>13.56444444444444</v>
      </c>
      <c r="F1766">
        <v>0</v>
      </c>
      <c r="G1766">
        <v>0</v>
      </c>
      <c r="H1766">
        <v>0</v>
      </c>
      <c r="I1766">
        <v>0</v>
      </c>
      <c r="J1766">
        <v>0</v>
      </c>
      <c r="K1766">
        <v>0</v>
      </c>
      <c r="L1766">
        <v>0</v>
      </c>
      <c r="M1766">
        <v>0</v>
      </c>
      <c r="N1766">
        <v>0</v>
      </c>
      <c r="O1766">
        <v>0</v>
      </c>
      <c r="P1766">
        <v>0</v>
      </c>
      <c r="Q1766">
        <v>0</v>
      </c>
      <c r="R1766">
        <v>0</v>
      </c>
      <c r="S1766">
        <v>0</v>
      </c>
    </row>
    <row r="1767" spans="1:19">
      <c r="A1767" t="s">
        <v>168</v>
      </c>
      <c r="B1767" t="s">
        <v>179</v>
      </c>
      <c r="C1767" t="s">
        <v>861</v>
      </c>
      <c r="D1767">
        <v>29.497283950617287</v>
      </c>
      <c r="E1767">
        <v>13.56444444444444</v>
      </c>
      <c r="F1767">
        <v>0</v>
      </c>
      <c r="G1767">
        <v>0</v>
      </c>
      <c r="H1767">
        <v>0</v>
      </c>
      <c r="I1767">
        <v>0</v>
      </c>
      <c r="J1767">
        <v>0</v>
      </c>
      <c r="K1767">
        <v>0</v>
      </c>
      <c r="L1767">
        <v>0</v>
      </c>
      <c r="M1767">
        <v>0</v>
      </c>
      <c r="N1767">
        <v>0</v>
      </c>
      <c r="O1767">
        <v>0</v>
      </c>
      <c r="P1767">
        <v>0</v>
      </c>
      <c r="Q1767">
        <v>0</v>
      </c>
      <c r="R1767">
        <v>0</v>
      </c>
      <c r="S1767">
        <v>0</v>
      </c>
    </row>
    <row r="1768" spans="1:19">
      <c r="A1768" t="s">
        <v>168</v>
      </c>
      <c r="B1768" t="s">
        <v>179</v>
      </c>
      <c r="C1768" t="s">
        <v>862</v>
      </c>
      <c r="D1768">
        <v>29.497283950617287</v>
      </c>
      <c r="E1768">
        <v>13.56444444444444</v>
      </c>
      <c r="F1768">
        <v>0</v>
      </c>
      <c r="G1768">
        <v>0</v>
      </c>
      <c r="H1768">
        <v>0</v>
      </c>
      <c r="I1768">
        <v>0</v>
      </c>
      <c r="J1768">
        <v>0</v>
      </c>
      <c r="K1768">
        <v>0</v>
      </c>
      <c r="L1768">
        <v>0</v>
      </c>
      <c r="M1768">
        <v>0</v>
      </c>
      <c r="N1768">
        <v>0</v>
      </c>
      <c r="O1768">
        <v>0</v>
      </c>
      <c r="P1768">
        <v>0</v>
      </c>
      <c r="Q1768">
        <v>0</v>
      </c>
      <c r="R1768">
        <v>0</v>
      </c>
      <c r="S1768">
        <v>0</v>
      </c>
    </row>
    <row r="1769" spans="1:19">
      <c r="A1769" t="s">
        <v>168</v>
      </c>
      <c r="B1769" t="s">
        <v>179</v>
      </c>
      <c r="C1769" t="s">
        <v>863</v>
      </c>
      <c r="D1769">
        <v>29.497283950617287</v>
      </c>
      <c r="E1769">
        <v>13.56444444444444</v>
      </c>
      <c r="F1769">
        <v>0</v>
      </c>
      <c r="G1769">
        <v>0</v>
      </c>
      <c r="H1769">
        <v>0</v>
      </c>
      <c r="I1769">
        <v>0</v>
      </c>
      <c r="J1769">
        <v>0</v>
      </c>
      <c r="K1769">
        <v>0</v>
      </c>
      <c r="L1769">
        <v>0</v>
      </c>
      <c r="M1769">
        <v>0</v>
      </c>
      <c r="N1769">
        <v>0</v>
      </c>
      <c r="O1769">
        <v>0</v>
      </c>
      <c r="P1769">
        <v>0</v>
      </c>
      <c r="Q1769">
        <v>0</v>
      </c>
      <c r="R1769">
        <v>0</v>
      </c>
      <c r="S1769">
        <v>0</v>
      </c>
    </row>
    <row r="1770" spans="1:19">
      <c r="A1770" t="s">
        <v>168</v>
      </c>
      <c r="B1770" t="s">
        <v>181</v>
      </c>
      <c r="C1770" t="s">
        <v>856</v>
      </c>
      <c r="D1770">
        <v>36.676336893517288</v>
      </c>
      <c r="E1770">
        <v>16.865760761252474</v>
      </c>
      <c r="F1770">
        <v>0</v>
      </c>
      <c r="G1770">
        <v>0</v>
      </c>
      <c r="H1770">
        <v>0</v>
      </c>
      <c r="I1770">
        <v>0</v>
      </c>
      <c r="J1770">
        <v>0</v>
      </c>
      <c r="K1770">
        <v>0</v>
      </c>
      <c r="L1770">
        <v>0</v>
      </c>
      <c r="M1770">
        <v>0</v>
      </c>
      <c r="N1770">
        <v>0</v>
      </c>
      <c r="O1770">
        <v>0</v>
      </c>
      <c r="P1770">
        <v>0</v>
      </c>
      <c r="Q1770">
        <v>0</v>
      </c>
      <c r="R1770">
        <v>0</v>
      </c>
      <c r="S1770">
        <v>0</v>
      </c>
    </row>
    <row r="1771" spans="1:19">
      <c r="A1771" t="s">
        <v>168</v>
      </c>
      <c r="B1771" t="s">
        <v>181</v>
      </c>
      <c r="C1771" t="s">
        <v>857</v>
      </c>
      <c r="D1771">
        <v>36.676336893517288</v>
      </c>
      <c r="E1771">
        <v>16.865760761252474</v>
      </c>
      <c r="F1771">
        <v>0</v>
      </c>
      <c r="G1771">
        <v>0</v>
      </c>
      <c r="H1771">
        <v>0</v>
      </c>
      <c r="I1771">
        <v>0</v>
      </c>
      <c r="J1771">
        <v>0</v>
      </c>
      <c r="K1771">
        <v>0</v>
      </c>
      <c r="L1771">
        <v>0</v>
      </c>
      <c r="M1771">
        <v>0</v>
      </c>
      <c r="N1771">
        <v>0</v>
      </c>
      <c r="O1771">
        <v>0</v>
      </c>
      <c r="P1771">
        <v>0</v>
      </c>
      <c r="Q1771">
        <v>0</v>
      </c>
      <c r="R1771">
        <v>0</v>
      </c>
      <c r="S1771">
        <v>0</v>
      </c>
    </row>
    <row r="1772" spans="1:19">
      <c r="A1772" t="s">
        <v>168</v>
      </c>
      <c r="B1772" t="s">
        <v>181</v>
      </c>
      <c r="C1772" t="s">
        <v>858</v>
      </c>
      <c r="D1772">
        <v>21.92</v>
      </c>
      <c r="E1772">
        <v>10.079999999999998</v>
      </c>
      <c r="F1772">
        <v>0</v>
      </c>
      <c r="G1772">
        <v>0</v>
      </c>
      <c r="H1772">
        <v>0</v>
      </c>
      <c r="I1772">
        <v>0</v>
      </c>
      <c r="J1772">
        <v>0</v>
      </c>
      <c r="K1772">
        <v>0</v>
      </c>
      <c r="L1772">
        <v>0</v>
      </c>
      <c r="M1772">
        <v>0</v>
      </c>
      <c r="N1772">
        <v>0</v>
      </c>
      <c r="O1772">
        <v>0</v>
      </c>
      <c r="P1772">
        <v>0</v>
      </c>
      <c r="Q1772">
        <v>0</v>
      </c>
      <c r="R1772">
        <v>0</v>
      </c>
      <c r="S1772">
        <v>0</v>
      </c>
    </row>
    <row r="1773" spans="1:19">
      <c r="A1773" t="s">
        <v>168</v>
      </c>
      <c r="B1773" t="s">
        <v>181</v>
      </c>
      <c r="C1773" t="s">
        <v>859</v>
      </c>
      <c r="D1773">
        <v>21.92</v>
      </c>
      <c r="E1773">
        <v>10.079999999999998</v>
      </c>
      <c r="F1773">
        <v>0</v>
      </c>
      <c r="G1773">
        <v>0</v>
      </c>
      <c r="H1773">
        <v>0</v>
      </c>
      <c r="I1773">
        <v>0</v>
      </c>
      <c r="J1773">
        <v>0</v>
      </c>
      <c r="K1773">
        <v>0</v>
      </c>
      <c r="L1773">
        <v>0</v>
      </c>
      <c r="M1773">
        <v>0</v>
      </c>
      <c r="N1773">
        <v>0</v>
      </c>
      <c r="O1773">
        <v>0</v>
      </c>
      <c r="P1773">
        <v>0</v>
      </c>
      <c r="Q1773">
        <v>0</v>
      </c>
      <c r="R1773">
        <v>0</v>
      </c>
      <c r="S1773">
        <v>0</v>
      </c>
    </row>
    <row r="1774" spans="1:19">
      <c r="A1774" t="s">
        <v>168</v>
      </c>
      <c r="B1774" t="s">
        <v>181</v>
      </c>
      <c r="C1774" t="s">
        <v>860</v>
      </c>
      <c r="D1774">
        <v>29.497283950617287</v>
      </c>
      <c r="E1774">
        <v>13.56444444444444</v>
      </c>
      <c r="F1774">
        <v>0</v>
      </c>
      <c r="G1774">
        <v>0</v>
      </c>
      <c r="H1774">
        <v>0</v>
      </c>
      <c r="I1774">
        <v>0</v>
      </c>
      <c r="J1774">
        <v>0</v>
      </c>
      <c r="K1774">
        <v>0</v>
      </c>
      <c r="L1774">
        <v>0</v>
      </c>
      <c r="M1774">
        <v>0</v>
      </c>
      <c r="N1774">
        <v>0</v>
      </c>
      <c r="O1774">
        <v>0</v>
      </c>
      <c r="P1774">
        <v>0</v>
      </c>
      <c r="Q1774">
        <v>0</v>
      </c>
      <c r="R1774">
        <v>0</v>
      </c>
      <c r="S1774">
        <v>0</v>
      </c>
    </row>
    <row r="1775" spans="1:19">
      <c r="A1775" t="s">
        <v>168</v>
      </c>
      <c r="B1775" t="s">
        <v>181</v>
      </c>
      <c r="C1775" t="s">
        <v>861</v>
      </c>
      <c r="D1775">
        <v>29.497283950617287</v>
      </c>
      <c r="E1775">
        <v>13.56444444444444</v>
      </c>
      <c r="F1775">
        <v>0</v>
      </c>
      <c r="G1775">
        <v>0</v>
      </c>
      <c r="H1775">
        <v>0</v>
      </c>
      <c r="I1775">
        <v>0</v>
      </c>
      <c r="J1775">
        <v>0</v>
      </c>
      <c r="K1775">
        <v>0</v>
      </c>
      <c r="L1775">
        <v>0</v>
      </c>
      <c r="M1775">
        <v>0</v>
      </c>
      <c r="N1775">
        <v>0</v>
      </c>
      <c r="O1775">
        <v>0</v>
      </c>
      <c r="P1775">
        <v>0</v>
      </c>
      <c r="Q1775">
        <v>0</v>
      </c>
      <c r="R1775">
        <v>0</v>
      </c>
      <c r="S1775">
        <v>0</v>
      </c>
    </row>
    <row r="1776" spans="1:19">
      <c r="A1776" t="s">
        <v>168</v>
      </c>
      <c r="B1776" t="s">
        <v>181</v>
      </c>
      <c r="C1776" t="s">
        <v>862</v>
      </c>
      <c r="D1776">
        <v>29.497283950617287</v>
      </c>
      <c r="E1776">
        <v>13.56444444444444</v>
      </c>
      <c r="F1776">
        <v>0</v>
      </c>
      <c r="G1776">
        <v>0</v>
      </c>
      <c r="H1776">
        <v>0</v>
      </c>
      <c r="I1776">
        <v>0</v>
      </c>
      <c r="J1776">
        <v>0</v>
      </c>
      <c r="K1776">
        <v>0</v>
      </c>
      <c r="L1776">
        <v>0</v>
      </c>
      <c r="M1776">
        <v>0</v>
      </c>
      <c r="N1776">
        <v>0</v>
      </c>
      <c r="O1776">
        <v>0</v>
      </c>
      <c r="P1776">
        <v>0</v>
      </c>
      <c r="Q1776">
        <v>0</v>
      </c>
      <c r="R1776">
        <v>0</v>
      </c>
      <c r="S1776">
        <v>0</v>
      </c>
    </row>
    <row r="1777" spans="1:19">
      <c r="A1777" t="s">
        <v>168</v>
      </c>
      <c r="B1777" t="s">
        <v>181</v>
      </c>
      <c r="C1777" t="s">
        <v>863</v>
      </c>
      <c r="D1777">
        <v>29.497283950617287</v>
      </c>
      <c r="E1777">
        <v>13.56444444444444</v>
      </c>
      <c r="F1777">
        <v>0</v>
      </c>
      <c r="G1777">
        <v>0</v>
      </c>
      <c r="H1777">
        <v>0</v>
      </c>
      <c r="I1777">
        <v>0</v>
      </c>
      <c r="J1777">
        <v>0</v>
      </c>
      <c r="K1777">
        <v>0</v>
      </c>
      <c r="L1777">
        <v>0</v>
      </c>
      <c r="M1777">
        <v>0</v>
      </c>
      <c r="N1777">
        <v>0</v>
      </c>
      <c r="O1777">
        <v>0</v>
      </c>
      <c r="P1777">
        <v>0</v>
      </c>
      <c r="Q1777">
        <v>0</v>
      </c>
      <c r="R1777">
        <v>0</v>
      </c>
      <c r="S1777">
        <v>0</v>
      </c>
    </row>
    <row r="1778" spans="1:19">
      <c r="A1778" t="s">
        <v>168</v>
      </c>
      <c r="B1778" t="s">
        <v>183</v>
      </c>
      <c r="C1778" t="s">
        <v>856</v>
      </c>
      <c r="D1778">
        <v>36.676336893517288</v>
      </c>
      <c r="E1778">
        <v>16.865760761252474</v>
      </c>
      <c r="F1778">
        <v>0</v>
      </c>
      <c r="G1778">
        <v>0</v>
      </c>
      <c r="H1778">
        <v>0</v>
      </c>
      <c r="I1778">
        <v>0</v>
      </c>
      <c r="J1778">
        <v>0</v>
      </c>
      <c r="K1778">
        <v>0</v>
      </c>
      <c r="L1778">
        <v>0</v>
      </c>
      <c r="M1778">
        <v>0</v>
      </c>
      <c r="N1778">
        <v>0</v>
      </c>
      <c r="O1778">
        <v>0</v>
      </c>
      <c r="P1778">
        <v>0</v>
      </c>
      <c r="Q1778">
        <v>0</v>
      </c>
      <c r="R1778">
        <v>0</v>
      </c>
      <c r="S1778">
        <v>0</v>
      </c>
    </row>
    <row r="1779" spans="1:19">
      <c r="A1779" t="s">
        <v>168</v>
      </c>
      <c r="B1779" t="s">
        <v>183</v>
      </c>
      <c r="C1779" t="s">
        <v>857</v>
      </c>
      <c r="D1779">
        <v>36.676336893517288</v>
      </c>
      <c r="E1779">
        <v>16.865760761252474</v>
      </c>
      <c r="F1779">
        <v>0</v>
      </c>
      <c r="G1779">
        <v>0</v>
      </c>
      <c r="H1779">
        <v>0</v>
      </c>
      <c r="I1779">
        <v>0</v>
      </c>
      <c r="J1779">
        <v>0</v>
      </c>
      <c r="K1779">
        <v>0</v>
      </c>
      <c r="L1779">
        <v>0</v>
      </c>
      <c r="M1779">
        <v>0</v>
      </c>
      <c r="N1779">
        <v>0</v>
      </c>
      <c r="O1779">
        <v>0</v>
      </c>
      <c r="P1779">
        <v>0</v>
      </c>
      <c r="Q1779">
        <v>0</v>
      </c>
      <c r="R1779">
        <v>0</v>
      </c>
      <c r="S1779">
        <v>0</v>
      </c>
    </row>
    <row r="1780" spans="1:19">
      <c r="A1780" t="s">
        <v>168</v>
      </c>
      <c r="B1780" t="s">
        <v>183</v>
      </c>
      <c r="C1780" t="s">
        <v>858</v>
      </c>
      <c r="D1780">
        <v>21.92</v>
      </c>
      <c r="E1780">
        <v>10.079999999999998</v>
      </c>
      <c r="F1780">
        <v>0</v>
      </c>
      <c r="G1780">
        <v>0</v>
      </c>
      <c r="H1780">
        <v>0</v>
      </c>
      <c r="I1780">
        <v>0</v>
      </c>
      <c r="J1780">
        <v>0</v>
      </c>
      <c r="K1780">
        <v>0</v>
      </c>
      <c r="L1780">
        <v>0</v>
      </c>
      <c r="M1780">
        <v>0</v>
      </c>
      <c r="N1780">
        <v>0</v>
      </c>
      <c r="O1780">
        <v>0</v>
      </c>
      <c r="P1780">
        <v>0</v>
      </c>
      <c r="Q1780">
        <v>0</v>
      </c>
      <c r="R1780">
        <v>0</v>
      </c>
      <c r="S1780">
        <v>0</v>
      </c>
    </row>
    <row r="1781" spans="1:19">
      <c r="A1781" t="s">
        <v>168</v>
      </c>
      <c r="B1781" t="s">
        <v>183</v>
      </c>
      <c r="C1781" t="s">
        <v>859</v>
      </c>
      <c r="D1781">
        <v>21.92</v>
      </c>
      <c r="E1781">
        <v>10.079999999999998</v>
      </c>
      <c r="F1781">
        <v>0</v>
      </c>
      <c r="G1781">
        <v>0</v>
      </c>
      <c r="H1781">
        <v>0</v>
      </c>
      <c r="I1781">
        <v>0</v>
      </c>
      <c r="J1781">
        <v>0</v>
      </c>
      <c r="K1781">
        <v>0</v>
      </c>
      <c r="L1781">
        <v>0</v>
      </c>
      <c r="M1781">
        <v>0</v>
      </c>
      <c r="N1781">
        <v>0</v>
      </c>
      <c r="O1781">
        <v>0</v>
      </c>
      <c r="P1781">
        <v>0</v>
      </c>
      <c r="Q1781">
        <v>0</v>
      </c>
      <c r="R1781">
        <v>0</v>
      </c>
      <c r="S1781">
        <v>0</v>
      </c>
    </row>
    <row r="1782" spans="1:19">
      <c r="A1782" t="s">
        <v>168</v>
      </c>
      <c r="B1782" t="s">
        <v>183</v>
      </c>
      <c r="C1782" t="s">
        <v>860</v>
      </c>
      <c r="D1782">
        <v>29.497283950617287</v>
      </c>
      <c r="E1782">
        <v>13.56444444444444</v>
      </c>
      <c r="F1782">
        <v>0</v>
      </c>
      <c r="G1782">
        <v>0</v>
      </c>
      <c r="H1782">
        <v>0</v>
      </c>
      <c r="I1782">
        <v>0</v>
      </c>
      <c r="J1782">
        <v>0</v>
      </c>
      <c r="K1782">
        <v>0</v>
      </c>
      <c r="L1782">
        <v>0</v>
      </c>
      <c r="M1782">
        <v>0</v>
      </c>
      <c r="N1782">
        <v>0</v>
      </c>
      <c r="O1782">
        <v>0</v>
      </c>
      <c r="P1782">
        <v>0</v>
      </c>
      <c r="Q1782">
        <v>0</v>
      </c>
      <c r="R1782">
        <v>0</v>
      </c>
      <c r="S1782">
        <v>0</v>
      </c>
    </row>
    <row r="1783" spans="1:19">
      <c r="A1783" t="s">
        <v>168</v>
      </c>
      <c r="B1783" t="s">
        <v>183</v>
      </c>
      <c r="C1783" t="s">
        <v>861</v>
      </c>
      <c r="D1783">
        <v>29.497283950617287</v>
      </c>
      <c r="E1783">
        <v>13.56444444444444</v>
      </c>
      <c r="F1783">
        <v>0</v>
      </c>
      <c r="G1783">
        <v>0</v>
      </c>
      <c r="H1783">
        <v>0</v>
      </c>
      <c r="I1783">
        <v>0</v>
      </c>
      <c r="J1783">
        <v>0</v>
      </c>
      <c r="K1783">
        <v>0</v>
      </c>
      <c r="L1783">
        <v>0</v>
      </c>
      <c r="M1783">
        <v>0</v>
      </c>
      <c r="N1783">
        <v>0</v>
      </c>
      <c r="O1783">
        <v>0</v>
      </c>
      <c r="P1783">
        <v>0</v>
      </c>
      <c r="Q1783">
        <v>0</v>
      </c>
      <c r="R1783">
        <v>0</v>
      </c>
      <c r="S1783">
        <v>0</v>
      </c>
    </row>
    <row r="1784" spans="1:19">
      <c r="A1784" t="s">
        <v>168</v>
      </c>
      <c r="B1784" t="s">
        <v>183</v>
      </c>
      <c r="C1784" t="s">
        <v>862</v>
      </c>
      <c r="D1784">
        <v>29.497283950617287</v>
      </c>
      <c r="E1784">
        <v>13.56444444444444</v>
      </c>
      <c r="F1784">
        <v>0</v>
      </c>
      <c r="G1784">
        <v>0</v>
      </c>
      <c r="H1784">
        <v>0</v>
      </c>
      <c r="I1784">
        <v>0</v>
      </c>
      <c r="J1784">
        <v>0</v>
      </c>
      <c r="K1784">
        <v>0</v>
      </c>
      <c r="L1784">
        <v>0</v>
      </c>
      <c r="M1784">
        <v>0</v>
      </c>
      <c r="N1784">
        <v>0</v>
      </c>
      <c r="O1784">
        <v>0</v>
      </c>
      <c r="P1784">
        <v>0</v>
      </c>
      <c r="Q1784">
        <v>0</v>
      </c>
      <c r="R1784">
        <v>0</v>
      </c>
      <c r="S1784">
        <v>0</v>
      </c>
    </row>
    <row r="1785" spans="1:19">
      <c r="A1785" t="s">
        <v>168</v>
      </c>
      <c r="B1785" t="s">
        <v>183</v>
      </c>
      <c r="C1785" t="s">
        <v>863</v>
      </c>
      <c r="D1785">
        <v>29.497283950617287</v>
      </c>
      <c r="E1785">
        <v>13.56444444444444</v>
      </c>
      <c r="F1785">
        <v>0</v>
      </c>
      <c r="G1785">
        <v>0</v>
      </c>
      <c r="H1785">
        <v>0</v>
      </c>
      <c r="I1785">
        <v>0</v>
      </c>
      <c r="J1785">
        <v>0</v>
      </c>
      <c r="K1785">
        <v>0</v>
      </c>
      <c r="L1785">
        <v>0</v>
      </c>
      <c r="M1785">
        <v>0</v>
      </c>
      <c r="N1785">
        <v>0</v>
      </c>
      <c r="O1785">
        <v>0</v>
      </c>
      <c r="P1785">
        <v>0</v>
      </c>
      <c r="Q1785">
        <v>0</v>
      </c>
      <c r="R1785">
        <v>0</v>
      </c>
      <c r="S1785">
        <v>0</v>
      </c>
    </row>
    <row r="1786" spans="1:19">
      <c r="A1786" t="s">
        <v>168</v>
      </c>
      <c r="B1786" t="s">
        <v>185</v>
      </c>
      <c r="C1786" t="s">
        <v>856</v>
      </c>
      <c r="D1786">
        <v>24.450891262344857</v>
      </c>
      <c r="E1786">
        <v>11.243840507501648</v>
      </c>
      <c r="F1786">
        <v>0</v>
      </c>
      <c r="G1786">
        <v>0</v>
      </c>
      <c r="H1786">
        <v>0</v>
      </c>
      <c r="I1786">
        <v>0</v>
      </c>
      <c r="J1786">
        <v>0</v>
      </c>
      <c r="K1786">
        <v>0</v>
      </c>
      <c r="L1786">
        <v>0</v>
      </c>
      <c r="M1786">
        <v>0</v>
      </c>
      <c r="N1786">
        <v>0</v>
      </c>
      <c r="O1786">
        <v>0</v>
      </c>
      <c r="P1786">
        <v>0</v>
      </c>
      <c r="Q1786">
        <v>0</v>
      </c>
      <c r="R1786">
        <v>0</v>
      </c>
      <c r="S1786">
        <v>0</v>
      </c>
    </row>
    <row r="1787" spans="1:19">
      <c r="A1787" t="s">
        <v>168</v>
      </c>
      <c r="B1787" t="s">
        <v>185</v>
      </c>
      <c r="C1787" t="s">
        <v>857</v>
      </c>
      <c r="D1787">
        <v>47.165977533695795</v>
      </c>
      <c r="E1787">
        <v>21.689464121334552</v>
      </c>
      <c r="F1787">
        <v>0</v>
      </c>
      <c r="G1787">
        <v>0</v>
      </c>
      <c r="H1787">
        <v>0</v>
      </c>
      <c r="I1787">
        <v>0</v>
      </c>
      <c r="J1787">
        <v>0</v>
      </c>
      <c r="K1787">
        <v>0</v>
      </c>
      <c r="L1787">
        <v>0</v>
      </c>
      <c r="M1787">
        <v>0</v>
      </c>
      <c r="N1787">
        <v>0</v>
      </c>
      <c r="O1787">
        <v>0</v>
      </c>
      <c r="P1787">
        <v>0</v>
      </c>
      <c r="Q1787">
        <v>0</v>
      </c>
      <c r="R1787">
        <v>0</v>
      </c>
      <c r="S1787">
        <v>0</v>
      </c>
    </row>
    <row r="1788" spans="1:19">
      <c r="A1788" t="s">
        <v>168</v>
      </c>
      <c r="B1788" t="s">
        <v>185</v>
      </c>
      <c r="C1788" t="s">
        <v>858</v>
      </c>
      <c r="D1788">
        <v>36.461754937844937</v>
      </c>
      <c r="E1788">
        <v>16.767084387476139</v>
      </c>
      <c r="F1788">
        <v>0</v>
      </c>
      <c r="G1788">
        <v>0</v>
      </c>
      <c r="H1788">
        <v>0</v>
      </c>
      <c r="I1788">
        <v>0</v>
      </c>
      <c r="J1788">
        <v>0</v>
      </c>
      <c r="K1788">
        <v>0</v>
      </c>
      <c r="L1788">
        <v>0</v>
      </c>
      <c r="M1788">
        <v>0</v>
      </c>
      <c r="N1788">
        <v>0</v>
      </c>
      <c r="O1788">
        <v>0</v>
      </c>
      <c r="P1788">
        <v>0</v>
      </c>
      <c r="Q1788">
        <v>0</v>
      </c>
      <c r="R1788">
        <v>0</v>
      </c>
      <c r="S1788">
        <v>0</v>
      </c>
    </row>
    <row r="1789" spans="1:19">
      <c r="A1789" t="s">
        <v>168</v>
      </c>
      <c r="B1789" t="s">
        <v>185</v>
      </c>
      <c r="C1789" t="s">
        <v>859</v>
      </c>
      <c r="D1789">
        <v>33.578751384232532</v>
      </c>
      <c r="E1789">
        <v>15.441323629245609</v>
      </c>
      <c r="F1789">
        <v>0</v>
      </c>
      <c r="G1789">
        <v>0</v>
      </c>
      <c r="H1789">
        <v>0</v>
      </c>
      <c r="I1789">
        <v>0</v>
      </c>
      <c r="J1789">
        <v>0</v>
      </c>
      <c r="K1789">
        <v>0</v>
      </c>
      <c r="L1789">
        <v>0</v>
      </c>
      <c r="M1789">
        <v>0</v>
      </c>
      <c r="N1789">
        <v>0</v>
      </c>
      <c r="O1789">
        <v>0</v>
      </c>
      <c r="P1789">
        <v>0</v>
      </c>
      <c r="Q1789">
        <v>0</v>
      </c>
      <c r="R1789">
        <v>0</v>
      </c>
      <c r="S1789">
        <v>0</v>
      </c>
    </row>
    <row r="1790" spans="1:19">
      <c r="A1790" t="s">
        <v>168</v>
      </c>
      <c r="B1790" t="s">
        <v>185</v>
      </c>
      <c r="C1790" t="s">
        <v>860</v>
      </c>
      <c r="D1790">
        <v>39.772374017236423</v>
      </c>
      <c r="E1790">
        <v>18.289485861940832</v>
      </c>
      <c r="F1790">
        <v>0</v>
      </c>
      <c r="G1790">
        <v>0</v>
      </c>
      <c r="H1790">
        <v>0</v>
      </c>
      <c r="I1790">
        <v>0</v>
      </c>
      <c r="J1790">
        <v>0</v>
      </c>
      <c r="K1790">
        <v>0</v>
      </c>
      <c r="L1790">
        <v>0</v>
      </c>
      <c r="M1790">
        <v>0</v>
      </c>
      <c r="N1790">
        <v>0</v>
      </c>
      <c r="O1790">
        <v>0</v>
      </c>
      <c r="P1790">
        <v>0</v>
      </c>
      <c r="Q1790">
        <v>0</v>
      </c>
      <c r="R1790">
        <v>0</v>
      </c>
      <c r="S1790">
        <v>0</v>
      </c>
    </row>
    <row r="1791" spans="1:19">
      <c r="A1791" t="s">
        <v>168</v>
      </c>
      <c r="B1791" t="s">
        <v>185</v>
      </c>
      <c r="C1791" t="s">
        <v>861</v>
      </c>
      <c r="D1791">
        <v>39.772374017236423</v>
      </c>
      <c r="E1791">
        <v>18.289485861940832</v>
      </c>
      <c r="F1791">
        <v>0</v>
      </c>
      <c r="G1791">
        <v>0</v>
      </c>
      <c r="H1791">
        <v>0</v>
      </c>
      <c r="I1791">
        <v>0</v>
      </c>
      <c r="J1791">
        <v>0</v>
      </c>
      <c r="K1791">
        <v>0</v>
      </c>
      <c r="L1791">
        <v>0</v>
      </c>
      <c r="M1791">
        <v>0</v>
      </c>
      <c r="N1791">
        <v>0</v>
      </c>
      <c r="O1791">
        <v>0</v>
      </c>
      <c r="P1791">
        <v>0</v>
      </c>
      <c r="Q1791">
        <v>0</v>
      </c>
      <c r="R1791">
        <v>0</v>
      </c>
      <c r="S1791">
        <v>0</v>
      </c>
    </row>
    <row r="1792" spans="1:19">
      <c r="A1792" t="s">
        <v>168</v>
      </c>
      <c r="B1792" t="s">
        <v>185</v>
      </c>
      <c r="C1792" t="s">
        <v>862</v>
      </c>
      <c r="D1792">
        <v>39.772374017236423</v>
      </c>
      <c r="E1792">
        <v>18.289485861940832</v>
      </c>
      <c r="F1792">
        <v>0</v>
      </c>
      <c r="G1792">
        <v>0</v>
      </c>
      <c r="H1792">
        <v>0</v>
      </c>
      <c r="I1792">
        <v>0</v>
      </c>
      <c r="J1792">
        <v>0</v>
      </c>
      <c r="K1792">
        <v>0</v>
      </c>
      <c r="L1792">
        <v>0</v>
      </c>
      <c r="M1792">
        <v>0</v>
      </c>
      <c r="N1792">
        <v>0</v>
      </c>
      <c r="O1792">
        <v>0</v>
      </c>
      <c r="P1792">
        <v>0</v>
      </c>
      <c r="Q1792">
        <v>0</v>
      </c>
      <c r="R1792">
        <v>0</v>
      </c>
      <c r="S1792">
        <v>0</v>
      </c>
    </row>
    <row r="1793" spans="1:19">
      <c r="A1793" t="s">
        <v>168</v>
      </c>
      <c r="B1793" t="s">
        <v>185</v>
      </c>
      <c r="C1793" t="s">
        <v>863</v>
      </c>
      <c r="D1793">
        <v>39.772374017236423</v>
      </c>
      <c r="E1793">
        <v>18.289485861940832</v>
      </c>
      <c r="F1793">
        <v>0</v>
      </c>
      <c r="G1793">
        <v>0</v>
      </c>
      <c r="H1793">
        <v>0</v>
      </c>
      <c r="I1793">
        <v>0</v>
      </c>
      <c r="J1793">
        <v>0</v>
      </c>
      <c r="K1793">
        <v>0</v>
      </c>
      <c r="L1793">
        <v>0</v>
      </c>
      <c r="M1793">
        <v>0</v>
      </c>
      <c r="N1793">
        <v>0</v>
      </c>
      <c r="O1793">
        <v>0</v>
      </c>
      <c r="P1793">
        <v>0</v>
      </c>
      <c r="Q1793">
        <v>0</v>
      </c>
      <c r="R1793">
        <v>0</v>
      </c>
      <c r="S1793">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AC6B4-F892-4CAC-B98A-C5B74F96D28D}">
  <sheetPr>
    <tabColor rgb="FFFFC000"/>
  </sheetPr>
  <dimension ref="A1:H1793"/>
  <sheetViews>
    <sheetView workbookViewId="0">
      <selection activeCell="C4" sqref="C4"/>
    </sheetView>
    <sheetView workbookViewId="1"/>
  </sheetViews>
  <sheetFormatPr defaultColWidth="8.5546875" defaultRowHeight="14.4"/>
  <cols>
    <col min="2" max="2" width="13.44140625" customWidth="1"/>
    <col min="3" max="3" width="11.44140625" customWidth="1"/>
    <col min="4" max="4" width="10.88671875" customWidth="1"/>
    <col min="5" max="5" width="22.88671875" customWidth="1"/>
    <col min="6" max="6" width="16.33203125" customWidth="1"/>
    <col min="7" max="7" width="16.5546875" customWidth="1"/>
    <col min="8" max="8" width="20.5546875" customWidth="1"/>
  </cols>
  <sheetData>
    <row r="1" spans="1:8">
      <c r="A1" t="s">
        <v>813</v>
      </c>
      <c r="B1" t="s">
        <v>814</v>
      </c>
      <c r="C1" t="s">
        <v>815</v>
      </c>
      <c r="D1" t="s">
        <v>880</v>
      </c>
      <c r="E1" t="s">
        <v>881</v>
      </c>
      <c r="F1" t="s">
        <v>882</v>
      </c>
      <c r="G1" t="s">
        <v>883</v>
      </c>
      <c r="H1" t="s">
        <v>884</v>
      </c>
    </row>
    <row r="2" spans="1:8">
      <c r="A2" t="s">
        <v>114</v>
      </c>
      <c r="B2" t="s">
        <v>171</v>
      </c>
      <c r="C2" t="s">
        <v>856</v>
      </c>
      <c r="D2">
        <v>7.5093333333333341</v>
      </c>
      <c r="E2">
        <v>0</v>
      </c>
      <c r="F2">
        <v>0</v>
      </c>
      <c r="G2">
        <v>0</v>
      </c>
      <c r="H2">
        <v>0</v>
      </c>
    </row>
    <row r="3" spans="1:8">
      <c r="A3" t="s">
        <v>114</v>
      </c>
      <c r="B3" t="s">
        <v>171</v>
      </c>
      <c r="C3" t="s">
        <v>857</v>
      </c>
      <c r="D3">
        <v>9.42291950712114</v>
      </c>
      <c r="E3">
        <v>0</v>
      </c>
      <c r="F3">
        <v>0</v>
      </c>
      <c r="G3">
        <v>0</v>
      </c>
      <c r="H3">
        <v>0</v>
      </c>
    </row>
    <row r="4" spans="1:8">
      <c r="A4" t="s">
        <v>114</v>
      </c>
      <c r="B4" t="s">
        <v>171</v>
      </c>
      <c r="C4" t="s">
        <v>858</v>
      </c>
      <c r="D4">
        <v>16.216803580707847</v>
      </c>
      <c r="E4">
        <v>0</v>
      </c>
      <c r="F4">
        <v>0</v>
      </c>
      <c r="G4">
        <v>0</v>
      </c>
      <c r="H4">
        <v>0</v>
      </c>
    </row>
    <row r="5" spans="1:8">
      <c r="A5" t="s">
        <v>114</v>
      </c>
      <c r="B5" t="s">
        <v>171</v>
      </c>
      <c r="C5" t="s">
        <v>859</v>
      </c>
      <c r="D5">
        <v>18.058921138574419</v>
      </c>
      <c r="E5">
        <v>0</v>
      </c>
      <c r="F5">
        <v>0</v>
      </c>
      <c r="G5">
        <v>0</v>
      </c>
      <c r="H5">
        <v>0</v>
      </c>
    </row>
    <row r="6" spans="1:8">
      <c r="A6" t="s">
        <v>114</v>
      </c>
      <c r="B6" t="s">
        <v>171</v>
      </c>
      <c r="C6" t="s">
        <v>860</v>
      </c>
      <c r="D6">
        <v>17.473260515830411</v>
      </c>
      <c r="E6">
        <v>0</v>
      </c>
      <c r="F6">
        <v>0</v>
      </c>
      <c r="G6">
        <v>0</v>
      </c>
      <c r="H6">
        <v>0</v>
      </c>
    </row>
    <row r="7" spans="1:8">
      <c r="A7" t="s">
        <v>114</v>
      </c>
      <c r="B7" t="s">
        <v>171</v>
      </c>
      <c r="C7" t="s">
        <v>861</v>
      </c>
      <c r="D7">
        <v>0</v>
      </c>
      <c r="E7">
        <v>11.329372748311979</v>
      </c>
      <c r="F7">
        <v>2.5630417292963998</v>
      </c>
      <c r="G7">
        <v>1.5808460382220306</v>
      </c>
      <c r="H7">
        <v>2</v>
      </c>
    </row>
    <row r="8" spans="1:8">
      <c r="A8" t="s">
        <v>114</v>
      </c>
      <c r="B8" t="s">
        <v>171</v>
      </c>
      <c r="C8" t="s">
        <v>862</v>
      </c>
      <c r="D8">
        <v>0</v>
      </c>
      <c r="E8">
        <v>11.329372748311979</v>
      </c>
      <c r="F8">
        <v>2.5630417292963998</v>
      </c>
      <c r="G8">
        <v>1.5808460382220306</v>
      </c>
      <c r="H8">
        <v>2</v>
      </c>
    </row>
    <row r="9" spans="1:8">
      <c r="A9" t="s">
        <v>114</v>
      </c>
      <c r="B9" t="s">
        <v>171</v>
      </c>
      <c r="C9" t="s">
        <v>863</v>
      </c>
      <c r="D9">
        <v>0</v>
      </c>
      <c r="E9">
        <v>11.329372748311979</v>
      </c>
      <c r="F9">
        <v>2.5630417292963998</v>
      </c>
      <c r="G9">
        <v>1.5808460382220306</v>
      </c>
      <c r="H9">
        <v>2</v>
      </c>
    </row>
    <row r="10" spans="1:8">
      <c r="A10" t="s">
        <v>114</v>
      </c>
      <c r="B10" t="s">
        <v>173</v>
      </c>
      <c r="C10" t="s">
        <v>856</v>
      </c>
      <c r="D10">
        <v>3.5203526056520609</v>
      </c>
      <c r="E10">
        <v>0</v>
      </c>
      <c r="F10">
        <v>0</v>
      </c>
      <c r="G10">
        <v>0</v>
      </c>
      <c r="H10">
        <v>0</v>
      </c>
    </row>
    <row r="11" spans="1:8">
      <c r="A11" t="s">
        <v>114</v>
      </c>
      <c r="B11" t="s">
        <v>173</v>
      </c>
      <c r="C11" t="s">
        <v>857</v>
      </c>
      <c r="D11">
        <v>10.131092192483317</v>
      </c>
      <c r="E11">
        <v>0</v>
      </c>
      <c r="F11">
        <v>0</v>
      </c>
      <c r="G11">
        <v>0</v>
      </c>
      <c r="H11">
        <v>0</v>
      </c>
    </row>
    <row r="12" spans="1:8">
      <c r="A12" t="s">
        <v>114</v>
      </c>
      <c r="B12" t="s">
        <v>173</v>
      </c>
      <c r="C12" t="s">
        <v>858</v>
      </c>
      <c r="D12">
        <v>12.830106028606259</v>
      </c>
      <c r="E12">
        <v>0</v>
      </c>
      <c r="F12">
        <v>0</v>
      </c>
      <c r="G12">
        <v>0</v>
      </c>
      <c r="H12">
        <v>0</v>
      </c>
    </row>
    <row r="13" spans="1:8">
      <c r="A13" t="s">
        <v>114</v>
      </c>
      <c r="B13" t="s">
        <v>173</v>
      </c>
      <c r="C13" t="s">
        <v>859</v>
      </c>
      <c r="D13">
        <v>12.083912143324305</v>
      </c>
      <c r="E13">
        <v>0</v>
      </c>
      <c r="F13">
        <v>0</v>
      </c>
      <c r="G13">
        <v>0</v>
      </c>
      <c r="H13">
        <v>0</v>
      </c>
    </row>
    <row r="14" spans="1:8">
      <c r="A14" t="s">
        <v>114</v>
      </c>
      <c r="B14" t="s">
        <v>173</v>
      </c>
      <c r="C14" t="s">
        <v>860</v>
      </c>
      <c r="D14">
        <v>15.170781857889905</v>
      </c>
      <c r="E14">
        <v>0</v>
      </c>
      <c r="F14">
        <v>0</v>
      </c>
      <c r="G14">
        <v>0</v>
      </c>
      <c r="H14">
        <v>0</v>
      </c>
    </row>
    <row r="15" spans="1:8">
      <c r="A15" t="s">
        <v>114</v>
      </c>
      <c r="B15" t="s">
        <v>173</v>
      </c>
      <c r="C15" t="s">
        <v>861</v>
      </c>
      <c r="D15">
        <v>0</v>
      </c>
      <c r="E15">
        <v>8.4735711893420991</v>
      </c>
      <c r="F15">
        <v>2.9922578538974873</v>
      </c>
      <c r="G15">
        <v>2.41788447942423</v>
      </c>
      <c r="H15">
        <v>1.2870683352260861</v>
      </c>
    </row>
    <row r="16" spans="1:8">
      <c r="A16" t="s">
        <v>114</v>
      </c>
      <c r="B16" t="s">
        <v>173</v>
      </c>
      <c r="C16" t="s">
        <v>862</v>
      </c>
      <c r="D16">
        <v>0</v>
      </c>
      <c r="E16">
        <v>8.4735711893420991</v>
      </c>
      <c r="F16">
        <v>2.9922578538974873</v>
      </c>
      <c r="G16">
        <v>2.41788447942423</v>
      </c>
      <c r="H16">
        <v>1.2870683352260861</v>
      </c>
    </row>
    <row r="17" spans="1:8">
      <c r="A17" t="s">
        <v>114</v>
      </c>
      <c r="B17" t="s">
        <v>173</v>
      </c>
      <c r="C17" t="s">
        <v>863</v>
      </c>
      <c r="D17">
        <v>0</v>
      </c>
      <c r="E17">
        <v>8.4735711893420991</v>
      </c>
      <c r="F17">
        <v>2.9922578538974873</v>
      </c>
      <c r="G17">
        <v>2.41788447942423</v>
      </c>
      <c r="H17">
        <v>1.2870683352260861</v>
      </c>
    </row>
    <row r="18" spans="1:8">
      <c r="A18" t="s">
        <v>114</v>
      </c>
      <c r="B18" t="s">
        <v>175</v>
      </c>
      <c r="C18" t="s">
        <v>856</v>
      </c>
      <c r="D18">
        <v>7.065853658536585</v>
      </c>
      <c r="E18">
        <v>0</v>
      </c>
      <c r="F18">
        <v>0</v>
      </c>
      <c r="G18">
        <v>0</v>
      </c>
      <c r="H18">
        <v>0</v>
      </c>
    </row>
    <row r="19" spans="1:8">
      <c r="A19" t="s">
        <v>114</v>
      </c>
      <c r="B19" t="s">
        <v>175</v>
      </c>
      <c r="C19" t="s">
        <v>857</v>
      </c>
      <c r="D19">
        <v>7.065853658536585</v>
      </c>
      <c r="E19">
        <v>0</v>
      </c>
      <c r="F19">
        <v>0</v>
      </c>
      <c r="G19">
        <v>0</v>
      </c>
      <c r="H19">
        <v>0</v>
      </c>
    </row>
    <row r="20" spans="1:8">
      <c r="A20" t="s">
        <v>114</v>
      </c>
      <c r="B20" t="s">
        <v>175</v>
      </c>
      <c r="C20" t="s">
        <v>858</v>
      </c>
      <c r="D20">
        <v>32.6819512195122</v>
      </c>
      <c r="E20">
        <v>0</v>
      </c>
      <c r="F20">
        <v>0</v>
      </c>
      <c r="G20">
        <v>0</v>
      </c>
      <c r="H20">
        <v>0</v>
      </c>
    </row>
    <row r="21" spans="1:8">
      <c r="A21" t="s">
        <v>114</v>
      </c>
      <c r="B21" t="s">
        <v>175</v>
      </c>
      <c r="C21" t="s">
        <v>859</v>
      </c>
      <c r="D21">
        <v>32.6819512195122</v>
      </c>
      <c r="E21">
        <v>0</v>
      </c>
      <c r="F21">
        <v>0</v>
      </c>
      <c r="G21">
        <v>0</v>
      </c>
      <c r="H21">
        <v>0</v>
      </c>
    </row>
    <row r="22" spans="1:8">
      <c r="A22" t="s">
        <v>114</v>
      </c>
      <c r="B22" t="s">
        <v>175</v>
      </c>
      <c r="C22" t="s">
        <v>860</v>
      </c>
      <c r="D22">
        <v>22.556316126553096</v>
      </c>
      <c r="E22">
        <v>0</v>
      </c>
      <c r="F22">
        <v>0</v>
      </c>
      <c r="G22">
        <v>0</v>
      </c>
      <c r="H22">
        <v>0</v>
      </c>
    </row>
    <row r="23" spans="1:8">
      <c r="A23" t="s">
        <v>114</v>
      </c>
      <c r="B23" t="s">
        <v>175</v>
      </c>
      <c r="C23" t="s">
        <v>861</v>
      </c>
      <c r="D23">
        <v>0</v>
      </c>
      <c r="E23">
        <v>1.8875112078903546</v>
      </c>
      <c r="F23">
        <v>18.268804918662742</v>
      </c>
      <c r="G23">
        <v>2.4</v>
      </c>
      <c r="H23">
        <v>0</v>
      </c>
    </row>
    <row r="24" spans="1:8">
      <c r="A24" t="s">
        <v>114</v>
      </c>
      <c r="B24" t="s">
        <v>175</v>
      </c>
      <c r="C24" t="s">
        <v>862</v>
      </c>
      <c r="D24">
        <v>0</v>
      </c>
      <c r="E24">
        <v>1.8875112078903546</v>
      </c>
      <c r="F24">
        <v>18.268804918662742</v>
      </c>
      <c r="G24">
        <v>2.4</v>
      </c>
      <c r="H24">
        <v>0</v>
      </c>
    </row>
    <row r="25" spans="1:8">
      <c r="A25" t="s">
        <v>114</v>
      </c>
      <c r="B25" t="s">
        <v>175</v>
      </c>
      <c r="C25" t="s">
        <v>863</v>
      </c>
      <c r="D25">
        <v>0</v>
      </c>
      <c r="E25">
        <v>1.8875112078903546</v>
      </c>
      <c r="F25">
        <v>18.268804918662742</v>
      </c>
      <c r="G25">
        <v>2.4</v>
      </c>
      <c r="H25">
        <v>0</v>
      </c>
    </row>
    <row r="26" spans="1:8">
      <c r="A26" t="s">
        <v>114</v>
      </c>
      <c r="B26" t="s">
        <v>177</v>
      </c>
      <c r="C26" t="s">
        <v>856</v>
      </c>
      <c r="D26">
        <v>3.7052631578947368</v>
      </c>
      <c r="E26">
        <v>0</v>
      </c>
      <c r="F26">
        <v>0</v>
      </c>
      <c r="G26">
        <v>0</v>
      </c>
      <c r="H26">
        <v>0</v>
      </c>
    </row>
    <row r="27" spans="1:8">
      <c r="A27" t="s">
        <v>114</v>
      </c>
      <c r="B27" t="s">
        <v>177</v>
      </c>
      <c r="C27" t="s">
        <v>857</v>
      </c>
      <c r="D27">
        <v>5.3642105263157891</v>
      </c>
      <c r="E27">
        <v>0</v>
      </c>
      <c r="F27">
        <v>0</v>
      </c>
      <c r="G27">
        <v>0</v>
      </c>
      <c r="H27">
        <v>0</v>
      </c>
    </row>
    <row r="28" spans="1:8">
      <c r="A28" t="s">
        <v>114</v>
      </c>
      <c r="B28" t="s">
        <v>177</v>
      </c>
      <c r="C28" t="s">
        <v>858</v>
      </c>
      <c r="D28">
        <v>19.771200000000004</v>
      </c>
      <c r="E28">
        <v>0</v>
      </c>
      <c r="F28">
        <v>0</v>
      </c>
      <c r="G28">
        <v>0</v>
      </c>
      <c r="H28">
        <v>0</v>
      </c>
    </row>
    <row r="29" spans="1:8">
      <c r="A29" t="s">
        <v>114</v>
      </c>
      <c r="B29" t="s">
        <v>177</v>
      </c>
      <c r="C29" t="s">
        <v>859</v>
      </c>
      <c r="D29">
        <v>13.142720000000001</v>
      </c>
      <c r="E29">
        <v>0</v>
      </c>
      <c r="F29">
        <v>0</v>
      </c>
      <c r="G29">
        <v>0</v>
      </c>
      <c r="H29">
        <v>0</v>
      </c>
    </row>
    <row r="30" spans="1:8">
      <c r="A30" t="s">
        <v>114</v>
      </c>
      <c r="B30" t="s">
        <v>177</v>
      </c>
      <c r="C30" t="s">
        <v>860</v>
      </c>
      <c r="D30">
        <v>13.142720000000002</v>
      </c>
      <c r="E30">
        <v>0</v>
      </c>
      <c r="F30">
        <v>0</v>
      </c>
      <c r="G30">
        <v>0</v>
      </c>
      <c r="H30">
        <v>0</v>
      </c>
    </row>
    <row r="31" spans="1:8">
      <c r="A31" t="s">
        <v>114</v>
      </c>
      <c r="B31" t="s">
        <v>177</v>
      </c>
      <c r="C31" t="s">
        <v>861</v>
      </c>
      <c r="D31">
        <v>0</v>
      </c>
      <c r="E31">
        <v>8.5027200000000018</v>
      </c>
      <c r="F31">
        <v>2.2400000000000002</v>
      </c>
      <c r="G31">
        <v>2.4</v>
      </c>
      <c r="H31">
        <v>0</v>
      </c>
    </row>
    <row r="32" spans="1:8">
      <c r="A32" t="s">
        <v>114</v>
      </c>
      <c r="B32" t="s">
        <v>177</v>
      </c>
      <c r="C32" t="s">
        <v>862</v>
      </c>
      <c r="D32">
        <v>0</v>
      </c>
      <c r="E32">
        <v>8.5027200000000018</v>
      </c>
      <c r="F32">
        <v>2.2400000000000002</v>
      </c>
      <c r="G32">
        <v>2.4</v>
      </c>
      <c r="H32">
        <v>0</v>
      </c>
    </row>
    <row r="33" spans="1:8">
      <c r="A33" t="s">
        <v>114</v>
      </c>
      <c r="B33" t="s">
        <v>177</v>
      </c>
      <c r="C33" t="s">
        <v>863</v>
      </c>
      <c r="D33">
        <v>0</v>
      </c>
      <c r="E33">
        <v>8.5027200000000018</v>
      </c>
      <c r="F33">
        <v>2.2400000000000002</v>
      </c>
      <c r="G33">
        <v>2.4</v>
      </c>
      <c r="H33">
        <v>0</v>
      </c>
    </row>
    <row r="34" spans="1:8">
      <c r="A34" t="s">
        <v>114</v>
      </c>
      <c r="B34" t="s">
        <v>179</v>
      </c>
      <c r="C34" t="s">
        <v>856</v>
      </c>
      <c r="D34">
        <v>3.7052631578947368</v>
      </c>
      <c r="E34">
        <v>0</v>
      </c>
      <c r="F34">
        <v>0</v>
      </c>
      <c r="G34">
        <v>0</v>
      </c>
      <c r="H34">
        <v>0</v>
      </c>
    </row>
    <row r="35" spans="1:8">
      <c r="A35" t="s">
        <v>114</v>
      </c>
      <c r="B35" t="s">
        <v>179</v>
      </c>
      <c r="C35" t="s">
        <v>857</v>
      </c>
      <c r="D35">
        <v>5.3642105263157891</v>
      </c>
      <c r="E35">
        <v>0</v>
      </c>
      <c r="F35">
        <v>0</v>
      </c>
      <c r="G35">
        <v>0</v>
      </c>
      <c r="H35">
        <v>0</v>
      </c>
    </row>
    <row r="36" spans="1:8">
      <c r="A36" t="s">
        <v>114</v>
      </c>
      <c r="B36" t="s">
        <v>179</v>
      </c>
      <c r="C36" t="s">
        <v>858</v>
      </c>
      <c r="D36">
        <v>19.771200000000004</v>
      </c>
      <c r="E36">
        <v>0</v>
      </c>
      <c r="F36">
        <v>0</v>
      </c>
      <c r="G36">
        <v>0</v>
      </c>
      <c r="H36">
        <v>0</v>
      </c>
    </row>
    <row r="37" spans="1:8">
      <c r="A37" t="s">
        <v>114</v>
      </c>
      <c r="B37" t="s">
        <v>179</v>
      </c>
      <c r="C37" t="s">
        <v>859</v>
      </c>
      <c r="D37">
        <v>13.142720000000001</v>
      </c>
      <c r="E37">
        <v>0</v>
      </c>
      <c r="F37">
        <v>0</v>
      </c>
      <c r="G37">
        <v>0</v>
      </c>
      <c r="H37">
        <v>0</v>
      </c>
    </row>
    <row r="38" spans="1:8">
      <c r="A38" t="s">
        <v>114</v>
      </c>
      <c r="B38" t="s">
        <v>179</v>
      </c>
      <c r="C38" t="s">
        <v>860</v>
      </c>
      <c r="D38">
        <v>13.142720000000002</v>
      </c>
      <c r="E38">
        <v>0</v>
      </c>
      <c r="F38">
        <v>0</v>
      </c>
      <c r="G38">
        <v>0</v>
      </c>
      <c r="H38">
        <v>0</v>
      </c>
    </row>
    <row r="39" spans="1:8">
      <c r="A39" t="s">
        <v>114</v>
      </c>
      <c r="B39" t="s">
        <v>179</v>
      </c>
      <c r="C39" t="s">
        <v>861</v>
      </c>
      <c r="D39">
        <v>0</v>
      </c>
      <c r="E39">
        <v>8.5027200000000018</v>
      </c>
      <c r="F39">
        <v>2.2400000000000002</v>
      </c>
      <c r="G39">
        <v>2.4</v>
      </c>
      <c r="H39">
        <v>0</v>
      </c>
    </row>
    <row r="40" spans="1:8">
      <c r="A40" t="s">
        <v>114</v>
      </c>
      <c r="B40" t="s">
        <v>179</v>
      </c>
      <c r="C40" t="s">
        <v>862</v>
      </c>
      <c r="D40">
        <v>0</v>
      </c>
      <c r="E40">
        <v>8.5027200000000018</v>
      </c>
      <c r="F40">
        <v>2.2400000000000002</v>
      </c>
      <c r="G40">
        <v>2.4</v>
      </c>
      <c r="H40">
        <v>0</v>
      </c>
    </row>
    <row r="41" spans="1:8">
      <c r="A41" t="s">
        <v>114</v>
      </c>
      <c r="B41" t="s">
        <v>179</v>
      </c>
      <c r="C41" t="s">
        <v>863</v>
      </c>
      <c r="D41">
        <v>0</v>
      </c>
      <c r="E41">
        <v>8.5027200000000018</v>
      </c>
      <c r="F41">
        <v>2.2400000000000002</v>
      </c>
      <c r="G41">
        <v>2.4</v>
      </c>
      <c r="H41">
        <v>0</v>
      </c>
    </row>
    <row r="42" spans="1:8">
      <c r="A42" t="s">
        <v>114</v>
      </c>
      <c r="B42" t="s">
        <v>181</v>
      </c>
      <c r="C42" t="s">
        <v>856</v>
      </c>
      <c r="D42">
        <v>3.7052631578947368</v>
      </c>
      <c r="E42">
        <v>0</v>
      </c>
      <c r="F42">
        <v>0</v>
      </c>
      <c r="G42">
        <v>0</v>
      </c>
      <c r="H42">
        <v>0</v>
      </c>
    </row>
    <row r="43" spans="1:8">
      <c r="A43" t="s">
        <v>114</v>
      </c>
      <c r="B43" t="s">
        <v>181</v>
      </c>
      <c r="C43" t="s">
        <v>857</v>
      </c>
      <c r="D43">
        <v>5.3642105263157891</v>
      </c>
      <c r="E43">
        <v>0</v>
      </c>
      <c r="F43">
        <v>0</v>
      </c>
      <c r="G43">
        <v>0</v>
      </c>
      <c r="H43">
        <v>0</v>
      </c>
    </row>
    <row r="44" spans="1:8">
      <c r="A44" t="s">
        <v>114</v>
      </c>
      <c r="B44" t="s">
        <v>181</v>
      </c>
      <c r="C44" t="s">
        <v>858</v>
      </c>
      <c r="D44">
        <v>19.771200000000004</v>
      </c>
      <c r="E44">
        <v>0</v>
      </c>
      <c r="F44">
        <v>0</v>
      </c>
      <c r="G44">
        <v>0</v>
      </c>
      <c r="H44">
        <v>0</v>
      </c>
    </row>
    <row r="45" spans="1:8">
      <c r="A45" t="s">
        <v>114</v>
      </c>
      <c r="B45" t="s">
        <v>181</v>
      </c>
      <c r="C45" t="s">
        <v>859</v>
      </c>
      <c r="D45">
        <v>13.142720000000001</v>
      </c>
      <c r="E45">
        <v>0</v>
      </c>
      <c r="F45">
        <v>0</v>
      </c>
      <c r="G45">
        <v>0</v>
      </c>
      <c r="H45">
        <v>0</v>
      </c>
    </row>
    <row r="46" spans="1:8">
      <c r="A46" t="s">
        <v>114</v>
      </c>
      <c r="B46" t="s">
        <v>181</v>
      </c>
      <c r="C46" t="s">
        <v>860</v>
      </c>
      <c r="D46">
        <v>13.142720000000002</v>
      </c>
      <c r="E46">
        <v>0</v>
      </c>
      <c r="F46">
        <v>0</v>
      </c>
      <c r="G46">
        <v>0</v>
      </c>
      <c r="H46">
        <v>0</v>
      </c>
    </row>
    <row r="47" spans="1:8">
      <c r="A47" t="s">
        <v>114</v>
      </c>
      <c r="B47" t="s">
        <v>181</v>
      </c>
      <c r="C47" t="s">
        <v>861</v>
      </c>
      <c r="D47">
        <v>0</v>
      </c>
      <c r="E47">
        <v>8.5027200000000018</v>
      </c>
      <c r="F47">
        <v>2.2400000000000002</v>
      </c>
      <c r="G47">
        <v>2.4</v>
      </c>
      <c r="H47">
        <v>0</v>
      </c>
    </row>
    <row r="48" spans="1:8">
      <c r="A48" t="s">
        <v>114</v>
      </c>
      <c r="B48" t="s">
        <v>181</v>
      </c>
      <c r="C48" t="s">
        <v>862</v>
      </c>
      <c r="D48">
        <v>0</v>
      </c>
      <c r="E48">
        <v>8.5027200000000018</v>
      </c>
      <c r="F48">
        <v>2.2400000000000002</v>
      </c>
      <c r="G48">
        <v>2.4</v>
      </c>
      <c r="H48">
        <v>0</v>
      </c>
    </row>
    <row r="49" spans="1:8">
      <c r="A49" t="s">
        <v>114</v>
      </c>
      <c r="B49" t="s">
        <v>181</v>
      </c>
      <c r="C49" t="s">
        <v>863</v>
      </c>
      <c r="D49">
        <v>0</v>
      </c>
      <c r="E49">
        <v>8.5027200000000018</v>
      </c>
      <c r="F49">
        <v>2.2400000000000002</v>
      </c>
      <c r="G49">
        <v>2.4</v>
      </c>
      <c r="H49">
        <v>0</v>
      </c>
    </row>
    <row r="50" spans="1:8">
      <c r="A50" t="s">
        <v>114</v>
      </c>
      <c r="B50" t="s">
        <v>183</v>
      </c>
      <c r="C50" t="s">
        <v>856</v>
      </c>
      <c r="D50">
        <v>3.7052631578947368</v>
      </c>
      <c r="E50">
        <v>0</v>
      </c>
      <c r="F50">
        <v>0</v>
      </c>
      <c r="G50">
        <v>0</v>
      </c>
      <c r="H50">
        <v>0</v>
      </c>
    </row>
    <row r="51" spans="1:8">
      <c r="A51" t="s">
        <v>114</v>
      </c>
      <c r="B51" t="s">
        <v>183</v>
      </c>
      <c r="C51" t="s">
        <v>857</v>
      </c>
      <c r="D51">
        <v>5.3642105263157891</v>
      </c>
      <c r="E51">
        <v>0</v>
      </c>
      <c r="F51">
        <v>0</v>
      </c>
      <c r="G51">
        <v>0</v>
      </c>
      <c r="H51">
        <v>0</v>
      </c>
    </row>
    <row r="52" spans="1:8">
      <c r="A52" t="s">
        <v>114</v>
      </c>
      <c r="B52" t="s">
        <v>183</v>
      </c>
      <c r="C52" t="s">
        <v>858</v>
      </c>
      <c r="D52">
        <v>19.771200000000004</v>
      </c>
      <c r="E52">
        <v>0</v>
      </c>
      <c r="F52">
        <v>0</v>
      </c>
      <c r="G52">
        <v>0</v>
      </c>
      <c r="H52">
        <v>0</v>
      </c>
    </row>
    <row r="53" spans="1:8">
      <c r="A53" t="s">
        <v>114</v>
      </c>
      <c r="B53" t="s">
        <v>183</v>
      </c>
      <c r="C53" t="s">
        <v>859</v>
      </c>
      <c r="D53">
        <v>13.142720000000001</v>
      </c>
      <c r="E53">
        <v>0</v>
      </c>
      <c r="F53">
        <v>0</v>
      </c>
      <c r="G53">
        <v>0</v>
      </c>
      <c r="H53">
        <v>0</v>
      </c>
    </row>
    <row r="54" spans="1:8">
      <c r="A54" t="s">
        <v>114</v>
      </c>
      <c r="B54" t="s">
        <v>183</v>
      </c>
      <c r="C54" t="s">
        <v>860</v>
      </c>
      <c r="D54">
        <v>13.142720000000002</v>
      </c>
      <c r="E54">
        <v>0</v>
      </c>
      <c r="F54">
        <v>0</v>
      </c>
      <c r="G54">
        <v>0</v>
      </c>
      <c r="H54">
        <v>0</v>
      </c>
    </row>
    <row r="55" spans="1:8">
      <c r="A55" t="s">
        <v>114</v>
      </c>
      <c r="B55" t="s">
        <v>183</v>
      </c>
      <c r="C55" t="s">
        <v>861</v>
      </c>
      <c r="D55">
        <v>0</v>
      </c>
      <c r="E55">
        <v>8.5027200000000018</v>
      </c>
      <c r="F55">
        <v>2.2400000000000002</v>
      </c>
      <c r="G55">
        <v>2.4</v>
      </c>
      <c r="H55">
        <v>0</v>
      </c>
    </row>
    <row r="56" spans="1:8">
      <c r="A56" t="s">
        <v>114</v>
      </c>
      <c r="B56" t="s">
        <v>183</v>
      </c>
      <c r="C56" t="s">
        <v>862</v>
      </c>
      <c r="D56">
        <v>0</v>
      </c>
      <c r="E56">
        <v>8.5027200000000018</v>
      </c>
      <c r="F56">
        <v>2.2400000000000002</v>
      </c>
      <c r="G56">
        <v>2.4</v>
      </c>
      <c r="H56">
        <v>0</v>
      </c>
    </row>
    <row r="57" spans="1:8">
      <c r="A57" t="s">
        <v>114</v>
      </c>
      <c r="B57" t="s">
        <v>183</v>
      </c>
      <c r="C57" t="s">
        <v>863</v>
      </c>
      <c r="D57">
        <v>0</v>
      </c>
      <c r="E57">
        <v>8.5027200000000018</v>
      </c>
      <c r="F57">
        <v>2.2400000000000002</v>
      </c>
      <c r="G57">
        <v>2.4</v>
      </c>
      <c r="H57">
        <v>0</v>
      </c>
    </row>
    <row r="58" spans="1:8">
      <c r="A58" t="s">
        <v>114</v>
      </c>
      <c r="B58" t="s">
        <v>185</v>
      </c>
      <c r="C58" t="s">
        <v>856</v>
      </c>
      <c r="D58">
        <v>6.1179931536157461</v>
      </c>
      <c r="E58">
        <v>0</v>
      </c>
      <c r="F58">
        <v>0</v>
      </c>
      <c r="G58">
        <v>0</v>
      </c>
      <c r="H58">
        <v>0</v>
      </c>
    </row>
    <row r="59" spans="1:8">
      <c r="A59" t="s">
        <v>114</v>
      </c>
      <c r="B59" t="s">
        <v>185</v>
      </c>
      <c r="C59" t="s">
        <v>857</v>
      </c>
      <c r="D59">
        <v>6.8867871769914979</v>
      </c>
      <c r="E59">
        <v>0</v>
      </c>
      <c r="F59">
        <v>0</v>
      </c>
      <c r="G59">
        <v>0</v>
      </c>
      <c r="H59">
        <v>0</v>
      </c>
    </row>
    <row r="60" spans="1:8">
      <c r="A60" t="s">
        <v>114</v>
      </c>
      <c r="B60" t="s">
        <v>185</v>
      </c>
      <c r="C60" t="s">
        <v>858</v>
      </c>
      <c r="D60">
        <v>18.627791869918706</v>
      </c>
      <c r="E60">
        <v>0</v>
      </c>
      <c r="F60">
        <v>0</v>
      </c>
      <c r="G60">
        <v>0</v>
      </c>
      <c r="H60">
        <v>0</v>
      </c>
    </row>
    <row r="61" spans="1:8">
      <c r="A61" t="s">
        <v>114</v>
      </c>
      <c r="B61" t="s">
        <v>185</v>
      </c>
      <c r="C61" t="s">
        <v>859</v>
      </c>
      <c r="D61">
        <v>14.208805203252032</v>
      </c>
      <c r="E61">
        <v>0</v>
      </c>
      <c r="F61">
        <v>0</v>
      </c>
      <c r="G61">
        <v>0</v>
      </c>
      <c r="H61">
        <v>0</v>
      </c>
    </row>
    <row r="62" spans="1:8">
      <c r="A62" t="s">
        <v>114</v>
      </c>
      <c r="B62" t="s">
        <v>185</v>
      </c>
      <c r="C62" t="s">
        <v>860</v>
      </c>
      <c r="D62">
        <v>12.521199354425519</v>
      </c>
      <c r="E62">
        <v>0</v>
      </c>
      <c r="F62">
        <v>0</v>
      </c>
      <c r="G62">
        <v>0</v>
      </c>
      <c r="H62">
        <v>0</v>
      </c>
    </row>
    <row r="63" spans="1:8">
      <c r="A63" t="s">
        <v>114</v>
      </c>
      <c r="B63" t="s">
        <v>185</v>
      </c>
      <c r="C63" t="s">
        <v>861</v>
      </c>
      <c r="D63">
        <v>0</v>
      </c>
      <c r="E63">
        <v>5.9830652013150605</v>
      </c>
      <c r="F63">
        <v>4.538134153110458</v>
      </c>
      <c r="G63">
        <v>2</v>
      </c>
      <c r="H63">
        <v>0</v>
      </c>
    </row>
    <row r="64" spans="1:8">
      <c r="A64" t="s">
        <v>114</v>
      </c>
      <c r="B64" t="s">
        <v>185</v>
      </c>
      <c r="C64" t="s">
        <v>862</v>
      </c>
      <c r="D64">
        <v>0</v>
      </c>
      <c r="E64">
        <v>5.9830652013150605</v>
      </c>
      <c r="F64">
        <v>4.538134153110458</v>
      </c>
      <c r="G64">
        <v>2</v>
      </c>
      <c r="H64">
        <v>0</v>
      </c>
    </row>
    <row r="65" spans="1:8">
      <c r="A65" t="s">
        <v>114</v>
      </c>
      <c r="B65" t="s">
        <v>185</v>
      </c>
      <c r="C65" t="s">
        <v>863</v>
      </c>
      <c r="D65">
        <v>0</v>
      </c>
      <c r="E65">
        <v>5.9830652013150605</v>
      </c>
      <c r="F65">
        <v>4.538134153110458</v>
      </c>
      <c r="G65">
        <v>2</v>
      </c>
      <c r="H65">
        <v>0</v>
      </c>
    </row>
    <row r="66" spans="1:8">
      <c r="A66" t="s">
        <v>116</v>
      </c>
      <c r="B66" t="s">
        <v>171</v>
      </c>
      <c r="C66" t="s">
        <v>856</v>
      </c>
      <c r="D66">
        <v>7.5093333333333341</v>
      </c>
      <c r="E66">
        <v>0</v>
      </c>
      <c r="F66">
        <v>0</v>
      </c>
      <c r="G66">
        <v>0</v>
      </c>
      <c r="H66">
        <v>0</v>
      </c>
    </row>
    <row r="67" spans="1:8">
      <c r="A67" t="s">
        <v>116</v>
      </c>
      <c r="B67" t="s">
        <v>171</v>
      </c>
      <c r="C67" t="s">
        <v>857</v>
      </c>
      <c r="D67">
        <v>9.42291950712114</v>
      </c>
      <c r="E67">
        <v>0</v>
      </c>
      <c r="F67">
        <v>0</v>
      </c>
      <c r="G67">
        <v>0</v>
      </c>
      <c r="H67">
        <v>0</v>
      </c>
    </row>
    <row r="68" spans="1:8">
      <c r="A68" t="s">
        <v>116</v>
      </c>
      <c r="B68" t="s">
        <v>171</v>
      </c>
      <c r="C68" t="s">
        <v>858</v>
      </c>
      <c r="D68">
        <v>16.216803580707847</v>
      </c>
      <c r="E68">
        <v>0</v>
      </c>
      <c r="F68">
        <v>0</v>
      </c>
      <c r="G68">
        <v>0</v>
      </c>
      <c r="H68">
        <v>0</v>
      </c>
    </row>
    <row r="69" spans="1:8">
      <c r="A69" t="s">
        <v>116</v>
      </c>
      <c r="B69" t="s">
        <v>171</v>
      </c>
      <c r="C69" t="s">
        <v>859</v>
      </c>
      <c r="D69">
        <v>18.058921138574419</v>
      </c>
      <c r="E69">
        <v>0</v>
      </c>
      <c r="F69">
        <v>0</v>
      </c>
      <c r="G69">
        <v>0</v>
      </c>
      <c r="H69">
        <v>0</v>
      </c>
    </row>
    <row r="70" spans="1:8">
      <c r="A70" t="s">
        <v>116</v>
      </c>
      <c r="B70" t="s">
        <v>171</v>
      </c>
      <c r="C70" t="s">
        <v>860</v>
      </c>
      <c r="D70">
        <v>17.473260515830411</v>
      </c>
      <c r="E70">
        <v>0</v>
      </c>
      <c r="F70">
        <v>0</v>
      </c>
      <c r="G70">
        <v>0</v>
      </c>
      <c r="H70">
        <v>0</v>
      </c>
    </row>
    <row r="71" spans="1:8">
      <c r="A71" t="s">
        <v>116</v>
      </c>
      <c r="B71" t="s">
        <v>171</v>
      </c>
      <c r="C71" t="s">
        <v>861</v>
      </c>
      <c r="D71">
        <v>0</v>
      </c>
      <c r="E71">
        <v>11.329372748311979</v>
      </c>
      <c r="F71">
        <v>2.5630417292963998</v>
      </c>
      <c r="G71">
        <v>1.5808460382220306</v>
      </c>
      <c r="H71">
        <v>2</v>
      </c>
    </row>
    <row r="72" spans="1:8">
      <c r="A72" t="s">
        <v>116</v>
      </c>
      <c r="B72" t="s">
        <v>171</v>
      </c>
      <c r="C72" t="s">
        <v>862</v>
      </c>
      <c r="D72">
        <v>0</v>
      </c>
      <c r="E72">
        <v>11.329372748311979</v>
      </c>
      <c r="F72">
        <v>2.5630417292963998</v>
      </c>
      <c r="G72">
        <v>1.5808460382220306</v>
      </c>
      <c r="H72">
        <v>2</v>
      </c>
    </row>
    <row r="73" spans="1:8">
      <c r="A73" t="s">
        <v>116</v>
      </c>
      <c r="B73" t="s">
        <v>171</v>
      </c>
      <c r="C73" t="s">
        <v>863</v>
      </c>
      <c r="D73">
        <v>0</v>
      </c>
      <c r="E73">
        <v>11.329372748311979</v>
      </c>
      <c r="F73">
        <v>2.5630417292963998</v>
      </c>
      <c r="G73">
        <v>1.5808460382220306</v>
      </c>
      <c r="H73">
        <v>2</v>
      </c>
    </row>
    <row r="74" spans="1:8">
      <c r="A74" t="s">
        <v>116</v>
      </c>
      <c r="B74" t="s">
        <v>173</v>
      </c>
      <c r="C74" t="s">
        <v>856</v>
      </c>
      <c r="D74">
        <v>3.5203526056520609</v>
      </c>
      <c r="E74">
        <v>0</v>
      </c>
      <c r="F74">
        <v>0</v>
      </c>
      <c r="G74">
        <v>0</v>
      </c>
      <c r="H74">
        <v>0</v>
      </c>
    </row>
    <row r="75" spans="1:8">
      <c r="A75" t="s">
        <v>116</v>
      </c>
      <c r="B75" t="s">
        <v>173</v>
      </c>
      <c r="C75" t="s">
        <v>857</v>
      </c>
      <c r="D75">
        <v>10.131092192483317</v>
      </c>
      <c r="E75">
        <v>0</v>
      </c>
      <c r="F75">
        <v>0</v>
      </c>
      <c r="G75">
        <v>0</v>
      </c>
      <c r="H75">
        <v>0</v>
      </c>
    </row>
    <row r="76" spans="1:8">
      <c r="A76" t="s">
        <v>116</v>
      </c>
      <c r="B76" t="s">
        <v>173</v>
      </c>
      <c r="C76" t="s">
        <v>858</v>
      </c>
      <c r="D76">
        <v>12.830106028606259</v>
      </c>
      <c r="E76">
        <v>0</v>
      </c>
      <c r="F76">
        <v>0</v>
      </c>
      <c r="G76">
        <v>0</v>
      </c>
      <c r="H76">
        <v>0</v>
      </c>
    </row>
    <row r="77" spans="1:8">
      <c r="A77" t="s">
        <v>116</v>
      </c>
      <c r="B77" t="s">
        <v>173</v>
      </c>
      <c r="C77" t="s">
        <v>859</v>
      </c>
      <c r="D77">
        <v>12.083912143324305</v>
      </c>
      <c r="E77">
        <v>0</v>
      </c>
      <c r="F77">
        <v>0</v>
      </c>
      <c r="G77">
        <v>0</v>
      </c>
      <c r="H77">
        <v>0</v>
      </c>
    </row>
    <row r="78" spans="1:8">
      <c r="A78" t="s">
        <v>116</v>
      </c>
      <c r="B78" t="s">
        <v>173</v>
      </c>
      <c r="C78" t="s">
        <v>860</v>
      </c>
      <c r="D78">
        <v>15.170781857889905</v>
      </c>
      <c r="E78">
        <v>0</v>
      </c>
      <c r="F78">
        <v>0</v>
      </c>
      <c r="G78">
        <v>0</v>
      </c>
      <c r="H78">
        <v>0</v>
      </c>
    </row>
    <row r="79" spans="1:8">
      <c r="A79" t="s">
        <v>116</v>
      </c>
      <c r="B79" t="s">
        <v>173</v>
      </c>
      <c r="C79" t="s">
        <v>861</v>
      </c>
      <c r="D79">
        <v>0</v>
      </c>
      <c r="E79">
        <v>8.4735711893420991</v>
      </c>
      <c r="F79">
        <v>2.9922578538974873</v>
      </c>
      <c r="G79">
        <v>2.41788447942423</v>
      </c>
      <c r="H79">
        <v>1.2870683352260861</v>
      </c>
    </row>
    <row r="80" spans="1:8">
      <c r="A80" t="s">
        <v>116</v>
      </c>
      <c r="B80" t="s">
        <v>173</v>
      </c>
      <c r="C80" t="s">
        <v>862</v>
      </c>
      <c r="D80">
        <v>0</v>
      </c>
      <c r="E80">
        <v>8.4735711893420991</v>
      </c>
      <c r="F80">
        <v>2.9922578538974873</v>
      </c>
      <c r="G80">
        <v>2.41788447942423</v>
      </c>
      <c r="H80">
        <v>1.2870683352260861</v>
      </c>
    </row>
    <row r="81" spans="1:8">
      <c r="A81" t="s">
        <v>116</v>
      </c>
      <c r="B81" t="s">
        <v>173</v>
      </c>
      <c r="C81" t="s">
        <v>863</v>
      </c>
      <c r="D81">
        <v>0</v>
      </c>
      <c r="E81">
        <v>8.4735711893420991</v>
      </c>
      <c r="F81">
        <v>2.9922578538974873</v>
      </c>
      <c r="G81">
        <v>2.41788447942423</v>
      </c>
      <c r="H81">
        <v>1.2870683352260861</v>
      </c>
    </row>
    <row r="82" spans="1:8">
      <c r="A82" t="s">
        <v>116</v>
      </c>
      <c r="B82" t="s">
        <v>175</v>
      </c>
      <c r="C82" t="s">
        <v>856</v>
      </c>
      <c r="D82">
        <v>7.065853658536585</v>
      </c>
      <c r="E82">
        <v>0</v>
      </c>
      <c r="F82">
        <v>0</v>
      </c>
      <c r="G82">
        <v>0</v>
      </c>
      <c r="H82">
        <v>0</v>
      </c>
    </row>
    <row r="83" spans="1:8">
      <c r="A83" t="s">
        <v>116</v>
      </c>
      <c r="B83" t="s">
        <v>175</v>
      </c>
      <c r="C83" t="s">
        <v>857</v>
      </c>
      <c r="D83">
        <v>7.065853658536585</v>
      </c>
      <c r="E83">
        <v>0</v>
      </c>
      <c r="F83">
        <v>0</v>
      </c>
      <c r="G83">
        <v>0</v>
      </c>
      <c r="H83">
        <v>0</v>
      </c>
    </row>
    <row r="84" spans="1:8">
      <c r="A84" t="s">
        <v>116</v>
      </c>
      <c r="B84" t="s">
        <v>175</v>
      </c>
      <c r="C84" t="s">
        <v>858</v>
      </c>
      <c r="D84">
        <v>32.6819512195122</v>
      </c>
      <c r="E84">
        <v>0</v>
      </c>
      <c r="F84">
        <v>0</v>
      </c>
      <c r="G84">
        <v>0</v>
      </c>
      <c r="H84">
        <v>0</v>
      </c>
    </row>
    <row r="85" spans="1:8">
      <c r="A85" t="s">
        <v>116</v>
      </c>
      <c r="B85" t="s">
        <v>175</v>
      </c>
      <c r="C85" t="s">
        <v>859</v>
      </c>
      <c r="D85">
        <v>32.6819512195122</v>
      </c>
      <c r="E85">
        <v>0</v>
      </c>
      <c r="F85">
        <v>0</v>
      </c>
      <c r="G85">
        <v>0</v>
      </c>
      <c r="H85">
        <v>0</v>
      </c>
    </row>
    <row r="86" spans="1:8">
      <c r="A86" t="s">
        <v>116</v>
      </c>
      <c r="B86" t="s">
        <v>175</v>
      </c>
      <c r="C86" t="s">
        <v>860</v>
      </c>
      <c r="D86">
        <v>22.556316126553096</v>
      </c>
      <c r="E86">
        <v>0</v>
      </c>
      <c r="F86">
        <v>0</v>
      </c>
      <c r="G86">
        <v>0</v>
      </c>
      <c r="H86">
        <v>0</v>
      </c>
    </row>
    <row r="87" spans="1:8">
      <c r="A87" t="s">
        <v>116</v>
      </c>
      <c r="B87" t="s">
        <v>175</v>
      </c>
      <c r="C87" t="s">
        <v>861</v>
      </c>
      <c r="D87">
        <v>0</v>
      </c>
      <c r="E87">
        <v>1.8875112078903546</v>
      </c>
      <c r="F87">
        <v>18.268804918662742</v>
      </c>
      <c r="G87">
        <v>2.4</v>
      </c>
      <c r="H87">
        <v>0</v>
      </c>
    </row>
    <row r="88" spans="1:8">
      <c r="A88" t="s">
        <v>116</v>
      </c>
      <c r="B88" t="s">
        <v>175</v>
      </c>
      <c r="C88" t="s">
        <v>862</v>
      </c>
      <c r="D88">
        <v>0</v>
      </c>
      <c r="E88">
        <v>1.8875112078903546</v>
      </c>
      <c r="F88">
        <v>18.268804918662742</v>
      </c>
      <c r="G88">
        <v>2.4</v>
      </c>
      <c r="H88">
        <v>0</v>
      </c>
    </row>
    <row r="89" spans="1:8">
      <c r="A89" t="s">
        <v>116</v>
      </c>
      <c r="B89" t="s">
        <v>175</v>
      </c>
      <c r="C89" t="s">
        <v>863</v>
      </c>
      <c r="D89">
        <v>0</v>
      </c>
      <c r="E89">
        <v>1.8875112078903546</v>
      </c>
      <c r="F89">
        <v>18.268804918662742</v>
      </c>
      <c r="G89">
        <v>2.4</v>
      </c>
      <c r="H89">
        <v>0</v>
      </c>
    </row>
    <row r="90" spans="1:8">
      <c r="A90" t="s">
        <v>116</v>
      </c>
      <c r="B90" t="s">
        <v>177</v>
      </c>
      <c r="C90" t="s">
        <v>856</v>
      </c>
      <c r="D90">
        <v>3.7052631578947368</v>
      </c>
      <c r="E90">
        <v>0</v>
      </c>
      <c r="F90">
        <v>0</v>
      </c>
      <c r="G90">
        <v>0</v>
      </c>
      <c r="H90">
        <v>0</v>
      </c>
    </row>
    <row r="91" spans="1:8">
      <c r="A91" t="s">
        <v>116</v>
      </c>
      <c r="B91" t="s">
        <v>177</v>
      </c>
      <c r="C91" t="s">
        <v>857</v>
      </c>
      <c r="D91">
        <v>5.3642105263157891</v>
      </c>
      <c r="E91">
        <v>0</v>
      </c>
      <c r="F91">
        <v>0</v>
      </c>
      <c r="G91">
        <v>0</v>
      </c>
      <c r="H91">
        <v>0</v>
      </c>
    </row>
    <row r="92" spans="1:8">
      <c r="A92" t="s">
        <v>116</v>
      </c>
      <c r="B92" t="s">
        <v>177</v>
      </c>
      <c r="C92" t="s">
        <v>858</v>
      </c>
      <c r="D92">
        <v>19.771200000000004</v>
      </c>
      <c r="E92">
        <v>0</v>
      </c>
      <c r="F92">
        <v>0</v>
      </c>
      <c r="G92">
        <v>0</v>
      </c>
      <c r="H92">
        <v>0</v>
      </c>
    </row>
    <row r="93" spans="1:8">
      <c r="A93" t="s">
        <v>116</v>
      </c>
      <c r="B93" t="s">
        <v>177</v>
      </c>
      <c r="C93" t="s">
        <v>859</v>
      </c>
      <c r="D93">
        <v>13.142720000000001</v>
      </c>
      <c r="E93">
        <v>0</v>
      </c>
      <c r="F93">
        <v>0</v>
      </c>
      <c r="G93">
        <v>0</v>
      </c>
      <c r="H93">
        <v>0</v>
      </c>
    </row>
    <row r="94" spans="1:8">
      <c r="A94" t="s">
        <v>116</v>
      </c>
      <c r="B94" t="s">
        <v>177</v>
      </c>
      <c r="C94" t="s">
        <v>860</v>
      </c>
      <c r="D94">
        <v>13.142720000000002</v>
      </c>
      <c r="E94">
        <v>0</v>
      </c>
      <c r="F94">
        <v>0</v>
      </c>
      <c r="G94">
        <v>0</v>
      </c>
      <c r="H94">
        <v>0</v>
      </c>
    </row>
    <row r="95" spans="1:8">
      <c r="A95" t="s">
        <v>116</v>
      </c>
      <c r="B95" t="s">
        <v>177</v>
      </c>
      <c r="C95" t="s">
        <v>861</v>
      </c>
      <c r="D95">
        <v>0</v>
      </c>
      <c r="E95">
        <v>8.5027200000000018</v>
      </c>
      <c r="F95">
        <v>2.2400000000000002</v>
      </c>
      <c r="G95">
        <v>2.4</v>
      </c>
      <c r="H95">
        <v>0</v>
      </c>
    </row>
    <row r="96" spans="1:8">
      <c r="A96" t="s">
        <v>116</v>
      </c>
      <c r="B96" t="s">
        <v>177</v>
      </c>
      <c r="C96" t="s">
        <v>862</v>
      </c>
      <c r="D96">
        <v>0</v>
      </c>
      <c r="E96">
        <v>8.5027200000000018</v>
      </c>
      <c r="F96">
        <v>2.2400000000000002</v>
      </c>
      <c r="G96">
        <v>2.4</v>
      </c>
      <c r="H96">
        <v>0</v>
      </c>
    </row>
    <row r="97" spans="1:8">
      <c r="A97" t="s">
        <v>116</v>
      </c>
      <c r="B97" t="s">
        <v>177</v>
      </c>
      <c r="C97" t="s">
        <v>863</v>
      </c>
      <c r="D97">
        <v>0</v>
      </c>
      <c r="E97">
        <v>8.5027200000000018</v>
      </c>
      <c r="F97">
        <v>2.2400000000000002</v>
      </c>
      <c r="G97">
        <v>2.4</v>
      </c>
      <c r="H97">
        <v>0</v>
      </c>
    </row>
    <row r="98" spans="1:8">
      <c r="A98" t="s">
        <v>116</v>
      </c>
      <c r="B98" t="s">
        <v>179</v>
      </c>
      <c r="C98" t="s">
        <v>856</v>
      </c>
      <c r="D98">
        <v>3.7052631578947368</v>
      </c>
      <c r="E98">
        <v>0</v>
      </c>
      <c r="F98">
        <v>0</v>
      </c>
      <c r="G98">
        <v>0</v>
      </c>
      <c r="H98">
        <v>0</v>
      </c>
    </row>
    <row r="99" spans="1:8">
      <c r="A99" t="s">
        <v>116</v>
      </c>
      <c r="B99" t="s">
        <v>179</v>
      </c>
      <c r="C99" t="s">
        <v>857</v>
      </c>
      <c r="D99">
        <v>5.3642105263157891</v>
      </c>
      <c r="E99">
        <v>0</v>
      </c>
      <c r="F99">
        <v>0</v>
      </c>
      <c r="G99">
        <v>0</v>
      </c>
      <c r="H99">
        <v>0</v>
      </c>
    </row>
    <row r="100" spans="1:8">
      <c r="A100" t="s">
        <v>116</v>
      </c>
      <c r="B100" t="s">
        <v>179</v>
      </c>
      <c r="C100" t="s">
        <v>858</v>
      </c>
      <c r="D100">
        <v>19.771200000000004</v>
      </c>
      <c r="E100">
        <v>0</v>
      </c>
      <c r="F100">
        <v>0</v>
      </c>
      <c r="G100">
        <v>0</v>
      </c>
      <c r="H100">
        <v>0</v>
      </c>
    </row>
    <row r="101" spans="1:8">
      <c r="A101" t="s">
        <v>116</v>
      </c>
      <c r="B101" t="s">
        <v>179</v>
      </c>
      <c r="C101" t="s">
        <v>859</v>
      </c>
      <c r="D101">
        <v>13.142720000000001</v>
      </c>
      <c r="E101">
        <v>0</v>
      </c>
      <c r="F101">
        <v>0</v>
      </c>
      <c r="G101">
        <v>0</v>
      </c>
      <c r="H101">
        <v>0</v>
      </c>
    </row>
    <row r="102" spans="1:8">
      <c r="A102" t="s">
        <v>116</v>
      </c>
      <c r="B102" t="s">
        <v>179</v>
      </c>
      <c r="C102" t="s">
        <v>860</v>
      </c>
      <c r="D102">
        <v>13.142720000000002</v>
      </c>
      <c r="E102">
        <v>0</v>
      </c>
      <c r="F102">
        <v>0</v>
      </c>
      <c r="G102">
        <v>0</v>
      </c>
      <c r="H102">
        <v>0</v>
      </c>
    </row>
    <row r="103" spans="1:8">
      <c r="A103" t="s">
        <v>116</v>
      </c>
      <c r="B103" t="s">
        <v>179</v>
      </c>
      <c r="C103" t="s">
        <v>861</v>
      </c>
      <c r="D103">
        <v>0</v>
      </c>
      <c r="E103">
        <v>8.5027200000000018</v>
      </c>
      <c r="F103">
        <v>2.2400000000000002</v>
      </c>
      <c r="G103">
        <v>2.4</v>
      </c>
      <c r="H103">
        <v>0</v>
      </c>
    </row>
    <row r="104" spans="1:8">
      <c r="A104" t="s">
        <v>116</v>
      </c>
      <c r="B104" t="s">
        <v>179</v>
      </c>
      <c r="C104" t="s">
        <v>862</v>
      </c>
      <c r="D104">
        <v>0</v>
      </c>
      <c r="E104">
        <v>8.5027200000000018</v>
      </c>
      <c r="F104">
        <v>2.2400000000000002</v>
      </c>
      <c r="G104">
        <v>2.4</v>
      </c>
      <c r="H104">
        <v>0</v>
      </c>
    </row>
    <row r="105" spans="1:8">
      <c r="A105" t="s">
        <v>116</v>
      </c>
      <c r="B105" t="s">
        <v>179</v>
      </c>
      <c r="C105" t="s">
        <v>863</v>
      </c>
      <c r="D105">
        <v>0</v>
      </c>
      <c r="E105">
        <v>8.5027200000000018</v>
      </c>
      <c r="F105">
        <v>2.2400000000000002</v>
      </c>
      <c r="G105">
        <v>2.4</v>
      </c>
      <c r="H105">
        <v>0</v>
      </c>
    </row>
    <row r="106" spans="1:8">
      <c r="A106" t="s">
        <v>116</v>
      </c>
      <c r="B106" t="s">
        <v>181</v>
      </c>
      <c r="C106" t="s">
        <v>856</v>
      </c>
      <c r="D106">
        <v>3.7052631578947368</v>
      </c>
      <c r="E106">
        <v>0</v>
      </c>
      <c r="F106">
        <v>0</v>
      </c>
      <c r="G106">
        <v>0</v>
      </c>
      <c r="H106">
        <v>0</v>
      </c>
    </row>
    <row r="107" spans="1:8">
      <c r="A107" t="s">
        <v>116</v>
      </c>
      <c r="B107" t="s">
        <v>181</v>
      </c>
      <c r="C107" t="s">
        <v>857</v>
      </c>
      <c r="D107">
        <v>5.3642105263157891</v>
      </c>
      <c r="E107">
        <v>0</v>
      </c>
      <c r="F107">
        <v>0</v>
      </c>
      <c r="G107">
        <v>0</v>
      </c>
      <c r="H107">
        <v>0</v>
      </c>
    </row>
    <row r="108" spans="1:8">
      <c r="A108" t="s">
        <v>116</v>
      </c>
      <c r="B108" t="s">
        <v>181</v>
      </c>
      <c r="C108" t="s">
        <v>858</v>
      </c>
      <c r="D108">
        <v>19.771200000000004</v>
      </c>
      <c r="E108">
        <v>0</v>
      </c>
      <c r="F108">
        <v>0</v>
      </c>
      <c r="G108">
        <v>0</v>
      </c>
      <c r="H108">
        <v>0</v>
      </c>
    </row>
    <row r="109" spans="1:8">
      <c r="A109" t="s">
        <v>116</v>
      </c>
      <c r="B109" t="s">
        <v>181</v>
      </c>
      <c r="C109" t="s">
        <v>859</v>
      </c>
      <c r="D109">
        <v>13.142720000000001</v>
      </c>
      <c r="E109">
        <v>0</v>
      </c>
      <c r="F109">
        <v>0</v>
      </c>
      <c r="G109">
        <v>0</v>
      </c>
      <c r="H109">
        <v>0</v>
      </c>
    </row>
    <row r="110" spans="1:8">
      <c r="A110" t="s">
        <v>116</v>
      </c>
      <c r="B110" t="s">
        <v>181</v>
      </c>
      <c r="C110" t="s">
        <v>860</v>
      </c>
      <c r="D110">
        <v>13.142720000000002</v>
      </c>
      <c r="E110">
        <v>0</v>
      </c>
      <c r="F110">
        <v>0</v>
      </c>
      <c r="G110">
        <v>0</v>
      </c>
      <c r="H110">
        <v>0</v>
      </c>
    </row>
    <row r="111" spans="1:8">
      <c r="A111" t="s">
        <v>116</v>
      </c>
      <c r="B111" t="s">
        <v>181</v>
      </c>
      <c r="C111" t="s">
        <v>861</v>
      </c>
      <c r="D111">
        <v>0</v>
      </c>
      <c r="E111">
        <v>8.5027200000000018</v>
      </c>
      <c r="F111">
        <v>2.2400000000000002</v>
      </c>
      <c r="G111">
        <v>2.4</v>
      </c>
      <c r="H111">
        <v>0</v>
      </c>
    </row>
    <row r="112" spans="1:8">
      <c r="A112" t="s">
        <v>116</v>
      </c>
      <c r="B112" t="s">
        <v>181</v>
      </c>
      <c r="C112" t="s">
        <v>862</v>
      </c>
      <c r="D112">
        <v>0</v>
      </c>
      <c r="E112">
        <v>8.5027200000000018</v>
      </c>
      <c r="F112">
        <v>2.2400000000000002</v>
      </c>
      <c r="G112">
        <v>2.4</v>
      </c>
      <c r="H112">
        <v>0</v>
      </c>
    </row>
    <row r="113" spans="1:8">
      <c r="A113" t="s">
        <v>116</v>
      </c>
      <c r="B113" t="s">
        <v>181</v>
      </c>
      <c r="C113" t="s">
        <v>863</v>
      </c>
      <c r="D113">
        <v>0</v>
      </c>
      <c r="E113">
        <v>8.5027200000000018</v>
      </c>
      <c r="F113">
        <v>2.2400000000000002</v>
      </c>
      <c r="G113">
        <v>2.4</v>
      </c>
      <c r="H113">
        <v>0</v>
      </c>
    </row>
    <row r="114" spans="1:8">
      <c r="A114" t="s">
        <v>116</v>
      </c>
      <c r="B114" t="s">
        <v>183</v>
      </c>
      <c r="C114" t="s">
        <v>856</v>
      </c>
      <c r="D114">
        <v>3.7052631578947368</v>
      </c>
      <c r="E114">
        <v>0</v>
      </c>
      <c r="F114">
        <v>0</v>
      </c>
      <c r="G114">
        <v>0</v>
      </c>
      <c r="H114">
        <v>0</v>
      </c>
    </row>
    <row r="115" spans="1:8">
      <c r="A115" t="s">
        <v>116</v>
      </c>
      <c r="B115" t="s">
        <v>183</v>
      </c>
      <c r="C115" t="s">
        <v>857</v>
      </c>
      <c r="D115">
        <v>5.3642105263157891</v>
      </c>
      <c r="E115">
        <v>0</v>
      </c>
      <c r="F115">
        <v>0</v>
      </c>
      <c r="G115">
        <v>0</v>
      </c>
      <c r="H115">
        <v>0</v>
      </c>
    </row>
    <row r="116" spans="1:8">
      <c r="A116" t="s">
        <v>116</v>
      </c>
      <c r="B116" t="s">
        <v>183</v>
      </c>
      <c r="C116" t="s">
        <v>858</v>
      </c>
      <c r="D116">
        <v>19.771200000000004</v>
      </c>
      <c r="E116">
        <v>0</v>
      </c>
      <c r="F116">
        <v>0</v>
      </c>
      <c r="G116">
        <v>0</v>
      </c>
      <c r="H116">
        <v>0</v>
      </c>
    </row>
    <row r="117" spans="1:8">
      <c r="A117" t="s">
        <v>116</v>
      </c>
      <c r="B117" t="s">
        <v>183</v>
      </c>
      <c r="C117" t="s">
        <v>859</v>
      </c>
      <c r="D117">
        <v>13.142720000000001</v>
      </c>
      <c r="E117">
        <v>0</v>
      </c>
      <c r="F117">
        <v>0</v>
      </c>
      <c r="G117">
        <v>0</v>
      </c>
      <c r="H117">
        <v>0</v>
      </c>
    </row>
    <row r="118" spans="1:8">
      <c r="A118" t="s">
        <v>116</v>
      </c>
      <c r="B118" t="s">
        <v>183</v>
      </c>
      <c r="C118" t="s">
        <v>860</v>
      </c>
      <c r="D118">
        <v>13.142720000000002</v>
      </c>
      <c r="E118">
        <v>0</v>
      </c>
      <c r="F118">
        <v>0</v>
      </c>
      <c r="G118">
        <v>0</v>
      </c>
      <c r="H118">
        <v>0</v>
      </c>
    </row>
    <row r="119" spans="1:8">
      <c r="A119" t="s">
        <v>116</v>
      </c>
      <c r="B119" t="s">
        <v>183</v>
      </c>
      <c r="C119" t="s">
        <v>861</v>
      </c>
      <c r="D119">
        <v>0</v>
      </c>
      <c r="E119">
        <v>8.5027200000000018</v>
      </c>
      <c r="F119">
        <v>2.2400000000000002</v>
      </c>
      <c r="G119">
        <v>2.4</v>
      </c>
      <c r="H119">
        <v>0</v>
      </c>
    </row>
    <row r="120" spans="1:8">
      <c r="A120" t="s">
        <v>116</v>
      </c>
      <c r="B120" t="s">
        <v>183</v>
      </c>
      <c r="C120" t="s">
        <v>862</v>
      </c>
      <c r="D120">
        <v>0</v>
      </c>
      <c r="E120">
        <v>8.5027200000000018</v>
      </c>
      <c r="F120">
        <v>2.2400000000000002</v>
      </c>
      <c r="G120">
        <v>2.4</v>
      </c>
      <c r="H120">
        <v>0</v>
      </c>
    </row>
    <row r="121" spans="1:8">
      <c r="A121" t="s">
        <v>116</v>
      </c>
      <c r="B121" t="s">
        <v>183</v>
      </c>
      <c r="C121" t="s">
        <v>863</v>
      </c>
      <c r="D121">
        <v>0</v>
      </c>
      <c r="E121">
        <v>8.5027200000000018</v>
      </c>
      <c r="F121">
        <v>2.2400000000000002</v>
      </c>
      <c r="G121">
        <v>2.4</v>
      </c>
      <c r="H121">
        <v>0</v>
      </c>
    </row>
    <row r="122" spans="1:8">
      <c r="A122" t="s">
        <v>116</v>
      </c>
      <c r="B122" t="s">
        <v>185</v>
      </c>
      <c r="C122" t="s">
        <v>856</v>
      </c>
      <c r="D122">
        <v>6.1179931536157461</v>
      </c>
      <c r="E122">
        <v>0</v>
      </c>
      <c r="F122">
        <v>0</v>
      </c>
      <c r="G122">
        <v>0</v>
      </c>
      <c r="H122">
        <v>0</v>
      </c>
    </row>
    <row r="123" spans="1:8">
      <c r="A123" t="s">
        <v>116</v>
      </c>
      <c r="B123" t="s">
        <v>185</v>
      </c>
      <c r="C123" t="s">
        <v>857</v>
      </c>
      <c r="D123">
        <v>6.8867871769914979</v>
      </c>
      <c r="E123">
        <v>0</v>
      </c>
      <c r="F123">
        <v>0</v>
      </c>
      <c r="G123">
        <v>0</v>
      </c>
      <c r="H123">
        <v>0</v>
      </c>
    </row>
    <row r="124" spans="1:8">
      <c r="A124" t="s">
        <v>116</v>
      </c>
      <c r="B124" t="s">
        <v>185</v>
      </c>
      <c r="C124" t="s">
        <v>858</v>
      </c>
      <c r="D124">
        <v>18.627791869918706</v>
      </c>
      <c r="E124">
        <v>0</v>
      </c>
      <c r="F124">
        <v>0</v>
      </c>
      <c r="G124">
        <v>0</v>
      </c>
      <c r="H124">
        <v>0</v>
      </c>
    </row>
    <row r="125" spans="1:8">
      <c r="A125" t="s">
        <v>116</v>
      </c>
      <c r="B125" t="s">
        <v>185</v>
      </c>
      <c r="C125" t="s">
        <v>859</v>
      </c>
      <c r="D125">
        <v>14.208805203252032</v>
      </c>
      <c r="E125">
        <v>0</v>
      </c>
      <c r="F125">
        <v>0</v>
      </c>
      <c r="G125">
        <v>0</v>
      </c>
      <c r="H125">
        <v>0</v>
      </c>
    </row>
    <row r="126" spans="1:8">
      <c r="A126" t="s">
        <v>116</v>
      </c>
      <c r="B126" t="s">
        <v>185</v>
      </c>
      <c r="C126" t="s">
        <v>860</v>
      </c>
      <c r="D126">
        <v>12.521199354425519</v>
      </c>
      <c r="E126">
        <v>0</v>
      </c>
      <c r="F126">
        <v>0</v>
      </c>
      <c r="G126">
        <v>0</v>
      </c>
      <c r="H126">
        <v>0</v>
      </c>
    </row>
    <row r="127" spans="1:8">
      <c r="A127" t="s">
        <v>116</v>
      </c>
      <c r="B127" t="s">
        <v>185</v>
      </c>
      <c r="C127" t="s">
        <v>861</v>
      </c>
      <c r="D127">
        <v>0</v>
      </c>
      <c r="E127">
        <v>5.9830652013150605</v>
      </c>
      <c r="F127">
        <v>4.538134153110458</v>
      </c>
      <c r="G127">
        <v>2</v>
      </c>
      <c r="H127">
        <v>0</v>
      </c>
    </row>
    <row r="128" spans="1:8">
      <c r="A128" t="s">
        <v>116</v>
      </c>
      <c r="B128" t="s">
        <v>185</v>
      </c>
      <c r="C128" t="s">
        <v>862</v>
      </c>
      <c r="D128">
        <v>0</v>
      </c>
      <c r="E128">
        <v>5.9830652013150605</v>
      </c>
      <c r="F128">
        <v>4.538134153110458</v>
      </c>
      <c r="G128">
        <v>2</v>
      </c>
      <c r="H128">
        <v>0</v>
      </c>
    </row>
    <row r="129" spans="1:8">
      <c r="A129" t="s">
        <v>116</v>
      </c>
      <c r="B129" t="s">
        <v>185</v>
      </c>
      <c r="C129" t="s">
        <v>863</v>
      </c>
      <c r="D129">
        <v>0</v>
      </c>
      <c r="E129">
        <v>5.9830652013150605</v>
      </c>
      <c r="F129">
        <v>4.538134153110458</v>
      </c>
      <c r="G129">
        <v>2</v>
      </c>
      <c r="H129">
        <v>0</v>
      </c>
    </row>
    <row r="130" spans="1:8">
      <c r="A130" t="s">
        <v>118</v>
      </c>
      <c r="B130" t="s">
        <v>171</v>
      </c>
      <c r="C130" t="s">
        <v>856</v>
      </c>
      <c r="D130">
        <v>7.5093333333333341</v>
      </c>
      <c r="E130">
        <v>0</v>
      </c>
      <c r="F130">
        <v>0</v>
      </c>
      <c r="G130">
        <v>0</v>
      </c>
      <c r="H130">
        <v>0</v>
      </c>
    </row>
    <row r="131" spans="1:8">
      <c r="A131" t="s">
        <v>118</v>
      </c>
      <c r="B131" t="s">
        <v>171</v>
      </c>
      <c r="C131" t="s">
        <v>857</v>
      </c>
      <c r="D131">
        <v>9.42291950712114</v>
      </c>
      <c r="E131">
        <v>0</v>
      </c>
      <c r="F131">
        <v>0</v>
      </c>
      <c r="G131">
        <v>0</v>
      </c>
      <c r="H131">
        <v>0</v>
      </c>
    </row>
    <row r="132" spans="1:8">
      <c r="A132" t="s">
        <v>118</v>
      </c>
      <c r="B132" t="s">
        <v>171</v>
      </c>
      <c r="C132" t="s">
        <v>858</v>
      </c>
      <c r="D132">
        <v>16.216803580707847</v>
      </c>
      <c r="E132">
        <v>0</v>
      </c>
      <c r="F132">
        <v>0</v>
      </c>
      <c r="G132">
        <v>0</v>
      </c>
      <c r="H132">
        <v>0</v>
      </c>
    </row>
    <row r="133" spans="1:8">
      <c r="A133" t="s">
        <v>118</v>
      </c>
      <c r="B133" t="s">
        <v>171</v>
      </c>
      <c r="C133" t="s">
        <v>859</v>
      </c>
      <c r="D133">
        <v>18.058921138574419</v>
      </c>
      <c r="E133">
        <v>0</v>
      </c>
      <c r="F133">
        <v>0</v>
      </c>
      <c r="G133">
        <v>0</v>
      </c>
      <c r="H133">
        <v>0</v>
      </c>
    </row>
    <row r="134" spans="1:8">
      <c r="A134" t="s">
        <v>118</v>
      </c>
      <c r="B134" t="s">
        <v>171</v>
      </c>
      <c r="C134" t="s">
        <v>860</v>
      </c>
      <c r="D134">
        <v>17.473260515830411</v>
      </c>
      <c r="E134">
        <v>0</v>
      </c>
      <c r="F134">
        <v>0</v>
      </c>
      <c r="G134">
        <v>0</v>
      </c>
      <c r="H134">
        <v>0</v>
      </c>
    </row>
    <row r="135" spans="1:8">
      <c r="A135" t="s">
        <v>118</v>
      </c>
      <c r="B135" t="s">
        <v>171</v>
      </c>
      <c r="C135" t="s">
        <v>861</v>
      </c>
      <c r="D135">
        <v>0</v>
      </c>
      <c r="E135">
        <v>11.329372748311979</v>
      </c>
      <c r="F135">
        <v>2.5630417292963998</v>
      </c>
      <c r="G135">
        <v>1.5808460382220306</v>
      </c>
      <c r="H135">
        <v>2</v>
      </c>
    </row>
    <row r="136" spans="1:8">
      <c r="A136" t="s">
        <v>118</v>
      </c>
      <c r="B136" t="s">
        <v>171</v>
      </c>
      <c r="C136" t="s">
        <v>862</v>
      </c>
      <c r="D136">
        <v>0</v>
      </c>
      <c r="E136">
        <v>11.329372748311979</v>
      </c>
      <c r="F136">
        <v>2.5630417292963998</v>
      </c>
      <c r="G136">
        <v>1.5808460382220306</v>
      </c>
      <c r="H136">
        <v>2</v>
      </c>
    </row>
    <row r="137" spans="1:8">
      <c r="A137" t="s">
        <v>118</v>
      </c>
      <c r="B137" t="s">
        <v>171</v>
      </c>
      <c r="C137" t="s">
        <v>863</v>
      </c>
      <c r="D137">
        <v>0</v>
      </c>
      <c r="E137">
        <v>11.329372748311979</v>
      </c>
      <c r="F137">
        <v>2.5630417292963998</v>
      </c>
      <c r="G137">
        <v>1.5808460382220306</v>
      </c>
      <c r="H137">
        <v>2</v>
      </c>
    </row>
    <row r="138" spans="1:8">
      <c r="A138" t="s">
        <v>118</v>
      </c>
      <c r="B138" t="s">
        <v>173</v>
      </c>
      <c r="C138" t="s">
        <v>856</v>
      </c>
      <c r="D138">
        <v>3.5203526056520609</v>
      </c>
      <c r="E138">
        <v>0</v>
      </c>
      <c r="F138">
        <v>0</v>
      </c>
      <c r="G138">
        <v>0</v>
      </c>
      <c r="H138">
        <v>0</v>
      </c>
    </row>
    <row r="139" spans="1:8">
      <c r="A139" t="s">
        <v>118</v>
      </c>
      <c r="B139" t="s">
        <v>173</v>
      </c>
      <c r="C139" t="s">
        <v>857</v>
      </c>
      <c r="D139">
        <v>10.131092192483317</v>
      </c>
      <c r="E139">
        <v>0</v>
      </c>
      <c r="F139">
        <v>0</v>
      </c>
      <c r="G139">
        <v>0</v>
      </c>
      <c r="H139">
        <v>0</v>
      </c>
    </row>
    <row r="140" spans="1:8">
      <c r="A140" t="s">
        <v>118</v>
      </c>
      <c r="B140" t="s">
        <v>173</v>
      </c>
      <c r="C140" t="s">
        <v>858</v>
      </c>
      <c r="D140">
        <v>12.830106028606259</v>
      </c>
      <c r="E140">
        <v>0</v>
      </c>
      <c r="F140">
        <v>0</v>
      </c>
      <c r="G140">
        <v>0</v>
      </c>
      <c r="H140">
        <v>0</v>
      </c>
    </row>
    <row r="141" spans="1:8">
      <c r="A141" t="s">
        <v>118</v>
      </c>
      <c r="B141" t="s">
        <v>173</v>
      </c>
      <c r="C141" t="s">
        <v>859</v>
      </c>
      <c r="D141">
        <v>12.083912143324305</v>
      </c>
      <c r="E141">
        <v>0</v>
      </c>
      <c r="F141">
        <v>0</v>
      </c>
      <c r="G141">
        <v>0</v>
      </c>
      <c r="H141">
        <v>0</v>
      </c>
    </row>
    <row r="142" spans="1:8">
      <c r="A142" t="s">
        <v>118</v>
      </c>
      <c r="B142" t="s">
        <v>173</v>
      </c>
      <c r="C142" t="s">
        <v>860</v>
      </c>
      <c r="D142">
        <v>15.170781857889905</v>
      </c>
      <c r="E142">
        <v>0</v>
      </c>
      <c r="F142">
        <v>0</v>
      </c>
      <c r="G142">
        <v>0</v>
      </c>
      <c r="H142">
        <v>0</v>
      </c>
    </row>
    <row r="143" spans="1:8">
      <c r="A143" t="s">
        <v>118</v>
      </c>
      <c r="B143" t="s">
        <v>173</v>
      </c>
      <c r="C143" t="s">
        <v>861</v>
      </c>
      <c r="D143">
        <v>0</v>
      </c>
      <c r="E143">
        <v>8.4735711893420991</v>
      </c>
      <c r="F143">
        <v>2.9922578538974873</v>
      </c>
      <c r="G143">
        <v>2.41788447942423</v>
      </c>
      <c r="H143">
        <v>1.2870683352260861</v>
      </c>
    </row>
    <row r="144" spans="1:8">
      <c r="A144" t="s">
        <v>118</v>
      </c>
      <c r="B144" t="s">
        <v>173</v>
      </c>
      <c r="C144" t="s">
        <v>862</v>
      </c>
      <c r="D144">
        <v>0</v>
      </c>
      <c r="E144">
        <v>8.4735711893420991</v>
      </c>
      <c r="F144">
        <v>2.9922578538974873</v>
      </c>
      <c r="G144">
        <v>2.41788447942423</v>
      </c>
      <c r="H144">
        <v>1.2870683352260861</v>
      </c>
    </row>
    <row r="145" spans="1:8">
      <c r="A145" t="s">
        <v>118</v>
      </c>
      <c r="B145" t="s">
        <v>173</v>
      </c>
      <c r="C145" t="s">
        <v>863</v>
      </c>
      <c r="D145">
        <v>0</v>
      </c>
      <c r="E145">
        <v>8.4735711893420991</v>
      </c>
      <c r="F145">
        <v>2.9922578538974873</v>
      </c>
      <c r="G145">
        <v>2.41788447942423</v>
      </c>
      <c r="H145">
        <v>1.2870683352260861</v>
      </c>
    </row>
    <row r="146" spans="1:8">
      <c r="A146" t="s">
        <v>118</v>
      </c>
      <c r="B146" t="s">
        <v>175</v>
      </c>
      <c r="C146" t="s">
        <v>856</v>
      </c>
      <c r="D146">
        <v>7.065853658536585</v>
      </c>
      <c r="E146">
        <v>0</v>
      </c>
      <c r="F146">
        <v>0</v>
      </c>
      <c r="G146">
        <v>0</v>
      </c>
      <c r="H146">
        <v>0</v>
      </c>
    </row>
    <row r="147" spans="1:8">
      <c r="A147" t="s">
        <v>118</v>
      </c>
      <c r="B147" t="s">
        <v>175</v>
      </c>
      <c r="C147" t="s">
        <v>857</v>
      </c>
      <c r="D147">
        <v>7.065853658536585</v>
      </c>
      <c r="E147">
        <v>0</v>
      </c>
      <c r="F147">
        <v>0</v>
      </c>
      <c r="G147">
        <v>0</v>
      </c>
      <c r="H147">
        <v>0</v>
      </c>
    </row>
    <row r="148" spans="1:8">
      <c r="A148" t="s">
        <v>118</v>
      </c>
      <c r="B148" t="s">
        <v>175</v>
      </c>
      <c r="C148" t="s">
        <v>858</v>
      </c>
      <c r="D148">
        <v>32.6819512195122</v>
      </c>
      <c r="E148">
        <v>0</v>
      </c>
      <c r="F148">
        <v>0</v>
      </c>
      <c r="G148">
        <v>0</v>
      </c>
      <c r="H148">
        <v>0</v>
      </c>
    </row>
    <row r="149" spans="1:8">
      <c r="A149" t="s">
        <v>118</v>
      </c>
      <c r="B149" t="s">
        <v>175</v>
      </c>
      <c r="C149" t="s">
        <v>859</v>
      </c>
      <c r="D149">
        <v>32.6819512195122</v>
      </c>
      <c r="E149">
        <v>0</v>
      </c>
      <c r="F149">
        <v>0</v>
      </c>
      <c r="G149">
        <v>0</v>
      </c>
      <c r="H149">
        <v>0</v>
      </c>
    </row>
    <row r="150" spans="1:8">
      <c r="A150" t="s">
        <v>118</v>
      </c>
      <c r="B150" t="s">
        <v>175</v>
      </c>
      <c r="C150" t="s">
        <v>860</v>
      </c>
      <c r="D150">
        <v>22.556316126553096</v>
      </c>
      <c r="E150">
        <v>0</v>
      </c>
      <c r="F150">
        <v>0</v>
      </c>
      <c r="G150">
        <v>0</v>
      </c>
      <c r="H150">
        <v>0</v>
      </c>
    </row>
    <row r="151" spans="1:8">
      <c r="A151" t="s">
        <v>118</v>
      </c>
      <c r="B151" t="s">
        <v>175</v>
      </c>
      <c r="C151" t="s">
        <v>861</v>
      </c>
      <c r="D151">
        <v>0</v>
      </c>
      <c r="E151">
        <v>1.8875112078903546</v>
      </c>
      <c r="F151">
        <v>18.268804918662742</v>
      </c>
      <c r="G151">
        <v>2.4</v>
      </c>
      <c r="H151">
        <v>0</v>
      </c>
    </row>
    <row r="152" spans="1:8">
      <c r="A152" t="s">
        <v>118</v>
      </c>
      <c r="B152" t="s">
        <v>175</v>
      </c>
      <c r="C152" t="s">
        <v>862</v>
      </c>
      <c r="D152">
        <v>0</v>
      </c>
      <c r="E152">
        <v>1.8875112078903546</v>
      </c>
      <c r="F152">
        <v>18.268804918662742</v>
      </c>
      <c r="G152">
        <v>2.4</v>
      </c>
      <c r="H152">
        <v>0</v>
      </c>
    </row>
    <row r="153" spans="1:8">
      <c r="A153" t="s">
        <v>118</v>
      </c>
      <c r="B153" t="s">
        <v>175</v>
      </c>
      <c r="C153" t="s">
        <v>863</v>
      </c>
      <c r="D153">
        <v>0</v>
      </c>
      <c r="E153">
        <v>1.8875112078903546</v>
      </c>
      <c r="F153">
        <v>18.268804918662742</v>
      </c>
      <c r="G153">
        <v>2.4</v>
      </c>
      <c r="H153">
        <v>0</v>
      </c>
    </row>
    <row r="154" spans="1:8">
      <c r="A154" t="s">
        <v>118</v>
      </c>
      <c r="B154" t="s">
        <v>177</v>
      </c>
      <c r="C154" t="s">
        <v>856</v>
      </c>
      <c r="D154">
        <v>3.7052631578947368</v>
      </c>
      <c r="E154">
        <v>0</v>
      </c>
      <c r="F154">
        <v>0</v>
      </c>
      <c r="G154">
        <v>0</v>
      </c>
      <c r="H154">
        <v>0</v>
      </c>
    </row>
    <row r="155" spans="1:8">
      <c r="A155" t="s">
        <v>118</v>
      </c>
      <c r="B155" t="s">
        <v>177</v>
      </c>
      <c r="C155" t="s">
        <v>857</v>
      </c>
      <c r="D155">
        <v>5.3642105263157891</v>
      </c>
      <c r="E155">
        <v>0</v>
      </c>
      <c r="F155">
        <v>0</v>
      </c>
      <c r="G155">
        <v>0</v>
      </c>
      <c r="H155">
        <v>0</v>
      </c>
    </row>
    <row r="156" spans="1:8">
      <c r="A156" t="s">
        <v>118</v>
      </c>
      <c r="B156" t="s">
        <v>177</v>
      </c>
      <c r="C156" t="s">
        <v>858</v>
      </c>
      <c r="D156">
        <v>19.771200000000004</v>
      </c>
      <c r="E156">
        <v>0</v>
      </c>
      <c r="F156">
        <v>0</v>
      </c>
      <c r="G156">
        <v>0</v>
      </c>
      <c r="H156">
        <v>0</v>
      </c>
    </row>
    <row r="157" spans="1:8">
      <c r="A157" t="s">
        <v>118</v>
      </c>
      <c r="B157" t="s">
        <v>177</v>
      </c>
      <c r="C157" t="s">
        <v>859</v>
      </c>
      <c r="D157">
        <v>13.142720000000001</v>
      </c>
      <c r="E157">
        <v>0</v>
      </c>
      <c r="F157">
        <v>0</v>
      </c>
      <c r="G157">
        <v>0</v>
      </c>
      <c r="H157">
        <v>0</v>
      </c>
    </row>
    <row r="158" spans="1:8">
      <c r="A158" t="s">
        <v>118</v>
      </c>
      <c r="B158" t="s">
        <v>177</v>
      </c>
      <c r="C158" t="s">
        <v>860</v>
      </c>
      <c r="D158">
        <v>13.142720000000002</v>
      </c>
      <c r="E158">
        <v>0</v>
      </c>
      <c r="F158">
        <v>0</v>
      </c>
      <c r="G158">
        <v>0</v>
      </c>
      <c r="H158">
        <v>0</v>
      </c>
    </row>
    <row r="159" spans="1:8">
      <c r="A159" t="s">
        <v>118</v>
      </c>
      <c r="B159" t="s">
        <v>177</v>
      </c>
      <c r="C159" t="s">
        <v>861</v>
      </c>
      <c r="D159">
        <v>0</v>
      </c>
      <c r="E159">
        <v>8.5027200000000018</v>
      </c>
      <c r="F159">
        <v>2.2400000000000002</v>
      </c>
      <c r="G159">
        <v>2.4</v>
      </c>
      <c r="H159">
        <v>0</v>
      </c>
    </row>
    <row r="160" spans="1:8">
      <c r="A160" t="s">
        <v>118</v>
      </c>
      <c r="B160" t="s">
        <v>177</v>
      </c>
      <c r="C160" t="s">
        <v>862</v>
      </c>
      <c r="D160">
        <v>0</v>
      </c>
      <c r="E160">
        <v>8.5027200000000018</v>
      </c>
      <c r="F160">
        <v>2.2400000000000002</v>
      </c>
      <c r="G160">
        <v>2.4</v>
      </c>
      <c r="H160">
        <v>0</v>
      </c>
    </row>
    <row r="161" spans="1:8">
      <c r="A161" t="s">
        <v>118</v>
      </c>
      <c r="B161" t="s">
        <v>177</v>
      </c>
      <c r="C161" t="s">
        <v>863</v>
      </c>
      <c r="D161">
        <v>0</v>
      </c>
      <c r="E161">
        <v>8.5027200000000018</v>
      </c>
      <c r="F161">
        <v>2.2400000000000002</v>
      </c>
      <c r="G161">
        <v>2.4</v>
      </c>
      <c r="H161">
        <v>0</v>
      </c>
    </row>
    <row r="162" spans="1:8">
      <c r="A162" t="s">
        <v>118</v>
      </c>
      <c r="B162" t="s">
        <v>179</v>
      </c>
      <c r="C162" t="s">
        <v>856</v>
      </c>
      <c r="D162">
        <v>3.7052631578947368</v>
      </c>
      <c r="E162">
        <v>0</v>
      </c>
      <c r="F162">
        <v>0</v>
      </c>
      <c r="G162">
        <v>0</v>
      </c>
      <c r="H162">
        <v>0</v>
      </c>
    </row>
    <row r="163" spans="1:8">
      <c r="A163" t="s">
        <v>118</v>
      </c>
      <c r="B163" t="s">
        <v>179</v>
      </c>
      <c r="C163" t="s">
        <v>857</v>
      </c>
      <c r="D163">
        <v>5.3642105263157891</v>
      </c>
      <c r="E163">
        <v>0</v>
      </c>
      <c r="F163">
        <v>0</v>
      </c>
      <c r="G163">
        <v>0</v>
      </c>
      <c r="H163">
        <v>0</v>
      </c>
    </row>
    <row r="164" spans="1:8">
      <c r="A164" t="s">
        <v>118</v>
      </c>
      <c r="B164" t="s">
        <v>179</v>
      </c>
      <c r="C164" t="s">
        <v>858</v>
      </c>
      <c r="D164">
        <v>19.771200000000004</v>
      </c>
      <c r="E164">
        <v>0</v>
      </c>
      <c r="F164">
        <v>0</v>
      </c>
      <c r="G164">
        <v>0</v>
      </c>
      <c r="H164">
        <v>0</v>
      </c>
    </row>
    <row r="165" spans="1:8">
      <c r="A165" t="s">
        <v>118</v>
      </c>
      <c r="B165" t="s">
        <v>179</v>
      </c>
      <c r="C165" t="s">
        <v>859</v>
      </c>
      <c r="D165">
        <v>13.142720000000001</v>
      </c>
      <c r="E165">
        <v>0</v>
      </c>
      <c r="F165">
        <v>0</v>
      </c>
      <c r="G165">
        <v>0</v>
      </c>
      <c r="H165">
        <v>0</v>
      </c>
    </row>
    <row r="166" spans="1:8">
      <c r="A166" t="s">
        <v>118</v>
      </c>
      <c r="B166" t="s">
        <v>179</v>
      </c>
      <c r="C166" t="s">
        <v>860</v>
      </c>
      <c r="D166">
        <v>13.142720000000002</v>
      </c>
      <c r="E166">
        <v>0</v>
      </c>
      <c r="F166">
        <v>0</v>
      </c>
      <c r="G166">
        <v>0</v>
      </c>
      <c r="H166">
        <v>0</v>
      </c>
    </row>
    <row r="167" spans="1:8">
      <c r="A167" t="s">
        <v>118</v>
      </c>
      <c r="B167" t="s">
        <v>179</v>
      </c>
      <c r="C167" t="s">
        <v>861</v>
      </c>
      <c r="D167">
        <v>0</v>
      </c>
      <c r="E167">
        <v>8.5027200000000018</v>
      </c>
      <c r="F167">
        <v>2.2400000000000002</v>
      </c>
      <c r="G167">
        <v>2.4</v>
      </c>
      <c r="H167">
        <v>0</v>
      </c>
    </row>
    <row r="168" spans="1:8">
      <c r="A168" t="s">
        <v>118</v>
      </c>
      <c r="B168" t="s">
        <v>179</v>
      </c>
      <c r="C168" t="s">
        <v>862</v>
      </c>
      <c r="D168">
        <v>0</v>
      </c>
      <c r="E168">
        <v>8.5027200000000018</v>
      </c>
      <c r="F168">
        <v>2.2400000000000002</v>
      </c>
      <c r="G168">
        <v>2.4</v>
      </c>
      <c r="H168">
        <v>0</v>
      </c>
    </row>
    <row r="169" spans="1:8">
      <c r="A169" t="s">
        <v>118</v>
      </c>
      <c r="B169" t="s">
        <v>179</v>
      </c>
      <c r="C169" t="s">
        <v>863</v>
      </c>
      <c r="D169">
        <v>0</v>
      </c>
      <c r="E169">
        <v>8.5027200000000018</v>
      </c>
      <c r="F169">
        <v>2.2400000000000002</v>
      </c>
      <c r="G169">
        <v>2.4</v>
      </c>
      <c r="H169">
        <v>0</v>
      </c>
    </row>
    <row r="170" spans="1:8">
      <c r="A170" t="s">
        <v>118</v>
      </c>
      <c r="B170" t="s">
        <v>181</v>
      </c>
      <c r="C170" t="s">
        <v>856</v>
      </c>
      <c r="D170">
        <v>3.7052631578947368</v>
      </c>
      <c r="E170">
        <v>0</v>
      </c>
      <c r="F170">
        <v>0</v>
      </c>
      <c r="G170">
        <v>0</v>
      </c>
      <c r="H170">
        <v>0</v>
      </c>
    </row>
    <row r="171" spans="1:8">
      <c r="A171" t="s">
        <v>118</v>
      </c>
      <c r="B171" t="s">
        <v>181</v>
      </c>
      <c r="C171" t="s">
        <v>857</v>
      </c>
      <c r="D171">
        <v>5.3642105263157891</v>
      </c>
      <c r="E171">
        <v>0</v>
      </c>
      <c r="F171">
        <v>0</v>
      </c>
      <c r="G171">
        <v>0</v>
      </c>
      <c r="H171">
        <v>0</v>
      </c>
    </row>
    <row r="172" spans="1:8">
      <c r="A172" t="s">
        <v>118</v>
      </c>
      <c r="B172" t="s">
        <v>181</v>
      </c>
      <c r="C172" t="s">
        <v>858</v>
      </c>
      <c r="D172">
        <v>19.771200000000004</v>
      </c>
      <c r="E172">
        <v>0</v>
      </c>
      <c r="F172">
        <v>0</v>
      </c>
      <c r="G172">
        <v>0</v>
      </c>
      <c r="H172">
        <v>0</v>
      </c>
    </row>
    <row r="173" spans="1:8">
      <c r="A173" t="s">
        <v>118</v>
      </c>
      <c r="B173" t="s">
        <v>181</v>
      </c>
      <c r="C173" t="s">
        <v>859</v>
      </c>
      <c r="D173">
        <v>13.142720000000001</v>
      </c>
      <c r="E173">
        <v>0</v>
      </c>
      <c r="F173">
        <v>0</v>
      </c>
      <c r="G173">
        <v>0</v>
      </c>
      <c r="H173">
        <v>0</v>
      </c>
    </row>
    <row r="174" spans="1:8">
      <c r="A174" t="s">
        <v>118</v>
      </c>
      <c r="B174" t="s">
        <v>181</v>
      </c>
      <c r="C174" t="s">
        <v>860</v>
      </c>
      <c r="D174">
        <v>13.142720000000002</v>
      </c>
      <c r="E174">
        <v>0</v>
      </c>
      <c r="F174">
        <v>0</v>
      </c>
      <c r="G174">
        <v>0</v>
      </c>
      <c r="H174">
        <v>0</v>
      </c>
    </row>
    <row r="175" spans="1:8">
      <c r="A175" t="s">
        <v>118</v>
      </c>
      <c r="B175" t="s">
        <v>181</v>
      </c>
      <c r="C175" t="s">
        <v>861</v>
      </c>
      <c r="D175">
        <v>0</v>
      </c>
      <c r="E175">
        <v>8.5027200000000018</v>
      </c>
      <c r="F175">
        <v>2.2400000000000002</v>
      </c>
      <c r="G175">
        <v>2.4</v>
      </c>
      <c r="H175">
        <v>0</v>
      </c>
    </row>
    <row r="176" spans="1:8">
      <c r="A176" t="s">
        <v>118</v>
      </c>
      <c r="B176" t="s">
        <v>181</v>
      </c>
      <c r="C176" t="s">
        <v>862</v>
      </c>
      <c r="D176">
        <v>0</v>
      </c>
      <c r="E176">
        <v>8.5027200000000018</v>
      </c>
      <c r="F176">
        <v>2.2400000000000002</v>
      </c>
      <c r="G176">
        <v>2.4</v>
      </c>
      <c r="H176">
        <v>0</v>
      </c>
    </row>
    <row r="177" spans="1:8">
      <c r="A177" t="s">
        <v>118</v>
      </c>
      <c r="B177" t="s">
        <v>181</v>
      </c>
      <c r="C177" t="s">
        <v>863</v>
      </c>
      <c r="D177">
        <v>0</v>
      </c>
      <c r="E177">
        <v>8.5027200000000018</v>
      </c>
      <c r="F177">
        <v>2.2400000000000002</v>
      </c>
      <c r="G177">
        <v>2.4</v>
      </c>
      <c r="H177">
        <v>0</v>
      </c>
    </row>
    <row r="178" spans="1:8">
      <c r="A178" t="s">
        <v>118</v>
      </c>
      <c r="B178" t="s">
        <v>183</v>
      </c>
      <c r="C178" t="s">
        <v>856</v>
      </c>
      <c r="D178">
        <v>3.7052631578947368</v>
      </c>
      <c r="E178">
        <v>0</v>
      </c>
      <c r="F178">
        <v>0</v>
      </c>
      <c r="G178">
        <v>0</v>
      </c>
      <c r="H178">
        <v>0</v>
      </c>
    </row>
    <row r="179" spans="1:8">
      <c r="A179" t="s">
        <v>118</v>
      </c>
      <c r="B179" t="s">
        <v>183</v>
      </c>
      <c r="C179" t="s">
        <v>857</v>
      </c>
      <c r="D179">
        <v>5.3642105263157891</v>
      </c>
      <c r="E179">
        <v>0</v>
      </c>
      <c r="F179">
        <v>0</v>
      </c>
      <c r="G179">
        <v>0</v>
      </c>
      <c r="H179">
        <v>0</v>
      </c>
    </row>
    <row r="180" spans="1:8">
      <c r="A180" t="s">
        <v>118</v>
      </c>
      <c r="B180" t="s">
        <v>183</v>
      </c>
      <c r="C180" t="s">
        <v>858</v>
      </c>
      <c r="D180">
        <v>19.771200000000004</v>
      </c>
      <c r="E180">
        <v>0</v>
      </c>
      <c r="F180">
        <v>0</v>
      </c>
      <c r="G180">
        <v>0</v>
      </c>
      <c r="H180">
        <v>0</v>
      </c>
    </row>
    <row r="181" spans="1:8">
      <c r="A181" t="s">
        <v>118</v>
      </c>
      <c r="B181" t="s">
        <v>183</v>
      </c>
      <c r="C181" t="s">
        <v>859</v>
      </c>
      <c r="D181">
        <v>13.142720000000001</v>
      </c>
      <c r="E181">
        <v>0</v>
      </c>
      <c r="F181">
        <v>0</v>
      </c>
      <c r="G181">
        <v>0</v>
      </c>
      <c r="H181">
        <v>0</v>
      </c>
    </row>
    <row r="182" spans="1:8">
      <c r="A182" t="s">
        <v>118</v>
      </c>
      <c r="B182" t="s">
        <v>183</v>
      </c>
      <c r="C182" t="s">
        <v>860</v>
      </c>
      <c r="D182">
        <v>13.142720000000002</v>
      </c>
      <c r="E182">
        <v>0</v>
      </c>
      <c r="F182">
        <v>0</v>
      </c>
      <c r="G182">
        <v>0</v>
      </c>
      <c r="H182">
        <v>0</v>
      </c>
    </row>
    <row r="183" spans="1:8">
      <c r="A183" t="s">
        <v>118</v>
      </c>
      <c r="B183" t="s">
        <v>183</v>
      </c>
      <c r="C183" t="s">
        <v>861</v>
      </c>
      <c r="D183">
        <v>0</v>
      </c>
      <c r="E183">
        <v>8.5027200000000018</v>
      </c>
      <c r="F183">
        <v>2.2400000000000002</v>
      </c>
      <c r="G183">
        <v>2.4</v>
      </c>
      <c r="H183">
        <v>0</v>
      </c>
    </row>
    <row r="184" spans="1:8">
      <c r="A184" t="s">
        <v>118</v>
      </c>
      <c r="B184" t="s">
        <v>183</v>
      </c>
      <c r="C184" t="s">
        <v>862</v>
      </c>
      <c r="D184">
        <v>0</v>
      </c>
      <c r="E184">
        <v>8.5027200000000018</v>
      </c>
      <c r="F184">
        <v>2.2400000000000002</v>
      </c>
      <c r="G184">
        <v>2.4</v>
      </c>
      <c r="H184">
        <v>0</v>
      </c>
    </row>
    <row r="185" spans="1:8">
      <c r="A185" t="s">
        <v>118</v>
      </c>
      <c r="B185" t="s">
        <v>183</v>
      </c>
      <c r="C185" t="s">
        <v>863</v>
      </c>
      <c r="D185">
        <v>0</v>
      </c>
      <c r="E185">
        <v>8.5027200000000018</v>
      </c>
      <c r="F185">
        <v>2.2400000000000002</v>
      </c>
      <c r="G185">
        <v>2.4</v>
      </c>
      <c r="H185">
        <v>0</v>
      </c>
    </row>
    <row r="186" spans="1:8">
      <c r="A186" t="s">
        <v>118</v>
      </c>
      <c r="B186" t="s">
        <v>185</v>
      </c>
      <c r="C186" t="s">
        <v>856</v>
      </c>
      <c r="D186">
        <v>6.1179931536157461</v>
      </c>
      <c r="E186">
        <v>0</v>
      </c>
      <c r="F186">
        <v>0</v>
      </c>
      <c r="G186">
        <v>0</v>
      </c>
      <c r="H186">
        <v>0</v>
      </c>
    </row>
    <row r="187" spans="1:8">
      <c r="A187" t="s">
        <v>118</v>
      </c>
      <c r="B187" t="s">
        <v>185</v>
      </c>
      <c r="C187" t="s">
        <v>857</v>
      </c>
      <c r="D187">
        <v>6.8867871769914979</v>
      </c>
      <c r="E187">
        <v>0</v>
      </c>
      <c r="F187">
        <v>0</v>
      </c>
      <c r="G187">
        <v>0</v>
      </c>
      <c r="H187">
        <v>0</v>
      </c>
    </row>
    <row r="188" spans="1:8">
      <c r="A188" t="s">
        <v>118</v>
      </c>
      <c r="B188" t="s">
        <v>185</v>
      </c>
      <c r="C188" t="s">
        <v>858</v>
      </c>
      <c r="D188">
        <v>18.627791869918706</v>
      </c>
      <c r="E188">
        <v>0</v>
      </c>
      <c r="F188">
        <v>0</v>
      </c>
      <c r="G188">
        <v>0</v>
      </c>
      <c r="H188">
        <v>0</v>
      </c>
    </row>
    <row r="189" spans="1:8">
      <c r="A189" t="s">
        <v>118</v>
      </c>
      <c r="B189" t="s">
        <v>185</v>
      </c>
      <c r="C189" t="s">
        <v>859</v>
      </c>
      <c r="D189">
        <v>14.208805203252032</v>
      </c>
      <c r="E189">
        <v>0</v>
      </c>
      <c r="F189">
        <v>0</v>
      </c>
      <c r="G189">
        <v>0</v>
      </c>
      <c r="H189">
        <v>0</v>
      </c>
    </row>
    <row r="190" spans="1:8">
      <c r="A190" t="s">
        <v>118</v>
      </c>
      <c r="B190" t="s">
        <v>185</v>
      </c>
      <c r="C190" t="s">
        <v>860</v>
      </c>
      <c r="D190">
        <v>12.521199354425519</v>
      </c>
      <c r="E190">
        <v>0</v>
      </c>
      <c r="F190">
        <v>0</v>
      </c>
      <c r="G190">
        <v>0</v>
      </c>
      <c r="H190">
        <v>0</v>
      </c>
    </row>
    <row r="191" spans="1:8">
      <c r="A191" t="s">
        <v>118</v>
      </c>
      <c r="B191" t="s">
        <v>185</v>
      </c>
      <c r="C191" t="s">
        <v>861</v>
      </c>
      <c r="D191">
        <v>0</v>
      </c>
      <c r="E191">
        <v>5.9830652013150605</v>
      </c>
      <c r="F191">
        <v>4.538134153110458</v>
      </c>
      <c r="G191">
        <v>2</v>
      </c>
      <c r="H191">
        <v>0</v>
      </c>
    </row>
    <row r="192" spans="1:8">
      <c r="A192" t="s">
        <v>118</v>
      </c>
      <c r="B192" t="s">
        <v>185</v>
      </c>
      <c r="C192" t="s">
        <v>862</v>
      </c>
      <c r="D192">
        <v>0</v>
      </c>
      <c r="E192">
        <v>5.9830652013150605</v>
      </c>
      <c r="F192">
        <v>4.538134153110458</v>
      </c>
      <c r="G192">
        <v>2</v>
      </c>
      <c r="H192">
        <v>0</v>
      </c>
    </row>
    <row r="193" spans="1:8">
      <c r="A193" t="s">
        <v>118</v>
      </c>
      <c r="B193" t="s">
        <v>185</v>
      </c>
      <c r="C193" t="s">
        <v>863</v>
      </c>
      <c r="D193">
        <v>0</v>
      </c>
      <c r="E193">
        <v>5.9830652013150605</v>
      </c>
      <c r="F193">
        <v>4.538134153110458</v>
      </c>
      <c r="G193">
        <v>2</v>
      </c>
      <c r="H193">
        <v>0</v>
      </c>
    </row>
    <row r="194" spans="1:8">
      <c r="A194" t="s">
        <v>120</v>
      </c>
      <c r="B194" t="s">
        <v>171</v>
      </c>
      <c r="C194" t="s">
        <v>856</v>
      </c>
      <c r="D194">
        <v>5.6175560175560184</v>
      </c>
      <c r="E194">
        <v>0</v>
      </c>
      <c r="F194">
        <v>0</v>
      </c>
      <c r="G194">
        <v>0</v>
      </c>
      <c r="H194">
        <v>0</v>
      </c>
    </row>
    <row r="195" spans="1:8">
      <c r="A195" t="s">
        <v>120</v>
      </c>
      <c r="B195" t="s">
        <v>171</v>
      </c>
      <c r="C195" t="s">
        <v>857</v>
      </c>
      <c r="D195">
        <v>10.947542957713862</v>
      </c>
      <c r="E195">
        <v>0</v>
      </c>
      <c r="F195">
        <v>0</v>
      </c>
      <c r="G195">
        <v>0</v>
      </c>
      <c r="H195">
        <v>0</v>
      </c>
    </row>
    <row r="196" spans="1:8">
      <c r="A196" t="s">
        <v>120</v>
      </c>
      <c r="B196" t="s">
        <v>171</v>
      </c>
      <c r="C196" t="s">
        <v>858</v>
      </c>
      <c r="D196">
        <v>10.947542957713862</v>
      </c>
      <c r="E196">
        <v>0</v>
      </c>
      <c r="F196">
        <v>0</v>
      </c>
      <c r="G196">
        <v>0</v>
      </c>
      <c r="H196">
        <v>0</v>
      </c>
    </row>
    <row r="197" spans="1:8">
      <c r="A197" t="s">
        <v>120</v>
      </c>
      <c r="B197" t="s">
        <v>171</v>
      </c>
      <c r="C197" t="s">
        <v>859</v>
      </c>
      <c r="D197">
        <v>20.807175182523093</v>
      </c>
      <c r="E197">
        <v>0</v>
      </c>
      <c r="F197">
        <v>0</v>
      </c>
      <c r="G197">
        <v>0</v>
      </c>
      <c r="H197">
        <v>0</v>
      </c>
    </row>
    <row r="198" spans="1:8">
      <c r="A198" t="s">
        <v>120</v>
      </c>
      <c r="B198" t="s">
        <v>171</v>
      </c>
      <c r="C198" t="s">
        <v>860</v>
      </c>
      <c r="D198">
        <v>17.759232811229637</v>
      </c>
      <c r="E198">
        <v>0</v>
      </c>
      <c r="F198">
        <v>0</v>
      </c>
      <c r="G198">
        <v>0</v>
      </c>
      <c r="H198">
        <v>0</v>
      </c>
    </row>
    <row r="199" spans="1:8">
      <c r="A199" t="s">
        <v>120</v>
      </c>
      <c r="B199" t="s">
        <v>171</v>
      </c>
      <c r="C199" t="s">
        <v>861</v>
      </c>
      <c r="D199">
        <v>0</v>
      </c>
      <c r="E199">
        <v>9.7777777777777786</v>
      </c>
      <c r="F199">
        <v>3.5814550334518596</v>
      </c>
      <c r="G199">
        <v>2.4000000000000004</v>
      </c>
      <c r="H199">
        <v>2</v>
      </c>
    </row>
    <row r="200" spans="1:8">
      <c r="A200" t="s">
        <v>120</v>
      </c>
      <c r="B200" t="s">
        <v>171</v>
      </c>
      <c r="C200" t="s">
        <v>862</v>
      </c>
      <c r="D200">
        <v>0</v>
      </c>
      <c r="E200">
        <v>9.7777777777777786</v>
      </c>
      <c r="F200">
        <v>3.5814550334518596</v>
      </c>
      <c r="G200">
        <v>2.4000000000000004</v>
      </c>
      <c r="H200">
        <v>2</v>
      </c>
    </row>
    <row r="201" spans="1:8">
      <c r="A201" t="s">
        <v>120</v>
      </c>
      <c r="B201" t="s">
        <v>171</v>
      </c>
      <c r="C201" t="s">
        <v>863</v>
      </c>
      <c r="D201">
        <v>0</v>
      </c>
      <c r="E201">
        <v>9.7777777777777786</v>
      </c>
      <c r="F201">
        <v>3.5814550334518596</v>
      </c>
      <c r="G201">
        <v>2.4000000000000004</v>
      </c>
      <c r="H201">
        <v>2</v>
      </c>
    </row>
    <row r="202" spans="1:8">
      <c r="A202" t="s">
        <v>120</v>
      </c>
      <c r="B202" t="s">
        <v>173</v>
      </c>
      <c r="C202" t="s">
        <v>856</v>
      </c>
      <c r="D202">
        <v>3.4246030579241395</v>
      </c>
      <c r="E202">
        <v>0</v>
      </c>
      <c r="F202">
        <v>0</v>
      </c>
      <c r="G202">
        <v>0</v>
      </c>
      <c r="H202">
        <v>0</v>
      </c>
    </row>
    <row r="203" spans="1:8">
      <c r="A203" t="s">
        <v>120</v>
      </c>
      <c r="B203" t="s">
        <v>173</v>
      </c>
      <c r="C203" t="s">
        <v>857</v>
      </c>
      <c r="D203">
        <v>6.3982297008317772</v>
      </c>
      <c r="E203">
        <v>0</v>
      </c>
      <c r="F203">
        <v>0</v>
      </c>
      <c r="G203">
        <v>0</v>
      </c>
      <c r="H203">
        <v>0</v>
      </c>
    </row>
    <row r="204" spans="1:8">
      <c r="A204" t="s">
        <v>120</v>
      </c>
      <c r="B204" t="s">
        <v>173</v>
      </c>
      <c r="C204" t="s">
        <v>858</v>
      </c>
      <c r="D204">
        <v>5.8260151958178277</v>
      </c>
      <c r="E204">
        <v>0</v>
      </c>
      <c r="F204">
        <v>0</v>
      </c>
      <c r="G204">
        <v>0</v>
      </c>
      <c r="H204">
        <v>0</v>
      </c>
    </row>
    <row r="205" spans="1:8">
      <c r="A205" t="s">
        <v>120</v>
      </c>
      <c r="B205" t="s">
        <v>173</v>
      </c>
      <c r="C205" t="s">
        <v>859</v>
      </c>
      <c r="D205">
        <v>8.2107236826514409</v>
      </c>
      <c r="E205">
        <v>0</v>
      </c>
      <c r="F205">
        <v>0</v>
      </c>
      <c r="G205">
        <v>0</v>
      </c>
      <c r="H205">
        <v>0</v>
      </c>
    </row>
    <row r="206" spans="1:8">
      <c r="A206" t="s">
        <v>120</v>
      </c>
      <c r="B206" t="s">
        <v>173</v>
      </c>
      <c r="C206" t="s">
        <v>860</v>
      </c>
      <c r="D206">
        <v>29.503903811912465</v>
      </c>
      <c r="E206">
        <v>0</v>
      </c>
      <c r="F206">
        <v>0</v>
      </c>
      <c r="G206">
        <v>0</v>
      </c>
      <c r="H206">
        <v>0</v>
      </c>
    </row>
    <row r="207" spans="1:8">
      <c r="A207" t="s">
        <v>120</v>
      </c>
      <c r="B207" t="s">
        <v>173</v>
      </c>
      <c r="C207" t="s">
        <v>861</v>
      </c>
      <c r="D207">
        <v>0</v>
      </c>
      <c r="E207">
        <v>10.914366673667953</v>
      </c>
      <c r="F207">
        <v>7.0393504579021764</v>
      </c>
      <c r="G207">
        <v>8.8008128969903634</v>
      </c>
      <c r="H207">
        <v>2.749373783351972</v>
      </c>
    </row>
    <row r="208" spans="1:8">
      <c r="A208" t="s">
        <v>120</v>
      </c>
      <c r="B208" t="s">
        <v>173</v>
      </c>
      <c r="C208" t="s">
        <v>862</v>
      </c>
      <c r="D208">
        <v>0</v>
      </c>
      <c r="E208">
        <v>10.914366673667953</v>
      </c>
      <c r="F208">
        <v>7.0393504579021764</v>
      </c>
      <c r="G208">
        <v>8.8008128969903634</v>
      </c>
      <c r="H208">
        <v>2.749373783351972</v>
      </c>
    </row>
    <row r="209" spans="1:8">
      <c r="A209" t="s">
        <v>120</v>
      </c>
      <c r="B209" t="s">
        <v>173</v>
      </c>
      <c r="C209" t="s">
        <v>863</v>
      </c>
      <c r="D209">
        <v>0</v>
      </c>
      <c r="E209">
        <v>10.914366673667953</v>
      </c>
      <c r="F209">
        <v>7.0393504579021764</v>
      </c>
      <c r="G209">
        <v>8.8008128969903634</v>
      </c>
      <c r="H209">
        <v>2.749373783351972</v>
      </c>
    </row>
    <row r="210" spans="1:8">
      <c r="A210" t="s">
        <v>120</v>
      </c>
      <c r="B210" t="s">
        <v>175</v>
      </c>
      <c r="C210" t="s">
        <v>856</v>
      </c>
      <c r="D210">
        <v>14.821052631578947</v>
      </c>
      <c r="E210">
        <v>0</v>
      </c>
      <c r="F210">
        <v>0</v>
      </c>
      <c r="G210">
        <v>0</v>
      </c>
      <c r="H210">
        <v>0</v>
      </c>
    </row>
    <row r="211" spans="1:8">
      <c r="A211" t="s">
        <v>120</v>
      </c>
      <c r="B211" t="s">
        <v>175</v>
      </c>
      <c r="C211" t="s">
        <v>857</v>
      </c>
      <c r="D211">
        <v>0</v>
      </c>
      <c r="E211">
        <v>0</v>
      </c>
      <c r="F211">
        <v>0</v>
      </c>
      <c r="G211">
        <v>0</v>
      </c>
      <c r="H211">
        <v>0</v>
      </c>
    </row>
    <row r="212" spans="1:8">
      <c r="A212" t="s">
        <v>120</v>
      </c>
      <c r="B212" t="s">
        <v>175</v>
      </c>
      <c r="C212" t="s">
        <v>858</v>
      </c>
      <c r="D212">
        <v>0</v>
      </c>
      <c r="E212">
        <v>0</v>
      </c>
      <c r="F212">
        <v>0</v>
      </c>
      <c r="G212">
        <v>0</v>
      </c>
      <c r="H212">
        <v>0</v>
      </c>
    </row>
    <row r="213" spans="1:8">
      <c r="A213" t="s">
        <v>120</v>
      </c>
      <c r="B213" t="s">
        <v>175</v>
      </c>
      <c r="C213" t="s">
        <v>859</v>
      </c>
      <c r="D213">
        <v>0</v>
      </c>
      <c r="E213">
        <v>0</v>
      </c>
      <c r="F213">
        <v>0</v>
      </c>
      <c r="G213">
        <v>0</v>
      </c>
      <c r="H213">
        <v>0</v>
      </c>
    </row>
    <row r="214" spans="1:8">
      <c r="A214" t="s">
        <v>120</v>
      </c>
      <c r="B214" t="s">
        <v>175</v>
      </c>
      <c r="C214" t="s">
        <v>860</v>
      </c>
      <c r="D214">
        <v>0</v>
      </c>
      <c r="E214">
        <v>0</v>
      </c>
      <c r="F214">
        <v>0</v>
      </c>
      <c r="G214">
        <v>0</v>
      </c>
      <c r="H214">
        <v>0</v>
      </c>
    </row>
    <row r="215" spans="1:8">
      <c r="A215" t="s">
        <v>120</v>
      </c>
      <c r="B215" t="s">
        <v>175</v>
      </c>
      <c r="C215" t="s">
        <v>861</v>
      </c>
      <c r="D215">
        <v>0</v>
      </c>
      <c r="E215">
        <v>0</v>
      </c>
      <c r="F215">
        <v>0</v>
      </c>
      <c r="G215">
        <v>0</v>
      </c>
      <c r="H215">
        <v>0</v>
      </c>
    </row>
    <row r="216" spans="1:8">
      <c r="A216" t="s">
        <v>120</v>
      </c>
      <c r="B216" t="s">
        <v>175</v>
      </c>
      <c r="C216" t="s">
        <v>862</v>
      </c>
      <c r="D216">
        <v>0</v>
      </c>
      <c r="E216">
        <v>0</v>
      </c>
      <c r="F216">
        <v>0</v>
      </c>
      <c r="G216">
        <v>0</v>
      </c>
      <c r="H216">
        <v>0</v>
      </c>
    </row>
    <row r="217" spans="1:8">
      <c r="A217" t="s">
        <v>120</v>
      </c>
      <c r="B217" t="s">
        <v>175</v>
      </c>
      <c r="C217" t="s">
        <v>863</v>
      </c>
      <c r="D217">
        <v>0</v>
      </c>
      <c r="E217">
        <v>0</v>
      </c>
      <c r="F217">
        <v>0</v>
      </c>
      <c r="G217">
        <v>0</v>
      </c>
      <c r="H217">
        <v>0</v>
      </c>
    </row>
    <row r="218" spans="1:8">
      <c r="A218" t="s">
        <v>120</v>
      </c>
      <c r="B218" t="s">
        <v>177</v>
      </c>
      <c r="C218" t="s">
        <v>856</v>
      </c>
      <c r="D218">
        <v>2.7789473684210528</v>
      </c>
      <c r="E218">
        <v>0</v>
      </c>
      <c r="F218">
        <v>0</v>
      </c>
      <c r="G218">
        <v>0</v>
      </c>
      <c r="H218">
        <v>0</v>
      </c>
    </row>
    <row r="219" spans="1:8">
      <c r="A219" t="s">
        <v>120</v>
      </c>
      <c r="B219" t="s">
        <v>177</v>
      </c>
      <c r="C219" t="s">
        <v>857</v>
      </c>
      <c r="D219">
        <v>8.3365818181818181</v>
      </c>
      <c r="E219">
        <v>0</v>
      </c>
      <c r="F219">
        <v>0</v>
      </c>
      <c r="G219">
        <v>0</v>
      </c>
      <c r="H219">
        <v>0</v>
      </c>
    </row>
    <row r="220" spans="1:8">
      <c r="A220" t="s">
        <v>120</v>
      </c>
      <c r="B220" t="s">
        <v>177</v>
      </c>
      <c r="C220" t="s">
        <v>858</v>
      </c>
      <c r="D220">
        <v>4.9599999999999991</v>
      </c>
      <c r="E220">
        <v>0</v>
      </c>
      <c r="F220">
        <v>0</v>
      </c>
      <c r="G220">
        <v>0</v>
      </c>
      <c r="H220">
        <v>0</v>
      </c>
    </row>
    <row r="221" spans="1:8">
      <c r="A221" t="s">
        <v>120</v>
      </c>
      <c r="B221" t="s">
        <v>177</v>
      </c>
      <c r="C221" t="s">
        <v>859</v>
      </c>
      <c r="D221">
        <v>5.3462640000000006</v>
      </c>
      <c r="E221">
        <v>0</v>
      </c>
      <c r="F221">
        <v>0</v>
      </c>
      <c r="G221">
        <v>0</v>
      </c>
      <c r="H221">
        <v>0</v>
      </c>
    </row>
    <row r="222" spans="1:8">
      <c r="A222" t="s">
        <v>120</v>
      </c>
      <c r="B222" t="s">
        <v>177</v>
      </c>
      <c r="C222" t="s">
        <v>860</v>
      </c>
      <c r="D222">
        <v>5.3462639999999997</v>
      </c>
      <c r="E222">
        <v>0</v>
      </c>
      <c r="F222">
        <v>0</v>
      </c>
      <c r="G222">
        <v>0</v>
      </c>
      <c r="H222">
        <v>0</v>
      </c>
    </row>
    <row r="223" spans="1:8">
      <c r="A223" t="s">
        <v>120</v>
      </c>
      <c r="B223" t="s">
        <v>177</v>
      </c>
      <c r="C223" t="s">
        <v>861</v>
      </c>
      <c r="D223">
        <v>0</v>
      </c>
      <c r="E223">
        <v>1.3462640000000003</v>
      </c>
      <c r="F223">
        <v>1.6</v>
      </c>
      <c r="G223">
        <v>2.4</v>
      </c>
      <c r="H223">
        <v>0</v>
      </c>
    </row>
    <row r="224" spans="1:8">
      <c r="A224" t="s">
        <v>120</v>
      </c>
      <c r="B224" t="s">
        <v>177</v>
      </c>
      <c r="C224" t="s">
        <v>862</v>
      </c>
      <c r="D224">
        <v>0</v>
      </c>
      <c r="E224">
        <v>1.3462640000000003</v>
      </c>
      <c r="F224">
        <v>1.6</v>
      </c>
      <c r="G224">
        <v>2.4</v>
      </c>
      <c r="H224">
        <v>0</v>
      </c>
    </row>
    <row r="225" spans="1:8">
      <c r="A225" t="s">
        <v>120</v>
      </c>
      <c r="B225" t="s">
        <v>177</v>
      </c>
      <c r="C225" t="s">
        <v>863</v>
      </c>
      <c r="D225">
        <v>0</v>
      </c>
      <c r="E225">
        <v>1.3462640000000003</v>
      </c>
      <c r="F225">
        <v>1.6</v>
      </c>
      <c r="G225">
        <v>2.4</v>
      </c>
      <c r="H225">
        <v>0</v>
      </c>
    </row>
    <row r="226" spans="1:8">
      <c r="A226" t="s">
        <v>120</v>
      </c>
      <c r="B226" t="s">
        <v>179</v>
      </c>
      <c r="C226" t="s">
        <v>856</v>
      </c>
      <c r="D226">
        <v>2.7789473684210528</v>
      </c>
      <c r="E226">
        <v>0</v>
      </c>
      <c r="F226">
        <v>0</v>
      </c>
      <c r="G226">
        <v>0</v>
      </c>
      <c r="H226">
        <v>0</v>
      </c>
    </row>
    <row r="227" spans="1:8">
      <c r="A227" t="s">
        <v>120</v>
      </c>
      <c r="B227" t="s">
        <v>179</v>
      </c>
      <c r="C227" t="s">
        <v>857</v>
      </c>
      <c r="D227">
        <v>8.3365818181818181</v>
      </c>
      <c r="E227">
        <v>0</v>
      </c>
      <c r="F227">
        <v>0</v>
      </c>
      <c r="G227">
        <v>0</v>
      </c>
      <c r="H227">
        <v>0</v>
      </c>
    </row>
    <row r="228" spans="1:8">
      <c r="A228" t="s">
        <v>120</v>
      </c>
      <c r="B228" t="s">
        <v>179</v>
      </c>
      <c r="C228" t="s">
        <v>858</v>
      </c>
      <c r="D228">
        <v>4.9599999999999991</v>
      </c>
      <c r="E228">
        <v>0</v>
      </c>
      <c r="F228">
        <v>0</v>
      </c>
      <c r="G228">
        <v>0</v>
      </c>
      <c r="H228">
        <v>0</v>
      </c>
    </row>
    <row r="229" spans="1:8">
      <c r="A229" t="s">
        <v>120</v>
      </c>
      <c r="B229" t="s">
        <v>179</v>
      </c>
      <c r="C229" t="s">
        <v>859</v>
      </c>
      <c r="D229">
        <v>5.3462640000000006</v>
      </c>
      <c r="E229">
        <v>0</v>
      </c>
      <c r="F229">
        <v>0</v>
      </c>
      <c r="G229">
        <v>0</v>
      </c>
      <c r="H229">
        <v>0</v>
      </c>
    </row>
    <row r="230" spans="1:8">
      <c r="A230" t="s">
        <v>120</v>
      </c>
      <c r="B230" t="s">
        <v>179</v>
      </c>
      <c r="C230" t="s">
        <v>860</v>
      </c>
      <c r="D230">
        <v>5.3462639999999997</v>
      </c>
      <c r="E230">
        <v>0</v>
      </c>
      <c r="F230">
        <v>0</v>
      </c>
      <c r="G230">
        <v>0</v>
      </c>
      <c r="H230">
        <v>0</v>
      </c>
    </row>
    <row r="231" spans="1:8">
      <c r="A231" t="s">
        <v>120</v>
      </c>
      <c r="B231" t="s">
        <v>179</v>
      </c>
      <c r="C231" t="s">
        <v>861</v>
      </c>
      <c r="D231">
        <v>0</v>
      </c>
      <c r="E231">
        <v>1.3462640000000003</v>
      </c>
      <c r="F231">
        <v>1.6</v>
      </c>
      <c r="G231">
        <v>2.4</v>
      </c>
      <c r="H231">
        <v>0</v>
      </c>
    </row>
    <row r="232" spans="1:8">
      <c r="A232" t="s">
        <v>120</v>
      </c>
      <c r="B232" t="s">
        <v>179</v>
      </c>
      <c r="C232" t="s">
        <v>862</v>
      </c>
      <c r="D232">
        <v>0</v>
      </c>
      <c r="E232">
        <v>1.3462640000000003</v>
      </c>
      <c r="F232">
        <v>1.6</v>
      </c>
      <c r="G232">
        <v>2.4</v>
      </c>
      <c r="H232">
        <v>0</v>
      </c>
    </row>
    <row r="233" spans="1:8">
      <c r="A233" t="s">
        <v>120</v>
      </c>
      <c r="B233" t="s">
        <v>179</v>
      </c>
      <c r="C233" t="s">
        <v>863</v>
      </c>
      <c r="D233">
        <v>0</v>
      </c>
      <c r="E233">
        <v>1.3462640000000003</v>
      </c>
      <c r="F233">
        <v>1.6</v>
      </c>
      <c r="G233">
        <v>2.4</v>
      </c>
      <c r="H233">
        <v>0</v>
      </c>
    </row>
    <row r="234" spans="1:8">
      <c r="A234" t="s">
        <v>120</v>
      </c>
      <c r="B234" t="s">
        <v>181</v>
      </c>
      <c r="C234" t="s">
        <v>856</v>
      </c>
      <c r="D234">
        <v>2.7789473684210528</v>
      </c>
      <c r="E234">
        <v>0</v>
      </c>
      <c r="F234">
        <v>0</v>
      </c>
      <c r="G234">
        <v>0</v>
      </c>
      <c r="H234">
        <v>0</v>
      </c>
    </row>
    <row r="235" spans="1:8">
      <c r="A235" t="s">
        <v>120</v>
      </c>
      <c r="B235" t="s">
        <v>181</v>
      </c>
      <c r="C235" t="s">
        <v>857</v>
      </c>
      <c r="D235">
        <v>8.3365818181818181</v>
      </c>
      <c r="E235">
        <v>0</v>
      </c>
      <c r="F235">
        <v>0</v>
      </c>
      <c r="G235">
        <v>0</v>
      </c>
      <c r="H235">
        <v>0</v>
      </c>
    </row>
    <row r="236" spans="1:8">
      <c r="A236" t="s">
        <v>120</v>
      </c>
      <c r="B236" t="s">
        <v>181</v>
      </c>
      <c r="C236" t="s">
        <v>858</v>
      </c>
      <c r="D236">
        <v>4.9599999999999991</v>
      </c>
      <c r="E236">
        <v>0</v>
      </c>
      <c r="F236">
        <v>0</v>
      </c>
      <c r="G236">
        <v>0</v>
      </c>
      <c r="H236">
        <v>0</v>
      </c>
    </row>
    <row r="237" spans="1:8">
      <c r="A237" t="s">
        <v>120</v>
      </c>
      <c r="B237" t="s">
        <v>181</v>
      </c>
      <c r="C237" t="s">
        <v>859</v>
      </c>
      <c r="D237">
        <v>5.3462640000000006</v>
      </c>
      <c r="E237">
        <v>0</v>
      </c>
      <c r="F237">
        <v>0</v>
      </c>
      <c r="G237">
        <v>0</v>
      </c>
      <c r="H237">
        <v>0</v>
      </c>
    </row>
    <row r="238" spans="1:8">
      <c r="A238" t="s">
        <v>120</v>
      </c>
      <c r="B238" t="s">
        <v>181</v>
      </c>
      <c r="C238" t="s">
        <v>860</v>
      </c>
      <c r="D238">
        <v>5.3462639999999997</v>
      </c>
      <c r="E238">
        <v>0</v>
      </c>
      <c r="F238">
        <v>0</v>
      </c>
      <c r="G238">
        <v>0</v>
      </c>
      <c r="H238">
        <v>0</v>
      </c>
    </row>
    <row r="239" spans="1:8">
      <c r="A239" t="s">
        <v>120</v>
      </c>
      <c r="B239" t="s">
        <v>181</v>
      </c>
      <c r="C239" t="s">
        <v>861</v>
      </c>
      <c r="D239">
        <v>0</v>
      </c>
      <c r="E239">
        <v>1.3462640000000003</v>
      </c>
      <c r="F239">
        <v>1.6</v>
      </c>
      <c r="G239">
        <v>2.4</v>
      </c>
      <c r="H239">
        <v>0</v>
      </c>
    </row>
    <row r="240" spans="1:8">
      <c r="A240" t="s">
        <v>120</v>
      </c>
      <c r="B240" t="s">
        <v>181</v>
      </c>
      <c r="C240" t="s">
        <v>862</v>
      </c>
      <c r="D240">
        <v>0</v>
      </c>
      <c r="E240">
        <v>1.3462640000000003</v>
      </c>
      <c r="F240">
        <v>1.6</v>
      </c>
      <c r="G240">
        <v>2.4</v>
      </c>
      <c r="H240">
        <v>0</v>
      </c>
    </row>
    <row r="241" spans="1:8">
      <c r="A241" t="s">
        <v>120</v>
      </c>
      <c r="B241" t="s">
        <v>181</v>
      </c>
      <c r="C241" t="s">
        <v>863</v>
      </c>
      <c r="D241">
        <v>0</v>
      </c>
      <c r="E241">
        <v>1.3462640000000003</v>
      </c>
      <c r="F241">
        <v>1.6</v>
      </c>
      <c r="G241">
        <v>2.4</v>
      </c>
      <c r="H241">
        <v>0</v>
      </c>
    </row>
    <row r="242" spans="1:8">
      <c r="A242" t="s">
        <v>120</v>
      </c>
      <c r="B242" t="s">
        <v>183</v>
      </c>
      <c r="C242" t="s">
        <v>856</v>
      </c>
      <c r="D242">
        <v>2.7789473684210528</v>
      </c>
      <c r="E242">
        <v>0</v>
      </c>
      <c r="F242">
        <v>0</v>
      </c>
      <c r="G242">
        <v>0</v>
      </c>
      <c r="H242">
        <v>0</v>
      </c>
    </row>
    <row r="243" spans="1:8">
      <c r="A243" t="s">
        <v>120</v>
      </c>
      <c r="B243" t="s">
        <v>183</v>
      </c>
      <c r="C243" t="s">
        <v>857</v>
      </c>
      <c r="D243">
        <v>8.3365818181818181</v>
      </c>
      <c r="E243">
        <v>0</v>
      </c>
      <c r="F243">
        <v>0</v>
      </c>
      <c r="G243">
        <v>0</v>
      </c>
      <c r="H243">
        <v>0</v>
      </c>
    </row>
    <row r="244" spans="1:8">
      <c r="A244" t="s">
        <v>120</v>
      </c>
      <c r="B244" t="s">
        <v>183</v>
      </c>
      <c r="C244" t="s">
        <v>858</v>
      </c>
      <c r="D244">
        <v>4.9599999999999991</v>
      </c>
      <c r="E244">
        <v>0</v>
      </c>
      <c r="F244">
        <v>0</v>
      </c>
      <c r="G244">
        <v>0</v>
      </c>
      <c r="H244">
        <v>0</v>
      </c>
    </row>
    <row r="245" spans="1:8">
      <c r="A245" t="s">
        <v>120</v>
      </c>
      <c r="B245" t="s">
        <v>183</v>
      </c>
      <c r="C245" t="s">
        <v>859</v>
      </c>
      <c r="D245">
        <v>5.3462640000000006</v>
      </c>
      <c r="E245">
        <v>0</v>
      </c>
      <c r="F245">
        <v>0</v>
      </c>
      <c r="G245">
        <v>0</v>
      </c>
      <c r="H245">
        <v>0</v>
      </c>
    </row>
    <row r="246" spans="1:8">
      <c r="A246" t="s">
        <v>120</v>
      </c>
      <c r="B246" t="s">
        <v>183</v>
      </c>
      <c r="C246" t="s">
        <v>860</v>
      </c>
      <c r="D246">
        <v>5.3462639999999997</v>
      </c>
      <c r="E246">
        <v>0</v>
      </c>
      <c r="F246">
        <v>0</v>
      </c>
      <c r="G246">
        <v>0</v>
      </c>
      <c r="H246">
        <v>0</v>
      </c>
    </row>
    <row r="247" spans="1:8">
      <c r="A247" t="s">
        <v>120</v>
      </c>
      <c r="B247" t="s">
        <v>183</v>
      </c>
      <c r="C247" t="s">
        <v>861</v>
      </c>
      <c r="D247">
        <v>0</v>
      </c>
      <c r="E247">
        <v>1.3462640000000003</v>
      </c>
      <c r="F247">
        <v>1.6</v>
      </c>
      <c r="G247">
        <v>2.4</v>
      </c>
      <c r="H247">
        <v>0</v>
      </c>
    </row>
    <row r="248" spans="1:8">
      <c r="A248" t="s">
        <v>120</v>
      </c>
      <c r="B248" t="s">
        <v>183</v>
      </c>
      <c r="C248" t="s">
        <v>862</v>
      </c>
      <c r="D248">
        <v>0</v>
      </c>
      <c r="E248">
        <v>1.3462640000000003</v>
      </c>
      <c r="F248">
        <v>1.6</v>
      </c>
      <c r="G248">
        <v>2.4</v>
      </c>
      <c r="H248">
        <v>0</v>
      </c>
    </row>
    <row r="249" spans="1:8">
      <c r="A249" t="s">
        <v>120</v>
      </c>
      <c r="B249" t="s">
        <v>183</v>
      </c>
      <c r="C249" t="s">
        <v>863</v>
      </c>
      <c r="D249">
        <v>0</v>
      </c>
      <c r="E249">
        <v>1.3462640000000003</v>
      </c>
      <c r="F249">
        <v>1.6</v>
      </c>
      <c r="G249">
        <v>2.4</v>
      </c>
      <c r="H249">
        <v>0</v>
      </c>
    </row>
    <row r="250" spans="1:8">
      <c r="A250" t="s">
        <v>120</v>
      </c>
      <c r="B250" t="s">
        <v>185</v>
      </c>
      <c r="C250" t="s">
        <v>856</v>
      </c>
      <c r="D250">
        <v>6.7929824561403498</v>
      </c>
      <c r="E250">
        <v>0</v>
      </c>
      <c r="F250">
        <v>0</v>
      </c>
      <c r="G250">
        <v>0</v>
      </c>
      <c r="H250">
        <v>0</v>
      </c>
    </row>
    <row r="251" spans="1:8">
      <c r="A251" t="s">
        <v>120</v>
      </c>
      <c r="B251" t="s">
        <v>185</v>
      </c>
      <c r="C251" t="s">
        <v>857</v>
      </c>
      <c r="D251">
        <v>5.5577212121212121</v>
      </c>
      <c r="E251">
        <v>0</v>
      </c>
      <c r="F251">
        <v>0</v>
      </c>
      <c r="G251">
        <v>0</v>
      </c>
      <c r="H251">
        <v>0</v>
      </c>
    </row>
    <row r="252" spans="1:8">
      <c r="A252" t="s">
        <v>120</v>
      </c>
      <c r="B252" t="s">
        <v>185</v>
      </c>
      <c r="C252" t="s">
        <v>858</v>
      </c>
      <c r="D252">
        <v>3.3066666666666662</v>
      </c>
      <c r="E252">
        <v>0</v>
      </c>
      <c r="F252">
        <v>0</v>
      </c>
      <c r="G252">
        <v>0</v>
      </c>
      <c r="H252">
        <v>0</v>
      </c>
    </row>
    <row r="253" spans="1:8">
      <c r="A253" t="s">
        <v>120</v>
      </c>
      <c r="B253" t="s">
        <v>185</v>
      </c>
      <c r="C253" t="s">
        <v>859</v>
      </c>
      <c r="D253">
        <v>3.5641760000000002</v>
      </c>
      <c r="E253">
        <v>0</v>
      </c>
      <c r="F253">
        <v>0</v>
      </c>
      <c r="G253">
        <v>0</v>
      </c>
      <c r="H253">
        <v>0</v>
      </c>
    </row>
    <row r="254" spans="1:8">
      <c r="A254" t="s">
        <v>120</v>
      </c>
      <c r="B254" t="s">
        <v>185</v>
      </c>
      <c r="C254" t="s">
        <v>860</v>
      </c>
      <c r="D254">
        <v>3.5641759999999998</v>
      </c>
      <c r="E254">
        <v>0</v>
      </c>
      <c r="F254">
        <v>0</v>
      </c>
      <c r="G254">
        <v>0</v>
      </c>
      <c r="H254">
        <v>0</v>
      </c>
    </row>
    <row r="255" spans="1:8">
      <c r="A255" t="s">
        <v>120</v>
      </c>
      <c r="B255" t="s">
        <v>185</v>
      </c>
      <c r="C255" t="s">
        <v>861</v>
      </c>
      <c r="D255">
        <v>0</v>
      </c>
      <c r="E255">
        <v>0.8975093333333336</v>
      </c>
      <c r="F255">
        <v>1.0666666666666667</v>
      </c>
      <c r="G255">
        <v>1.5999999999999999</v>
      </c>
      <c r="H255">
        <v>0</v>
      </c>
    </row>
    <row r="256" spans="1:8">
      <c r="A256" t="s">
        <v>120</v>
      </c>
      <c r="B256" t="s">
        <v>185</v>
      </c>
      <c r="C256" t="s">
        <v>862</v>
      </c>
      <c r="D256">
        <v>0</v>
      </c>
      <c r="E256">
        <v>0.8975093333333336</v>
      </c>
      <c r="F256">
        <v>1.0666666666666667</v>
      </c>
      <c r="G256">
        <v>1.5999999999999999</v>
      </c>
      <c r="H256">
        <v>0</v>
      </c>
    </row>
    <row r="257" spans="1:8">
      <c r="A257" t="s">
        <v>120</v>
      </c>
      <c r="B257" t="s">
        <v>185</v>
      </c>
      <c r="C257" t="s">
        <v>863</v>
      </c>
      <c r="D257">
        <v>0</v>
      </c>
      <c r="E257">
        <v>0.8975093333333336</v>
      </c>
      <c r="F257">
        <v>1.0666666666666667</v>
      </c>
      <c r="G257">
        <v>1.5999999999999999</v>
      </c>
      <c r="H257">
        <v>0</v>
      </c>
    </row>
    <row r="258" spans="1:8">
      <c r="A258" t="s">
        <v>122</v>
      </c>
      <c r="B258" t="s">
        <v>171</v>
      </c>
      <c r="C258" t="s">
        <v>856</v>
      </c>
      <c r="D258">
        <v>7.5093333333333341</v>
      </c>
      <c r="E258">
        <v>0</v>
      </c>
      <c r="F258">
        <v>0</v>
      </c>
      <c r="G258">
        <v>0</v>
      </c>
      <c r="H258">
        <v>0</v>
      </c>
    </row>
    <row r="259" spans="1:8">
      <c r="A259" t="s">
        <v>122</v>
      </c>
      <c r="B259" t="s">
        <v>171</v>
      </c>
      <c r="C259" t="s">
        <v>857</v>
      </c>
      <c r="D259">
        <v>9.42291950712114</v>
      </c>
      <c r="E259">
        <v>0</v>
      </c>
      <c r="F259">
        <v>0</v>
      </c>
      <c r="G259">
        <v>0</v>
      </c>
      <c r="H259">
        <v>0</v>
      </c>
    </row>
    <row r="260" spans="1:8">
      <c r="A260" t="s">
        <v>122</v>
      </c>
      <c r="B260" t="s">
        <v>171</v>
      </c>
      <c r="C260" t="s">
        <v>858</v>
      </c>
      <c r="D260">
        <v>16.216803580707847</v>
      </c>
      <c r="E260">
        <v>0</v>
      </c>
      <c r="F260">
        <v>0</v>
      </c>
      <c r="G260">
        <v>0</v>
      </c>
      <c r="H260">
        <v>0</v>
      </c>
    </row>
    <row r="261" spans="1:8">
      <c r="A261" t="s">
        <v>122</v>
      </c>
      <c r="B261" t="s">
        <v>171</v>
      </c>
      <c r="C261" t="s">
        <v>859</v>
      </c>
      <c r="D261">
        <v>18.058921138574419</v>
      </c>
      <c r="E261">
        <v>0</v>
      </c>
      <c r="F261">
        <v>0</v>
      </c>
      <c r="G261">
        <v>0</v>
      </c>
      <c r="H261">
        <v>0</v>
      </c>
    </row>
    <row r="262" spans="1:8">
      <c r="A262" t="s">
        <v>122</v>
      </c>
      <c r="B262" t="s">
        <v>171</v>
      </c>
      <c r="C262" t="s">
        <v>860</v>
      </c>
      <c r="D262">
        <v>17.473260515830411</v>
      </c>
      <c r="E262">
        <v>0</v>
      </c>
      <c r="F262">
        <v>0</v>
      </c>
      <c r="G262">
        <v>0</v>
      </c>
      <c r="H262">
        <v>0</v>
      </c>
    </row>
    <row r="263" spans="1:8">
      <c r="A263" t="s">
        <v>122</v>
      </c>
      <c r="B263" t="s">
        <v>171</v>
      </c>
      <c r="C263" t="s">
        <v>861</v>
      </c>
      <c r="D263">
        <v>0</v>
      </c>
      <c r="E263">
        <v>11.329372748311979</v>
      </c>
      <c r="F263">
        <v>2.5630417292963998</v>
      </c>
      <c r="G263">
        <v>1.5808460382220306</v>
      </c>
      <c r="H263">
        <v>2</v>
      </c>
    </row>
    <row r="264" spans="1:8">
      <c r="A264" t="s">
        <v>122</v>
      </c>
      <c r="B264" t="s">
        <v>171</v>
      </c>
      <c r="C264" t="s">
        <v>862</v>
      </c>
      <c r="D264">
        <v>0</v>
      </c>
      <c r="E264">
        <v>11.329372748311979</v>
      </c>
      <c r="F264">
        <v>2.5630417292963998</v>
      </c>
      <c r="G264">
        <v>1.5808460382220306</v>
      </c>
      <c r="H264">
        <v>2</v>
      </c>
    </row>
    <row r="265" spans="1:8">
      <c r="A265" t="s">
        <v>122</v>
      </c>
      <c r="B265" t="s">
        <v>171</v>
      </c>
      <c r="C265" t="s">
        <v>863</v>
      </c>
      <c r="D265">
        <v>0</v>
      </c>
      <c r="E265">
        <v>11.329372748311979</v>
      </c>
      <c r="F265">
        <v>2.5630417292963998</v>
      </c>
      <c r="G265">
        <v>1.5808460382220306</v>
      </c>
      <c r="H265">
        <v>2</v>
      </c>
    </row>
    <row r="266" spans="1:8">
      <c r="A266" t="s">
        <v>122</v>
      </c>
      <c r="B266" t="s">
        <v>173</v>
      </c>
      <c r="C266" t="s">
        <v>856</v>
      </c>
      <c r="D266">
        <v>3.5203526056520609</v>
      </c>
      <c r="E266">
        <v>0</v>
      </c>
      <c r="F266">
        <v>0</v>
      </c>
      <c r="G266">
        <v>0</v>
      </c>
      <c r="H266">
        <v>0</v>
      </c>
    </row>
    <row r="267" spans="1:8">
      <c r="A267" t="s">
        <v>122</v>
      </c>
      <c r="B267" t="s">
        <v>173</v>
      </c>
      <c r="C267" t="s">
        <v>857</v>
      </c>
      <c r="D267">
        <v>10.131092192483317</v>
      </c>
      <c r="E267">
        <v>0</v>
      </c>
      <c r="F267">
        <v>0</v>
      </c>
      <c r="G267">
        <v>0</v>
      </c>
      <c r="H267">
        <v>0</v>
      </c>
    </row>
    <row r="268" spans="1:8">
      <c r="A268" t="s">
        <v>122</v>
      </c>
      <c r="B268" t="s">
        <v>173</v>
      </c>
      <c r="C268" t="s">
        <v>858</v>
      </c>
      <c r="D268">
        <v>12.830106028606259</v>
      </c>
      <c r="E268">
        <v>0</v>
      </c>
      <c r="F268">
        <v>0</v>
      </c>
      <c r="G268">
        <v>0</v>
      </c>
      <c r="H268">
        <v>0</v>
      </c>
    </row>
    <row r="269" spans="1:8">
      <c r="A269" t="s">
        <v>122</v>
      </c>
      <c r="B269" t="s">
        <v>173</v>
      </c>
      <c r="C269" t="s">
        <v>859</v>
      </c>
      <c r="D269">
        <v>12.083912143324305</v>
      </c>
      <c r="E269">
        <v>0</v>
      </c>
      <c r="F269">
        <v>0</v>
      </c>
      <c r="G269">
        <v>0</v>
      </c>
      <c r="H269">
        <v>0</v>
      </c>
    </row>
    <row r="270" spans="1:8">
      <c r="A270" t="s">
        <v>122</v>
      </c>
      <c r="B270" t="s">
        <v>173</v>
      </c>
      <c r="C270" t="s">
        <v>860</v>
      </c>
      <c r="D270">
        <v>15.170781857889905</v>
      </c>
      <c r="E270">
        <v>0</v>
      </c>
      <c r="F270">
        <v>0</v>
      </c>
      <c r="G270">
        <v>0</v>
      </c>
      <c r="H270">
        <v>0</v>
      </c>
    </row>
    <row r="271" spans="1:8">
      <c r="A271" t="s">
        <v>122</v>
      </c>
      <c r="B271" t="s">
        <v>173</v>
      </c>
      <c r="C271" t="s">
        <v>861</v>
      </c>
      <c r="D271">
        <v>0</v>
      </c>
      <c r="E271">
        <v>8.4735711893420991</v>
      </c>
      <c r="F271">
        <v>2.9922578538974873</v>
      </c>
      <c r="G271">
        <v>2.41788447942423</v>
      </c>
      <c r="H271">
        <v>1.2870683352260861</v>
      </c>
    </row>
    <row r="272" spans="1:8">
      <c r="A272" t="s">
        <v>122</v>
      </c>
      <c r="B272" t="s">
        <v>173</v>
      </c>
      <c r="C272" t="s">
        <v>862</v>
      </c>
      <c r="D272">
        <v>0</v>
      </c>
      <c r="E272">
        <v>8.4735711893420991</v>
      </c>
      <c r="F272">
        <v>2.9922578538974873</v>
      </c>
      <c r="G272">
        <v>2.41788447942423</v>
      </c>
      <c r="H272">
        <v>1.2870683352260861</v>
      </c>
    </row>
    <row r="273" spans="1:8">
      <c r="A273" t="s">
        <v>122</v>
      </c>
      <c r="B273" t="s">
        <v>173</v>
      </c>
      <c r="C273" t="s">
        <v>863</v>
      </c>
      <c r="D273">
        <v>0</v>
      </c>
      <c r="E273">
        <v>8.4735711893420991</v>
      </c>
      <c r="F273">
        <v>2.9922578538974873</v>
      </c>
      <c r="G273">
        <v>2.41788447942423</v>
      </c>
      <c r="H273">
        <v>1.2870683352260861</v>
      </c>
    </row>
    <row r="274" spans="1:8">
      <c r="A274" t="s">
        <v>122</v>
      </c>
      <c r="B274" t="s">
        <v>175</v>
      </c>
      <c r="C274" t="s">
        <v>856</v>
      </c>
      <c r="D274">
        <v>7.065853658536585</v>
      </c>
      <c r="E274">
        <v>0</v>
      </c>
      <c r="F274">
        <v>0</v>
      </c>
      <c r="G274">
        <v>0</v>
      </c>
      <c r="H274">
        <v>0</v>
      </c>
    </row>
    <row r="275" spans="1:8">
      <c r="A275" t="s">
        <v>122</v>
      </c>
      <c r="B275" t="s">
        <v>175</v>
      </c>
      <c r="C275" t="s">
        <v>857</v>
      </c>
      <c r="D275">
        <v>7.065853658536585</v>
      </c>
      <c r="E275">
        <v>0</v>
      </c>
      <c r="F275">
        <v>0</v>
      </c>
      <c r="G275">
        <v>0</v>
      </c>
      <c r="H275">
        <v>0</v>
      </c>
    </row>
    <row r="276" spans="1:8">
      <c r="A276" t="s">
        <v>122</v>
      </c>
      <c r="B276" t="s">
        <v>175</v>
      </c>
      <c r="C276" t="s">
        <v>858</v>
      </c>
      <c r="D276">
        <v>32.6819512195122</v>
      </c>
      <c r="E276">
        <v>0</v>
      </c>
      <c r="F276">
        <v>0</v>
      </c>
      <c r="G276">
        <v>0</v>
      </c>
      <c r="H276">
        <v>0</v>
      </c>
    </row>
    <row r="277" spans="1:8">
      <c r="A277" t="s">
        <v>122</v>
      </c>
      <c r="B277" t="s">
        <v>175</v>
      </c>
      <c r="C277" t="s">
        <v>859</v>
      </c>
      <c r="D277">
        <v>32.6819512195122</v>
      </c>
      <c r="E277">
        <v>0</v>
      </c>
      <c r="F277">
        <v>0</v>
      </c>
      <c r="G277">
        <v>0</v>
      </c>
      <c r="H277">
        <v>0</v>
      </c>
    </row>
    <row r="278" spans="1:8">
      <c r="A278" t="s">
        <v>122</v>
      </c>
      <c r="B278" t="s">
        <v>175</v>
      </c>
      <c r="C278" t="s">
        <v>860</v>
      </c>
      <c r="D278">
        <v>22.556316126553096</v>
      </c>
      <c r="E278">
        <v>0</v>
      </c>
      <c r="F278">
        <v>0</v>
      </c>
      <c r="G278">
        <v>0</v>
      </c>
      <c r="H278">
        <v>0</v>
      </c>
    </row>
    <row r="279" spans="1:8">
      <c r="A279" t="s">
        <v>122</v>
      </c>
      <c r="B279" t="s">
        <v>175</v>
      </c>
      <c r="C279" t="s">
        <v>861</v>
      </c>
      <c r="D279">
        <v>0</v>
      </c>
      <c r="E279">
        <v>1.8875112078903546</v>
      </c>
      <c r="F279">
        <v>18.268804918662742</v>
      </c>
      <c r="G279">
        <v>2.4</v>
      </c>
      <c r="H279">
        <v>0</v>
      </c>
    </row>
    <row r="280" spans="1:8">
      <c r="A280" t="s">
        <v>122</v>
      </c>
      <c r="B280" t="s">
        <v>175</v>
      </c>
      <c r="C280" t="s">
        <v>862</v>
      </c>
      <c r="D280">
        <v>0</v>
      </c>
      <c r="E280">
        <v>1.8875112078903546</v>
      </c>
      <c r="F280">
        <v>18.268804918662742</v>
      </c>
      <c r="G280">
        <v>2.4</v>
      </c>
      <c r="H280">
        <v>0</v>
      </c>
    </row>
    <row r="281" spans="1:8">
      <c r="A281" t="s">
        <v>122</v>
      </c>
      <c r="B281" t="s">
        <v>175</v>
      </c>
      <c r="C281" t="s">
        <v>863</v>
      </c>
      <c r="D281">
        <v>0</v>
      </c>
      <c r="E281">
        <v>1.8875112078903546</v>
      </c>
      <c r="F281">
        <v>18.268804918662742</v>
      </c>
      <c r="G281">
        <v>2.4</v>
      </c>
      <c r="H281">
        <v>0</v>
      </c>
    </row>
    <row r="282" spans="1:8">
      <c r="A282" t="s">
        <v>122</v>
      </c>
      <c r="B282" t="s">
        <v>177</v>
      </c>
      <c r="C282" t="s">
        <v>856</v>
      </c>
      <c r="D282">
        <v>3.7052631578947368</v>
      </c>
      <c r="E282">
        <v>0</v>
      </c>
      <c r="F282">
        <v>0</v>
      </c>
      <c r="G282">
        <v>0</v>
      </c>
      <c r="H282">
        <v>0</v>
      </c>
    </row>
    <row r="283" spans="1:8">
      <c r="A283" t="s">
        <v>122</v>
      </c>
      <c r="B283" t="s">
        <v>177</v>
      </c>
      <c r="C283" t="s">
        <v>857</v>
      </c>
      <c r="D283">
        <v>5.3642105263157891</v>
      </c>
      <c r="E283">
        <v>0</v>
      </c>
      <c r="F283">
        <v>0</v>
      </c>
      <c r="G283">
        <v>0</v>
      </c>
      <c r="H283">
        <v>0</v>
      </c>
    </row>
    <row r="284" spans="1:8">
      <c r="A284" t="s">
        <v>122</v>
      </c>
      <c r="B284" t="s">
        <v>177</v>
      </c>
      <c r="C284" t="s">
        <v>858</v>
      </c>
      <c r="D284">
        <v>19.771200000000004</v>
      </c>
      <c r="E284">
        <v>0</v>
      </c>
      <c r="F284">
        <v>0</v>
      </c>
      <c r="G284">
        <v>0</v>
      </c>
      <c r="H284">
        <v>0</v>
      </c>
    </row>
    <row r="285" spans="1:8">
      <c r="A285" t="s">
        <v>122</v>
      </c>
      <c r="B285" t="s">
        <v>177</v>
      </c>
      <c r="C285" t="s">
        <v>859</v>
      </c>
      <c r="D285">
        <v>13.142720000000001</v>
      </c>
      <c r="E285">
        <v>0</v>
      </c>
      <c r="F285">
        <v>0</v>
      </c>
      <c r="G285">
        <v>0</v>
      </c>
      <c r="H285">
        <v>0</v>
      </c>
    </row>
    <row r="286" spans="1:8">
      <c r="A286" t="s">
        <v>122</v>
      </c>
      <c r="B286" t="s">
        <v>177</v>
      </c>
      <c r="C286" t="s">
        <v>860</v>
      </c>
      <c r="D286">
        <v>13.142720000000002</v>
      </c>
      <c r="E286">
        <v>0</v>
      </c>
      <c r="F286">
        <v>0</v>
      </c>
      <c r="G286">
        <v>0</v>
      </c>
      <c r="H286">
        <v>0</v>
      </c>
    </row>
    <row r="287" spans="1:8">
      <c r="A287" t="s">
        <v>122</v>
      </c>
      <c r="B287" t="s">
        <v>177</v>
      </c>
      <c r="C287" t="s">
        <v>861</v>
      </c>
      <c r="D287">
        <v>0</v>
      </c>
      <c r="E287">
        <v>8.5027200000000018</v>
      </c>
      <c r="F287">
        <v>2.2400000000000002</v>
      </c>
      <c r="G287">
        <v>2.4</v>
      </c>
      <c r="H287">
        <v>0</v>
      </c>
    </row>
    <row r="288" spans="1:8">
      <c r="A288" t="s">
        <v>122</v>
      </c>
      <c r="B288" t="s">
        <v>177</v>
      </c>
      <c r="C288" t="s">
        <v>862</v>
      </c>
      <c r="D288">
        <v>0</v>
      </c>
      <c r="E288">
        <v>8.5027200000000018</v>
      </c>
      <c r="F288">
        <v>2.2400000000000002</v>
      </c>
      <c r="G288">
        <v>2.4</v>
      </c>
      <c r="H288">
        <v>0</v>
      </c>
    </row>
    <row r="289" spans="1:8">
      <c r="A289" t="s">
        <v>122</v>
      </c>
      <c r="B289" t="s">
        <v>177</v>
      </c>
      <c r="C289" t="s">
        <v>863</v>
      </c>
      <c r="D289">
        <v>0</v>
      </c>
      <c r="E289">
        <v>8.5027200000000018</v>
      </c>
      <c r="F289">
        <v>2.2400000000000002</v>
      </c>
      <c r="G289">
        <v>2.4</v>
      </c>
      <c r="H289">
        <v>0</v>
      </c>
    </row>
    <row r="290" spans="1:8">
      <c r="A290" t="s">
        <v>122</v>
      </c>
      <c r="B290" t="s">
        <v>179</v>
      </c>
      <c r="C290" t="s">
        <v>856</v>
      </c>
      <c r="D290">
        <v>3.7052631578947368</v>
      </c>
      <c r="E290">
        <v>0</v>
      </c>
      <c r="F290">
        <v>0</v>
      </c>
      <c r="G290">
        <v>0</v>
      </c>
      <c r="H290">
        <v>0</v>
      </c>
    </row>
    <row r="291" spans="1:8">
      <c r="A291" t="s">
        <v>122</v>
      </c>
      <c r="B291" t="s">
        <v>179</v>
      </c>
      <c r="C291" t="s">
        <v>857</v>
      </c>
      <c r="D291">
        <v>5.3642105263157891</v>
      </c>
      <c r="E291">
        <v>0</v>
      </c>
      <c r="F291">
        <v>0</v>
      </c>
      <c r="G291">
        <v>0</v>
      </c>
      <c r="H291">
        <v>0</v>
      </c>
    </row>
    <row r="292" spans="1:8">
      <c r="A292" t="s">
        <v>122</v>
      </c>
      <c r="B292" t="s">
        <v>179</v>
      </c>
      <c r="C292" t="s">
        <v>858</v>
      </c>
      <c r="D292">
        <v>19.771200000000004</v>
      </c>
      <c r="E292">
        <v>0</v>
      </c>
      <c r="F292">
        <v>0</v>
      </c>
      <c r="G292">
        <v>0</v>
      </c>
      <c r="H292">
        <v>0</v>
      </c>
    </row>
    <row r="293" spans="1:8">
      <c r="A293" t="s">
        <v>122</v>
      </c>
      <c r="B293" t="s">
        <v>179</v>
      </c>
      <c r="C293" t="s">
        <v>859</v>
      </c>
      <c r="D293">
        <v>13.142720000000001</v>
      </c>
      <c r="E293">
        <v>0</v>
      </c>
      <c r="F293">
        <v>0</v>
      </c>
      <c r="G293">
        <v>0</v>
      </c>
      <c r="H293">
        <v>0</v>
      </c>
    </row>
    <row r="294" spans="1:8">
      <c r="A294" t="s">
        <v>122</v>
      </c>
      <c r="B294" t="s">
        <v>179</v>
      </c>
      <c r="C294" t="s">
        <v>860</v>
      </c>
      <c r="D294">
        <v>13.142720000000002</v>
      </c>
      <c r="E294">
        <v>0</v>
      </c>
      <c r="F294">
        <v>0</v>
      </c>
      <c r="G294">
        <v>0</v>
      </c>
      <c r="H294">
        <v>0</v>
      </c>
    </row>
    <row r="295" spans="1:8">
      <c r="A295" t="s">
        <v>122</v>
      </c>
      <c r="B295" t="s">
        <v>179</v>
      </c>
      <c r="C295" t="s">
        <v>861</v>
      </c>
      <c r="D295">
        <v>0</v>
      </c>
      <c r="E295">
        <v>8.5027200000000018</v>
      </c>
      <c r="F295">
        <v>2.2400000000000002</v>
      </c>
      <c r="G295">
        <v>2.4</v>
      </c>
      <c r="H295">
        <v>0</v>
      </c>
    </row>
    <row r="296" spans="1:8">
      <c r="A296" t="s">
        <v>122</v>
      </c>
      <c r="B296" t="s">
        <v>179</v>
      </c>
      <c r="C296" t="s">
        <v>862</v>
      </c>
      <c r="D296">
        <v>0</v>
      </c>
      <c r="E296">
        <v>8.5027200000000018</v>
      </c>
      <c r="F296">
        <v>2.2400000000000002</v>
      </c>
      <c r="G296">
        <v>2.4</v>
      </c>
      <c r="H296">
        <v>0</v>
      </c>
    </row>
    <row r="297" spans="1:8">
      <c r="A297" t="s">
        <v>122</v>
      </c>
      <c r="B297" t="s">
        <v>179</v>
      </c>
      <c r="C297" t="s">
        <v>863</v>
      </c>
      <c r="D297">
        <v>0</v>
      </c>
      <c r="E297">
        <v>8.5027200000000018</v>
      </c>
      <c r="F297">
        <v>2.2400000000000002</v>
      </c>
      <c r="G297">
        <v>2.4</v>
      </c>
      <c r="H297">
        <v>0</v>
      </c>
    </row>
    <row r="298" spans="1:8">
      <c r="A298" t="s">
        <v>122</v>
      </c>
      <c r="B298" t="s">
        <v>181</v>
      </c>
      <c r="C298" t="s">
        <v>856</v>
      </c>
      <c r="D298">
        <v>3.7052631578947368</v>
      </c>
      <c r="E298">
        <v>0</v>
      </c>
      <c r="F298">
        <v>0</v>
      </c>
      <c r="G298">
        <v>0</v>
      </c>
      <c r="H298">
        <v>0</v>
      </c>
    </row>
    <row r="299" spans="1:8">
      <c r="A299" t="s">
        <v>122</v>
      </c>
      <c r="B299" t="s">
        <v>181</v>
      </c>
      <c r="C299" t="s">
        <v>857</v>
      </c>
      <c r="D299">
        <v>5.3642105263157891</v>
      </c>
      <c r="E299">
        <v>0</v>
      </c>
      <c r="F299">
        <v>0</v>
      </c>
      <c r="G299">
        <v>0</v>
      </c>
      <c r="H299">
        <v>0</v>
      </c>
    </row>
    <row r="300" spans="1:8">
      <c r="A300" t="s">
        <v>122</v>
      </c>
      <c r="B300" t="s">
        <v>181</v>
      </c>
      <c r="C300" t="s">
        <v>858</v>
      </c>
      <c r="D300">
        <v>19.771200000000004</v>
      </c>
      <c r="E300">
        <v>0</v>
      </c>
      <c r="F300">
        <v>0</v>
      </c>
      <c r="G300">
        <v>0</v>
      </c>
      <c r="H300">
        <v>0</v>
      </c>
    </row>
    <row r="301" spans="1:8">
      <c r="A301" t="s">
        <v>122</v>
      </c>
      <c r="B301" t="s">
        <v>181</v>
      </c>
      <c r="C301" t="s">
        <v>859</v>
      </c>
      <c r="D301">
        <v>13.142720000000001</v>
      </c>
      <c r="E301">
        <v>0</v>
      </c>
      <c r="F301">
        <v>0</v>
      </c>
      <c r="G301">
        <v>0</v>
      </c>
      <c r="H301">
        <v>0</v>
      </c>
    </row>
    <row r="302" spans="1:8">
      <c r="A302" t="s">
        <v>122</v>
      </c>
      <c r="B302" t="s">
        <v>181</v>
      </c>
      <c r="C302" t="s">
        <v>860</v>
      </c>
      <c r="D302">
        <v>13.142720000000002</v>
      </c>
      <c r="E302">
        <v>0</v>
      </c>
      <c r="F302">
        <v>0</v>
      </c>
      <c r="G302">
        <v>0</v>
      </c>
      <c r="H302">
        <v>0</v>
      </c>
    </row>
    <row r="303" spans="1:8">
      <c r="A303" t="s">
        <v>122</v>
      </c>
      <c r="B303" t="s">
        <v>181</v>
      </c>
      <c r="C303" t="s">
        <v>861</v>
      </c>
      <c r="D303">
        <v>0</v>
      </c>
      <c r="E303">
        <v>8.5027200000000018</v>
      </c>
      <c r="F303">
        <v>2.2400000000000002</v>
      </c>
      <c r="G303">
        <v>2.4</v>
      </c>
      <c r="H303">
        <v>0</v>
      </c>
    </row>
    <row r="304" spans="1:8">
      <c r="A304" t="s">
        <v>122</v>
      </c>
      <c r="B304" t="s">
        <v>181</v>
      </c>
      <c r="C304" t="s">
        <v>862</v>
      </c>
      <c r="D304">
        <v>0</v>
      </c>
      <c r="E304">
        <v>8.5027200000000018</v>
      </c>
      <c r="F304">
        <v>2.2400000000000002</v>
      </c>
      <c r="G304">
        <v>2.4</v>
      </c>
      <c r="H304">
        <v>0</v>
      </c>
    </row>
    <row r="305" spans="1:8">
      <c r="A305" t="s">
        <v>122</v>
      </c>
      <c r="B305" t="s">
        <v>181</v>
      </c>
      <c r="C305" t="s">
        <v>863</v>
      </c>
      <c r="D305">
        <v>0</v>
      </c>
      <c r="E305">
        <v>8.5027200000000018</v>
      </c>
      <c r="F305">
        <v>2.2400000000000002</v>
      </c>
      <c r="G305">
        <v>2.4</v>
      </c>
      <c r="H305">
        <v>0</v>
      </c>
    </row>
    <row r="306" spans="1:8">
      <c r="A306" t="s">
        <v>122</v>
      </c>
      <c r="B306" t="s">
        <v>183</v>
      </c>
      <c r="C306" t="s">
        <v>856</v>
      </c>
      <c r="D306">
        <v>3.7052631578947368</v>
      </c>
      <c r="E306">
        <v>0</v>
      </c>
      <c r="F306">
        <v>0</v>
      </c>
      <c r="G306">
        <v>0</v>
      </c>
      <c r="H306">
        <v>0</v>
      </c>
    </row>
    <row r="307" spans="1:8">
      <c r="A307" t="s">
        <v>122</v>
      </c>
      <c r="B307" t="s">
        <v>183</v>
      </c>
      <c r="C307" t="s">
        <v>857</v>
      </c>
      <c r="D307">
        <v>5.3642105263157891</v>
      </c>
      <c r="E307">
        <v>0</v>
      </c>
      <c r="F307">
        <v>0</v>
      </c>
      <c r="G307">
        <v>0</v>
      </c>
      <c r="H307">
        <v>0</v>
      </c>
    </row>
    <row r="308" spans="1:8">
      <c r="A308" t="s">
        <v>122</v>
      </c>
      <c r="B308" t="s">
        <v>183</v>
      </c>
      <c r="C308" t="s">
        <v>858</v>
      </c>
      <c r="D308">
        <v>19.771200000000004</v>
      </c>
      <c r="E308">
        <v>0</v>
      </c>
      <c r="F308">
        <v>0</v>
      </c>
      <c r="G308">
        <v>0</v>
      </c>
      <c r="H308">
        <v>0</v>
      </c>
    </row>
    <row r="309" spans="1:8">
      <c r="A309" t="s">
        <v>122</v>
      </c>
      <c r="B309" t="s">
        <v>183</v>
      </c>
      <c r="C309" t="s">
        <v>859</v>
      </c>
      <c r="D309">
        <v>13.142720000000001</v>
      </c>
      <c r="E309">
        <v>0</v>
      </c>
      <c r="F309">
        <v>0</v>
      </c>
      <c r="G309">
        <v>0</v>
      </c>
      <c r="H309">
        <v>0</v>
      </c>
    </row>
    <row r="310" spans="1:8">
      <c r="A310" t="s">
        <v>122</v>
      </c>
      <c r="B310" t="s">
        <v>183</v>
      </c>
      <c r="C310" t="s">
        <v>860</v>
      </c>
      <c r="D310">
        <v>13.142720000000002</v>
      </c>
      <c r="E310">
        <v>0</v>
      </c>
      <c r="F310">
        <v>0</v>
      </c>
      <c r="G310">
        <v>0</v>
      </c>
      <c r="H310">
        <v>0</v>
      </c>
    </row>
    <row r="311" spans="1:8">
      <c r="A311" t="s">
        <v>122</v>
      </c>
      <c r="B311" t="s">
        <v>183</v>
      </c>
      <c r="C311" t="s">
        <v>861</v>
      </c>
      <c r="D311">
        <v>0</v>
      </c>
      <c r="E311">
        <v>8.5027200000000018</v>
      </c>
      <c r="F311">
        <v>2.2400000000000002</v>
      </c>
      <c r="G311">
        <v>2.4</v>
      </c>
      <c r="H311">
        <v>0</v>
      </c>
    </row>
    <row r="312" spans="1:8">
      <c r="A312" t="s">
        <v>122</v>
      </c>
      <c r="B312" t="s">
        <v>183</v>
      </c>
      <c r="C312" t="s">
        <v>862</v>
      </c>
      <c r="D312">
        <v>0</v>
      </c>
      <c r="E312">
        <v>8.5027200000000018</v>
      </c>
      <c r="F312">
        <v>2.2400000000000002</v>
      </c>
      <c r="G312">
        <v>2.4</v>
      </c>
      <c r="H312">
        <v>0</v>
      </c>
    </row>
    <row r="313" spans="1:8">
      <c r="A313" t="s">
        <v>122</v>
      </c>
      <c r="B313" t="s">
        <v>183</v>
      </c>
      <c r="C313" t="s">
        <v>863</v>
      </c>
      <c r="D313">
        <v>0</v>
      </c>
      <c r="E313">
        <v>8.5027200000000018</v>
      </c>
      <c r="F313">
        <v>2.2400000000000002</v>
      </c>
      <c r="G313">
        <v>2.4</v>
      </c>
      <c r="H313">
        <v>0</v>
      </c>
    </row>
    <row r="314" spans="1:8">
      <c r="A314" t="s">
        <v>122</v>
      </c>
      <c r="B314" t="s">
        <v>185</v>
      </c>
      <c r="C314" t="s">
        <v>856</v>
      </c>
      <c r="D314">
        <v>6.1179931536157461</v>
      </c>
      <c r="E314">
        <v>0</v>
      </c>
      <c r="F314">
        <v>0</v>
      </c>
      <c r="G314">
        <v>0</v>
      </c>
      <c r="H314">
        <v>0</v>
      </c>
    </row>
    <row r="315" spans="1:8">
      <c r="A315" t="s">
        <v>122</v>
      </c>
      <c r="B315" t="s">
        <v>185</v>
      </c>
      <c r="C315" t="s">
        <v>857</v>
      </c>
      <c r="D315">
        <v>6.8867871769914979</v>
      </c>
      <c r="E315">
        <v>0</v>
      </c>
      <c r="F315">
        <v>0</v>
      </c>
      <c r="G315">
        <v>0</v>
      </c>
      <c r="H315">
        <v>0</v>
      </c>
    </row>
    <row r="316" spans="1:8">
      <c r="A316" t="s">
        <v>122</v>
      </c>
      <c r="B316" t="s">
        <v>185</v>
      </c>
      <c r="C316" t="s">
        <v>858</v>
      </c>
      <c r="D316">
        <v>18.627791869918706</v>
      </c>
      <c r="E316">
        <v>0</v>
      </c>
      <c r="F316">
        <v>0</v>
      </c>
      <c r="G316">
        <v>0</v>
      </c>
      <c r="H316">
        <v>0</v>
      </c>
    </row>
    <row r="317" spans="1:8">
      <c r="A317" t="s">
        <v>122</v>
      </c>
      <c r="B317" t="s">
        <v>185</v>
      </c>
      <c r="C317" t="s">
        <v>859</v>
      </c>
      <c r="D317">
        <v>14.208805203252032</v>
      </c>
      <c r="E317">
        <v>0</v>
      </c>
      <c r="F317">
        <v>0</v>
      </c>
      <c r="G317">
        <v>0</v>
      </c>
      <c r="H317">
        <v>0</v>
      </c>
    </row>
    <row r="318" spans="1:8">
      <c r="A318" t="s">
        <v>122</v>
      </c>
      <c r="B318" t="s">
        <v>185</v>
      </c>
      <c r="C318" t="s">
        <v>860</v>
      </c>
      <c r="D318">
        <v>12.521199354425519</v>
      </c>
      <c r="E318">
        <v>0</v>
      </c>
      <c r="F318">
        <v>0</v>
      </c>
      <c r="G318">
        <v>0</v>
      </c>
      <c r="H318">
        <v>0</v>
      </c>
    </row>
    <row r="319" spans="1:8">
      <c r="A319" t="s">
        <v>122</v>
      </c>
      <c r="B319" t="s">
        <v>185</v>
      </c>
      <c r="C319" t="s">
        <v>861</v>
      </c>
      <c r="D319">
        <v>0</v>
      </c>
      <c r="E319">
        <v>5.9830652013150605</v>
      </c>
      <c r="F319">
        <v>4.538134153110458</v>
      </c>
      <c r="G319">
        <v>2</v>
      </c>
      <c r="H319">
        <v>0</v>
      </c>
    </row>
    <row r="320" spans="1:8">
      <c r="A320" t="s">
        <v>122</v>
      </c>
      <c r="B320" t="s">
        <v>185</v>
      </c>
      <c r="C320" t="s">
        <v>862</v>
      </c>
      <c r="D320">
        <v>0</v>
      </c>
      <c r="E320">
        <v>5.9830652013150605</v>
      </c>
      <c r="F320">
        <v>4.538134153110458</v>
      </c>
      <c r="G320">
        <v>2</v>
      </c>
      <c r="H320">
        <v>0</v>
      </c>
    </row>
    <row r="321" spans="1:8">
      <c r="A321" t="s">
        <v>122</v>
      </c>
      <c r="B321" t="s">
        <v>185</v>
      </c>
      <c r="C321" t="s">
        <v>863</v>
      </c>
      <c r="D321">
        <v>0</v>
      </c>
      <c r="E321">
        <v>5.9830652013150605</v>
      </c>
      <c r="F321">
        <v>4.538134153110458</v>
      </c>
      <c r="G321">
        <v>2</v>
      </c>
      <c r="H321">
        <v>0</v>
      </c>
    </row>
    <row r="322" spans="1:8">
      <c r="A322" t="s">
        <v>124</v>
      </c>
      <c r="B322" t="s">
        <v>171</v>
      </c>
      <c r="C322" t="s">
        <v>856</v>
      </c>
      <c r="D322">
        <v>7.5093333333333341</v>
      </c>
      <c r="E322">
        <v>0</v>
      </c>
      <c r="F322">
        <v>0</v>
      </c>
      <c r="G322">
        <v>0</v>
      </c>
      <c r="H322">
        <v>0</v>
      </c>
    </row>
    <row r="323" spans="1:8">
      <c r="A323" t="s">
        <v>124</v>
      </c>
      <c r="B323" t="s">
        <v>171</v>
      </c>
      <c r="C323" t="s">
        <v>857</v>
      </c>
      <c r="D323">
        <v>9.42291950712114</v>
      </c>
      <c r="E323">
        <v>0</v>
      </c>
      <c r="F323">
        <v>0</v>
      </c>
      <c r="G323">
        <v>0</v>
      </c>
      <c r="H323">
        <v>0</v>
      </c>
    </row>
    <row r="324" spans="1:8">
      <c r="A324" t="s">
        <v>124</v>
      </c>
      <c r="B324" t="s">
        <v>171</v>
      </c>
      <c r="C324" t="s">
        <v>858</v>
      </c>
      <c r="D324">
        <v>16.216803580707847</v>
      </c>
      <c r="E324">
        <v>0</v>
      </c>
      <c r="F324">
        <v>0</v>
      </c>
      <c r="G324">
        <v>0</v>
      </c>
      <c r="H324">
        <v>0</v>
      </c>
    </row>
    <row r="325" spans="1:8">
      <c r="A325" t="s">
        <v>124</v>
      </c>
      <c r="B325" t="s">
        <v>171</v>
      </c>
      <c r="C325" t="s">
        <v>859</v>
      </c>
      <c r="D325">
        <v>18.058921138574419</v>
      </c>
      <c r="E325">
        <v>0</v>
      </c>
      <c r="F325">
        <v>0</v>
      </c>
      <c r="G325">
        <v>0</v>
      </c>
      <c r="H325">
        <v>0</v>
      </c>
    </row>
    <row r="326" spans="1:8">
      <c r="A326" t="s">
        <v>124</v>
      </c>
      <c r="B326" t="s">
        <v>171</v>
      </c>
      <c r="C326" t="s">
        <v>860</v>
      </c>
      <c r="D326">
        <v>17.473260515830411</v>
      </c>
      <c r="E326">
        <v>0</v>
      </c>
      <c r="F326">
        <v>0</v>
      </c>
      <c r="G326">
        <v>0</v>
      </c>
      <c r="H326">
        <v>0</v>
      </c>
    </row>
    <row r="327" spans="1:8">
      <c r="A327" t="s">
        <v>124</v>
      </c>
      <c r="B327" t="s">
        <v>171</v>
      </c>
      <c r="C327" t="s">
        <v>861</v>
      </c>
      <c r="D327">
        <v>0</v>
      </c>
      <c r="E327">
        <v>11.329372748311979</v>
      </c>
      <c r="F327">
        <v>2.5630417292963998</v>
      </c>
      <c r="G327">
        <v>1.5808460382220306</v>
      </c>
      <c r="H327">
        <v>2</v>
      </c>
    </row>
    <row r="328" spans="1:8">
      <c r="A328" t="s">
        <v>124</v>
      </c>
      <c r="B328" t="s">
        <v>171</v>
      </c>
      <c r="C328" t="s">
        <v>862</v>
      </c>
      <c r="D328">
        <v>0</v>
      </c>
      <c r="E328">
        <v>11.329372748311979</v>
      </c>
      <c r="F328">
        <v>2.5630417292963998</v>
      </c>
      <c r="G328">
        <v>1.5808460382220306</v>
      </c>
      <c r="H328">
        <v>2</v>
      </c>
    </row>
    <row r="329" spans="1:8">
      <c r="A329" t="s">
        <v>124</v>
      </c>
      <c r="B329" t="s">
        <v>171</v>
      </c>
      <c r="C329" t="s">
        <v>863</v>
      </c>
      <c r="D329">
        <v>0</v>
      </c>
      <c r="E329">
        <v>11.329372748311979</v>
      </c>
      <c r="F329">
        <v>2.5630417292963998</v>
      </c>
      <c r="G329">
        <v>1.5808460382220306</v>
      </c>
      <c r="H329">
        <v>2</v>
      </c>
    </row>
    <row r="330" spans="1:8">
      <c r="A330" t="s">
        <v>124</v>
      </c>
      <c r="B330" t="s">
        <v>173</v>
      </c>
      <c r="C330" t="s">
        <v>856</v>
      </c>
      <c r="D330">
        <v>3.5203526056520609</v>
      </c>
      <c r="E330">
        <v>0</v>
      </c>
      <c r="F330">
        <v>0</v>
      </c>
      <c r="G330">
        <v>0</v>
      </c>
      <c r="H330">
        <v>0</v>
      </c>
    </row>
    <row r="331" spans="1:8">
      <c r="A331" t="s">
        <v>124</v>
      </c>
      <c r="B331" t="s">
        <v>173</v>
      </c>
      <c r="C331" t="s">
        <v>857</v>
      </c>
      <c r="D331">
        <v>10.131092192483317</v>
      </c>
      <c r="E331">
        <v>0</v>
      </c>
      <c r="F331">
        <v>0</v>
      </c>
      <c r="G331">
        <v>0</v>
      </c>
      <c r="H331">
        <v>0</v>
      </c>
    </row>
    <row r="332" spans="1:8">
      <c r="A332" t="s">
        <v>124</v>
      </c>
      <c r="B332" t="s">
        <v>173</v>
      </c>
      <c r="C332" t="s">
        <v>858</v>
      </c>
      <c r="D332">
        <v>12.830106028606259</v>
      </c>
      <c r="E332">
        <v>0</v>
      </c>
      <c r="F332">
        <v>0</v>
      </c>
      <c r="G332">
        <v>0</v>
      </c>
      <c r="H332">
        <v>0</v>
      </c>
    </row>
    <row r="333" spans="1:8">
      <c r="A333" t="s">
        <v>124</v>
      </c>
      <c r="B333" t="s">
        <v>173</v>
      </c>
      <c r="C333" t="s">
        <v>859</v>
      </c>
      <c r="D333">
        <v>12.083912143324305</v>
      </c>
      <c r="E333">
        <v>0</v>
      </c>
      <c r="F333">
        <v>0</v>
      </c>
      <c r="G333">
        <v>0</v>
      </c>
      <c r="H333">
        <v>0</v>
      </c>
    </row>
    <row r="334" spans="1:8">
      <c r="A334" t="s">
        <v>124</v>
      </c>
      <c r="B334" t="s">
        <v>173</v>
      </c>
      <c r="C334" t="s">
        <v>860</v>
      </c>
      <c r="D334">
        <v>15.170781857889905</v>
      </c>
      <c r="E334">
        <v>0</v>
      </c>
      <c r="F334">
        <v>0</v>
      </c>
      <c r="G334">
        <v>0</v>
      </c>
      <c r="H334">
        <v>0</v>
      </c>
    </row>
    <row r="335" spans="1:8">
      <c r="A335" t="s">
        <v>124</v>
      </c>
      <c r="B335" t="s">
        <v>173</v>
      </c>
      <c r="C335" t="s">
        <v>861</v>
      </c>
      <c r="D335">
        <v>0</v>
      </c>
      <c r="E335">
        <v>8.4735711893420991</v>
      </c>
      <c r="F335">
        <v>2.9922578538974873</v>
      </c>
      <c r="G335">
        <v>2.41788447942423</v>
      </c>
      <c r="H335">
        <v>1.2870683352260861</v>
      </c>
    </row>
    <row r="336" spans="1:8">
      <c r="A336" t="s">
        <v>124</v>
      </c>
      <c r="B336" t="s">
        <v>173</v>
      </c>
      <c r="C336" t="s">
        <v>862</v>
      </c>
      <c r="D336">
        <v>0</v>
      </c>
      <c r="E336">
        <v>8.4735711893420991</v>
      </c>
      <c r="F336">
        <v>2.9922578538974873</v>
      </c>
      <c r="G336">
        <v>2.41788447942423</v>
      </c>
      <c r="H336">
        <v>1.2870683352260861</v>
      </c>
    </row>
    <row r="337" spans="1:8">
      <c r="A337" t="s">
        <v>124</v>
      </c>
      <c r="B337" t="s">
        <v>173</v>
      </c>
      <c r="C337" t="s">
        <v>863</v>
      </c>
      <c r="D337">
        <v>0</v>
      </c>
      <c r="E337">
        <v>8.4735711893420991</v>
      </c>
      <c r="F337">
        <v>2.9922578538974873</v>
      </c>
      <c r="G337">
        <v>2.41788447942423</v>
      </c>
      <c r="H337">
        <v>1.2870683352260861</v>
      </c>
    </row>
    <row r="338" spans="1:8">
      <c r="A338" t="s">
        <v>124</v>
      </c>
      <c r="B338" t="s">
        <v>175</v>
      </c>
      <c r="C338" t="s">
        <v>856</v>
      </c>
      <c r="D338">
        <v>7.065853658536585</v>
      </c>
      <c r="E338">
        <v>0</v>
      </c>
      <c r="F338">
        <v>0</v>
      </c>
      <c r="G338">
        <v>0</v>
      </c>
      <c r="H338">
        <v>0</v>
      </c>
    </row>
    <row r="339" spans="1:8">
      <c r="A339" t="s">
        <v>124</v>
      </c>
      <c r="B339" t="s">
        <v>175</v>
      </c>
      <c r="C339" t="s">
        <v>857</v>
      </c>
      <c r="D339">
        <v>7.065853658536585</v>
      </c>
      <c r="E339">
        <v>0</v>
      </c>
      <c r="F339">
        <v>0</v>
      </c>
      <c r="G339">
        <v>0</v>
      </c>
      <c r="H339">
        <v>0</v>
      </c>
    </row>
    <row r="340" spans="1:8">
      <c r="A340" t="s">
        <v>124</v>
      </c>
      <c r="B340" t="s">
        <v>175</v>
      </c>
      <c r="C340" t="s">
        <v>858</v>
      </c>
      <c r="D340">
        <v>32.6819512195122</v>
      </c>
      <c r="E340">
        <v>0</v>
      </c>
      <c r="F340">
        <v>0</v>
      </c>
      <c r="G340">
        <v>0</v>
      </c>
      <c r="H340">
        <v>0</v>
      </c>
    </row>
    <row r="341" spans="1:8">
      <c r="A341" t="s">
        <v>124</v>
      </c>
      <c r="B341" t="s">
        <v>175</v>
      </c>
      <c r="C341" t="s">
        <v>859</v>
      </c>
      <c r="D341">
        <v>32.6819512195122</v>
      </c>
      <c r="E341">
        <v>0</v>
      </c>
      <c r="F341">
        <v>0</v>
      </c>
      <c r="G341">
        <v>0</v>
      </c>
      <c r="H341">
        <v>0</v>
      </c>
    </row>
    <row r="342" spans="1:8">
      <c r="A342" t="s">
        <v>124</v>
      </c>
      <c r="B342" t="s">
        <v>175</v>
      </c>
      <c r="C342" t="s">
        <v>860</v>
      </c>
      <c r="D342">
        <v>22.556316126553096</v>
      </c>
      <c r="E342">
        <v>0</v>
      </c>
      <c r="F342">
        <v>0</v>
      </c>
      <c r="G342">
        <v>0</v>
      </c>
      <c r="H342">
        <v>0</v>
      </c>
    </row>
    <row r="343" spans="1:8">
      <c r="A343" t="s">
        <v>124</v>
      </c>
      <c r="B343" t="s">
        <v>175</v>
      </c>
      <c r="C343" t="s">
        <v>861</v>
      </c>
      <c r="D343">
        <v>0</v>
      </c>
      <c r="E343">
        <v>1.8875112078903546</v>
      </c>
      <c r="F343">
        <v>18.268804918662742</v>
      </c>
      <c r="G343">
        <v>2.4</v>
      </c>
      <c r="H343">
        <v>0</v>
      </c>
    </row>
    <row r="344" spans="1:8">
      <c r="A344" t="s">
        <v>124</v>
      </c>
      <c r="B344" t="s">
        <v>175</v>
      </c>
      <c r="C344" t="s">
        <v>862</v>
      </c>
      <c r="D344">
        <v>0</v>
      </c>
      <c r="E344">
        <v>1.8875112078903546</v>
      </c>
      <c r="F344">
        <v>18.268804918662742</v>
      </c>
      <c r="G344">
        <v>2.4</v>
      </c>
      <c r="H344">
        <v>0</v>
      </c>
    </row>
    <row r="345" spans="1:8">
      <c r="A345" t="s">
        <v>124</v>
      </c>
      <c r="B345" t="s">
        <v>175</v>
      </c>
      <c r="C345" t="s">
        <v>863</v>
      </c>
      <c r="D345">
        <v>0</v>
      </c>
      <c r="E345">
        <v>1.8875112078903546</v>
      </c>
      <c r="F345">
        <v>18.268804918662742</v>
      </c>
      <c r="G345">
        <v>2.4</v>
      </c>
      <c r="H345">
        <v>0</v>
      </c>
    </row>
    <row r="346" spans="1:8">
      <c r="A346" t="s">
        <v>124</v>
      </c>
      <c r="B346" t="s">
        <v>177</v>
      </c>
      <c r="C346" t="s">
        <v>856</v>
      </c>
      <c r="D346">
        <v>3.7052631578947368</v>
      </c>
      <c r="E346">
        <v>0</v>
      </c>
      <c r="F346">
        <v>0</v>
      </c>
      <c r="G346">
        <v>0</v>
      </c>
      <c r="H346">
        <v>0</v>
      </c>
    </row>
    <row r="347" spans="1:8">
      <c r="A347" t="s">
        <v>124</v>
      </c>
      <c r="B347" t="s">
        <v>177</v>
      </c>
      <c r="C347" t="s">
        <v>857</v>
      </c>
      <c r="D347">
        <v>5.3642105263157891</v>
      </c>
      <c r="E347">
        <v>0</v>
      </c>
      <c r="F347">
        <v>0</v>
      </c>
      <c r="G347">
        <v>0</v>
      </c>
      <c r="H347">
        <v>0</v>
      </c>
    </row>
    <row r="348" spans="1:8">
      <c r="A348" t="s">
        <v>124</v>
      </c>
      <c r="B348" t="s">
        <v>177</v>
      </c>
      <c r="C348" t="s">
        <v>858</v>
      </c>
      <c r="D348">
        <v>19.771200000000004</v>
      </c>
      <c r="E348">
        <v>0</v>
      </c>
      <c r="F348">
        <v>0</v>
      </c>
      <c r="G348">
        <v>0</v>
      </c>
      <c r="H348">
        <v>0</v>
      </c>
    </row>
    <row r="349" spans="1:8">
      <c r="A349" t="s">
        <v>124</v>
      </c>
      <c r="B349" t="s">
        <v>177</v>
      </c>
      <c r="C349" t="s">
        <v>859</v>
      </c>
      <c r="D349">
        <v>13.142720000000001</v>
      </c>
      <c r="E349">
        <v>0</v>
      </c>
      <c r="F349">
        <v>0</v>
      </c>
      <c r="G349">
        <v>0</v>
      </c>
      <c r="H349">
        <v>0</v>
      </c>
    </row>
    <row r="350" spans="1:8">
      <c r="A350" t="s">
        <v>124</v>
      </c>
      <c r="B350" t="s">
        <v>177</v>
      </c>
      <c r="C350" t="s">
        <v>860</v>
      </c>
      <c r="D350">
        <v>13.142720000000002</v>
      </c>
      <c r="E350">
        <v>0</v>
      </c>
      <c r="F350">
        <v>0</v>
      </c>
      <c r="G350">
        <v>0</v>
      </c>
      <c r="H350">
        <v>0</v>
      </c>
    </row>
    <row r="351" spans="1:8">
      <c r="A351" t="s">
        <v>124</v>
      </c>
      <c r="B351" t="s">
        <v>177</v>
      </c>
      <c r="C351" t="s">
        <v>861</v>
      </c>
      <c r="D351">
        <v>0</v>
      </c>
      <c r="E351">
        <v>8.5027200000000018</v>
      </c>
      <c r="F351">
        <v>2.2400000000000002</v>
      </c>
      <c r="G351">
        <v>2.4</v>
      </c>
      <c r="H351">
        <v>0</v>
      </c>
    </row>
    <row r="352" spans="1:8">
      <c r="A352" t="s">
        <v>124</v>
      </c>
      <c r="B352" t="s">
        <v>177</v>
      </c>
      <c r="C352" t="s">
        <v>862</v>
      </c>
      <c r="D352">
        <v>0</v>
      </c>
      <c r="E352">
        <v>8.5027200000000018</v>
      </c>
      <c r="F352">
        <v>2.2400000000000002</v>
      </c>
      <c r="G352">
        <v>2.4</v>
      </c>
      <c r="H352">
        <v>0</v>
      </c>
    </row>
    <row r="353" spans="1:8">
      <c r="A353" t="s">
        <v>124</v>
      </c>
      <c r="B353" t="s">
        <v>177</v>
      </c>
      <c r="C353" t="s">
        <v>863</v>
      </c>
      <c r="D353">
        <v>0</v>
      </c>
      <c r="E353">
        <v>8.5027200000000018</v>
      </c>
      <c r="F353">
        <v>2.2400000000000002</v>
      </c>
      <c r="G353">
        <v>2.4</v>
      </c>
      <c r="H353">
        <v>0</v>
      </c>
    </row>
    <row r="354" spans="1:8">
      <c r="A354" t="s">
        <v>124</v>
      </c>
      <c r="B354" t="s">
        <v>179</v>
      </c>
      <c r="C354" t="s">
        <v>856</v>
      </c>
      <c r="D354">
        <v>3.7052631578947368</v>
      </c>
      <c r="E354">
        <v>0</v>
      </c>
      <c r="F354">
        <v>0</v>
      </c>
      <c r="G354">
        <v>0</v>
      </c>
      <c r="H354">
        <v>0</v>
      </c>
    </row>
    <row r="355" spans="1:8">
      <c r="A355" t="s">
        <v>124</v>
      </c>
      <c r="B355" t="s">
        <v>179</v>
      </c>
      <c r="C355" t="s">
        <v>857</v>
      </c>
      <c r="D355">
        <v>5.3642105263157891</v>
      </c>
      <c r="E355">
        <v>0</v>
      </c>
      <c r="F355">
        <v>0</v>
      </c>
      <c r="G355">
        <v>0</v>
      </c>
      <c r="H355">
        <v>0</v>
      </c>
    </row>
    <row r="356" spans="1:8">
      <c r="A356" t="s">
        <v>124</v>
      </c>
      <c r="B356" t="s">
        <v>179</v>
      </c>
      <c r="C356" t="s">
        <v>858</v>
      </c>
      <c r="D356">
        <v>19.771200000000004</v>
      </c>
      <c r="E356">
        <v>0</v>
      </c>
      <c r="F356">
        <v>0</v>
      </c>
      <c r="G356">
        <v>0</v>
      </c>
      <c r="H356">
        <v>0</v>
      </c>
    </row>
    <row r="357" spans="1:8">
      <c r="A357" t="s">
        <v>124</v>
      </c>
      <c r="B357" t="s">
        <v>179</v>
      </c>
      <c r="C357" t="s">
        <v>859</v>
      </c>
      <c r="D357">
        <v>13.142720000000001</v>
      </c>
      <c r="E357">
        <v>0</v>
      </c>
      <c r="F357">
        <v>0</v>
      </c>
      <c r="G357">
        <v>0</v>
      </c>
      <c r="H357">
        <v>0</v>
      </c>
    </row>
    <row r="358" spans="1:8">
      <c r="A358" t="s">
        <v>124</v>
      </c>
      <c r="B358" t="s">
        <v>179</v>
      </c>
      <c r="C358" t="s">
        <v>860</v>
      </c>
      <c r="D358">
        <v>13.142720000000002</v>
      </c>
      <c r="E358">
        <v>0</v>
      </c>
      <c r="F358">
        <v>0</v>
      </c>
      <c r="G358">
        <v>0</v>
      </c>
      <c r="H358">
        <v>0</v>
      </c>
    </row>
    <row r="359" spans="1:8">
      <c r="A359" t="s">
        <v>124</v>
      </c>
      <c r="B359" t="s">
        <v>179</v>
      </c>
      <c r="C359" t="s">
        <v>861</v>
      </c>
      <c r="D359">
        <v>0</v>
      </c>
      <c r="E359">
        <v>8.5027200000000018</v>
      </c>
      <c r="F359">
        <v>2.2400000000000002</v>
      </c>
      <c r="G359">
        <v>2.4</v>
      </c>
      <c r="H359">
        <v>0</v>
      </c>
    </row>
    <row r="360" spans="1:8">
      <c r="A360" t="s">
        <v>124</v>
      </c>
      <c r="B360" t="s">
        <v>179</v>
      </c>
      <c r="C360" t="s">
        <v>862</v>
      </c>
      <c r="D360">
        <v>0</v>
      </c>
      <c r="E360">
        <v>8.5027200000000018</v>
      </c>
      <c r="F360">
        <v>2.2400000000000002</v>
      </c>
      <c r="G360">
        <v>2.4</v>
      </c>
      <c r="H360">
        <v>0</v>
      </c>
    </row>
    <row r="361" spans="1:8">
      <c r="A361" t="s">
        <v>124</v>
      </c>
      <c r="B361" t="s">
        <v>179</v>
      </c>
      <c r="C361" t="s">
        <v>863</v>
      </c>
      <c r="D361">
        <v>0</v>
      </c>
      <c r="E361">
        <v>8.5027200000000018</v>
      </c>
      <c r="F361">
        <v>2.2400000000000002</v>
      </c>
      <c r="G361">
        <v>2.4</v>
      </c>
      <c r="H361">
        <v>0</v>
      </c>
    </row>
    <row r="362" spans="1:8">
      <c r="A362" t="s">
        <v>124</v>
      </c>
      <c r="B362" t="s">
        <v>181</v>
      </c>
      <c r="C362" t="s">
        <v>856</v>
      </c>
      <c r="D362">
        <v>3.7052631578947368</v>
      </c>
      <c r="E362">
        <v>0</v>
      </c>
      <c r="F362">
        <v>0</v>
      </c>
      <c r="G362">
        <v>0</v>
      </c>
      <c r="H362">
        <v>0</v>
      </c>
    </row>
    <row r="363" spans="1:8">
      <c r="A363" t="s">
        <v>124</v>
      </c>
      <c r="B363" t="s">
        <v>181</v>
      </c>
      <c r="C363" t="s">
        <v>857</v>
      </c>
      <c r="D363">
        <v>5.3642105263157891</v>
      </c>
      <c r="E363">
        <v>0</v>
      </c>
      <c r="F363">
        <v>0</v>
      </c>
      <c r="G363">
        <v>0</v>
      </c>
      <c r="H363">
        <v>0</v>
      </c>
    </row>
    <row r="364" spans="1:8">
      <c r="A364" t="s">
        <v>124</v>
      </c>
      <c r="B364" t="s">
        <v>181</v>
      </c>
      <c r="C364" t="s">
        <v>858</v>
      </c>
      <c r="D364">
        <v>19.771200000000004</v>
      </c>
      <c r="E364">
        <v>0</v>
      </c>
      <c r="F364">
        <v>0</v>
      </c>
      <c r="G364">
        <v>0</v>
      </c>
      <c r="H364">
        <v>0</v>
      </c>
    </row>
    <row r="365" spans="1:8">
      <c r="A365" t="s">
        <v>124</v>
      </c>
      <c r="B365" t="s">
        <v>181</v>
      </c>
      <c r="C365" t="s">
        <v>859</v>
      </c>
      <c r="D365">
        <v>13.142720000000001</v>
      </c>
      <c r="E365">
        <v>0</v>
      </c>
      <c r="F365">
        <v>0</v>
      </c>
      <c r="G365">
        <v>0</v>
      </c>
      <c r="H365">
        <v>0</v>
      </c>
    </row>
    <row r="366" spans="1:8">
      <c r="A366" t="s">
        <v>124</v>
      </c>
      <c r="B366" t="s">
        <v>181</v>
      </c>
      <c r="C366" t="s">
        <v>860</v>
      </c>
      <c r="D366">
        <v>13.142720000000002</v>
      </c>
      <c r="E366">
        <v>0</v>
      </c>
      <c r="F366">
        <v>0</v>
      </c>
      <c r="G366">
        <v>0</v>
      </c>
      <c r="H366">
        <v>0</v>
      </c>
    </row>
    <row r="367" spans="1:8">
      <c r="A367" t="s">
        <v>124</v>
      </c>
      <c r="B367" t="s">
        <v>181</v>
      </c>
      <c r="C367" t="s">
        <v>861</v>
      </c>
      <c r="D367">
        <v>0</v>
      </c>
      <c r="E367">
        <v>8.5027200000000018</v>
      </c>
      <c r="F367">
        <v>2.2400000000000002</v>
      </c>
      <c r="G367">
        <v>2.4</v>
      </c>
      <c r="H367">
        <v>0</v>
      </c>
    </row>
    <row r="368" spans="1:8">
      <c r="A368" t="s">
        <v>124</v>
      </c>
      <c r="B368" t="s">
        <v>181</v>
      </c>
      <c r="C368" t="s">
        <v>862</v>
      </c>
      <c r="D368">
        <v>0</v>
      </c>
      <c r="E368">
        <v>8.5027200000000018</v>
      </c>
      <c r="F368">
        <v>2.2400000000000002</v>
      </c>
      <c r="G368">
        <v>2.4</v>
      </c>
      <c r="H368">
        <v>0</v>
      </c>
    </row>
    <row r="369" spans="1:8">
      <c r="A369" t="s">
        <v>124</v>
      </c>
      <c r="B369" t="s">
        <v>181</v>
      </c>
      <c r="C369" t="s">
        <v>863</v>
      </c>
      <c r="D369">
        <v>0</v>
      </c>
      <c r="E369">
        <v>8.5027200000000018</v>
      </c>
      <c r="F369">
        <v>2.2400000000000002</v>
      </c>
      <c r="G369">
        <v>2.4</v>
      </c>
      <c r="H369">
        <v>0</v>
      </c>
    </row>
    <row r="370" spans="1:8">
      <c r="A370" t="s">
        <v>124</v>
      </c>
      <c r="B370" t="s">
        <v>183</v>
      </c>
      <c r="C370" t="s">
        <v>856</v>
      </c>
      <c r="D370">
        <v>3.7052631578947368</v>
      </c>
      <c r="E370">
        <v>0</v>
      </c>
      <c r="F370">
        <v>0</v>
      </c>
      <c r="G370">
        <v>0</v>
      </c>
      <c r="H370">
        <v>0</v>
      </c>
    </row>
    <row r="371" spans="1:8">
      <c r="A371" t="s">
        <v>124</v>
      </c>
      <c r="B371" t="s">
        <v>183</v>
      </c>
      <c r="C371" t="s">
        <v>857</v>
      </c>
      <c r="D371">
        <v>5.3642105263157891</v>
      </c>
      <c r="E371">
        <v>0</v>
      </c>
      <c r="F371">
        <v>0</v>
      </c>
      <c r="G371">
        <v>0</v>
      </c>
      <c r="H371">
        <v>0</v>
      </c>
    </row>
    <row r="372" spans="1:8">
      <c r="A372" t="s">
        <v>124</v>
      </c>
      <c r="B372" t="s">
        <v>183</v>
      </c>
      <c r="C372" t="s">
        <v>858</v>
      </c>
      <c r="D372">
        <v>19.771200000000004</v>
      </c>
      <c r="E372">
        <v>0</v>
      </c>
      <c r="F372">
        <v>0</v>
      </c>
      <c r="G372">
        <v>0</v>
      </c>
      <c r="H372">
        <v>0</v>
      </c>
    </row>
    <row r="373" spans="1:8">
      <c r="A373" t="s">
        <v>124</v>
      </c>
      <c r="B373" t="s">
        <v>183</v>
      </c>
      <c r="C373" t="s">
        <v>859</v>
      </c>
      <c r="D373">
        <v>13.142720000000001</v>
      </c>
      <c r="E373">
        <v>0</v>
      </c>
      <c r="F373">
        <v>0</v>
      </c>
      <c r="G373">
        <v>0</v>
      </c>
      <c r="H373">
        <v>0</v>
      </c>
    </row>
    <row r="374" spans="1:8">
      <c r="A374" t="s">
        <v>124</v>
      </c>
      <c r="B374" t="s">
        <v>183</v>
      </c>
      <c r="C374" t="s">
        <v>860</v>
      </c>
      <c r="D374">
        <v>13.142720000000002</v>
      </c>
      <c r="E374">
        <v>0</v>
      </c>
      <c r="F374">
        <v>0</v>
      </c>
      <c r="G374">
        <v>0</v>
      </c>
      <c r="H374">
        <v>0</v>
      </c>
    </row>
    <row r="375" spans="1:8">
      <c r="A375" t="s">
        <v>124</v>
      </c>
      <c r="B375" t="s">
        <v>183</v>
      </c>
      <c r="C375" t="s">
        <v>861</v>
      </c>
      <c r="D375">
        <v>0</v>
      </c>
      <c r="E375">
        <v>8.5027200000000018</v>
      </c>
      <c r="F375">
        <v>2.2400000000000002</v>
      </c>
      <c r="G375">
        <v>2.4</v>
      </c>
      <c r="H375">
        <v>0</v>
      </c>
    </row>
    <row r="376" spans="1:8">
      <c r="A376" t="s">
        <v>124</v>
      </c>
      <c r="B376" t="s">
        <v>183</v>
      </c>
      <c r="C376" t="s">
        <v>862</v>
      </c>
      <c r="D376">
        <v>0</v>
      </c>
      <c r="E376">
        <v>8.5027200000000018</v>
      </c>
      <c r="F376">
        <v>2.2400000000000002</v>
      </c>
      <c r="G376">
        <v>2.4</v>
      </c>
      <c r="H376">
        <v>0</v>
      </c>
    </row>
    <row r="377" spans="1:8">
      <c r="A377" t="s">
        <v>124</v>
      </c>
      <c r="B377" t="s">
        <v>183</v>
      </c>
      <c r="C377" t="s">
        <v>863</v>
      </c>
      <c r="D377">
        <v>0</v>
      </c>
      <c r="E377">
        <v>8.5027200000000018</v>
      </c>
      <c r="F377">
        <v>2.2400000000000002</v>
      </c>
      <c r="G377">
        <v>2.4</v>
      </c>
      <c r="H377">
        <v>0</v>
      </c>
    </row>
    <row r="378" spans="1:8">
      <c r="A378" t="s">
        <v>124</v>
      </c>
      <c r="B378" t="s">
        <v>185</v>
      </c>
      <c r="C378" t="s">
        <v>856</v>
      </c>
      <c r="D378">
        <v>6.1179931536157461</v>
      </c>
      <c r="E378">
        <v>0</v>
      </c>
      <c r="F378">
        <v>0</v>
      </c>
      <c r="G378">
        <v>0</v>
      </c>
      <c r="H378">
        <v>0</v>
      </c>
    </row>
    <row r="379" spans="1:8">
      <c r="A379" t="s">
        <v>124</v>
      </c>
      <c r="B379" t="s">
        <v>185</v>
      </c>
      <c r="C379" t="s">
        <v>857</v>
      </c>
      <c r="D379">
        <v>6.8867871769914979</v>
      </c>
      <c r="E379">
        <v>0</v>
      </c>
      <c r="F379">
        <v>0</v>
      </c>
      <c r="G379">
        <v>0</v>
      </c>
      <c r="H379">
        <v>0</v>
      </c>
    </row>
    <row r="380" spans="1:8">
      <c r="A380" t="s">
        <v>124</v>
      </c>
      <c r="B380" t="s">
        <v>185</v>
      </c>
      <c r="C380" t="s">
        <v>858</v>
      </c>
      <c r="D380">
        <v>18.627791869918706</v>
      </c>
      <c r="E380">
        <v>0</v>
      </c>
      <c r="F380">
        <v>0</v>
      </c>
      <c r="G380">
        <v>0</v>
      </c>
      <c r="H380">
        <v>0</v>
      </c>
    </row>
    <row r="381" spans="1:8">
      <c r="A381" t="s">
        <v>124</v>
      </c>
      <c r="B381" t="s">
        <v>185</v>
      </c>
      <c r="C381" t="s">
        <v>859</v>
      </c>
      <c r="D381">
        <v>14.208805203252032</v>
      </c>
      <c r="E381">
        <v>0</v>
      </c>
      <c r="F381">
        <v>0</v>
      </c>
      <c r="G381">
        <v>0</v>
      </c>
      <c r="H381">
        <v>0</v>
      </c>
    </row>
    <row r="382" spans="1:8">
      <c r="A382" t="s">
        <v>124</v>
      </c>
      <c r="B382" t="s">
        <v>185</v>
      </c>
      <c r="C382" t="s">
        <v>860</v>
      </c>
      <c r="D382">
        <v>12.521199354425519</v>
      </c>
      <c r="E382">
        <v>0</v>
      </c>
      <c r="F382">
        <v>0</v>
      </c>
      <c r="G382">
        <v>0</v>
      </c>
      <c r="H382">
        <v>0</v>
      </c>
    </row>
    <row r="383" spans="1:8">
      <c r="A383" t="s">
        <v>124</v>
      </c>
      <c r="B383" t="s">
        <v>185</v>
      </c>
      <c r="C383" t="s">
        <v>861</v>
      </c>
      <c r="D383">
        <v>0</v>
      </c>
      <c r="E383">
        <v>5.9830652013150605</v>
      </c>
      <c r="F383">
        <v>4.538134153110458</v>
      </c>
      <c r="G383">
        <v>2</v>
      </c>
      <c r="H383">
        <v>0</v>
      </c>
    </row>
    <row r="384" spans="1:8">
      <c r="A384" t="s">
        <v>124</v>
      </c>
      <c r="B384" t="s">
        <v>185</v>
      </c>
      <c r="C384" t="s">
        <v>862</v>
      </c>
      <c r="D384">
        <v>0</v>
      </c>
      <c r="E384">
        <v>5.9830652013150605</v>
      </c>
      <c r="F384">
        <v>4.538134153110458</v>
      </c>
      <c r="G384">
        <v>2</v>
      </c>
      <c r="H384">
        <v>0</v>
      </c>
    </row>
    <row r="385" spans="1:8">
      <c r="A385" t="s">
        <v>124</v>
      </c>
      <c r="B385" t="s">
        <v>185</v>
      </c>
      <c r="C385" t="s">
        <v>863</v>
      </c>
      <c r="D385">
        <v>0</v>
      </c>
      <c r="E385">
        <v>5.9830652013150605</v>
      </c>
      <c r="F385">
        <v>4.538134153110458</v>
      </c>
      <c r="G385">
        <v>2</v>
      </c>
      <c r="H385">
        <v>0</v>
      </c>
    </row>
    <row r="386" spans="1:8">
      <c r="A386" t="s">
        <v>126</v>
      </c>
      <c r="B386" t="s">
        <v>171</v>
      </c>
      <c r="C386" t="s">
        <v>856</v>
      </c>
      <c r="D386">
        <v>0</v>
      </c>
      <c r="E386">
        <v>0</v>
      </c>
      <c r="F386">
        <v>0</v>
      </c>
      <c r="G386">
        <v>0</v>
      </c>
      <c r="H386">
        <v>0</v>
      </c>
    </row>
    <row r="387" spans="1:8">
      <c r="A387" t="s">
        <v>126</v>
      </c>
      <c r="B387" t="s">
        <v>171</v>
      </c>
      <c r="C387" t="s">
        <v>857</v>
      </c>
      <c r="D387">
        <v>0</v>
      </c>
      <c r="E387">
        <v>0</v>
      </c>
      <c r="F387">
        <v>0</v>
      </c>
      <c r="G387">
        <v>0</v>
      </c>
      <c r="H387">
        <v>0</v>
      </c>
    </row>
    <row r="388" spans="1:8">
      <c r="A388" t="s">
        <v>126</v>
      </c>
      <c r="B388" t="s">
        <v>171</v>
      </c>
      <c r="C388" t="s">
        <v>858</v>
      </c>
      <c r="D388">
        <v>0</v>
      </c>
      <c r="E388">
        <v>0</v>
      </c>
      <c r="F388">
        <v>0</v>
      </c>
      <c r="G388">
        <v>0</v>
      </c>
      <c r="H388">
        <v>0</v>
      </c>
    </row>
    <row r="389" spans="1:8">
      <c r="A389" t="s">
        <v>126</v>
      </c>
      <c r="B389" t="s">
        <v>171</v>
      </c>
      <c r="C389" t="s">
        <v>859</v>
      </c>
      <c r="D389">
        <v>0</v>
      </c>
      <c r="E389">
        <v>0</v>
      </c>
      <c r="F389">
        <v>0</v>
      </c>
      <c r="G389">
        <v>0</v>
      </c>
      <c r="H389">
        <v>0</v>
      </c>
    </row>
    <row r="390" spans="1:8">
      <c r="A390" t="s">
        <v>126</v>
      </c>
      <c r="B390" t="s">
        <v>171</v>
      </c>
      <c r="C390" t="s">
        <v>860</v>
      </c>
      <c r="D390">
        <v>0</v>
      </c>
      <c r="E390">
        <v>0</v>
      </c>
      <c r="F390">
        <v>0</v>
      </c>
      <c r="G390">
        <v>0</v>
      </c>
      <c r="H390">
        <v>0</v>
      </c>
    </row>
    <row r="391" spans="1:8">
      <c r="A391" t="s">
        <v>126</v>
      </c>
      <c r="B391" t="s">
        <v>171</v>
      </c>
      <c r="C391" t="s">
        <v>861</v>
      </c>
      <c r="D391">
        <v>0</v>
      </c>
      <c r="E391">
        <v>0</v>
      </c>
      <c r="F391">
        <v>0</v>
      </c>
      <c r="G391">
        <v>0</v>
      </c>
      <c r="H391">
        <v>0</v>
      </c>
    </row>
    <row r="392" spans="1:8">
      <c r="A392" t="s">
        <v>126</v>
      </c>
      <c r="B392" t="s">
        <v>171</v>
      </c>
      <c r="C392" t="s">
        <v>862</v>
      </c>
      <c r="D392">
        <v>0</v>
      </c>
      <c r="E392">
        <v>0</v>
      </c>
      <c r="F392">
        <v>0</v>
      </c>
      <c r="G392">
        <v>0</v>
      </c>
      <c r="H392">
        <v>0</v>
      </c>
    </row>
    <row r="393" spans="1:8">
      <c r="A393" t="s">
        <v>126</v>
      </c>
      <c r="B393" t="s">
        <v>171</v>
      </c>
      <c r="C393" t="s">
        <v>863</v>
      </c>
      <c r="D393">
        <v>0</v>
      </c>
      <c r="E393">
        <v>0</v>
      </c>
      <c r="F393">
        <v>0</v>
      </c>
      <c r="G393">
        <v>0</v>
      </c>
      <c r="H393">
        <v>0</v>
      </c>
    </row>
    <row r="394" spans="1:8">
      <c r="A394" t="s">
        <v>126</v>
      </c>
      <c r="B394" t="s">
        <v>173</v>
      </c>
      <c r="C394" t="s">
        <v>856</v>
      </c>
      <c r="D394">
        <v>0</v>
      </c>
      <c r="E394">
        <v>0</v>
      </c>
      <c r="F394">
        <v>0</v>
      </c>
      <c r="G394">
        <v>0</v>
      </c>
      <c r="H394">
        <v>0</v>
      </c>
    </row>
    <row r="395" spans="1:8">
      <c r="A395" t="s">
        <v>126</v>
      </c>
      <c r="B395" t="s">
        <v>173</v>
      </c>
      <c r="C395" t="s">
        <v>857</v>
      </c>
      <c r="D395">
        <v>0</v>
      </c>
      <c r="E395">
        <v>0</v>
      </c>
      <c r="F395">
        <v>0</v>
      </c>
      <c r="G395">
        <v>0</v>
      </c>
      <c r="H395">
        <v>0</v>
      </c>
    </row>
    <row r="396" spans="1:8">
      <c r="A396" t="s">
        <v>126</v>
      </c>
      <c r="B396" t="s">
        <v>173</v>
      </c>
      <c r="C396" t="s">
        <v>858</v>
      </c>
      <c r="D396">
        <v>0</v>
      </c>
      <c r="E396">
        <v>0</v>
      </c>
      <c r="F396">
        <v>0</v>
      </c>
      <c r="G396">
        <v>0</v>
      </c>
      <c r="H396">
        <v>0</v>
      </c>
    </row>
    <row r="397" spans="1:8">
      <c r="A397" t="s">
        <v>126</v>
      </c>
      <c r="B397" t="s">
        <v>173</v>
      </c>
      <c r="C397" t="s">
        <v>859</v>
      </c>
      <c r="D397">
        <v>0</v>
      </c>
      <c r="E397">
        <v>0</v>
      </c>
      <c r="F397">
        <v>0</v>
      </c>
      <c r="G397">
        <v>0</v>
      </c>
      <c r="H397">
        <v>0</v>
      </c>
    </row>
    <row r="398" spans="1:8">
      <c r="A398" t="s">
        <v>126</v>
      </c>
      <c r="B398" t="s">
        <v>173</v>
      </c>
      <c r="C398" t="s">
        <v>860</v>
      </c>
      <c r="D398">
        <v>0</v>
      </c>
      <c r="E398">
        <v>0</v>
      </c>
      <c r="F398">
        <v>0</v>
      </c>
      <c r="G398">
        <v>0</v>
      </c>
      <c r="H398">
        <v>0</v>
      </c>
    </row>
    <row r="399" spans="1:8">
      <c r="A399" t="s">
        <v>126</v>
      </c>
      <c r="B399" t="s">
        <v>173</v>
      </c>
      <c r="C399" t="s">
        <v>861</v>
      </c>
      <c r="D399">
        <v>0</v>
      </c>
      <c r="E399">
        <v>0</v>
      </c>
      <c r="F399">
        <v>0</v>
      </c>
      <c r="G399">
        <v>0</v>
      </c>
      <c r="H399">
        <v>0</v>
      </c>
    </row>
    <row r="400" spans="1:8">
      <c r="A400" t="s">
        <v>126</v>
      </c>
      <c r="B400" t="s">
        <v>173</v>
      </c>
      <c r="C400" t="s">
        <v>862</v>
      </c>
      <c r="D400">
        <v>0</v>
      </c>
      <c r="E400">
        <v>0</v>
      </c>
      <c r="F400">
        <v>0</v>
      </c>
      <c r="G400">
        <v>0</v>
      </c>
      <c r="H400">
        <v>0</v>
      </c>
    </row>
    <row r="401" spans="1:8">
      <c r="A401" t="s">
        <v>126</v>
      </c>
      <c r="B401" t="s">
        <v>173</v>
      </c>
      <c r="C401" t="s">
        <v>863</v>
      </c>
      <c r="D401">
        <v>0</v>
      </c>
      <c r="E401">
        <v>0</v>
      </c>
      <c r="F401">
        <v>0</v>
      </c>
      <c r="G401">
        <v>0</v>
      </c>
      <c r="H401">
        <v>0</v>
      </c>
    </row>
    <row r="402" spans="1:8">
      <c r="A402" t="s">
        <v>126</v>
      </c>
      <c r="B402" t="s">
        <v>175</v>
      </c>
      <c r="C402" t="s">
        <v>856</v>
      </c>
      <c r="D402">
        <v>0</v>
      </c>
      <c r="E402">
        <v>0</v>
      </c>
      <c r="F402">
        <v>0</v>
      </c>
      <c r="G402">
        <v>0</v>
      </c>
      <c r="H402">
        <v>0</v>
      </c>
    </row>
    <row r="403" spans="1:8">
      <c r="A403" t="s">
        <v>126</v>
      </c>
      <c r="B403" t="s">
        <v>175</v>
      </c>
      <c r="C403" t="s">
        <v>857</v>
      </c>
      <c r="D403">
        <v>0</v>
      </c>
      <c r="E403">
        <v>0</v>
      </c>
      <c r="F403">
        <v>0</v>
      </c>
      <c r="G403">
        <v>0</v>
      </c>
      <c r="H403">
        <v>0</v>
      </c>
    </row>
    <row r="404" spans="1:8">
      <c r="A404" t="s">
        <v>126</v>
      </c>
      <c r="B404" t="s">
        <v>175</v>
      </c>
      <c r="C404" t="s">
        <v>858</v>
      </c>
      <c r="D404">
        <v>0</v>
      </c>
      <c r="E404">
        <v>0</v>
      </c>
      <c r="F404">
        <v>0</v>
      </c>
      <c r="G404">
        <v>0</v>
      </c>
      <c r="H404">
        <v>0</v>
      </c>
    </row>
    <row r="405" spans="1:8">
      <c r="A405" t="s">
        <v>126</v>
      </c>
      <c r="B405" t="s">
        <v>175</v>
      </c>
      <c r="C405" t="s">
        <v>859</v>
      </c>
      <c r="D405">
        <v>0</v>
      </c>
      <c r="E405">
        <v>0</v>
      </c>
      <c r="F405">
        <v>0</v>
      </c>
      <c r="G405">
        <v>0</v>
      </c>
      <c r="H405">
        <v>0</v>
      </c>
    </row>
    <row r="406" spans="1:8">
      <c r="A406" t="s">
        <v>126</v>
      </c>
      <c r="B406" t="s">
        <v>175</v>
      </c>
      <c r="C406" t="s">
        <v>860</v>
      </c>
      <c r="D406">
        <v>0</v>
      </c>
      <c r="E406">
        <v>0</v>
      </c>
      <c r="F406">
        <v>0</v>
      </c>
      <c r="G406">
        <v>0</v>
      </c>
      <c r="H406">
        <v>0</v>
      </c>
    </row>
    <row r="407" spans="1:8">
      <c r="A407" t="s">
        <v>126</v>
      </c>
      <c r="B407" t="s">
        <v>175</v>
      </c>
      <c r="C407" t="s">
        <v>861</v>
      </c>
      <c r="D407">
        <v>0</v>
      </c>
      <c r="E407">
        <v>0</v>
      </c>
      <c r="F407">
        <v>0</v>
      </c>
      <c r="G407">
        <v>0</v>
      </c>
      <c r="H407">
        <v>0</v>
      </c>
    </row>
    <row r="408" spans="1:8">
      <c r="A408" t="s">
        <v>126</v>
      </c>
      <c r="B408" t="s">
        <v>175</v>
      </c>
      <c r="C408" t="s">
        <v>862</v>
      </c>
      <c r="D408">
        <v>0</v>
      </c>
      <c r="E408">
        <v>0</v>
      </c>
      <c r="F408">
        <v>0</v>
      </c>
      <c r="G408">
        <v>0</v>
      </c>
      <c r="H408">
        <v>0</v>
      </c>
    </row>
    <row r="409" spans="1:8">
      <c r="A409" t="s">
        <v>126</v>
      </c>
      <c r="B409" t="s">
        <v>175</v>
      </c>
      <c r="C409" t="s">
        <v>863</v>
      </c>
      <c r="D409">
        <v>0</v>
      </c>
      <c r="E409">
        <v>0</v>
      </c>
      <c r="F409">
        <v>0</v>
      </c>
      <c r="G409">
        <v>0</v>
      </c>
      <c r="H409">
        <v>0</v>
      </c>
    </row>
    <row r="410" spans="1:8">
      <c r="A410" t="s">
        <v>126</v>
      </c>
      <c r="B410" t="s">
        <v>177</v>
      </c>
      <c r="C410" t="s">
        <v>856</v>
      </c>
      <c r="D410">
        <v>0</v>
      </c>
      <c r="E410">
        <v>0</v>
      </c>
      <c r="F410">
        <v>0</v>
      </c>
      <c r="G410">
        <v>0</v>
      </c>
      <c r="H410">
        <v>0</v>
      </c>
    </row>
    <row r="411" spans="1:8">
      <c r="A411" t="s">
        <v>126</v>
      </c>
      <c r="B411" t="s">
        <v>177</v>
      </c>
      <c r="C411" t="s">
        <v>857</v>
      </c>
      <c r="D411">
        <v>0</v>
      </c>
      <c r="E411">
        <v>0</v>
      </c>
      <c r="F411">
        <v>0</v>
      </c>
      <c r="G411">
        <v>0</v>
      </c>
      <c r="H411">
        <v>0</v>
      </c>
    </row>
    <row r="412" spans="1:8">
      <c r="A412" t="s">
        <v>126</v>
      </c>
      <c r="B412" t="s">
        <v>177</v>
      </c>
      <c r="C412" t="s">
        <v>858</v>
      </c>
      <c r="D412">
        <v>0</v>
      </c>
      <c r="E412">
        <v>0</v>
      </c>
      <c r="F412">
        <v>0</v>
      </c>
      <c r="G412">
        <v>0</v>
      </c>
      <c r="H412">
        <v>0</v>
      </c>
    </row>
    <row r="413" spans="1:8">
      <c r="A413" t="s">
        <v>126</v>
      </c>
      <c r="B413" t="s">
        <v>177</v>
      </c>
      <c r="C413" t="s">
        <v>859</v>
      </c>
      <c r="D413">
        <v>0</v>
      </c>
      <c r="E413">
        <v>0</v>
      </c>
      <c r="F413">
        <v>0</v>
      </c>
      <c r="G413">
        <v>0</v>
      </c>
      <c r="H413">
        <v>0</v>
      </c>
    </row>
    <row r="414" spans="1:8">
      <c r="A414" t="s">
        <v>126</v>
      </c>
      <c r="B414" t="s">
        <v>177</v>
      </c>
      <c r="C414" t="s">
        <v>860</v>
      </c>
      <c r="D414">
        <v>0</v>
      </c>
      <c r="E414">
        <v>0</v>
      </c>
      <c r="F414">
        <v>0</v>
      </c>
      <c r="G414">
        <v>0</v>
      </c>
      <c r="H414">
        <v>0</v>
      </c>
    </row>
    <row r="415" spans="1:8">
      <c r="A415" t="s">
        <v>126</v>
      </c>
      <c r="B415" t="s">
        <v>177</v>
      </c>
      <c r="C415" t="s">
        <v>861</v>
      </c>
      <c r="D415">
        <v>0</v>
      </c>
      <c r="E415">
        <v>0</v>
      </c>
      <c r="F415">
        <v>0</v>
      </c>
      <c r="G415">
        <v>0</v>
      </c>
      <c r="H415">
        <v>0</v>
      </c>
    </row>
    <row r="416" spans="1:8">
      <c r="A416" t="s">
        <v>126</v>
      </c>
      <c r="B416" t="s">
        <v>177</v>
      </c>
      <c r="C416" t="s">
        <v>862</v>
      </c>
      <c r="D416">
        <v>0</v>
      </c>
      <c r="E416">
        <v>0</v>
      </c>
      <c r="F416">
        <v>0</v>
      </c>
      <c r="G416">
        <v>0</v>
      </c>
      <c r="H416">
        <v>0</v>
      </c>
    </row>
    <row r="417" spans="1:8">
      <c r="A417" t="s">
        <v>126</v>
      </c>
      <c r="B417" t="s">
        <v>177</v>
      </c>
      <c r="C417" t="s">
        <v>863</v>
      </c>
      <c r="D417">
        <v>0</v>
      </c>
      <c r="E417">
        <v>0</v>
      </c>
      <c r="F417">
        <v>0</v>
      </c>
      <c r="G417">
        <v>0</v>
      </c>
      <c r="H417">
        <v>0</v>
      </c>
    </row>
    <row r="418" spans="1:8">
      <c r="A418" t="s">
        <v>126</v>
      </c>
      <c r="B418" t="s">
        <v>179</v>
      </c>
      <c r="C418" t="s">
        <v>856</v>
      </c>
      <c r="D418">
        <v>0</v>
      </c>
      <c r="E418">
        <v>0</v>
      </c>
      <c r="F418">
        <v>0</v>
      </c>
      <c r="G418">
        <v>0</v>
      </c>
      <c r="H418">
        <v>0</v>
      </c>
    </row>
    <row r="419" spans="1:8">
      <c r="A419" t="s">
        <v>126</v>
      </c>
      <c r="B419" t="s">
        <v>179</v>
      </c>
      <c r="C419" t="s">
        <v>857</v>
      </c>
      <c r="D419">
        <v>0</v>
      </c>
      <c r="E419">
        <v>0</v>
      </c>
      <c r="F419">
        <v>0</v>
      </c>
      <c r="G419">
        <v>0</v>
      </c>
      <c r="H419">
        <v>0</v>
      </c>
    </row>
    <row r="420" spans="1:8">
      <c r="A420" t="s">
        <v>126</v>
      </c>
      <c r="B420" t="s">
        <v>179</v>
      </c>
      <c r="C420" t="s">
        <v>858</v>
      </c>
      <c r="D420">
        <v>0</v>
      </c>
      <c r="E420">
        <v>0</v>
      </c>
      <c r="F420">
        <v>0</v>
      </c>
      <c r="G420">
        <v>0</v>
      </c>
      <c r="H420">
        <v>0</v>
      </c>
    </row>
    <row r="421" spans="1:8">
      <c r="A421" t="s">
        <v>126</v>
      </c>
      <c r="B421" t="s">
        <v>179</v>
      </c>
      <c r="C421" t="s">
        <v>859</v>
      </c>
      <c r="D421">
        <v>0</v>
      </c>
      <c r="E421">
        <v>0</v>
      </c>
      <c r="F421">
        <v>0</v>
      </c>
      <c r="G421">
        <v>0</v>
      </c>
      <c r="H421">
        <v>0</v>
      </c>
    </row>
    <row r="422" spans="1:8">
      <c r="A422" t="s">
        <v>126</v>
      </c>
      <c r="B422" t="s">
        <v>179</v>
      </c>
      <c r="C422" t="s">
        <v>860</v>
      </c>
      <c r="D422">
        <v>0</v>
      </c>
      <c r="E422">
        <v>0</v>
      </c>
      <c r="F422">
        <v>0</v>
      </c>
      <c r="G422">
        <v>0</v>
      </c>
      <c r="H422">
        <v>0</v>
      </c>
    </row>
    <row r="423" spans="1:8">
      <c r="A423" t="s">
        <v>126</v>
      </c>
      <c r="B423" t="s">
        <v>179</v>
      </c>
      <c r="C423" t="s">
        <v>861</v>
      </c>
      <c r="D423">
        <v>0</v>
      </c>
      <c r="E423">
        <v>0</v>
      </c>
      <c r="F423">
        <v>0</v>
      </c>
      <c r="G423">
        <v>0</v>
      </c>
      <c r="H423">
        <v>0</v>
      </c>
    </row>
    <row r="424" spans="1:8">
      <c r="A424" t="s">
        <v>126</v>
      </c>
      <c r="B424" t="s">
        <v>179</v>
      </c>
      <c r="C424" t="s">
        <v>862</v>
      </c>
      <c r="D424">
        <v>0</v>
      </c>
      <c r="E424">
        <v>0</v>
      </c>
      <c r="F424">
        <v>0</v>
      </c>
      <c r="G424">
        <v>0</v>
      </c>
      <c r="H424">
        <v>0</v>
      </c>
    </row>
    <row r="425" spans="1:8">
      <c r="A425" t="s">
        <v>126</v>
      </c>
      <c r="B425" t="s">
        <v>179</v>
      </c>
      <c r="C425" t="s">
        <v>863</v>
      </c>
      <c r="D425">
        <v>0</v>
      </c>
      <c r="E425">
        <v>0</v>
      </c>
      <c r="F425">
        <v>0</v>
      </c>
      <c r="G425">
        <v>0</v>
      </c>
      <c r="H425">
        <v>0</v>
      </c>
    </row>
    <row r="426" spans="1:8">
      <c r="A426" t="s">
        <v>126</v>
      </c>
      <c r="B426" t="s">
        <v>181</v>
      </c>
      <c r="C426" t="s">
        <v>856</v>
      </c>
      <c r="D426">
        <v>0</v>
      </c>
      <c r="E426">
        <v>0</v>
      </c>
      <c r="F426">
        <v>0</v>
      </c>
      <c r="G426">
        <v>0</v>
      </c>
      <c r="H426">
        <v>0</v>
      </c>
    </row>
    <row r="427" spans="1:8">
      <c r="A427" t="s">
        <v>126</v>
      </c>
      <c r="B427" t="s">
        <v>181</v>
      </c>
      <c r="C427" t="s">
        <v>857</v>
      </c>
      <c r="D427">
        <v>0</v>
      </c>
      <c r="E427">
        <v>0</v>
      </c>
      <c r="F427">
        <v>0</v>
      </c>
      <c r="G427">
        <v>0</v>
      </c>
      <c r="H427">
        <v>0</v>
      </c>
    </row>
    <row r="428" spans="1:8">
      <c r="A428" t="s">
        <v>126</v>
      </c>
      <c r="B428" t="s">
        <v>181</v>
      </c>
      <c r="C428" t="s">
        <v>858</v>
      </c>
      <c r="D428">
        <v>0</v>
      </c>
      <c r="E428">
        <v>0</v>
      </c>
      <c r="F428">
        <v>0</v>
      </c>
      <c r="G428">
        <v>0</v>
      </c>
      <c r="H428">
        <v>0</v>
      </c>
    </row>
    <row r="429" spans="1:8">
      <c r="A429" t="s">
        <v>126</v>
      </c>
      <c r="B429" t="s">
        <v>181</v>
      </c>
      <c r="C429" t="s">
        <v>859</v>
      </c>
      <c r="D429">
        <v>0</v>
      </c>
      <c r="E429">
        <v>0</v>
      </c>
      <c r="F429">
        <v>0</v>
      </c>
      <c r="G429">
        <v>0</v>
      </c>
      <c r="H429">
        <v>0</v>
      </c>
    </row>
    <row r="430" spans="1:8">
      <c r="A430" t="s">
        <v>126</v>
      </c>
      <c r="B430" t="s">
        <v>181</v>
      </c>
      <c r="C430" t="s">
        <v>860</v>
      </c>
      <c r="D430">
        <v>0</v>
      </c>
      <c r="E430">
        <v>0</v>
      </c>
      <c r="F430">
        <v>0</v>
      </c>
      <c r="G430">
        <v>0</v>
      </c>
      <c r="H430">
        <v>0</v>
      </c>
    </row>
    <row r="431" spans="1:8">
      <c r="A431" t="s">
        <v>126</v>
      </c>
      <c r="B431" t="s">
        <v>181</v>
      </c>
      <c r="C431" t="s">
        <v>861</v>
      </c>
      <c r="D431">
        <v>0</v>
      </c>
      <c r="E431">
        <v>0</v>
      </c>
      <c r="F431">
        <v>0</v>
      </c>
      <c r="G431">
        <v>0</v>
      </c>
      <c r="H431">
        <v>0</v>
      </c>
    </row>
    <row r="432" spans="1:8">
      <c r="A432" t="s">
        <v>126</v>
      </c>
      <c r="B432" t="s">
        <v>181</v>
      </c>
      <c r="C432" t="s">
        <v>862</v>
      </c>
      <c r="D432">
        <v>0</v>
      </c>
      <c r="E432">
        <v>0</v>
      </c>
      <c r="F432">
        <v>0</v>
      </c>
      <c r="G432">
        <v>0</v>
      </c>
      <c r="H432">
        <v>0</v>
      </c>
    </row>
    <row r="433" spans="1:8">
      <c r="A433" t="s">
        <v>126</v>
      </c>
      <c r="B433" t="s">
        <v>181</v>
      </c>
      <c r="C433" t="s">
        <v>863</v>
      </c>
      <c r="D433">
        <v>0</v>
      </c>
      <c r="E433">
        <v>0</v>
      </c>
      <c r="F433">
        <v>0</v>
      </c>
      <c r="G433">
        <v>0</v>
      </c>
      <c r="H433">
        <v>0</v>
      </c>
    </row>
    <row r="434" spans="1:8">
      <c r="A434" t="s">
        <v>126</v>
      </c>
      <c r="B434" t="s">
        <v>183</v>
      </c>
      <c r="C434" t="s">
        <v>856</v>
      </c>
      <c r="D434">
        <v>0</v>
      </c>
      <c r="E434">
        <v>0</v>
      </c>
      <c r="F434">
        <v>0</v>
      </c>
      <c r="G434">
        <v>0</v>
      </c>
      <c r="H434">
        <v>0</v>
      </c>
    </row>
    <row r="435" spans="1:8">
      <c r="A435" t="s">
        <v>126</v>
      </c>
      <c r="B435" t="s">
        <v>183</v>
      </c>
      <c r="C435" t="s">
        <v>857</v>
      </c>
      <c r="D435">
        <v>0</v>
      </c>
      <c r="E435">
        <v>0</v>
      </c>
      <c r="F435">
        <v>0</v>
      </c>
      <c r="G435">
        <v>0</v>
      </c>
      <c r="H435">
        <v>0</v>
      </c>
    </row>
    <row r="436" spans="1:8">
      <c r="A436" t="s">
        <v>126</v>
      </c>
      <c r="B436" t="s">
        <v>183</v>
      </c>
      <c r="C436" t="s">
        <v>858</v>
      </c>
      <c r="D436">
        <v>0</v>
      </c>
      <c r="E436">
        <v>0</v>
      </c>
      <c r="F436">
        <v>0</v>
      </c>
      <c r="G436">
        <v>0</v>
      </c>
      <c r="H436">
        <v>0</v>
      </c>
    </row>
    <row r="437" spans="1:8">
      <c r="A437" t="s">
        <v>126</v>
      </c>
      <c r="B437" t="s">
        <v>183</v>
      </c>
      <c r="C437" t="s">
        <v>859</v>
      </c>
      <c r="D437">
        <v>0</v>
      </c>
      <c r="E437">
        <v>0</v>
      </c>
      <c r="F437">
        <v>0</v>
      </c>
      <c r="G437">
        <v>0</v>
      </c>
      <c r="H437">
        <v>0</v>
      </c>
    </row>
    <row r="438" spans="1:8">
      <c r="A438" t="s">
        <v>126</v>
      </c>
      <c r="B438" t="s">
        <v>183</v>
      </c>
      <c r="C438" t="s">
        <v>860</v>
      </c>
      <c r="D438">
        <v>0</v>
      </c>
      <c r="E438">
        <v>0</v>
      </c>
      <c r="F438">
        <v>0</v>
      </c>
      <c r="G438">
        <v>0</v>
      </c>
      <c r="H438">
        <v>0</v>
      </c>
    </row>
    <row r="439" spans="1:8">
      <c r="A439" t="s">
        <v>126</v>
      </c>
      <c r="B439" t="s">
        <v>183</v>
      </c>
      <c r="C439" t="s">
        <v>861</v>
      </c>
      <c r="D439">
        <v>0</v>
      </c>
      <c r="E439">
        <v>0</v>
      </c>
      <c r="F439">
        <v>0</v>
      </c>
      <c r="G439">
        <v>0</v>
      </c>
      <c r="H439">
        <v>0</v>
      </c>
    </row>
    <row r="440" spans="1:8">
      <c r="A440" t="s">
        <v>126</v>
      </c>
      <c r="B440" t="s">
        <v>183</v>
      </c>
      <c r="C440" t="s">
        <v>862</v>
      </c>
      <c r="D440">
        <v>0</v>
      </c>
      <c r="E440">
        <v>0</v>
      </c>
      <c r="F440">
        <v>0</v>
      </c>
      <c r="G440">
        <v>0</v>
      </c>
      <c r="H440">
        <v>0</v>
      </c>
    </row>
    <row r="441" spans="1:8">
      <c r="A441" t="s">
        <v>126</v>
      </c>
      <c r="B441" t="s">
        <v>183</v>
      </c>
      <c r="C441" t="s">
        <v>863</v>
      </c>
      <c r="D441">
        <v>0</v>
      </c>
      <c r="E441">
        <v>0</v>
      </c>
      <c r="F441">
        <v>0</v>
      </c>
      <c r="G441">
        <v>0</v>
      </c>
      <c r="H441">
        <v>0</v>
      </c>
    </row>
    <row r="442" spans="1:8">
      <c r="A442" t="s">
        <v>126</v>
      </c>
      <c r="B442" t="s">
        <v>185</v>
      </c>
      <c r="C442" t="s">
        <v>856</v>
      </c>
      <c r="D442">
        <v>0</v>
      </c>
      <c r="E442">
        <v>0</v>
      </c>
      <c r="F442">
        <v>0</v>
      </c>
      <c r="G442">
        <v>0</v>
      </c>
      <c r="H442">
        <v>0</v>
      </c>
    </row>
    <row r="443" spans="1:8">
      <c r="A443" t="s">
        <v>126</v>
      </c>
      <c r="B443" t="s">
        <v>185</v>
      </c>
      <c r="C443" t="s">
        <v>857</v>
      </c>
      <c r="D443">
        <v>0</v>
      </c>
      <c r="E443">
        <v>0</v>
      </c>
      <c r="F443">
        <v>0</v>
      </c>
      <c r="G443">
        <v>0</v>
      </c>
      <c r="H443">
        <v>0</v>
      </c>
    </row>
    <row r="444" spans="1:8">
      <c r="A444" t="s">
        <v>126</v>
      </c>
      <c r="B444" t="s">
        <v>185</v>
      </c>
      <c r="C444" t="s">
        <v>858</v>
      </c>
      <c r="D444">
        <v>0</v>
      </c>
      <c r="E444">
        <v>0</v>
      </c>
      <c r="F444">
        <v>0</v>
      </c>
      <c r="G444">
        <v>0</v>
      </c>
      <c r="H444">
        <v>0</v>
      </c>
    </row>
    <row r="445" spans="1:8">
      <c r="A445" t="s">
        <v>126</v>
      </c>
      <c r="B445" t="s">
        <v>185</v>
      </c>
      <c r="C445" t="s">
        <v>859</v>
      </c>
      <c r="D445">
        <v>0</v>
      </c>
      <c r="E445">
        <v>0</v>
      </c>
      <c r="F445">
        <v>0</v>
      </c>
      <c r="G445">
        <v>0</v>
      </c>
      <c r="H445">
        <v>0</v>
      </c>
    </row>
    <row r="446" spans="1:8">
      <c r="A446" t="s">
        <v>126</v>
      </c>
      <c r="B446" t="s">
        <v>185</v>
      </c>
      <c r="C446" t="s">
        <v>860</v>
      </c>
      <c r="D446">
        <v>0</v>
      </c>
      <c r="E446">
        <v>0</v>
      </c>
      <c r="F446">
        <v>0</v>
      </c>
      <c r="G446">
        <v>0</v>
      </c>
      <c r="H446">
        <v>0</v>
      </c>
    </row>
    <row r="447" spans="1:8">
      <c r="A447" t="s">
        <v>126</v>
      </c>
      <c r="B447" t="s">
        <v>185</v>
      </c>
      <c r="C447" t="s">
        <v>861</v>
      </c>
      <c r="D447">
        <v>0</v>
      </c>
      <c r="E447">
        <v>0</v>
      </c>
      <c r="F447">
        <v>0</v>
      </c>
      <c r="G447">
        <v>0</v>
      </c>
      <c r="H447">
        <v>0</v>
      </c>
    </row>
    <row r="448" spans="1:8">
      <c r="A448" t="s">
        <v>126</v>
      </c>
      <c r="B448" t="s">
        <v>185</v>
      </c>
      <c r="C448" t="s">
        <v>862</v>
      </c>
      <c r="D448">
        <v>0</v>
      </c>
      <c r="E448">
        <v>0</v>
      </c>
      <c r="F448">
        <v>0</v>
      </c>
      <c r="G448">
        <v>0</v>
      </c>
      <c r="H448">
        <v>0</v>
      </c>
    </row>
    <row r="449" spans="1:8">
      <c r="A449" t="s">
        <v>126</v>
      </c>
      <c r="B449" t="s">
        <v>185</v>
      </c>
      <c r="C449" t="s">
        <v>863</v>
      </c>
      <c r="D449">
        <v>0</v>
      </c>
      <c r="E449">
        <v>0</v>
      </c>
      <c r="F449">
        <v>0</v>
      </c>
      <c r="G449">
        <v>0</v>
      </c>
      <c r="H449">
        <v>0</v>
      </c>
    </row>
    <row r="450" spans="1:8">
      <c r="A450" t="s">
        <v>128</v>
      </c>
      <c r="B450" t="s">
        <v>171</v>
      </c>
      <c r="C450" t="s">
        <v>856</v>
      </c>
      <c r="D450">
        <v>5.6175560175560184</v>
      </c>
      <c r="E450">
        <v>0</v>
      </c>
      <c r="F450">
        <v>0</v>
      </c>
      <c r="G450">
        <v>0</v>
      </c>
      <c r="H450">
        <v>0</v>
      </c>
    </row>
    <row r="451" spans="1:8">
      <c r="A451" t="s">
        <v>128</v>
      </c>
      <c r="B451" t="s">
        <v>171</v>
      </c>
      <c r="C451" t="s">
        <v>857</v>
      </c>
      <c r="D451">
        <v>10.947542957713862</v>
      </c>
      <c r="E451">
        <v>0</v>
      </c>
      <c r="F451">
        <v>0</v>
      </c>
      <c r="G451">
        <v>0</v>
      </c>
      <c r="H451">
        <v>0</v>
      </c>
    </row>
    <row r="452" spans="1:8">
      <c r="A452" t="s">
        <v>128</v>
      </c>
      <c r="B452" t="s">
        <v>171</v>
      </c>
      <c r="C452" t="s">
        <v>858</v>
      </c>
      <c r="D452">
        <v>10.947542957713862</v>
      </c>
      <c r="E452">
        <v>0</v>
      </c>
      <c r="F452">
        <v>0</v>
      </c>
      <c r="G452">
        <v>0</v>
      </c>
      <c r="H452">
        <v>0</v>
      </c>
    </row>
    <row r="453" spans="1:8">
      <c r="A453" t="s">
        <v>128</v>
      </c>
      <c r="B453" t="s">
        <v>171</v>
      </c>
      <c r="C453" t="s">
        <v>859</v>
      </c>
      <c r="D453">
        <v>20.807175182523093</v>
      </c>
      <c r="E453">
        <v>0</v>
      </c>
      <c r="F453">
        <v>0</v>
      </c>
      <c r="G453">
        <v>0</v>
      </c>
      <c r="H453">
        <v>0</v>
      </c>
    </row>
    <row r="454" spans="1:8">
      <c r="A454" t="s">
        <v>128</v>
      </c>
      <c r="B454" t="s">
        <v>171</v>
      </c>
      <c r="C454" t="s">
        <v>860</v>
      </c>
      <c r="D454">
        <v>17.759232811229637</v>
      </c>
      <c r="E454">
        <v>0</v>
      </c>
      <c r="F454">
        <v>0</v>
      </c>
      <c r="G454">
        <v>0</v>
      </c>
      <c r="H454">
        <v>0</v>
      </c>
    </row>
    <row r="455" spans="1:8">
      <c r="A455" t="s">
        <v>128</v>
      </c>
      <c r="B455" t="s">
        <v>171</v>
      </c>
      <c r="C455" t="s">
        <v>861</v>
      </c>
      <c r="D455">
        <v>0</v>
      </c>
      <c r="E455">
        <v>9.7777777777777786</v>
      </c>
      <c r="F455">
        <v>3.5814550334518596</v>
      </c>
      <c r="G455">
        <v>2.4000000000000004</v>
      </c>
      <c r="H455">
        <v>2</v>
      </c>
    </row>
    <row r="456" spans="1:8">
      <c r="A456" t="s">
        <v>128</v>
      </c>
      <c r="B456" t="s">
        <v>171</v>
      </c>
      <c r="C456" t="s">
        <v>862</v>
      </c>
      <c r="D456">
        <v>0</v>
      </c>
      <c r="E456">
        <v>9.7777777777777786</v>
      </c>
      <c r="F456">
        <v>3.5814550334518596</v>
      </c>
      <c r="G456">
        <v>2.4000000000000004</v>
      </c>
      <c r="H456">
        <v>2</v>
      </c>
    </row>
    <row r="457" spans="1:8">
      <c r="A457" t="s">
        <v>128</v>
      </c>
      <c r="B457" t="s">
        <v>171</v>
      </c>
      <c r="C457" t="s">
        <v>863</v>
      </c>
      <c r="D457">
        <v>0</v>
      </c>
      <c r="E457">
        <v>9.7777777777777786</v>
      </c>
      <c r="F457">
        <v>3.5814550334518596</v>
      </c>
      <c r="G457">
        <v>2.4000000000000004</v>
      </c>
      <c r="H457">
        <v>2</v>
      </c>
    </row>
    <row r="458" spans="1:8">
      <c r="A458" t="s">
        <v>128</v>
      </c>
      <c r="B458" t="s">
        <v>173</v>
      </c>
      <c r="C458" t="s">
        <v>856</v>
      </c>
      <c r="D458">
        <v>3.4246030579241395</v>
      </c>
      <c r="E458">
        <v>0</v>
      </c>
      <c r="F458">
        <v>0</v>
      </c>
      <c r="G458">
        <v>0</v>
      </c>
      <c r="H458">
        <v>0</v>
      </c>
    </row>
    <row r="459" spans="1:8">
      <c r="A459" t="s">
        <v>128</v>
      </c>
      <c r="B459" t="s">
        <v>173</v>
      </c>
      <c r="C459" t="s">
        <v>857</v>
      </c>
      <c r="D459">
        <v>6.3982297008317772</v>
      </c>
      <c r="E459">
        <v>0</v>
      </c>
      <c r="F459">
        <v>0</v>
      </c>
      <c r="G459">
        <v>0</v>
      </c>
      <c r="H459">
        <v>0</v>
      </c>
    </row>
    <row r="460" spans="1:8">
      <c r="A460" t="s">
        <v>128</v>
      </c>
      <c r="B460" t="s">
        <v>173</v>
      </c>
      <c r="C460" t="s">
        <v>858</v>
      </c>
      <c r="D460">
        <v>5.8260151958178277</v>
      </c>
      <c r="E460">
        <v>0</v>
      </c>
      <c r="F460">
        <v>0</v>
      </c>
      <c r="G460">
        <v>0</v>
      </c>
      <c r="H460">
        <v>0</v>
      </c>
    </row>
    <row r="461" spans="1:8">
      <c r="A461" t="s">
        <v>128</v>
      </c>
      <c r="B461" t="s">
        <v>173</v>
      </c>
      <c r="C461" t="s">
        <v>859</v>
      </c>
      <c r="D461">
        <v>8.2107236826514409</v>
      </c>
      <c r="E461">
        <v>0</v>
      </c>
      <c r="F461">
        <v>0</v>
      </c>
      <c r="G461">
        <v>0</v>
      </c>
      <c r="H461">
        <v>0</v>
      </c>
    </row>
    <row r="462" spans="1:8">
      <c r="A462" t="s">
        <v>128</v>
      </c>
      <c r="B462" t="s">
        <v>173</v>
      </c>
      <c r="C462" t="s">
        <v>860</v>
      </c>
      <c r="D462">
        <v>29.503903811912465</v>
      </c>
      <c r="E462">
        <v>0</v>
      </c>
      <c r="F462">
        <v>0</v>
      </c>
      <c r="G462">
        <v>0</v>
      </c>
      <c r="H462">
        <v>0</v>
      </c>
    </row>
    <row r="463" spans="1:8">
      <c r="A463" t="s">
        <v>128</v>
      </c>
      <c r="B463" t="s">
        <v>173</v>
      </c>
      <c r="C463" t="s">
        <v>861</v>
      </c>
      <c r="D463">
        <v>0</v>
      </c>
      <c r="E463">
        <v>10.914366673667953</v>
      </c>
      <c r="F463">
        <v>7.0393504579021764</v>
      </c>
      <c r="G463">
        <v>8.8008128969903634</v>
      </c>
      <c r="H463">
        <v>2.749373783351972</v>
      </c>
    </row>
    <row r="464" spans="1:8">
      <c r="A464" t="s">
        <v>128</v>
      </c>
      <c r="B464" t="s">
        <v>173</v>
      </c>
      <c r="C464" t="s">
        <v>862</v>
      </c>
      <c r="D464">
        <v>0</v>
      </c>
      <c r="E464">
        <v>10.914366673667953</v>
      </c>
      <c r="F464">
        <v>7.0393504579021764</v>
      </c>
      <c r="G464">
        <v>8.8008128969903634</v>
      </c>
      <c r="H464">
        <v>2.749373783351972</v>
      </c>
    </row>
    <row r="465" spans="1:8">
      <c r="A465" t="s">
        <v>128</v>
      </c>
      <c r="B465" t="s">
        <v>173</v>
      </c>
      <c r="C465" t="s">
        <v>863</v>
      </c>
      <c r="D465">
        <v>0</v>
      </c>
      <c r="E465">
        <v>10.914366673667953</v>
      </c>
      <c r="F465">
        <v>7.0393504579021764</v>
      </c>
      <c r="G465">
        <v>8.8008128969903634</v>
      </c>
      <c r="H465">
        <v>2.749373783351972</v>
      </c>
    </row>
    <row r="466" spans="1:8">
      <c r="A466" t="s">
        <v>128</v>
      </c>
      <c r="B466" t="s">
        <v>175</v>
      </c>
      <c r="C466" t="s">
        <v>856</v>
      </c>
      <c r="D466">
        <v>14.821052631578947</v>
      </c>
      <c r="E466">
        <v>0</v>
      </c>
      <c r="F466">
        <v>0</v>
      </c>
      <c r="G466">
        <v>0</v>
      </c>
      <c r="H466">
        <v>0</v>
      </c>
    </row>
    <row r="467" spans="1:8">
      <c r="A467" t="s">
        <v>128</v>
      </c>
      <c r="B467" t="s">
        <v>175</v>
      </c>
      <c r="C467" t="s">
        <v>857</v>
      </c>
      <c r="D467">
        <v>0</v>
      </c>
      <c r="E467">
        <v>0</v>
      </c>
      <c r="F467">
        <v>0</v>
      </c>
      <c r="G467">
        <v>0</v>
      </c>
      <c r="H467">
        <v>0</v>
      </c>
    </row>
    <row r="468" spans="1:8">
      <c r="A468" t="s">
        <v>128</v>
      </c>
      <c r="B468" t="s">
        <v>175</v>
      </c>
      <c r="C468" t="s">
        <v>858</v>
      </c>
      <c r="D468">
        <v>0</v>
      </c>
      <c r="E468">
        <v>0</v>
      </c>
      <c r="F468">
        <v>0</v>
      </c>
      <c r="G468">
        <v>0</v>
      </c>
      <c r="H468">
        <v>0</v>
      </c>
    </row>
    <row r="469" spans="1:8">
      <c r="A469" t="s">
        <v>128</v>
      </c>
      <c r="B469" t="s">
        <v>175</v>
      </c>
      <c r="C469" t="s">
        <v>859</v>
      </c>
      <c r="D469">
        <v>0</v>
      </c>
      <c r="E469">
        <v>0</v>
      </c>
      <c r="F469">
        <v>0</v>
      </c>
      <c r="G469">
        <v>0</v>
      </c>
      <c r="H469">
        <v>0</v>
      </c>
    </row>
    <row r="470" spans="1:8">
      <c r="A470" t="s">
        <v>128</v>
      </c>
      <c r="B470" t="s">
        <v>175</v>
      </c>
      <c r="C470" t="s">
        <v>860</v>
      </c>
      <c r="D470">
        <v>0</v>
      </c>
      <c r="E470">
        <v>0</v>
      </c>
      <c r="F470">
        <v>0</v>
      </c>
      <c r="G470">
        <v>0</v>
      </c>
      <c r="H470">
        <v>0</v>
      </c>
    </row>
    <row r="471" spans="1:8">
      <c r="A471" t="s">
        <v>128</v>
      </c>
      <c r="B471" t="s">
        <v>175</v>
      </c>
      <c r="C471" t="s">
        <v>861</v>
      </c>
      <c r="D471">
        <v>0</v>
      </c>
      <c r="E471">
        <v>0</v>
      </c>
      <c r="F471">
        <v>0</v>
      </c>
      <c r="G471">
        <v>0</v>
      </c>
      <c r="H471">
        <v>0</v>
      </c>
    </row>
    <row r="472" spans="1:8">
      <c r="A472" t="s">
        <v>128</v>
      </c>
      <c r="B472" t="s">
        <v>175</v>
      </c>
      <c r="C472" t="s">
        <v>862</v>
      </c>
      <c r="D472">
        <v>0</v>
      </c>
      <c r="E472">
        <v>0</v>
      </c>
      <c r="F472">
        <v>0</v>
      </c>
      <c r="G472">
        <v>0</v>
      </c>
      <c r="H472">
        <v>0</v>
      </c>
    </row>
    <row r="473" spans="1:8">
      <c r="A473" t="s">
        <v>128</v>
      </c>
      <c r="B473" t="s">
        <v>175</v>
      </c>
      <c r="C473" t="s">
        <v>863</v>
      </c>
      <c r="D473">
        <v>0</v>
      </c>
      <c r="E473">
        <v>0</v>
      </c>
      <c r="F473">
        <v>0</v>
      </c>
      <c r="G473">
        <v>0</v>
      </c>
      <c r="H473">
        <v>0</v>
      </c>
    </row>
    <row r="474" spans="1:8">
      <c r="A474" t="s">
        <v>128</v>
      </c>
      <c r="B474" t="s">
        <v>177</v>
      </c>
      <c r="C474" t="s">
        <v>856</v>
      </c>
      <c r="D474">
        <v>2.7789473684210528</v>
      </c>
      <c r="E474">
        <v>0</v>
      </c>
      <c r="F474">
        <v>0</v>
      </c>
      <c r="G474">
        <v>0</v>
      </c>
      <c r="H474">
        <v>0</v>
      </c>
    </row>
    <row r="475" spans="1:8">
      <c r="A475" t="s">
        <v>128</v>
      </c>
      <c r="B475" t="s">
        <v>177</v>
      </c>
      <c r="C475" t="s">
        <v>857</v>
      </c>
      <c r="D475">
        <v>8.3365818181818181</v>
      </c>
      <c r="E475">
        <v>0</v>
      </c>
      <c r="F475">
        <v>0</v>
      </c>
      <c r="G475">
        <v>0</v>
      </c>
      <c r="H475">
        <v>0</v>
      </c>
    </row>
    <row r="476" spans="1:8">
      <c r="A476" t="s">
        <v>128</v>
      </c>
      <c r="B476" t="s">
        <v>177</v>
      </c>
      <c r="C476" t="s">
        <v>858</v>
      </c>
      <c r="D476">
        <v>4.9599999999999991</v>
      </c>
      <c r="E476">
        <v>0</v>
      </c>
      <c r="F476">
        <v>0</v>
      </c>
      <c r="G476">
        <v>0</v>
      </c>
      <c r="H476">
        <v>0</v>
      </c>
    </row>
    <row r="477" spans="1:8">
      <c r="A477" t="s">
        <v>128</v>
      </c>
      <c r="B477" t="s">
        <v>177</v>
      </c>
      <c r="C477" t="s">
        <v>859</v>
      </c>
      <c r="D477">
        <v>5.3462640000000006</v>
      </c>
      <c r="E477">
        <v>0</v>
      </c>
      <c r="F477">
        <v>0</v>
      </c>
      <c r="G477">
        <v>0</v>
      </c>
      <c r="H477">
        <v>0</v>
      </c>
    </row>
    <row r="478" spans="1:8">
      <c r="A478" t="s">
        <v>128</v>
      </c>
      <c r="B478" t="s">
        <v>177</v>
      </c>
      <c r="C478" t="s">
        <v>860</v>
      </c>
      <c r="D478">
        <v>5.3462639999999997</v>
      </c>
      <c r="E478">
        <v>0</v>
      </c>
      <c r="F478">
        <v>0</v>
      </c>
      <c r="G478">
        <v>0</v>
      </c>
      <c r="H478">
        <v>0</v>
      </c>
    </row>
    <row r="479" spans="1:8">
      <c r="A479" t="s">
        <v>128</v>
      </c>
      <c r="B479" t="s">
        <v>177</v>
      </c>
      <c r="C479" t="s">
        <v>861</v>
      </c>
      <c r="D479">
        <v>0</v>
      </c>
      <c r="E479">
        <v>1.3462640000000003</v>
      </c>
      <c r="F479">
        <v>1.6</v>
      </c>
      <c r="G479">
        <v>2.4</v>
      </c>
      <c r="H479">
        <v>0</v>
      </c>
    </row>
    <row r="480" spans="1:8">
      <c r="A480" t="s">
        <v>128</v>
      </c>
      <c r="B480" t="s">
        <v>177</v>
      </c>
      <c r="C480" t="s">
        <v>862</v>
      </c>
      <c r="D480">
        <v>0</v>
      </c>
      <c r="E480">
        <v>1.3462640000000003</v>
      </c>
      <c r="F480">
        <v>1.6</v>
      </c>
      <c r="G480">
        <v>2.4</v>
      </c>
      <c r="H480">
        <v>0</v>
      </c>
    </row>
    <row r="481" spans="1:8">
      <c r="A481" t="s">
        <v>128</v>
      </c>
      <c r="B481" t="s">
        <v>177</v>
      </c>
      <c r="C481" t="s">
        <v>863</v>
      </c>
      <c r="D481">
        <v>0</v>
      </c>
      <c r="E481">
        <v>1.3462640000000003</v>
      </c>
      <c r="F481">
        <v>1.6</v>
      </c>
      <c r="G481">
        <v>2.4</v>
      </c>
      <c r="H481">
        <v>0</v>
      </c>
    </row>
    <row r="482" spans="1:8">
      <c r="A482" t="s">
        <v>128</v>
      </c>
      <c r="B482" t="s">
        <v>179</v>
      </c>
      <c r="C482" t="s">
        <v>856</v>
      </c>
      <c r="D482">
        <v>2.7789473684210528</v>
      </c>
      <c r="E482">
        <v>0</v>
      </c>
      <c r="F482">
        <v>0</v>
      </c>
      <c r="G482">
        <v>0</v>
      </c>
      <c r="H482">
        <v>0</v>
      </c>
    </row>
    <row r="483" spans="1:8">
      <c r="A483" t="s">
        <v>128</v>
      </c>
      <c r="B483" t="s">
        <v>179</v>
      </c>
      <c r="C483" t="s">
        <v>857</v>
      </c>
      <c r="D483">
        <v>8.3365818181818181</v>
      </c>
      <c r="E483">
        <v>0</v>
      </c>
      <c r="F483">
        <v>0</v>
      </c>
      <c r="G483">
        <v>0</v>
      </c>
      <c r="H483">
        <v>0</v>
      </c>
    </row>
    <row r="484" spans="1:8">
      <c r="A484" t="s">
        <v>128</v>
      </c>
      <c r="B484" t="s">
        <v>179</v>
      </c>
      <c r="C484" t="s">
        <v>858</v>
      </c>
      <c r="D484">
        <v>4.9599999999999991</v>
      </c>
      <c r="E484">
        <v>0</v>
      </c>
      <c r="F484">
        <v>0</v>
      </c>
      <c r="G484">
        <v>0</v>
      </c>
      <c r="H484">
        <v>0</v>
      </c>
    </row>
    <row r="485" spans="1:8">
      <c r="A485" t="s">
        <v>128</v>
      </c>
      <c r="B485" t="s">
        <v>179</v>
      </c>
      <c r="C485" t="s">
        <v>859</v>
      </c>
      <c r="D485">
        <v>5.3462640000000006</v>
      </c>
      <c r="E485">
        <v>0</v>
      </c>
      <c r="F485">
        <v>0</v>
      </c>
      <c r="G485">
        <v>0</v>
      </c>
      <c r="H485">
        <v>0</v>
      </c>
    </row>
    <row r="486" spans="1:8">
      <c r="A486" t="s">
        <v>128</v>
      </c>
      <c r="B486" t="s">
        <v>179</v>
      </c>
      <c r="C486" t="s">
        <v>860</v>
      </c>
      <c r="D486">
        <v>5.3462639999999997</v>
      </c>
      <c r="E486">
        <v>0</v>
      </c>
      <c r="F486">
        <v>0</v>
      </c>
      <c r="G486">
        <v>0</v>
      </c>
      <c r="H486">
        <v>0</v>
      </c>
    </row>
    <row r="487" spans="1:8">
      <c r="A487" t="s">
        <v>128</v>
      </c>
      <c r="B487" t="s">
        <v>179</v>
      </c>
      <c r="C487" t="s">
        <v>861</v>
      </c>
      <c r="D487">
        <v>0</v>
      </c>
      <c r="E487">
        <v>1.3462640000000003</v>
      </c>
      <c r="F487">
        <v>1.6</v>
      </c>
      <c r="G487">
        <v>2.4</v>
      </c>
      <c r="H487">
        <v>0</v>
      </c>
    </row>
    <row r="488" spans="1:8">
      <c r="A488" t="s">
        <v>128</v>
      </c>
      <c r="B488" t="s">
        <v>179</v>
      </c>
      <c r="C488" t="s">
        <v>862</v>
      </c>
      <c r="D488">
        <v>0</v>
      </c>
      <c r="E488">
        <v>1.3462640000000003</v>
      </c>
      <c r="F488">
        <v>1.6</v>
      </c>
      <c r="G488">
        <v>2.4</v>
      </c>
      <c r="H488">
        <v>0</v>
      </c>
    </row>
    <row r="489" spans="1:8">
      <c r="A489" t="s">
        <v>128</v>
      </c>
      <c r="B489" t="s">
        <v>179</v>
      </c>
      <c r="C489" t="s">
        <v>863</v>
      </c>
      <c r="D489">
        <v>0</v>
      </c>
      <c r="E489">
        <v>1.3462640000000003</v>
      </c>
      <c r="F489">
        <v>1.6</v>
      </c>
      <c r="G489">
        <v>2.4</v>
      </c>
      <c r="H489">
        <v>0</v>
      </c>
    </row>
    <row r="490" spans="1:8">
      <c r="A490" t="s">
        <v>128</v>
      </c>
      <c r="B490" t="s">
        <v>181</v>
      </c>
      <c r="C490" t="s">
        <v>856</v>
      </c>
      <c r="D490">
        <v>2.7789473684210528</v>
      </c>
      <c r="E490">
        <v>0</v>
      </c>
      <c r="F490">
        <v>0</v>
      </c>
      <c r="G490">
        <v>0</v>
      </c>
      <c r="H490">
        <v>0</v>
      </c>
    </row>
    <row r="491" spans="1:8">
      <c r="A491" t="s">
        <v>128</v>
      </c>
      <c r="B491" t="s">
        <v>181</v>
      </c>
      <c r="C491" t="s">
        <v>857</v>
      </c>
      <c r="D491">
        <v>8.3365818181818181</v>
      </c>
      <c r="E491">
        <v>0</v>
      </c>
      <c r="F491">
        <v>0</v>
      </c>
      <c r="G491">
        <v>0</v>
      </c>
      <c r="H491">
        <v>0</v>
      </c>
    </row>
    <row r="492" spans="1:8">
      <c r="A492" t="s">
        <v>128</v>
      </c>
      <c r="B492" t="s">
        <v>181</v>
      </c>
      <c r="C492" t="s">
        <v>858</v>
      </c>
      <c r="D492">
        <v>4.9599999999999991</v>
      </c>
      <c r="E492">
        <v>0</v>
      </c>
      <c r="F492">
        <v>0</v>
      </c>
      <c r="G492">
        <v>0</v>
      </c>
      <c r="H492">
        <v>0</v>
      </c>
    </row>
    <row r="493" spans="1:8">
      <c r="A493" t="s">
        <v>128</v>
      </c>
      <c r="B493" t="s">
        <v>181</v>
      </c>
      <c r="C493" t="s">
        <v>859</v>
      </c>
      <c r="D493">
        <v>5.3462640000000006</v>
      </c>
      <c r="E493">
        <v>0</v>
      </c>
      <c r="F493">
        <v>0</v>
      </c>
      <c r="G493">
        <v>0</v>
      </c>
      <c r="H493">
        <v>0</v>
      </c>
    </row>
    <row r="494" spans="1:8">
      <c r="A494" t="s">
        <v>128</v>
      </c>
      <c r="B494" t="s">
        <v>181</v>
      </c>
      <c r="C494" t="s">
        <v>860</v>
      </c>
      <c r="D494">
        <v>5.3462639999999997</v>
      </c>
      <c r="E494">
        <v>0</v>
      </c>
      <c r="F494">
        <v>0</v>
      </c>
      <c r="G494">
        <v>0</v>
      </c>
      <c r="H494">
        <v>0</v>
      </c>
    </row>
    <row r="495" spans="1:8">
      <c r="A495" t="s">
        <v>128</v>
      </c>
      <c r="B495" t="s">
        <v>181</v>
      </c>
      <c r="C495" t="s">
        <v>861</v>
      </c>
      <c r="D495">
        <v>0</v>
      </c>
      <c r="E495">
        <v>1.3462640000000003</v>
      </c>
      <c r="F495">
        <v>1.6</v>
      </c>
      <c r="G495">
        <v>2.4</v>
      </c>
      <c r="H495">
        <v>0</v>
      </c>
    </row>
    <row r="496" spans="1:8">
      <c r="A496" t="s">
        <v>128</v>
      </c>
      <c r="B496" t="s">
        <v>181</v>
      </c>
      <c r="C496" t="s">
        <v>862</v>
      </c>
      <c r="D496">
        <v>0</v>
      </c>
      <c r="E496">
        <v>1.3462640000000003</v>
      </c>
      <c r="F496">
        <v>1.6</v>
      </c>
      <c r="G496">
        <v>2.4</v>
      </c>
      <c r="H496">
        <v>0</v>
      </c>
    </row>
    <row r="497" spans="1:8">
      <c r="A497" t="s">
        <v>128</v>
      </c>
      <c r="B497" t="s">
        <v>181</v>
      </c>
      <c r="C497" t="s">
        <v>863</v>
      </c>
      <c r="D497">
        <v>0</v>
      </c>
      <c r="E497">
        <v>1.3462640000000003</v>
      </c>
      <c r="F497">
        <v>1.6</v>
      </c>
      <c r="G497">
        <v>2.4</v>
      </c>
      <c r="H497">
        <v>0</v>
      </c>
    </row>
    <row r="498" spans="1:8">
      <c r="A498" t="s">
        <v>128</v>
      </c>
      <c r="B498" t="s">
        <v>183</v>
      </c>
      <c r="C498" t="s">
        <v>856</v>
      </c>
      <c r="D498">
        <v>2.7789473684210528</v>
      </c>
      <c r="E498">
        <v>0</v>
      </c>
      <c r="F498">
        <v>0</v>
      </c>
      <c r="G498">
        <v>0</v>
      </c>
      <c r="H498">
        <v>0</v>
      </c>
    </row>
    <row r="499" spans="1:8">
      <c r="A499" t="s">
        <v>128</v>
      </c>
      <c r="B499" t="s">
        <v>183</v>
      </c>
      <c r="C499" t="s">
        <v>857</v>
      </c>
      <c r="D499">
        <v>8.3365818181818181</v>
      </c>
      <c r="E499">
        <v>0</v>
      </c>
      <c r="F499">
        <v>0</v>
      </c>
      <c r="G499">
        <v>0</v>
      </c>
      <c r="H499">
        <v>0</v>
      </c>
    </row>
    <row r="500" spans="1:8">
      <c r="A500" t="s">
        <v>128</v>
      </c>
      <c r="B500" t="s">
        <v>183</v>
      </c>
      <c r="C500" t="s">
        <v>858</v>
      </c>
      <c r="D500">
        <v>4.9599999999999991</v>
      </c>
      <c r="E500">
        <v>0</v>
      </c>
      <c r="F500">
        <v>0</v>
      </c>
      <c r="G500">
        <v>0</v>
      </c>
      <c r="H500">
        <v>0</v>
      </c>
    </row>
    <row r="501" spans="1:8">
      <c r="A501" t="s">
        <v>128</v>
      </c>
      <c r="B501" t="s">
        <v>183</v>
      </c>
      <c r="C501" t="s">
        <v>859</v>
      </c>
      <c r="D501">
        <v>5.3462640000000006</v>
      </c>
      <c r="E501">
        <v>0</v>
      </c>
      <c r="F501">
        <v>0</v>
      </c>
      <c r="G501">
        <v>0</v>
      </c>
      <c r="H501">
        <v>0</v>
      </c>
    </row>
    <row r="502" spans="1:8">
      <c r="A502" t="s">
        <v>128</v>
      </c>
      <c r="B502" t="s">
        <v>183</v>
      </c>
      <c r="C502" t="s">
        <v>860</v>
      </c>
      <c r="D502">
        <v>5.3462639999999997</v>
      </c>
      <c r="E502">
        <v>0</v>
      </c>
      <c r="F502">
        <v>0</v>
      </c>
      <c r="G502">
        <v>0</v>
      </c>
      <c r="H502">
        <v>0</v>
      </c>
    </row>
    <row r="503" spans="1:8">
      <c r="A503" t="s">
        <v>128</v>
      </c>
      <c r="B503" t="s">
        <v>183</v>
      </c>
      <c r="C503" t="s">
        <v>861</v>
      </c>
      <c r="D503">
        <v>0</v>
      </c>
      <c r="E503">
        <v>1.3462640000000003</v>
      </c>
      <c r="F503">
        <v>1.6</v>
      </c>
      <c r="G503">
        <v>2.4</v>
      </c>
      <c r="H503">
        <v>0</v>
      </c>
    </row>
    <row r="504" spans="1:8">
      <c r="A504" t="s">
        <v>128</v>
      </c>
      <c r="B504" t="s">
        <v>183</v>
      </c>
      <c r="C504" t="s">
        <v>862</v>
      </c>
      <c r="D504">
        <v>0</v>
      </c>
      <c r="E504">
        <v>1.3462640000000003</v>
      </c>
      <c r="F504">
        <v>1.6</v>
      </c>
      <c r="G504">
        <v>2.4</v>
      </c>
      <c r="H504">
        <v>0</v>
      </c>
    </row>
    <row r="505" spans="1:8">
      <c r="A505" t="s">
        <v>128</v>
      </c>
      <c r="B505" t="s">
        <v>183</v>
      </c>
      <c r="C505" t="s">
        <v>863</v>
      </c>
      <c r="D505">
        <v>0</v>
      </c>
      <c r="E505">
        <v>1.3462640000000003</v>
      </c>
      <c r="F505">
        <v>1.6</v>
      </c>
      <c r="G505">
        <v>2.4</v>
      </c>
      <c r="H505">
        <v>0</v>
      </c>
    </row>
    <row r="506" spans="1:8">
      <c r="A506" t="s">
        <v>128</v>
      </c>
      <c r="B506" t="s">
        <v>185</v>
      </c>
      <c r="C506" t="s">
        <v>856</v>
      </c>
      <c r="D506">
        <v>6.7929824561403498</v>
      </c>
      <c r="E506">
        <v>0</v>
      </c>
      <c r="F506">
        <v>0</v>
      </c>
      <c r="G506">
        <v>0</v>
      </c>
      <c r="H506">
        <v>0</v>
      </c>
    </row>
    <row r="507" spans="1:8">
      <c r="A507" t="s">
        <v>128</v>
      </c>
      <c r="B507" t="s">
        <v>185</v>
      </c>
      <c r="C507" t="s">
        <v>857</v>
      </c>
      <c r="D507">
        <v>5.5577212121212121</v>
      </c>
      <c r="E507">
        <v>0</v>
      </c>
      <c r="F507">
        <v>0</v>
      </c>
      <c r="G507">
        <v>0</v>
      </c>
      <c r="H507">
        <v>0</v>
      </c>
    </row>
    <row r="508" spans="1:8">
      <c r="A508" t="s">
        <v>128</v>
      </c>
      <c r="B508" t="s">
        <v>185</v>
      </c>
      <c r="C508" t="s">
        <v>858</v>
      </c>
      <c r="D508">
        <v>3.3066666666666662</v>
      </c>
      <c r="E508">
        <v>0</v>
      </c>
      <c r="F508">
        <v>0</v>
      </c>
      <c r="G508">
        <v>0</v>
      </c>
      <c r="H508">
        <v>0</v>
      </c>
    </row>
    <row r="509" spans="1:8">
      <c r="A509" t="s">
        <v>128</v>
      </c>
      <c r="B509" t="s">
        <v>185</v>
      </c>
      <c r="C509" t="s">
        <v>859</v>
      </c>
      <c r="D509">
        <v>3.5641760000000002</v>
      </c>
      <c r="E509">
        <v>0</v>
      </c>
      <c r="F509">
        <v>0</v>
      </c>
      <c r="G509">
        <v>0</v>
      </c>
      <c r="H509">
        <v>0</v>
      </c>
    </row>
    <row r="510" spans="1:8">
      <c r="A510" t="s">
        <v>128</v>
      </c>
      <c r="B510" t="s">
        <v>185</v>
      </c>
      <c r="C510" t="s">
        <v>860</v>
      </c>
      <c r="D510">
        <v>3.5641759999999998</v>
      </c>
      <c r="E510">
        <v>0</v>
      </c>
      <c r="F510">
        <v>0</v>
      </c>
      <c r="G510">
        <v>0</v>
      </c>
      <c r="H510">
        <v>0</v>
      </c>
    </row>
    <row r="511" spans="1:8">
      <c r="A511" t="s">
        <v>128</v>
      </c>
      <c r="B511" t="s">
        <v>185</v>
      </c>
      <c r="C511" t="s">
        <v>861</v>
      </c>
      <c r="D511">
        <v>0</v>
      </c>
      <c r="E511">
        <v>0.8975093333333336</v>
      </c>
      <c r="F511">
        <v>1.0666666666666667</v>
      </c>
      <c r="G511">
        <v>1.5999999999999999</v>
      </c>
      <c r="H511">
        <v>0</v>
      </c>
    </row>
    <row r="512" spans="1:8">
      <c r="A512" t="s">
        <v>128</v>
      </c>
      <c r="B512" t="s">
        <v>185</v>
      </c>
      <c r="C512" t="s">
        <v>862</v>
      </c>
      <c r="D512">
        <v>0</v>
      </c>
      <c r="E512">
        <v>0.8975093333333336</v>
      </c>
      <c r="F512">
        <v>1.0666666666666667</v>
      </c>
      <c r="G512">
        <v>1.5999999999999999</v>
      </c>
      <c r="H512">
        <v>0</v>
      </c>
    </row>
    <row r="513" spans="1:8">
      <c r="A513" t="s">
        <v>128</v>
      </c>
      <c r="B513" t="s">
        <v>185</v>
      </c>
      <c r="C513" t="s">
        <v>863</v>
      </c>
      <c r="D513">
        <v>0</v>
      </c>
      <c r="E513">
        <v>0.8975093333333336</v>
      </c>
      <c r="F513">
        <v>1.0666666666666667</v>
      </c>
      <c r="G513">
        <v>1.5999999999999999</v>
      </c>
      <c r="H513">
        <v>0</v>
      </c>
    </row>
    <row r="514" spans="1:8">
      <c r="A514" t="s">
        <v>130</v>
      </c>
      <c r="B514" t="s">
        <v>171</v>
      </c>
      <c r="C514" t="s">
        <v>856</v>
      </c>
      <c r="D514">
        <v>12.63434115805947</v>
      </c>
      <c r="E514">
        <v>0</v>
      </c>
      <c r="F514">
        <v>0</v>
      </c>
      <c r="G514">
        <v>0</v>
      </c>
      <c r="H514">
        <v>0</v>
      </c>
    </row>
    <row r="515" spans="1:8">
      <c r="A515" t="s">
        <v>130</v>
      </c>
      <c r="B515" t="s">
        <v>171</v>
      </c>
      <c r="C515" t="s">
        <v>857</v>
      </c>
      <c r="D515">
        <v>10.915325953259533</v>
      </c>
      <c r="E515">
        <v>0</v>
      </c>
      <c r="F515">
        <v>0</v>
      </c>
      <c r="G515">
        <v>0</v>
      </c>
      <c r="H515">
        <v>0</v>
      </c>
    </row>
    <row r="516" spans="1:8">
      <c r="A516" t="s">
        <v>130</v>
      </c>
      <c r="B516" t="s">
        <v>171</v>
      </c>
      <c r="C516" t="s">
        <v>858</v>
      </c>
      <c r="D516">
        <v>8.1345756358768408</v>
      </c>
      <c r="E516">
        <v>0</v>
      </c>
      <c r="F516">
        <v>0</v>
      </c>
      <c r="G516">
        <v>0</v>
      </c>
      <c r="H516">
        <v>0</v>
      </c>
    </row>
    <row r="517" spans="1:8">
      <c r="A517" t="s">
        <v>130</v>
      </c>
      <c r="B517" t="s">
        <v>171</v>
      </c>
      <c r="C517" t="s">
        <v>859</v>
      </c>
      <c r="D517">
        <v>6.9234042553191477</v>
      </c>
      <c r="E517">
        <v>0</v>
      </c>
      <c r="F517">
        <v>0</v>
      </c>
      <c r="G517">
        <v>0</v>
      </c>
      <c r="H517">
        <v>0</v>
      </c>
    </row>
    <row r="518" spans="1:8">
      <c r="A518" t="s">
        <v>130</v>
      </c>
      <c r="B518" t="s">
        <v>171</v>
      </c>
      <c r="C518" t="s">
        <v>860</v>
      </c>
      <c r="D518">
        <v>12.977777777777778</v>
      </c>
      <c r="E518">
        <v>0</v>
      </c>
      <c r="F518">
        <v>0</v>
      </c>
      <c r="G518">
        <v>0</v>
      </c>
      <c r="H518">
        <v>0</v>
      </c>
    </row>
    <row r="519" spans="1:8">
      <c r="A519" t="s">
        <v>130</v>
      </c>
      <c r="B519" t="s">
        <v>171</v>
      </c>
      <c r="C519" t="s">
        <v>861</v>
      </c>
      <c r="D519">
        <v>0</v>
      </c>
      <c r="E519">
        <v>10.774004192872118</v>
      </c>
      <c r="F519">
        <v>0</v>
      </c>
      <c r="G519">
        <v>0</v>
      </c>
      <c r="H519">
        <v>2.2037735849056599</v>
      </c>
    </row>
    <row r="520" spans="1:8">
      <c r="A520" t="s">
        <v>130</v>
      </c>
      <c r="B520" t="s">
        <v>171</v>
      </c>
      <c r="C520" t="s">
        <v>862</v>
      </c>
      <c r="D520">
        <v>0</v>
      </c>
      <c r="E520">
        <v>10.774004192872118</v>
      </c>
      <c r="F520">
        <v>0</v>
      </c>
      <c r="G520">
        <v>0</v>
      </c>
      <c r="H520">
        <v>2.2037735849056599</v>
      </c>
    </row>
    <row r="521" spans="1:8">
      <c r="A521" t="s">
        <v>130</v>
      </c>
      <c r="B521" t="s">
        <v>171</v>
      </c>
      <c r="C521" t="s">
        <v>863</v>
      </c>
      <c r="D521">
        <v>0</v>
      </c>
      <c r="E521">
        <v>10.774004192872118</v>
      </c>
      <c r="F521">
        <v>0</v>
      </c>
      <c r="G521">
        <v>0</v>
      </c>
      <c r="H521">
        <v>2.2037735849056599</v>
      </c>
    </row>
    <row r="522" spans="1:8">
      <c r="A522" t="s">
        <v>130</v>
      </c>
      <c r="B522" t="s">
        <v>173</v>
      </c>
      <c r="C522" t="s">
        <v>856</v>
      </c>
      <c r="D522">
        <v>6.5775871140592965</v>
      </c>
      <c r="E522">
        <v>0</v>
      </c>
      <c r="F522">
        <v>0</v>
      </c>
      <c r="G522">
        <v>0</v>
      </c>
      <c r="H522">
        <v>0</v>
      </c>
    </row>
    <row r="523" spans="1:8">
      <c r="A523" t="s">
        <v>130</v>
      </c>
      <c r="B523" t="s">
        <v>173</v>
      </c>
      <c r="C523" t="s">
        <v>857</v>
      </c>
      <c r="D523">
        <v>6.691979862588374</v>
      </c>
      <c r="E523">
        <v>0</v>
      </c>
      <c r="F523">
        <v>0</v>
      </c>
      <c r="G523">
        <v>0</v>
      </c>
      <c r="H523">
        <v>0</v>
      </c>
    </row>
    <row r="524" spans="1:8">
      <c r="A524" t="s">
        <v>130</v>
      </c>
      <c r="B524" t="s">
        <v>173</v>
      </c>
      <c r="C524" t="s">
        <v>858</v>
      </c>
      <c r="D524">
        <v>8.0077359069910248</v>
      </c>
      <c r="E524">
        <v>0</v>
      </c>
      <c r="F524">
        <v>0</v>
      </c>
      <c r="G524">
        <v>0</v>
      </c>
      <c r="H524">
        <v>0</v>
      </c>
    </row>
    <row r="525" spans="1:8">
      <c r="A525" t="s">
        <v>130</v>
      </c>
      <c r="B525" t="s">
        <v>173</v>
      </c>
      <c r="C525" t="s">
        <v>859</v>
      </c>
      <c r="D525">
        <v>22.385126442604108</v>
      </c>
      <c r="E525">
        <v>0</v>
      </c>
      <c r="F525">
        <v>0</v>
      </c>
      <c r="G525">
        <v>0</v>
      </c>
      <c r="H525">
        <v>0</v>
      </c>
    </row>
    <row r="526" spans="1:8">
      <c r="A526" t="s">
        <v>130</v>
      </c>
      <c r="B526" t="s">
        <v>173</v>
      </c>
      <c r="C526" t="s">
        <v>860</v>
      </c>
      <c r="D526">
        <v>22.242560860010741</v>
      </c>
      <c r="E526">
        <v>0</v>
      </c>
      <c r="F526">
        <v>0</v>
      </c>
      <c r="G526">
        <v>0</v>
      </c>
      <c r="H526">
        <v>0</v>
      </c>
    </row>
    <row r="527" spans="1:8">
      <c r="A527" t="s">
        <v>130</v>
      </c>
      <c r="B527" t="s">
        <v>173</v>
      </c>
      <c r="C527" t="s">
        <v>861</v>
      </c>
      <c r="D527">
        <v>0</v>
      </c>
      <c r="E527">
        <v>11.691210275181712</v>
      </c>
      <c r="F527">
        <v>6.0184751171130415</v>
      </c>
      <c r="G527">
        <v>1.5906410167070815</v>
      </c>
      <c r="H527">
        <v>2.9422344510089093</v>
      </c>
    </row>
    <row r="528" spans="1:8">
      <c r="A528" t="s">
        <v>130</v>
      </c>
      <c r="B528" t="s">
        <v>173</v>
      </c>
      <c r="C528" t="s">
        <v>862</v>
      </c>
      <c r="D528">
        <v>0</v>
      </c>
      <c r="E528">
        <v>11.691210275181712</v>
      </c>
      <c r="F528">
        <v>6.0184751171130415</v>
      </c>
      <c r="G528">
        <v>1.5906410167070815</v>
      </c>
      <c r="H528">
        <v>2.9422344510089093</v>
      </c>
    </row>
    <row r="529" spans="1:8">
      <c r="A529" t="s">
        <v>130</v>
      </c>
      <c r="B529" t="s">
        <v>173</v>
      </c>
      <c r="C529" t="s">
        <v>863</v>
      </c>
      <c r="D529">
        <v>0</v>
      </c>
      <c r="E529">
        <v>11.691210275181712</v>
      </c>
      <c r="F529">
        <v>6.0184751171130415</v>
      </c>
      <c r="G529">
        <v>1.5906410167070815</v>
      </c>
      <c r="H529">
        <v>2.9422344510089093</v>
      </c>
    </row>
    <row r="530" spans="1:8">
      <c r="A530" t="s">
        <v>130</v>
      </c>
      <c r="B530" t="s">
        <v>175</v>
      </c>
      <c r="C530" t="s">
        <v>856</v>
      </c>
      <c r="D530">
        <v>23.92344497607656</v>
      </c>
      <c r="E530">
        <v>0</v>
      </c>
      <c r="F530">
        <v>0</v>
      </c>
      <c r="G530">
        <v>0</v>
      </c>
      <c r="H530">
        <v>0</v>
      </c>
    </row>
    <row r="531" spans="1:8">
      <c r="A531" t="s">
        <v>130</v>
      </c>
      <c r="B531" t="s">
        <v>175</v>
      </c>
      <c r="C531" t="s">
        <v>857</v>
      </c>
      <c r="D531">
        <v>26.604949867258682</v>
      </c>
      <c r="E531">
        <v>0</v>
      </c>
      <c r="F531">
        <v>0</v>
      </c>
      <c r="G531">
        <v>0</v>
      </c>
      <c r="H531">
        <v>0</v>
      </c>
    </row>
    <row r="532" spans="1:8">
      <c r="A532" t="s">
        <v>130</v>
      </c>
      <c r="B532" t="s">
        <v>175</v>
      </c>
      <c r="C532" t="s">
        <v>858</v>
      </c>
      <c r="D532">
        <v>26.435344751989938</v>
      </c>
      <c r="E532">
        <v>0</v>
      </c>
      <c r="F532">
        <v>0</v>
      </c>
      <c r="G532">
        <v>0</v>
      </c>
      <c r="H532">
        <v>0</v>
      </c>
    </row>
    <row r="533" spans="1:8">
      <c r="A533" t="s">
        <v>130</v>
      </c>
      <c r="B533" t="s">
        <v>175</v>
      </c>
      <c r="C533" t="s">
        <v>859</v>
      </c>
      <c r="D533">
        <v>24.800000000000004</v>
      </c>
      <c r="E533">
        <v>0</v>
      </c>
      <c r="F533">
        <v>0</v>
      </c>
      <c r="G533">
        <v>0</v>
      </c>
      <c r="H533">
        <v>0</v>
      </c>
    </row>
    <row r="534" spans="1:8">
      <c r="A534" t="s">
        <v>130</v>
      </c>
      <c r="B534" t="s">
        <v>175</v>
      </c>
      <c r="C534" t="s">
        <v>860</v>
      </c>
      <c r="D534">
        <v>24.800000000000004</v>
      </c>
      <c r="E534">
        <v>0</v>
      </c>
      <c r="F534">
        <v>0</v>
      </c>
      <c r="G534">
        <v>0</v>
      </c>
      <c r="H534">
        <v>0</v>
      </c>
    </row>
    <row r="535" spans="1:8">
      <c r="A535" t="s">
        <v>130</v>
      </c>
      <c r="B535" t="s">
        <v>175</v>
      </c>
      <c r="C535" t="s">
        <v>861</v>
      </c>
      <c r="D535">
        <v>0</v>
      </c>
      <c r="E535">
        <v>0</v>
      </c>
      <c r="F535">
        <v>22.400000000000006</v>
      </c>
      <c r="G535">
        <v>2.4</v>
      </c>
      <c r="H535">
        <v>0</v>
      </c>
    </row>
    <row r="536" spans="1:8">
      <c r="A536" t="s">
        <v>130</v>
      </c>
      <c r="B536" t="s">
        <v>175</v>
      </c>
      <c r="C536" t="s">
        <v>862</v>
      </c>
      <c r="D536">
        <v>0</v>
      </c>
      <c r="E536">
        <v>0</v>
      </c>
      <c r="F536">
        <v>22.400000000000006</v>
      </c>
      <c r="G536">
        <v>2.4</v>
      </c>
      <c r="H536">
        <v>0</v>
      </c>
    </row>
    <row r="537" spans="1:8">
      <c r="A537" t="s">
        <v>130</v>
      </c>
      <c r="B537" t="s">
        <v>175</v>
      </c>
      <c r="C537" t="s">
        <v>863</v>
      </c>
      <c r="D537">
        <v>0</v>
      </c>
      <c r="E537">
        <v>0</v>
      </c>
      <c r="F537">
        <v>22.400000000000006</v>
      </c>
      <c r="G537">
        <v>2.4</v>
      </c>
      <c r="H537">
        <v>0</v>
      </c>
    </row>
    <row r="538" spans="1:8">
      <c r="A538" t="s">
        <v>130</v>
      </c>
      <c r="B538" t="s">
        <v>177</v>
      </c>
      <c r="C538" t="s">
        <v>856</v>
      </c>
      <c r="D538">
        <v>0.88</v>
      </c>
      <c r="E538">
        <v>0</v>
      </c>
      <c r="F538">
        <v>0</v>
      </c>
      <c r="G538">
        <v>0</v>
      </c>
      <c r="H538">
        <v>0</v>
      </c>
    </row>
    <row r="539" spans="1:8">
      <c r="A539" t="s">
        <v>130</v>
      </c>
      <c r="B539" t="s">
        <v>177</v>
      </c>
      <c r="C539" t="s">
        <v>857</v>
      </c>
      <c r="D539">
        <v>0.88</v>
      </c>
      <c r="E539">
        <v>0</v>
      </c>
      <c r="F539">
        <v>0</v>
      </c>
      <c r="G539">
        <v>0</v>
      </c>
      <c r="H539">
        <v>0</v>
      </c>
    </row>
    <row r="540" spans="1:8">
      <c r="A540" t="s">
        <v>130</v>
      </c>
      <c r="B540" t="s">
        <v>177</v>
      </c>
      <c r="C540" t="s">
        <v>858</v>
      </c>
      <c r="D540">
        <v>11.999967474510054</v>
      </c>
      <c r="E540">
        <v>0</v>
      </c>
      <c r="F540">
        <v>0</v>
      </c>
      <c r="G540">
        <v>0</v>
      </c>
      <c r="H540">
        <v>0</v>
      </c>
    </row>
    <row r="541" spans="1:8">
      <c r="A541" t="s">
        <v>130</v>
      </c>
      <c r="B541" t="s">
        <v>177</v>
      </c>
      <c r="C541" t="s">
        <v>859</v>
      </c>
      <c r="D541">
        <v>14.302536790250036</v>
      </c>
      <c r="E541">
        <v>0</v>
      </c>
      <c r="F541">
        <v>0</v>
      </c>
      <c r="G541">
        <v>0</v>
      </c>
      <c r="H541">
        <v>0</v>
      </c>
    </row>
    <row r="542" spans="1:8">
      <c r="A542" t="s">
        <v>130</v>
      </c>
      <c r="B542" t="s">
        <v>177</v>
      </c>
      <c r="C542" t="s">
        <v>860</v>
      </c>
      <c r="D542">
        <v>7.0166323630099248</v>
      </c>
      <c r="E542">
        <v>0</v>
      </c>
      <c r="F542">
        <v>0</v>
      </c>
      <c r="G542">
        <v>0</v>
      </c>
      <c r="H542">
        <v>0</v>
      </c>
    </row>
    <row r="543" spans="1:8">
      <c r="A543" t="s">
        <v>130</v>
      </c>
      <c r="B543" t="s">
        <v>177</v>
      </c>
      <c r="C543" t="s">
        <v>861</v>
      </c>
      <c r="D543">
        <v>0</v>
      </c>
      <c r="E543">
        <v>1.9025582889358483</v>
      </c>
      <c r="F543">
        <v>0.88888888888888895</v>
      </c>
      <c r="G543">
        <v>4.0000000000000018</v>
      </c>
      <c r="H543">
        <v>0.22518518518518521</v>
      </c>
    </row>
    <row r="544" spans="1:8">
      <c r="A544" t="s">
        <v>130</v>
      </c>
      <c r="B544" t="s">
        <v>177</v>
      </c>
      <c r="C544" t="s">
        <v>862</v>
      </c>
      <c r="D544">
        <v>0</v>
      </c>
      <c r="E544">
        <v>1.9025582889358483</v>
      </c>
      <c r="F544">
        <v>0.88888888888888895</v>
      </c>
      <c r="G544">
        <v>4.0000000000000018</v>
      </c>
      <c r="H544">
        <v>0.22518518518518521</v>
      </c>
    </row>
    <row r="545" spans="1:8">
      <c r="A545" t="s">
        <v>130</v>
      </c>
      <c r="B545" t="s">
        <v>177</v>
      </c>
      <c r="C545" t="s">
        <v>863</v>
      </c>
      <c r="D545">
        <v>0</v>
      </c>
      <c r="E545">
        <v>1.9025582889358483</v>
      </c>
      <c r="F545">
        <v>0.88888888888888895</v>
      </c>
      <c r="G545">
        <v>4.0000000000000018</v>
      </c>
      <c r="H545">
        <v>0.22518518518518521</v>
      </c>
    </row>
    <row r="546" spans="1:8">
      <c r="A546" t="s">
        <v>130</v>
      </c>
      <c r="B546" t="s">
        <v>179</v>
      </c>
      <c r="C546" t="s">
        <v>856</v>
      </c>
      <c r="D546">
        <v>0.88</v>
      </c>
      <c r="E546">
        <v>0</v>
      </c>
      <c r="F546">
        <v>0</v>
      </c>
      <c r="G546">
        <v>0</v>
      </c>
      <c r="H546">
        <v>0</v>
      </c>
    </row>
    <row r="547" spans="1:8">
      <c r="A547" t="s">
        <v>130</v>
      </c>
      <c r="B547" t="s">
        <v>179</v>
      </c>
      <c r="C547" t="s">
        <v>857</v>
      </c>
      <c r="D547">
        <v>0.88</v>
      </c>
      <c r="E547">
        <v>0</v>
      </c>
      <c r="F547">
        <v>0</v>
      </c>
      <c r="G547">
        <v>0</v>
      </c>
      <c r="H547">
        <v>0</v>
      </c>
    </row>
    <row r="548" spans="1:8">
      <c r="A548" t="s">
        <v>130</v>
      </c>
      <c r="B548" t="s">
        <v>179</v>
      </c>
      <c r="C548" t="s">
        <v>858</v>
      </c>
      <c r="D548">
        <v>11.999967474510054</v>
      </c>
      <c r="E548">
        <v>0</v>
      </c>
      <c r="F548">
        <v>0</v>
      </c>
      <c r="G548">
        <v>0</v>
      </c>
      <c r="H548">
        <v>0</v>
      </c>
    </row>
    <row r="549" spans="1:8">
      <c r="A549" t="s">
        <v>130</v>
      </c>
      <c r="B549" t="s">
        <v>179</v>
      </c>
      <c r="C549" t="s">
        <v>859</v>
      </c>
      <c r="D549">
        <v>14.302536790250036</v>
      </c>
      <c r="E549">
        <v>0</v>
      </c>
      <c r="F549">
        <v>0</v>
      </c>
      <c r="G549">
        <v>0</v>
      </c>
      <c r="H549">
        <v>0</v>
      </c>
    </row>
    <row r="550" spans="1:8">
      <c r="A550" t="s">
        <v>130</v>
      </c>
      <c r="B550" t="s">
        <v>179</v>
      </c>
      <c r="C550" t="s">
        <v>860</v>
      </c>
      <c r="D550">
        <v>7.0166323630099248</v>
      </c>
      <c r="E550">
        <v>0</v>
      </c>
      <c r="F550">
        <v>0</v>
      </c>
      <c r="G550">
        <v>0</v>
      </c>
      <c r="H550">
        <v>0</v>
      </c>
    </row>
    <row r="551" spans="1:8">
      <c r="A551" t="s">
        <v>130</v>
      </c>
      <c r="B551" t="s">
        <v>179</v>
      </c>
      <c r="C551" t="s">
        <v>861</v>
      </c>
      <c r="D551">
        <v>0</v>
      </c>
      <c r="E551">
        <v>1.9025582889358483</v>
      </c>
      <c r="F551">
        <v>0.88888888888888895</v>
      </c>
      <c r="G551">
        <v>4.0000000000000018</v>
      </c>
      <c r="H551">
        <v>0.22518518518518521</v>
      </c>
    </row>
    <row r="552" spans="1:8">
      <c r="A552" t="s">
        <v>130</v>
      </c>
      <c r="B552" t="s">
        <v>179</v>
      </c>
      <c r="C552" t="s">
        <v>862</v>
      </c>
      <c r="D552">
        <v>0</v>
      </c>
      <c r="E552">
        <v>1.9025582889358483</v>
      </c>
      <c r="F552">
        <v>0.88888888888888895</v>
      </c>
      <c r="G552">
        <v>4.0000000000000018</v>
      </c>
      <c r="H552">
        <v>0.22518518518518521</v>
      </c>
    </row>
    <row r="553" spans="1:8">
      <c r="A553" t="s">
        <v>130</v>
      </c>
      <c r="B553" t="s">
        <v>179</v>
      </c>
      <c r="C553" t="s">
        <v>863</v>
      </c>
      <c r="D553">
        <v>0</v>
      </c>
      <c r="E553">
        <v>1.9025582889358483</v>
      </c>
      <c r="F553">
        <v>0.88888888888888895</v>
      </c>
      <c r="G553">
        <v>4.0000000000000018</v>
      </c>
      <c r="H553">
        <v>0.22518518518518521</v>
      </c>
    </row>
    <row r="554" spans="1:8">
      <c r="A554" t="s">
        <v>130</v>
      </c>
      <c r="B554" t="s">
        <v>181</v>
      </c>
      <c r="C554" t="s">
        <v>856</v>
      </c>
      <c r="D554">
        <v>0.88</v>
      </c>
      <c r="E554">
        <v>0</v>
      </c>
      <c r="F554">
        <v>0</v>
      </c>
      <c r="G554">
        <v>0</v>
      </c>
      <c r="H554">
        <v>0</v>
      </c>
    </row>
    <row r="555" spans="1:8">
      <c r="A555" t="s">
        <v>130</v>
      </c>
      <c r="B555" t="s">
        <v>181</v>
      </c>
      <c r="C555" t="s">
        <v>857</v>
      </c>
      <c r="D555">
        <v>0.88</v>
      </c>
      <c r="E555">
        <v>0</v>
      </c>
      <c r="F555">
        <v>0</v>
      </c>
      <c r="G555">
        <v>0</v>
      </c>
      <c r="H555">
        <v>0</v>
      </c>
    </row>
    <row r="556" spans="1:8">
      <c r="A556" t="s">
        <v>130</v>
      </c>
      <c r="B556" t="s">
        <v>181</v>
      </c>
      <c r="C556" t="s">
        <v>858</v>
      </c>
      <c r="D556">
        <v>11.999967474510054</v>
      </c>
      <c r="E556">
        <v>0</v>
      </c>
      <c r="F556">
        <v>0</v>
      </c>
      <c r="G556">
        <v>0</v>
      </c>
      <c r="H556">
        <v>0</v>
      </c>
    </row>
    <row r="557" spans="1:8">
      <c r="A557" t="s">
        <v>130</v>
      </c>
      <c r="B557" t="s">
        <v>181</v>
      </c>
      <c r="C557" t="s">
        <v>859</v>
      </c>
      <c r="D557">
        <v>14.302536790250036</v>
      </c>
      <c r="E557">
        <v>0</v>
      </c>
      <c r="F557">
        <v>0</v>
      </c>
      <c r="G557">
        <v>0</v>
      </c>
      <c r="H557">
        <v>0</v>
      </c>
    </row>
    <row r="558" spans="1:8">
      <c r="A558" t="s">
        <v>130</v>
      </c>
      <c r="B558" t="s">
        <v>181</v>
      </c>
      <c r="C558" t="s">
        <v>860</v>
      </c>
      <c r="D558">
        <v>7.0166323630099248</v>
      </c>
      <c r="E558">
        <v>0</v>
      </c>
      <c r="F558">
        <v>0</v>
      </c>
      <c r="G558">
        <v>0</v>
      </c>
      <c r="H558">
        <v>0</v>
      </c>
    </row>
    <row r="559" spans="1:8">
      <c r="A559" t="s">
        <v>130</v>
      </c>
      <c r="B559" t="s">
        <v>181</v>
      </c>
      <c r="C559" t="s">
        <v>861</v>
      </c>
      <c r="D559">
        <v>0</v>
      </c>
      <c r="E559">
        <v>1.9025582889358483</v>
      </c>
      <c r="F559">
        <v>0.88888888888888895</v>
      </c>
      <c r="G559">
        <v>4.0000000000000018</v>
      </c>
      <c r="H559">
        <v>0.22518518518518521</v>
      </c>
    </row>
    <row r="560" spans="1:8">
      <c r="A560" t="s">
        <v>130</v>
      </c>
      <c r="B560" t="s">
        <v>181</v>
      </c>
      <c r="C560" t="s">
        <v>862</v>
      </c>
      <c r="D560">
        <v>0</v>
      </c>
      <c r="E560">
        <v>1.9025582889358483</v>
      </c>
      <c r="F560">
        <v>0.88888888888888895</v>
      </c>
      <c r="G560">
        <v>4.0000000000000018</v>
      </c>
      <c r="H560">
        <v>0.22518518518518521</v>
      </c>
    </row>
    <row r="561" spans="1:8">
      <c r="A561" t="s">
        <v>130</v>
      </c>
      <c r="B561" t="s">
        <v>181</v>
      </c>
      <c r="C561" t="s">
        <v>863</v>
      </c>
      <c r="D561">
        <v>0</v>
      </c>
      <c r="E561">
        <v>1.9025582889358483</v>
      </c>
      <c r="F561">
        <v>0.88888888888888895</v>
      </c>
      <c r="G561">
        <v>4.0000000000000018</v>
      </c>
      <c r="H561">
        <v>0.22518518518518521</v>
      </c>
    </row>
    <row r="562" spans="1:8">
      <c r="A562" t="s">
        <v>130</v>
      </c>
      <c r="B562" t="s">
        <v>183</v>
      </c>
      <c r="C562" t="s">
        <v>856</v>
      </c>
      <c r="D562">
        <v>0.88</v>
      </c>
      <c r="E562">
        <v>0</v>
      </c>
      <c r="F562">
        <v>0</v>
      </c>
      <c r="G562">
        <v>0</v>
      </c>
      <c r="H562">
        <v>0</v>
      </c>
    </row>
    <row r="563" spans="1:8">
      <c r="A563" t="s">
        <v>130</v>
      </c>
      <c r="B563" t="s">
        <v>183</v>
      </c>
      <c r="C563" t="s">
        <v>857</v>
      </c>
      <c r="D563">
        <v>0.88</v>
      </c>
      <c r="E563">
        <v>0</v>
      </c>
      <c r="F563">
        <v>0</v>
      </c>
      <c r="G563">
        <v>0</v>
      </c>
      <c r="H563">
        <v>0</v>
      </c>
    </row>
    <row r="564" spans="1:8">
      <c r="A564" t="s">
        <v>130</v>
      </c>
      <c r="B564" t="s">
        <v>183</v>
      </c>
      <c r="C564" t="s">
        <v>858</v>
      </c>
      <c r="D564">
        <v>11.999967474510054</v>
      </c>
      <c r="E564">
        <v>0</v>
      </c>
      <c r="F564">
        <v>0</v>
      </c>
      <c r="G564">
        <v>0</v>
      </c>
      <c r="H564">
        <v>0</v>
      </c>
    </row>
    <row r="565" spans="1:8">
      <c r="A565" t="s">
        <v>130</v>
      </c>
      <c r="B565" t="s">
        <v>183</v>
      </c>
      <c r="C565" t="s">
        <v>859</v>
      </c>
      <c r="D565">
        <v>14.302536790250036</v>
      </c>
      <c r="E565">
        <v>0</v>
      </c>
      <c r="F565">
        <v>0</v>
      </c>
      <c r="G565">
        <v>0</v>
      </c>
      <c r="H565">
        <v>0</v>
      </c>
    </row>
    <row r="566" spans="1:8">
      <c r="A566" t="s">
        <v>130</v>
      </c>
      <c r="B566" t="s">
        <v>183</v>
      </c>
      <c r="C566" t="s">
        <v>860</v>
      </c>
      <c r="D566">
        <v>7.0166323630099248</v>
      </c>
      <c r="E566">
        <v>0</v>
      </c>
      <c r="F566">
        <v>0</v>
      </c>
      <c r="G566">
        <v>0</v>
      </c>
      <c r="H566">
        <v>0</v>
      </c>
    </row>
    <row r="567" spans="1:8">
      <c r="A567" t="s">
        <v>130</v>
      </c>
      <c r="B567" t="s">
        <v>183</v>
      </c>
      <c r="C567" t="s">
        <v>861</v>
      </c>
      <c r="D567">
        <v>0</v>
      </c>
      <c r="E567">
        <v>1.9025582889358483</v>
      </c>
      <c r="F567">
        <v>0.88888888888888895</v>
      </c>
      <c r="G567">
        <v>4.0000000000000018</v>
      </c>
      <c r="H567">
        <v>0.22518518518518521</v>
      </c>
    </row>
    <row r="568" spans="1:8">
      <c r="A568" t="s">
        <v>130</v>
      </c>
      <c r="B568" t="s">
        <v>183</v>
      </c>
      <c r="C568" t="s">
        <v>862</v>
      </c>
      <c r="D568">
        <v>0</v>
      </c>
      <c r="E568">
        <v>1.9025582889358483</v>
      </c>
      <c r="F568">
        <v>0.88888888888888895</v>
      </c>
      <c r="G568">
        <v>4.0000000000000018</v>
      </c>
      <c r="H568">
        <v>0.22518518518518521</v>
      </c>
    </row>
    <row r="569" spans="1:8">
      <c r="A569" t="s">
        <v>130</v>
      </c>
      <c r="B569" t="s">
        <v>183</v>
      </c>
      <c r="C569" t="s">
        <v>863</v>
      </c>
      <c r="D569">
        <v>0</v>
      </c>
      <c r="E569">
        <v>1.9025582889358483</v>
      </c>
      <c r="F569">
        <v>0.88888888888888895</v>
      </c>
      <c r="G569">
        <v>4.0000000000000018</v>
      </c>
      <c r="H569">
        <v>0.22518518518518521</v>
      </c>
    </row>
    <row r="570" spans="1:8">
      <c r="A570" t="s">
        <v>130</v>
      </c>
      <c r="B570" t="s">
        <v>185</v>
      </c>
      <c r="C570" t="s">
        <v>856</v>
      </c>
      <c r="D570">
        <v>8.5611483253588556</v>
      </c>
      <c r="E570">
        <v>0</v>
      </c>
      <c r="F570">
        <v>0</v>
      </c>
      <c r="G570">
        <v>0</v>
      </c>
      <c r="H570">
        <v>0</v>
      </c>
    </row>
    <row r="571" spans="1:8">
      <c r="A571" t="s">
        <v>130</v>
      </c>
      <c r="B571" t="s">
        <v>185</v>
      </c>
      <c r="C571" t="s">
        <v>857</v>
      </c>
      <c r="D571">
        <v>9.4549832890862291</v>
      </c>
      <c r="E571">
        <v>0</v>
      </c>
      <c r="F571">
        <v>0</v>
      </c>
      <c r="G571">
        <v>0</v>
      </c>
      <c r="H571">
        <v>0</v>
      </c>
    </row>
    <row r="572" spans="1:8">
      <c r="A572" t="s">
        <v>130</v>
      </c>
      <c r="B572" t="s">
        <v>185</v>
      </c>
      <c r="C572" t="s">
        <v>858</v>
      </c>
      <c r="D572">
        <v>16.811759900336686</v>
      </c>
      <c r="E572">
        <v>0</v>
      </c>
      <c r="F572">
        <v>0</v>
      </c>
      <c r="G572">
        <v>0</v>
      </c>
      <c r="H572">
        <v>0</v>
      </c>
    </row>
    <row r="573" spans="1:8">
      <c r="A573" t="s">
        <v>130</v>
      </c>
      <c r="B573" t="s">
        <v>185</v>
      </c>
      <c r="C573" t="s">
        <v>859</v>
      </c>
      <c r="D573">
        <v>18.074248652165011</v>
      </c>
      <c r="E573">
        <v>0</v>
      </c>
      <c r="F573">
        <v>0</v>
      </c>
      <c r="G573">
        <v>0</v>
      </c>
      <c r="H573">
        <v>0</v>
      </c>
    </row>
    <row r="574" spans="1:8">
      <c r="A574" t="s">
        <v>130</v>
      </c>
      <c r="B574" t="s">
        <v>185</v>
      </c>
      <c r="C574" t="s">
        <v>860</v>
      </c>
      <c r="D574">
        <v>13.288505186077048</v>
      </c>
      <c r="E574">
        <v>0</v>
      </c>
      <c r="F574">
        <v>0</v>
      </c>
      <c r="G574">
        <v>0</v>
      </c>
      <c r="H574">
        <v>0</v>
      </c>
    </row>
    <row r="575" spans="1:8">
      <c r="A575" t="s">
        <v>130</v>
      </c>
      <c r="B575" t="s">
        <v>185</v>
      </c>
      <c r="C575" t="s">
        <v>861</v>
      </c>
      <c r="D575">
        <v>0</v>
      </c>
      <c r="E575">
        <v>1.6124558033609999</v>
      </c>
      <c r="F575">
        <v>8.0592592592592585</v>
      </c>
      <c r="G575">
        <v>3.4666666666666672</v>
      </c>
      <c r="H575">
        <v>0.15012345679012348</v>
      </c>
    </row>
    <row r="576" spans="1:8">
      <c r="A576" t="s">
        <v>130</v>
      </c>
      <c r="B576" t="s">
        <v>185</v>
      </c>
      <c r="C576" t="s">
        <v>862</v>
      </c>
      <c r="D576">
        <v>0</v>
      </c>
      <c r="E576">
        <v>1.6124558033609999</v>
      </c>
      <c r="F576">
        <v>8.0592592592592585</v>
      </c>
      <c r="G576">
        <v>3.4666666666666672</v>
      </c>
      <c r="H576">
        <v>0.15012345679012348</v>
      </c>
    </row>
    <row r="577" spans="1:8">
      <c r="A577" t="s">
        <v>130</v>
      </c>
      <c r="B577" t="s">
        <v>185</v>
      </c>
      <c r="C577" t="s">
        <v>863</v>
      </c>
      <c r="D577">
        <v>0</v>
      </c>
      <c r="E577">
        <v>1.6124558033609999</v>
      </c>
      <c r="F577">
        <v>8.0592592592592585</v>
      </c>
      <c r="G577">
        <v>3.4666666666666672</v>
      </c>
      <c r="H577">
        <v>0.15012345679012348</v>
      </c>
    </row>
    <row r="578" spans="1:8">
      <c r="A578" t="s">
        <v>132</v>
      </c>
      <c r="B578" t="s">
        <v>171</v>
      </c>
      <c r="C578" t="s">
        <v>856</v>
      </c>
      <c r="D578">
        <v>12.63434115805947</v>
      </c>
      <c r="E578">
        <v>0</v>
      </c>
      <c r="F578">
        <v>0</v>
      </c>
      <c r="G578">
        <v>0</v>
      </c>
      <c r="H578">
        <v>0</v>
      </c>
    </row>
    <row r="579" spans="1:8">
      <c r="A579" t="s">
        <v>132</v>
      </c>
      <c r="B579" t="s">
        <v>171</v>
      </c>
      <c r="C579" t="s">
        <v>857</v>
      </c>
      <c r="D579">
        <v>10.915325953259533</v>
      </c>
      <c r="E579">
        <v>0</v>
      </c>
      <c r="F579">
        <v>0</v>
      </c>
      <c r="G579">
        <v>0</v>
      </c>
      <c r="H579">
        <v>0</v>
      </c>
    </row>
    <row r="580" spans="1:8">
      <c r="A580" t="s">
        <v>132</v>
      </c>
      <c r="B580" t="s">
        <v>171</v>
      </c>
      <c r="C580" t="s">
        <v>858</v>
      </c>
      <c r="D580">
        <v>8.1345756358768408</v>
      </c>
      <c r="E580">
        <v>0</v>
      </c>
      <c r="F580">
        <v>0</v>
      </c>
      <c r="G580">
        <v>0</v>
      </c>
      <c r="H580">
        <v>0</v>
      </c>
    </row>
    <row r="581" spans="1:8">
      <c r="A581" t="s">
        <v>132</v>
      </c>
      <c r="B581" t="s">
        <v>171</v>
      </c>
      <c r="C581" t="s">
        <v>859</v>
      </c>
      <c r="D581">
        <v>6.9234042553191477</v>
      </c>
      <c r="E581">
        <v>0</v>
      </c>
      <c r="F581">
        <v>0</v>
      </c>
      <c r="G581">
        <v>0</v>
      </c>
      <c r="H581">
        <v>0</v>
      </c>
    </row>
    <row r="582" spans="1:8">
      <c r="A582" t="s">
        <v>132</v>
      </c>
      <c r="B582" t="s">
        <v>171</v>
      </c>
      <c r="C582" t="s">
        <v>860</v>
      </c>
      <c r="D582">
        <v>12.977777777777778</v>
      </c>
      <c r="E582">
        <v>0</v>
      </c>
      <c r="F582">
        <v>0</v>
      </c>
      <c r="G582">
        <v>0</v>
      </c>
      <c r="H582">
        <v>0</v>
      </c>
    </row>
    <row r="583" spans="1:8">
      <c r="A583" t="s">
        <v>132</v>
      </c>
      <c r="B583" t="s">
        <v>171</v>
      </c>
      <c r="C583" t="s">
        <v>861</v>
      </c>
      <c r="D583">
        <v>0</v>
      </c>
      <c r="E583">
        <v>10.774004192872118</v>
      </c>
      <c r="F583">
        <v>0</v>
      </c>
      <c r="G583">
        <v>0</v>
      </c>
      <c r="H583">
        <v>2.2037735849056599</v>
      </c>
    </row>
    <row r="584" spans="1:8">
      <c r="A584" t="s">
        <v>132</v>
      </c>
      <c r="B584" t="s">
        <v>171</v>
      </c>
      <c r="C584" t="s">
        <v>862</v>
      </c>
      <c r="D584">
        <v>0</v>
      </c>
      <c r="E584">
        <v>10.774004192872118</v>
      </c>
      <c r="F584">
        <v>0</v>
      </c>
      <c r="G584">
        <v>0</v>
      </c>
      <c r="H584">
        <v>2.2037735849056599</v>
      </c>
    </row>
    <row r="585" spans="1:8">
      <c r="A585" t="s">
        <v>132</v>
      </c>
      <c r="B585" t="s">
        <v>171</v>
      </c>
      <c r="C585" t="s">
        <v>863</v>
      </c>
      <c r="D585">
        <v>0</v>
      </c>
      <c r="E585">
        <v>10.774004192872118</v>
      </c>
      <c r="F585">
        <v>0</v>
      </c>
      <c r="G585">
        <v>0</v>
      </c>
      <c r="H585">
        <v>2.2037735849056599</v>
      </c>
    </row>
    <row r="586" spans="1:8">
      <c r="A586" t="s">
        <v>132</v>
      </c>
      <c r="B586" t="s">
        <v>173</v>
      </c>
      <c r="C586" t="s">
        <v>856</v>
      </c>
      <c r="D586">
        <v>6.5775871140592965</v>
      </c>
      <c r="E586">
        <v>0</v>
      </c>
      <c r="F586">
        <v>0</v>
      </c>
      <c r="G586">
        <v>0</v>
      </c>
      <c r="H586">
        <v>0</v>
      </c>
    </row>
    <row r="587" spans="1:8">
      <c r="A587" t="s">
        <v>132</v>
      </c>
      <c r="B587" t="s">
        <v>173</v>
      </c>
      <c r="C587" t="s">
        <v>857</v>
      </c>
      <c r="D587">
        <v>6.691979862588374</v>
      </c>
      <c r="E587">
        <v>0</v>
      </c>
      <c r="F587">
        <v>0</v>
      </c>
      <c r="G587">
        <v>0</v>
      </c>
      <c r="H587">
        <v>0</v>
      </c>
    </row>
    <row r="588" spans="1:8">
      <c r="A588" t="s">
        <v>132</v>
      </c>
      <c r="B588" t="s">
        <v>173</v>
      </c>
      <c r="C588" t="s">
        <v>858</v>
      </c>
      <c r="D588">
        <v>8.0077359069910248</v>
      </c>
      <c r="E588">
        <v>0</v>
      </c>
      <c r="F588">
        <v>0</v>
      </c>
      <c r="G588">
        <v>0</v>
      </c>
      <c r="H588">
        <v>0</v>
      </c>
    </row>
    <row r="589" spans="1:8">
      <c r="A589" t="s">
        <v>132</v>
      </c>
      <c r="B589" t="s">
        <v>173</v>
      </c>
      <c r="C589" t="s">
        <v>859</v>
      </c>
      <c r="D589">
        <v>22.385126442604108</v>
      </c>
      <c r="E589">
        <v>0</v>
      </c>
      <c r="F589">
        <v>0</v>
      </c>
      <c r="G589">
        <v>0</v>
      </c>
      <c r="H589">
        <v>0</v>
      </c>
    </row>
    <row r="590" spans="1:8">
      <c r="A590" t="s">
        <v>132</v>
      </c>
      <c r="B590" t="s">
        <v>173</v>
      </c>
      <c r="C590" t="s">
        <v>860</v>
      </c>
      <c r="D590">
        <v>22.242560860010741</v>
      </c>
      <c r="E590">
        <v>0</v>
      </c>
      <c r="F590">
        <v>0</v>
      </c>
      <c r="G590">
        <v>0</v>
      </c>
      <c r="H590">
        <v>0</v>
      </c>
    </row>
    <row r="591" spans="1:8">
      <c r="A591" t="s">
        <v>132</v>
      </c>
      <c r="B591" t="s">
        <v>173</v>
      </c>
      <c r="C591" t="s">
        <v>861</v>
      </c>
      <c r="D591">
        <v>0</v>
      </c>
      <c r="E591">
        <v>11.691210275181712</v>
      </c>
      <c r="F591">
        <v>6.0184751171130415</v>
      </c>
      <c r="G591">
        <v>1.5906410167070815</v>
      </c>
      <c r="H591">
        <v>2.9422344510089093</v>
      </c>
    </row>
    <row r="592" spans="1:8">
      <c r="A592" t="s">
        <v>132</v>
      </c>
      <c r="B592" t="s">
        <v>173</v>
      </c>
      <c r="C592" t="s">
        <v>862</v>
      </c>
      <c r="D592">
        <v>0</v>
      </c>
      <c r="E592">
        <v>11.691210275181712</v>
      </c>
      <c r="F592">
        <v>6.0184751171130415</v>
      </c>
      <c r="G592">
        <v>1.5906410167070815</v>
      </c>
      <c r="H592">
        <v>2.9422344510089093</v>
      </c>
    </row>
    <row r="593" spans="1:8">
      <c r="A593" t="s">
        <v>132</v>
      </c>
      <c r="B593" t="s">
        <v>173</v>
      </c>
      <c r="C593" t="s">
        <v>863</v>
      </c>
      <c r="D593">
        <v>0</v>
      </c>
      <c r="E593">
        <v>11.691210275181712</v>
      </c>
      <c r="F593">
        <v>6.0184751171130415</v>
      </c>
      <c r="G593">
        <v>1.5906410167070815</v>
      </c>
      <c r="H593">
        <v>2.9422344510089093</v>
      </c>
    </row>
    <row r="594" spans="1:8">
      <c r="A594" t="s">
        <v>132</v>
      </c>
      <c r="B594" t="s">
        <v>175</v>
      </c>
      <c r="C594" t="s">
        <v>856</v>
      </c>
      <c r="D594">
        <v>23.92344497607656</v>
      </c>
      <c r="E594">
        <v>0</v>
      </c>
      <c r="F594">
        <v>0</v>
      </c>
      <c r="G594">
        <v>0</v>
      </c>
      <c r="H594">
        <v>0</v>
      </c>
    </row>
    <row r="595" spans="1:8">
      <c r="A595" t="s">
        <v>132</v>
      </c>
      <c r="B595" t="s">
        <v>175</v>
      </c>
      <c r="C595" t="s">
        <v>857</v>
      </c>
      <c r="D595">
        <v>26.604949867258682</v>
      </c>
      <c r="E595">
        <v>0</v>
      </c>
      <c r="F595">
        <v>0</v>
      </c>
      <c r="G595">
        <v>0</v>
      </c>
      <c r="H595">
        <v>0</v>
      </c>
    </row>
    <row r="596" spans="1:8">
      <c r="A596" t="s">
        <v>132</v>
      </c>
      <c r="B596" t="s">
        <v>175</v>
      </c>
      <c r="C596" t="s">
        <v>858</v>
      </c>
      <c r="D596">
        <v>26.435344751989938</v>
      </c>
      <c r="E596">
        <v>0</v>
      </c>
      <c r="F596">
        <v>0</v>
      </c>
      <c r="G596">
        <v>0</v>
      </c>
      <c r="H596">
        <v>0</v>
      </c>
    </row>
    <row r="597" spans="1:8">
      <c r="A597" t="s">
        <v>132</v>
      </c>
      <c r="B597" t="s">
        <v>175</v>
      </c>
      <c r="C597" t="s">
        <v>859</v>
      </c>
      <c r="D597">
        <v>24.800000000000004</v>
      </c>
      <c r="E597">
        <v>0</v>
      </c>
      <c r="F597">
        <v>0</v>
      </c>
      <c r="G597">
        <v>0</v>
      </c>
      <c r="H597">
        <v>0</v>
      </c>
    </row>
    <row r="598" spans="1:8">
      <c r="A598" t="s">
        <v>132</v>
      </c>
      <c r="B598" t="s">
        <v>175</v>
      </c>
      <c r="C598" t="s">
        <v>860</v>
      </c>
      <c r="D598">
        <v>24.800000000000004</v>
      </c>
      <c r="E598">
        <v>0</v>
      </c>
      <c r="F598">
        <v>0</v>
      </c>
      <c r="G598">
        <v>0</v>
      </c>
      <c r="H598">
        <v>0</v>
      </c>
    </row>
    <row r="599" spans="1:8">
      <c r="A599" t="s">
        <v>132</v>
      </c>
      <c r="B599" t="s">
        <v>175</v>
      </c>
      <c r="C599" t="s">
        <v>861</v>
      </c>
      <c r="D599">
        <v>0</v>
      </c>
      <c r="E599">
        <v>0</v>
      </c>
      <c r="F599">
        <v>22.400000000000006</v>
      </c>
      <c r="G599">
        <v>2.4</v>
      </c>
      <c r="H599">
        <v>0</v>
      </c>
    </row>
    <row r="600" spans="1:8">
      <c r="A600" t="s">
        <v>132</v>
      </c>
      <c r="B600" t="s">
        <v>175</v>
      </c>
      <c r="C600" t="s">
        <v>862</v>
      </c>
      <c r="D600">
        <v>0</v>
      </c>
      <c r="E600">
        <v>0</v>
      </c>
      <c r="F600">
        <v>22.400000000000006</v>
      </c>
      <c r="G600">
        <v>2.4</v>
      </c>
      <c r="H600">
        <v>0</v>
      </c>
    </row>
    <row r="601" spans="1:8">
      <c r="A601" t="s">
        <v>132</v>
      </c>
      <c r="B601" t="s">
        <v>175</v>
      </c>
      <c r="C601" t="s">
        <v>863</v>
      </c>
      <c r="D601">
        <v>0</v>
      </c>
      <c r="E601">
        <v>0</v>
      </c>
      <c r="F601">
        <v>22.400000000000006</v>
      </c>
      <c r="G601">
        <v>2.4</v>
      </c>
      <c r="H601">
        <v>0</v>
      </c>
    </row>
    <row r="602" spans="1:8">
      <c r="A602" t="s">
        <v>132</v>
      </c>
      <c r="B602" t="s">
        <v>177</v>
      </c>
      <c r="C602" t="s">
        <v>856</v>
      </c>
      <c r="D602">
        <v>0.88</v>
      </c>
      <c r="E602">
        <v>0</v>
      </c>
      <c r="F602">
        <v>0</v>
      </c>
      <c r="G602">
        <v>0</v>
      </c>
      <c r="H602">
        <v>0</v>
      </c>
    </row>
    <row r="603" spans="1:8">
      <c r="A603" t="s">
        <v>132</v>
      </c>
      <c r="B603" t="s">
        <v>177</v>
      </c>
      <c r="C603" t="s">
        <v>857</v>
      </c>
      <c r="D603">
        <v>0.88</v>
      </c>
      <c r="E603">
        <v>0</v>
      </c>
      <c r="F603">
        <v>0</v>
      </c>
      <c r="G603">
        <v>0</v>
      </c>
      <c r="H603">
        <v>0</v>
      </c>
    </row>
    <row r="604" spans="1:8">
      <c r="A604" t="s">
        <v>132</v>
      </c>
      <c r="B604" t="s">
        <v>177</v>
      </c>
      <c r="C604" t="s">
        <v>858</v>
      </c>
      <c r="D604">
        <v>11.999967474510054</v>
      </c>
      <c r="E604">
        <v>0</v>
      </c>
      <c r="F604">
        <v>0</v>
      </c>
      <c r="G604">
        <v>0</v>
      </c>
      <c r="H604">
        <v>0</v>
      </c>
    </row>
    <row r="605" spans="1:8">
      <c r="A605" t="s">
        <v>132</v>
      </c>
      <c r="B605" t="s">
        <v>177</v>
      </c>
      <c r="C605" t="s">
        <v>859</v>
      </c>
      <c r="D605">
        <v>14.302536790250036</v>
      </c>
      <c r="E605">
        <v>0</v>
      </c>
      <c r="F605">
        <v>0</v>
      </c>
      <c r="G605">
        <v>0</v>
      </c>
      <c r="H605">
        <v>0</v>
      </c>
    </row>
    <row r="606" spans="1:8">
      <c r="A606" t="s">
        <v>132</v>
      </c>
      <c r="B606" t="s">
        <v>177</v>
      </c>
      <c r="C606" t="s">
        <v>860</v>
      </c>
      <c r="D606">
        <v>7.0166323630099248</v>
      </c>
      <c r="E606">
        <v>0</v>
      </c>
      <c r="F606">
        <v>0</v>
      </c>
      <c r="G606">
        <v>0</v>
      </c>
      <c r="H606">
        <v>0</v>
      </c>
    </row>
    <row r="607" spans="1:8">
      <c r="A607" t="s">
        <v>132</v>
      </c>
      <c r="B607" t="s">
        <v>177</v>
      </c>
      <c r="C607" t="s">
        <v>861</v>
      </c>
      <c r="D607">
        <v>0</v>
      </c>
      <c r="E607">
        <v>1.9025582889358483</v>
      </c>
      <c r="F607">
        <v>0.88888888888888895</v>
      </c>
      <c r="G607">
        <v>4.0000000000000018</v>
      </c>
      <c r="H607">
        <v>0.22518518518518521</v>
      </c>
    </row>
    <row r="608" spans="1:8">
      <c r="A608" t="s">
        <v>132</v>
      </c>
      <c r="B608" t="s">
        <v>177</v>
      </c>
      <c r="C608" t="s">
        <v>862</v>
      </c>
      <c r="D608">
        <v>0</v>
      </c>
      <c r="E608">
        <v>1.9025582889358483</v>
      </c>
      <c r="F608">
        <v>0.88888888888888895</v>
      </c>
      <c r="G608">
        <v>4.0000000000000018</v>
      </c>
      <c r="H608">
        <v>0.22518518518518521</v>
      </c>
    </row>
    <row r="609" spans="1:8">
      <c r="A609" t="s">
        <v>132</v>
      </c>
      <c r="B609" t="s">
        <v>177</v>
      </c>
      <c r="C609" t="s">
        <v>863</v>
      </c>
      <c r="D609">
        <v>0</v>
      </c>
      <c r="E609">
        <v>1.9025582889358483</v>
      </c>
      <c r="F609">
        <v>0.88888888888888895</v>
      </c>
      <c r="G609">
        <v>4.0000000000000018</v>
      </c>
      <c r="H609">
        <v>0.22518518518518521</v>
      </c>
    </row>
    <row r="610" spans="1:8">
      <c r="A610" t="s">
        <v>132</v>
      </c>
      <c r="B610" t="s">
        <v>179</v>
      </c>
      <c r="C610" t="s">
        <v>856</v>
      </c>
      <c r="D610">
        <v>0.88</v>
      </c>
      <c r="E610">
        <v>0</v>
      </c>
      <c r="F610">
        <v>0</v>
      </c>
      <c r="G610">
        <v>0</v>
      </c>
      <c r="H610">
        <v>0</v>
      </c>
    </row>
    <row r="611" spans="1:8">
      <c r="A611" t="s">
        <v>132</v>
      </c>
      <c r="B611" t="s">
        <v>179</v>
      </c>
      <c r="C611" t="s">
        <v>857</v>
      </c>
      <c r="D611">
        <v>0.88</v>
      </c>
      <c r="E611">
        <v>0</v>
      </c>
      <c r="F611">
        <v>0</v>
      </c>
      <c r="G611">
        <v>0</v>
      </c>
      <c r="H611">
        <v>0</v>
      </c>
    </row>
    <row r="612" spans="1:8">
      <c r="A612" t="s">
        <v>132</v>
      </c>
      <c r="B612" t="s">
        <v>179</v>
      </c>
      <c r="C612" t="s">
        <v>858</v>
      </c>
      <c r="D612">
        <v>11.999967474510054</v>
      </c>
      <c r="E612">
        <v>0</v>
      </c>
      <c r="F612">
        <v>0</v>
      </c>
      <c r="G612">
        <v>0</v>
      </c>
      <c r="H612">
        <v>0</v>
      </c>
    </row>
    <row r="613" spans="1:8">
      <c r="A613" t="s">
        <v>132</v>
      </c>
      <c r="B613" t="s">
        <v>179</v>
      </c>
      <c r="C613" t="s">
        <v>859</v>
      </c>
      <c r="D613">
        <v>14.302536790250036</v>
      </c>
      <c r="E613">
        <v>0</v>
      </c>
      <c r="F613">
        <v>0</v>
      </c>
      <c r="G613">
        <v>0</v>
      </c>
      <c r="H613">
        <v>0</v>
      </c>
    </row>
    <row r="614" spans="1:8">
      <c r="A614" t="s">
        <v>132</v>
      </c>
      <c r="B614" t="s">
        <v>179</v>
      </c>
      <c r="C614" t="s">
        <v>860</v>
      </c>
      <c r="D614">
        <v>7.0166323630099248</v>
      </c>
      <c r="E614">
        <v>0</v>
      </c>
      <c r="F614">
        <v>0</v>
      </c>
      <c r="G614">
        <v>0</v>
      </c>
      <c r="H614">
        <v>0</v>
      </c>
    </row>
    <row r="615" spans="1:8">
      <c r="A615" t="s">
        <v>132</v>
      </c>
      <c r="B615" t="s">
        <v>179</v>
      </c>
      <c r="C615" t="s">
        <v>861</v>
      </c>
      <c r="D615">
        <v>0</v>
      </c>
      <c r="E615">
        <v>1.9025582889358483</v>
      </c>
      <c r="F615">
        <v>0.88888888888888895</v>
      </c>
      <c r="G615">
        <v>4.0000000000000018</v>
      </c>
      <c r="H615">
        <v>0.22518518518518521</v>
      </c>
    </row>
    <row r="616" spans="1:8">
      <c r="A616" t="s">
        <v>132</v>
      </c>
      <c r="B616" t="s">
        <v>179</v>
      </c>
      <c r="C616" t="s">
        <v>862</v>
      </c>
      <c r="D616">
        <v>0</v>
      </c>
      <c r="E616">
        <v>1.9025582889358483</v>
      </c>
      <c r="F616">
        <v>0.88888888888888895</v>
      </c>
      <c r="G616">
        <v>4.0000000000000018</v>
      </c>
      <c r="H616">
        <v>0.22518518518518521</v>
      </c>
    </row>
    <row r="617" spans="1:8">
      <c r="A617" t="s">
        <v>132</v>
      </c>
      <c r="B617" t="s">
        <v>179</v>
      </c>
      <c r="C617" t="s">
        <v>863</v>
      </c>
      <c r="D617">
        <v>0</v>
      </c>
      <c r="E617">
        <v>1.9025582889358483</v>
      </c>
      <c r="F617">
        <v>0.88888888888888895</v>
      </c>
      <c r="G617">
        <v>4.0000000000000018</v>
      </c>
      <c r="H617">
        <v>0.22518518518518521</v>
      </c>
    </row>
    <row r="618" spans="1:8">
      <c r="A618" t="s">
        <v>132</v>
      </c>
      <c r="B618" t="s">
        <v>181</v>
      </c>
      <c r="C618" t="s">
        <v>856</v>
      </c>
      <c r="D618">
        <v>0.88</v>
      </c>
      <c r="E618">
        <v>0</v>
      </c>
      <c r="F618">
        <v>0</v>
      </c>
      <c r="G618">
        <v>0</v>
      </c>
      <c r="H618">
        <v>0</v>
      </c>
    </row>
    <row r="619" spans="1:8">
      <c r="A619" t="s">
        <v>132</v>
      </c>
      <c r="B619" t="s">
        <v>181</v>
      </c>
      <c r="C619" t="s">
        <v>857</v>
      </c>
      <c r="D619">
        <v>0.88</v>
      </c>
      <c r="E619">
        <v>0</v>
      </c>
      <c r="F619">
        <v>0</v>
      </c>
      <c r="G619">
        <v>0</v>
      </c>
      <c r="H619">
        <v>0</v>
      </c>
    </row>
    <row r="620" spans="1:8">
      <c r="A620" t="s">
        <v>132</v>
      </c>
      <c r="B620" t="s">
        <v>181</v>
      </c>
      <c r="C620" t="s">
        <v>858</v>
      </c>
      <c r="D620">
        <v>11.999967474510054</v>
      </c>
      <c r="E620">
        <v>0</v>
      </c>
      <c r="F620">
        <v>0</v>
      </c>
      <c r="G620">
        <v>0</v>
      </c>
      <c r="H620">
        <v>0</v>
      </c>
    </row>
    <row r="621" spans="1:8">
      <c r="A621" t="s">
        <v>132</v>
      </c>
      <c r="B621" t="s">
        <v>181</v>
      </c>
      <c r="C621" t="s">
        <v>859</v>
      </c>
      <c r="D621">
        <v>14.302536790250036</v>
      </c>
      <c r="E621">
        <v>0</v>
      </c>
      <c r="F621">
        <v>0</v>
      </c>
      <c r="G621">
        <v>0</v>
      </c>
      <c r="H621">
        <v>0</v>
      </c>
    </row>
    <row r="622" spans="1:8">
      <c r="A622" t="s">
        <v>132</v>
      </c>
      <c r="B622" t="s">
        <v>181</v>
      </c>
      <c r="C622" t="s">
        <v>860</v>
      </c>
      <c r="D622">
        <v>7.0166323630099248</v>
      </c>
      <c r="E622">
        <v>0</v>
      </c>
      <c r="F622">
        <v>0</v>
      </c>
      <c r="G622">
        <v>0</v>
      </c>
      <c r="H622">
        <v>0</v>
      </c>
    </row>
    <row r="623" spans="1:8">
      <c r="A623" t="s">
        <v>132</v>
      </c>
      <c r="B623" t="s">
        <v>181</v>
      </c>
      <c r="C623" t="s">
        <v>861</v>
      </c>
      <c r="D623">
        <v>0</v>
      </c>
      <c r="E623">
        <v>1.9025582889358483</v>
      </c>
      <c r="F623">
        <v>0.88888888888888895</v>
      </c>
      <c r="G623">
        <v>4.0000000000000018</v>
      </c>
      <c r="H623">
        <v>0.22518518518518521</v>
      </c>
    </row>
    <row r="624" spans="1:8">
      <c r="A624" t="s">
        <v>132</v>
      </c>
      <c r="B624" t="s">
        <v>181</v>
      </c>
      <c r="C624" t="s">
        <v>862</v>
      </c>
      <c r="D624">
        <v>0</v>
      </c>
      <c r="E624">
        <v>1.9025582889358483</v>
      </c>
      <c r="F624">
        <v>0.88888888888888895</v>
      </c>
      <c r="G624">
        <v>4.0000000000000018</v>
      </c>
      <c r="H624">
        <v>0.22518518518518521</v>
      </c>
    </row>
    <row r="625" spans="1:8">
      <c r="A625" t="s">
        <v>132</v>
      </c>
      <c r="B625" t="s">
        <v>181</v>
      </c>
      <c r="C625" t="s">
        <v>863</v>
      </c>
      <c r="D625">
        <v>0</v>
      </c>
      <c r="E625">
        <v>1.9025582889358483</v>
      </c>
      <c r="F625">
        <v>0.88888888888888895</v>
      </c>
      <c r="G625">
        <v>4.0000000000000018</v>
      </c>
      <c r="H625">
        <v>0.22518518518518521</v>
      </c>
    </row>
    <row r="626" spans="1:8">
      <c r="A626" t="s">
        <v>132</v>
      </c>
      <c r="B626" t="s">
        <v>183</v>
      </c>
      <c r="C626" t="s">
        <v>856</v>
      </c>
      <c r="D626">
        <v>0.88</v>
      </c>
      <c r="E626">
        <v>0</v>
      </c>
      <c r="F626">
        <v>0</v>
      </c>
      <c r="G626">
        <v>0</v>
      </c>
      <c r="H626">
        <v>0</v>
      </c>
    </row>
    <row r="627" spans="1:8">
      <c r="A627" t="s">
        <v>132</v>
      </c>
      <c r="B627" t="s">
        <v>183</v>
      </c>
      <c r="C627" t="s">
        <v>857</v>
      </c>
      <c r="D627">
        <v>0.88</v>
      </c>
      <c r="E627">
        <v>0</v>
      </c>
      <c r="F627">
        <v>0</v>
      </c>
      <c r="G627">
        <v>0</v>
      </c>
      <c r="H627">
        <v>0</v>
      </c>
    </row>
    <row r="628" spans="1:8">
      <c r="A628" t="s">
        <v>132</v>
      </c>
      <c r="B628" t="s">
        <v>183</v>
      </c>
      <c r="C628" t="s">
        <v>858</v>
      </c>
      <c r="D628">
        <v>11.999967474510054</v>
      </c>
      <c r="E628">
        <v>0</v>
      </c>
      <c r="F628">
        <v>0</v>
      </c>
      <c r="G628">
        <v>0</v>
      </c>
      <c r="H628">
        <v>0</v>
      </c>
    </row>
    <row r="629" spans="1:8">
      <c r="A629" t="s">
        <v>132</v>
      </c>
      <c r="B629" t="s">
        <v>183</v>
      </c>
      <c r="C629" t="s">
        <v>859</v>
      </c>
      <c r="D629">
        <v>14.302536790250036</v>
      </c>
      <c r="E629">
        <v>0</v>
      </c>
      <c r="F629">
        <v>0</v>
      </c>
      <c r="G629">
        <v>0</v>
      </c>
      <c r="H629">
        <v>0</v>
      </c>
    </row>
    <row r="630" spans="1:8">
      <c r="A630" t="s">
        <v>132</v>
      </c>
      <c r="B630" t="s">
        <v>183</v>
      </c>
      <c r="C630" t="s">
        <v>860</v>
      </c>
      <c r="D630">
        <v>7.0166323630099248</v>
      </c>
      <c r="E630">
        <v>0</v>
      </c>
      <c r="F630">
        <v>0</v>
      </c>
      <c r="G630">
        <v>0</v>
      </c>
      <c r="H630">
        <v>0</v>
      </c>
    </row>
    <row r="631" spans="1:8">
      <c r="A631" t="s">
        <v>132</v>
      </c>
      <c r="B631" t="s">
        <v>183</v>
      </c>
      <c r="C631" t="s">
        <v>861</v>
      </c>
      <c r="D631">
        <v>0</v>
      </c>
      <c r="E631">
        <v>1.9025582889358483</v>
      </c>
      <c r="F631">
        <v>0.88888888888888895</v>
      </c>
      <c r="G631">
        <v>4.0000000000000018</v>
      </c>
      <c r="H631">
        <v>0.22518518518518521</v>
      </c>
    </row>
    <row r="632" spans="1:8">
      <c r="A632" t="s">
        <v>132</v>
      </c>
      <c r="B632" t="s">
        <v>183</v>
      </c>
      <c r="C632" t="s">
        <v>862</v>
      </c>
      <c r="D632">
        <v>0</v>
      </c>
      <c r="E632">
        <v>1.9025582889358483</v>
      </c>
      <c r="F632">
        <v>0.88888888888888895</v>
      </c>
      <c r="G632">
        <v>4.0000000000000018</v>
      </c>
      <c r="H632">
        <v>0.22518518518518521</v>
      </c>
    </row>
    <row r="633" spans="1:8">
      <c r="A633" t="s">
        <v>132</v>
      </c>
      <c r="B633" t="s">
        <v>183</v>
      </c>
      <c r="C633" t="s">
        <v>863</v>
      </c>
      <c r="D633">
        <v>0</v>
      </c>
      <c r="E633">
        <v>1.9025582889358483</v>
      </c>
      <c r="F633">
        <v>0.88888888888888895</v>
      </c>
      <c r="G633">
        <v>4.0000000000000018</v>
      </c>
      <c r="H633">
        <v>0.22518518518518521</v>
      </c>
    </row>
    <row r="634" spans="1:8">
      <c r="A634" t="s">
        <v>132</v>
      </c>
      <c r="B634" t="s">
        <v>185</v>
      </c>
      <c r="C634" t="s">
        <v>856</v>
      </c>
      <c r="D634">
        <v>8.5611483253588556</v>
      </c>
      <c r="E634">
        <v>0</v>
      </c>
      <c r="F634">
        <v>0</v>
      </c>
      <c r="G634">
        <v>0</v>
      </c>
      <c r="H634">
        <v>0</v>
      </c>
    </row>
    <row r="635" spans="1:8">
      <c r="A635" t="s">
        <v>132</v>
      </c>
      <c r="B635" t="s">
        <v>185</v>
      </c>
      <c r="C635" t="s">
        <v>857</v>
      </c>
      <c r="D635">
        <v>9.4549832890862291</v>
      </c>
      <c r="E635">
        <v>0</v>
      </c>
      <c r="F635">
        <v>0</v>
      </c>
      <c r="G635">
        <v>0</v>
      </c>
      <c r="H635">
        <v>0</v>
      </c>
    </row>
    <row r="636" spans="1:8">
      <c r="A636" t="s">
        <v>132</v>
      </c>
      <c r="B636" t="s">
        <v>185</v>
      </c>
      <c r="C636" t="s">
        <v>858</v>
      </c>
      <c r="D636">
        <v>16.811759900336686</v>
      </c>
      <c r="E636">
        <v>0</v>
      </c>
      <c r="F636">
        <v>0</v>
      </c>
      <c r="G636">
        <v>0</v>
      </c>
      <c r="H636">
        <v>0</v>
      </c>
    </row>
    <row r="637" spans="1:8">
      <c r="A637" t="s">
        <v>132</v>
      </c>
      <c r="B637" t="s">
        <v>185</v>
      </c>
      <c r="C637" t="s">
        <v>859</v>
      </c>
      <c r="D637">
        <v>18.074248652165011</v>
      </c>
      <c r="E637">
        <v>0</v>
      </c>
      <c r="F637">
        <v>0</v>
      </c>
      <c r="G637">
        <v>0</v>
      </c>
      <c r="H637">
        <v>0</v>
      </c>
    </row>
    <row r="638" spans="1:8">
      <c r="A638" t="s">
        <v>132</v>
      </c>
      <c r="B638" t="s">
        <v>185</v>
      </c>
      <c r="C638" t="s">
        <v>860</v>
      </c>
      <c r="D638">
        <v>13.288505186077048</v>
      </c>
      <c r="E638">
        <v>0</v>
      </c>
      <c r="F638">
        <v>0</v>
      </c>
      <c r="G638">
        <v>0</v>
      </c>
      <c r="H638">
        <v>0</v>
      </c>
    </row>
    <row r="639" spans="1:8">
      <c r="A639" t="s">
        <v>132</v>
      </c>
      <c r="B639" t="s">
        <v>185</v>
      </c>
      <c r="C639" t="s">
        <v>861</v>
      </c>
      <c r="D639">
        <v>0</v>
      </c>
      <c r="E639">
        <v>1.6124558033609999</v>
      </c>
      <c r="F639">
        <v>8.0592592592592585</v>
      </c>
      <c r="G639">
        <v>3.4666666666666672</v>
      </c>
      <c r="H639">
        <v>0.15012345679012348</v>
      </c>
    </row>
    <row r="640" spans="1:8">
      <c r="A640" t="s">
        <v>132</v>
      </c>
      <c r="B640" t="s">
        <v>185</v>
      </c>
      <c r="C640" t="s">
        <v>862</v>
      </c>
      <c r="D640">
        <v>0</v>
      </c>
      <c r="E640">
        <v>1.6124558033609999</v>
      </c>
      <c r="F640">
        <v>8.0592592592592585</v>
      </c>
      <c r="G640">
        <v>3.4666666666666672</v>
      </c>
      <c r="H640">
        <v>0.15012345679012348</v>
      </c>
    </row>
    <row r="641" spans="1:8">
      <c r="A641" t="s">
        <v>132</v>
      </c>
      <c r="B641" t="s">
        <v>185</v>
      </c>
      <c r="C641" t="s">
        <v>863</v>
      </c>
      <c r="D641">
        <v>0</v>
      </c>
      <c r="E641">
        <v>1.6124558033609999</v>
      </c>
      <c r="F641">
        <v>8.0592592592592585</v>
      </c>
      <c r="G641">
        <v>3.4666666666666672</v>
      </c>
      <c r="H641">
        <v>0.15012345679012348</v>
      </c>
    </row>
    <row r="642" spans="1:8">
      <c r="A642" t="s">
        <v>134</v>
      </c>
      <c r="B642" t="s">
        <v>171</v>
      </c>
      <c r="C642" t="s">
        <v>856</v>
      </c>
      <c r="D642">
        <v>5.6175560175560184</v>
      </c>
      <c r="E642">
        <v>0</v>
      </c>
      <c r="F642">
        <v>0</v>
      </c>
      <c r="G642">
        <v>0</v>
      </c>
      <c r="H642">
        <v>0</v>
      </c>
    </row>
    <row r="643" spans="1:8">
      <c r="A643" t="s">
        <v>134</v>
      </c>
      <c r="B643" t="s">
        <v>171</v>
      </c>
      <c r="C643" t="s">
        <v>857</v>
      </c>
      <c r="D643">
        <v>10.947542957713862</v>
      </c>
      <c r="E643">
        <v>0</v>
      </c>
      <c r="F643">
        <v>0</v>
      </c>
      <c r="G643">
        <v>0</v>
      </c>
      <c r="H643">
        <v>0</v>
      </c>
    </row>
    <row r="644" spans="1:8">
      <c r="A644" t="s">
        <v>134</v>
      </c>
      <c r="B644" t="s">
        <v>171</v>
      </c>
      <c r="C644" t="s">
        <v>858</v>
      </c>
      <c r="D644">
        <v>10.947542957713862</v>
      </c>
      <c r="E644">
        <v>0</v>
      </c>
      <c r="F644">
        <v>0</v>
      </c>
      <c r="G644">
        <v>0</v>
      </c>
      <c r="H644">
        <v>0</v>
      </c>
    </row>
    <row r="645" spans="1:8">
      <c r="A645" t="s">
        <v>134</v>
      </c>
      <c r="B645" t="s">
        <v>171</v>
      </c>
      <c r="C645" t="s">
        <v>859</v>
      </c>
      <c r="D645">
        <v>20.807175182523093</v>
      </c>
      <c r="E645">
        <v>0</v>
      </c>
      <c r="F645">
        <v>0</v>
      </c>
      <c r="G645">
        <v>0</v>
      </c>
      <c r="H645">
        <v>0</v>
      </c>
    </row>
    <row r="646" spans="1:8">
      <c r="A646" t="s">
        <v>134</v>
      </c>
      <c r="B646" t="s">
        <v>171</v>
      </c>
      <c r="C646" t="s">
        <v>860</v>
      </c>
      <c r="D646">
        <v>17.759232811229637</v>
      </c>
      <c r="E646">
        <v>0</v>
      </c>
      <c r="F646">
        <v>0</v>
      </c>
      <c r="G646">
        <v>0</v>
      </c>
      <c r="H646">
        <v>0</v>
      </c>
    </row>
    <row r="647" spans="1:8">
      <c r="A647" t="s">
        <v>134</v>
      </c>
      <c r="B647" t="s">
        <v>171</v>
      </c>
      <c r="C647" t="s">
        <v>861</v>
      </c>
      <c r="D647">
        <v>0</v>
      </c>
      <c r="E647">
        <v>9.7777777777777786</v>
      </c>
      <c r="F647">
        <v>3.5814550334518596</v>
      </c>
      <c r="G647">
        <v>2.4000000000000004</v>
      </c>
      <c r="H647">
        <v>2</v>
      </c>
    </row>
    <row r="648" spans="1:8">
      <c r="A648" t="s">
        <v>134</v>
      </c>
      <c r="B648" t="s">
        <v>171</v>
      </c>
      <c r="C648" t="s">
        <v>862</v>
      </c>
      <c r="D648">
        <v>0</v>
      </c>
      <c r="E648">
        <v>9.7777777777777786</v>
      </c>
      <c r="F648">
        <v>3.5814550334518596</v>
      </c>
      <c r="G648">
        <v>2.4000000000000004</v>
      </c>
      <c r="H648">
        <v>2</v>
      </c>
    </row>
    <row r="649" spans="1:8">
      <c r="A649" t="s">
        <v>134</v>
      </c>
      <c r="B649" t="s">
        <v>171</v>
      </c>
      <c r="C649" t="s">
        <v>863</v>
      </c>
      <c r="D649">
        <v>0</v>
      </c>
      <c r="E649">
        <v>9.7777777777777786</v>
      </c>
      <c r="F649">
        <v>3.5814550334518596</v>
      </c>
      <c r="G649">
        <v>2.4000000000000004</v>
      </c>
      <c r="H649">
        <v>2</v>
      </c>
    </row>
    <row r="650" spans="1:8">
      <c r="A650" t="s">
        <v>134</v>
      </c>
      <c r="B650" t="s">
        <v>173</v>
      </c>
      <c r="C650" t="s">
        <v>856</v>
      </c>
      <c r="D650">
        <v>3.4246030579241395</v>
      </c>
      <c r="E650">
        <v>0</v>
      </c>
      <c r="F650">
        <v>0</v>
      </c>
      <c r="G650">
        <v>0</v>
      </c>
      <c r="H650">
        <v>0</v>
      </c>
    </row>
    <row r="651" spans="1:8">
      <c r="A651" t="s">
        <v>134</v>
      </c>
      <c r="B651" t="s">
        <v>173</v>
      </c>
      <c r="C651" t="s">
        <v>857</v>
      </c>
      <c r="D651">
        <v>6.3982297008317772</v>
      </c>
      <c r="E651">
        <v>0</v>
      </c>
      <c r="F651">
        <v>0</v>
      </c>
      <c r="G651">
        <v>0</v>
      </c>
      <c r="H651">
        <v>0</v>
      </c>
    </row>
    <row r="652" spans="1:8">
      <c r="A652" t="s">
        <v>134</v>
      </c>
      <c r="B652" t="s">
        <v>173</v>
      </c>
      <c r="C652" t="s">
        <v>858</v>
      </c>
      <c r="D652">
        <v>5.8260151958178277</v>
      </c>
      <c r="E652">
        <v>0</v>
      </c>
      <c r="F652">
        <v>0</v>
      </c>
      <c r="G652">
        <v>0</v>
      </c>
      <c r="H652">
        <v>0</v>
      </c>
    </row>
    <row r="653" spans="1:8">
      <c r="A653" t="s">
        <v>134</v>
      </c>
      <c r="B653" t="s">
        <v>173</v>
      </c>
      <c r="C653" t="s">
        <v>859</v>
      </c>
      <c r="D653">
        <v>8.2107236826514409</v>
      </c>
      <c r="E653">
        <v>0</v>
      </c>
      <c r="F653">
        <v>0</v>
      </c>
      <c r="G653">
        <v>0</v>
      </c>
      <c r="H653">
        <v>0</v>
      </c>
    </row>
    <row r="654" spans="1:8">
      <c r="A654" t="s">
        <v>134</v>
      </c>
      <c r="B654" t="s">
        <v>173</v>
      </c>
      <c r="C654" t="s">
        <v>860</v>
      </c>
      <c r="D654">
        <v>29.503903811912465</v>
      </c>
      <c r="E654">
        <v>0</v>
      </c>
      <c r="F654">
        <v>0</v>
      </c>
      <c r="G654">
        <v>0</v>
      </c>
      <c r="H654">
        <v>0</v>
      </c>
    </row>
    <row r="655" spans="1:8">
      <c r="A655" t="s">
        <v>134</v>
      </c>
      <c r="B655" t="s">
        <v>173</v>
      </c>
      <c r="C655" t="s">
        <v>861</v>
      </c>
      <c r="D655">
        <v>0</v>
      </c>
      <c r="E655">
        <v>10.914366673667953</v>
      </c>
      <c r="F655">
        <v>7.0393504579021764</v>
      </c>
      <c r="G655">
        <v>8.8008128969903634</v>
      </c>
      <c r="H655">
        <v>2.749373783351972</v>
      </c>
    </row>
    <row r="656" spans="1:8">
      <c r="A656" t="s">
        <v>134</v>
      </c>
      <c r="B656" t="s">
        <v>173</v>
      </c>
      <c r="C656" t="s">
        <v>862</v>
      </c>
      <c r="D656">
        <v>0</v>
      </c>
      <c r="E656">
        <v>10.914366673667953</v>
      </c>
      <c r="F656">
        <v>7.0393504579021764</v>
      </c>
      <c r="G656">
        <v>8.8008128969903634</v>
      </c>
      <c r="H656">
        <v>2.749373783351972</v>
      </c>
    </row>
    <row r="657" spans="1:8">
      <c r="A657" t="s">
        <v>134</v>
      </c>
      <c r="B657" t="s">
        <v>173</v>
      </c>
      <c r="C657" t="s">
        <v>863</v>
      </c>
      <c r="D657">
        <v>0</v>
      </c>
      <c r="E657">
        <v>10.914366673667953</v>
      </c>
      <c r="F657">
        <v>7.0393504579021764</v>
      </c>
      <c r="G657">
        <v>8.8008128969903634</v>
      </c>
      <c r="H657">
        <v>2.749373783351972</v>
      </c>
    </row>
    <row r="658" spans="1:8">
      <c r="A658" t="s">
        <v>134</v>
      </c>
      <c r="B658" t="s">
        <v>175</v>
      </c>
      <c r="C658" t="s">
        <v>856</v>
      </c>
      <c r="D658">
        <v>14.821052631578947</v>
      </c>
      <c r="E658">
        <v>0</v>
      </c>
      <c r="F658">
        <v>0</v>
      </c>
      <c r="G658">
        <v>0</v>
      </c>
      <c r="H658">
        <v>0</v>
      </c>
    </row>
    <row r="659" spans="1:8">
      <c r="A659" t="s">
        <v>134</v>
      </c>
      <c r="B659" t="s">
        <v>175</v>
      </c>
      <c r="C659" t="s">
        <v>857</v>
      </c>
      <c r="D659">
        <v>0</v>
      </c>
      <c r="E659">
        <v>0</v>
      </c>
      <c r="F659">
        <v>0</v>
      </c>
      <c r="G659">
        <v>0</v>
      </c>
      <c r="H659">
        <v>0</v>
      </c>
    </row>
    <row r="660" spans="1:8">
      <c r="A660" t="s">
        <v>134</v>
      </c>
      <c r="B660" t="s">
        <v>175</v>
      </c>
      <c r="C660" t="s">
        <v>858</v>
      </c>
      <c r="D660">
        <v>0</v>
      </c>
      <c r="E660">
        <v>0</v>
      </c>
      <c r="F660">
        <v>0</v>
      </c>
      <c r="G660">
        <v>0</v>
      </c>
      <c r="H660">
        <v>0</v>
      </c>
    </row>
    <row r="661" spans="1:8">
      <c r="A661" t="s">
        <v>134</v>
      </c>
      <c r="B661" t="s">
        <v>175</v>
      </c>
      <c r="C661" t="s">
        <v>859</v>
      </c>
      <c r="D661">
        <v>0</v>
      </c>
      <c r="E661">
        <v>0</v>
      </c>
      <c r="F661">
        <v>0</v>
      </c>
      <c r="G661">
        <v>0</v>
      </c>
      <c r="H661">
        <v>0</v>
      </c>
    </row>
    <row r="662" spans="1:8">
      <c r="A662" t="s">
        <v>134</v>
      </c>
      <c r="B662" t="s">
        <v>175</v>
      </c>
      <c r="C662" t="s">
        <v>860</v>
      </c>
      <c r="D662">
        <v>0</v>
      </c>
      <c r="E662">
        <v>0</v>
      </c>
      <c r="F662">
        <v>0</v>
      </c>
      <c r="G662">
        <v>0</v>
      </c>
      <c r="H662">
        <v>0</v>
      </c>
    </row>
    <row r="663" spans="1:8">
      <c r="A663" t="s">
        <v>134</v>
      </c>
      <c r="B663" t="s">
        <v>175</v>
      </c>
      <c r="C663" t="s">
        <v>861</v>
      </c>
      <c r="D663">
        <v>0</v>
      </c>
      <c r="E663">
        <v>0</v>
      </c>
      <c r="F663">
        <v>0</v>
      </c>
      <c r="G663">
        <v>0</v>
      </c>
      <c r="H663">
        <v>0</v>
      </c>
    </row>
    <row r="664" spans="1:8">
      <c r="A664" t="s">
        <v>134</v>
      </c>
      <c r="B664" t="s">
        <v>175</v>
      </c>
      <c r="C664" t="s">
        <v>862</v>
      </c>
      <c r="D664">
        <v>0</v>
      </c>
      <c r="E664">
        <v>0</v>
      </c>
      <c r="F664">
        <v>0</v>
      </c>
      <c r="G664">
        <v>0</v>
      </c>
      <c r="H664">
        <v>0</v>
      </c>
    </row>
    <row r="665" spans="1:8">
      <c r="A665" t="s">
        <v>134</v>
      </c>
      <c r="B665" t="s">
        <v>175</v>
      </c>
      <c r="C665" t="s">
        <v>863</v>
      </c>
      <c r="D665">
        <v>0</v>
      </c>
      <c r="E665">
        <v>0</v>
      </c>
      <c r="F665">
        <v>0</v>
      </c>
      <c r="G665">
        <v>0</v>
      </c>
      <c r="H665">
        <v>0</v>
      </c>
    </row>
    <row r="666" spans="1:8">
      <c r="A666" t="s">
        <v>134</v>
      </c>
      <c r="B666" t="s">
        <v>177</v>
      </c>
      <c r="C666" t="s">
        <v>856</v>
      </c>
      <c r="D666">
        <v>2.7789473684210528</v>
      </c>
      <c r="E666">
        <v>0</v>
      </c>
      <c r="F666">
        <v>0</v>
      </c>
      <c r="G666">
        <v>0</v>
      </c>
      <c r="H666">
        <v>0</v>
      </c>
    </row>
    <row r="667" spans="1:8">
      <c r="A667" t="s">
        <v>134</v>
      </c>
      <c r="B667" t="s">
        <v>177</v>
      </c>
      <c r="C667" t="s">
        <v>857</v>
      </c>
      <c r="D667">
        <v>8.3365818181818181</v>
      </c>
      <c r="E667">
        <v>0</v>
      </c>
      <c r="F667">
        <v>0</v>
      </c>
      <c r="G667">
        <v>0</v>
      </c>
      <c r="H667">
        <v>0</v>
      </c>
    </row>
    <row r="668" spans="1:8">
      <c r="A668" t="s">
        <v>134</v>
      </c>
      <c r="B668" t="s">
        <v>177</v>
      </c>
      <c r="C668" t="s">
        <v>858</v>
      </c>
      <c r="D668">
        <v>4.9599999999999991</v>
      </c>
      <c r="E668">
        <v>0</v>
      </c>
      <c r="F668">
        <v>0</v>
      </c>
      <c r="G668">
        <v>0</v>
      </c>
      <c r="H668">
        <v>0</v>
      </c>
    </row>
    <row r="669" spans="1:8">
      <c r="A669" t="s">
        <v>134</v>
      </c>
      <c r="B669" t="s">
        <v>177</v>
      </c>
      <c r="C669" t="s">
        <v>859</v>
      </c>
      <c r="D669">
        <v>5.3462640000000006</v>
      </c>
      <c r="E669">
        <v>0</v>
      </c>
      <c r="F669">
        <v>0</v>
      </c>
      <c r="G669">
        <v>0</v>
      </c>
      <c r="H669">
        <v>0</v>
      </c>
    </row>
    <row r="670" spans="1:8">
      <c r="A670" t="s">
        <v>134</v>
      </c>
      <c r="B670" t="s">
        <v>177</v>
      </c>
      <c r="C670" t="s">
        <v>860</v>
      </c>
      <c r="D670">
        <v>5.3462639999999997</v>
      </c>
      <c r="E670">
        <v>0</v>
      </c>
      <c r="F670">
        <v>0</v>
      </c>
      <c r="G670">
        <v>0</v>
      </c>
      <c r="H670">
        <v>0</v>
      </c>
    </row>
    <row r="671" spans="1:8">
      <c r="A671" t="s">
        <v>134</v>
      </c>
      <c r="B671" t="s">
        <v>177</v>
      </c>
      <c r="C671" t="s">
        <v>861</v>
      </c>
      <c r="D671">
        <v>0</v>
      </c>
      <c r="E671">
        <v>1.3462640000000003</v>
      </c>
      <c r="F671">
        <v>1.6</v>
      </c>
      <c r="G671">
        <v>2.4</v>
      </c>
      <c r="H671">
        <v>0</v>
      </c>
    </row>
    <row r="672" spans="1:8">
      <c r="A672" t="s">
        <v>134</v>
      </c>
      <c r="B672" t="s">
        <v>177</v>
      </c>
      <c r="C672" t="s">
        <v>862</v>
      </c>
      <c r="D672">
        <v>0</v>
      </c>
      <c r="E672">
        <v>1.3462640000000003</v>
      </c>
      <c r="F672">
        <v>1.6</v>
      </c>
      <c r="G672">
        <v>2.4</v>
      </c>
      <c r="H672">
        <v>0</v>
      </c>
    </row>
    <row r="673" spans="1:8">
      <c r="A673" t="s">
        <v>134</v>
      </c>
      <c r="B673" t="s">
        <v>177</v>
      </c>
      <c r="C673" t="s">
        <v>863</v>
      </c>
      <c r="D673">
        <v>0</v>
      </c>
      <c r="E673">
        <v>1.3462640000000003</v>
      </c>
      <c r="F673">
        <v>1.6</v>
      </c>
      <c r="G673">
        <v>2.4</v>
      </c>
      <c r="H673">
        <v>0</v>
      </c>
    </row>
    <row r="674" spans="1:8">
      <c r="A674" t="s">
        <v>134</v>
      </c>
      <c r="B674" t="s">
        <v>179</v>
      </c>
      <c r="C674" t="s">
        <v>856</v>
      </c>
      <c r="D674">
        <v>2.7789473684210528</v>
      </c>
      <c r="E674">
        <v>0</v>
      </c>
      <c r="F674">
        <v>0</v>
      </c>
      <c r="G674">
        <v>0</v>
      </c>
      <c r="H674">
        <v>0</v>
      </c>
    </row>
    <row r="675" spans="1:8">
      <c r="A675" t="s">
        <v>134</v>
      </c>
      <c r="B675" t="s">
        <v>179</v>
      </c>
      <c r="C675" t="s">
        <v>857</v>
      </c>
      <c r="D675">
        <v>8.3365818181818181</v>
      </c>
      <c r="E675">
        <v>0</v>
      </c>
      <c r="F675">
        <v>0</v>
      </c>
      <c r="G675">
        <v>0</v>
      </c>
      <c r="H675">
        <v>0</v>
      </c>
    </row>
    <row r="676" spans="1:8">
      <c r="A676" t="s">
        <v>134</v>
      </c>
      <c r="B676" t="s">
        <v>179</v>
      </c>
      <c r="C676" t="s">
        <v>858</v>
      </c>
      <c r="D676">
        <v>4.9599999999999991</v>
      </c>
      <c r="E676">
        <v>0</v>
      </c>
      <c r="F676">
        <v>0</v>
      </c>
      <c r="G676">
        <v>0</v>
      </c>
      <c r="H676">
        <v>0</v>
      </c>
    </row>
    <row r="677" spans="1:8">
      <c r="A677" t="s">
        <v>134</v>
      </c>
      <c r="B677" t="s">
        <v>179</v>
      </c>
      <c r="C677" t="s">
        <v>859</v>
      </c>
      <c r="D677">
        <v>5.3462640000000006</v>
      </c>
      <c r="E677">
        <v>0</v>
      </c>
      <c r="F677">
        <v>0</v>
      </c>
      <c r="G677">
        <v>0</v>
      </c>
      <c r="H677">
        <v>0</v>
      </c>
    </row>
    <row r="678" spans="1:8">
      <c r="A678" t="s">
        <v>134</v>
      </c>
      <c r="B678" t="s">
        <v>179</v>
      </c>
      <c r="C678" t="s">
        <v>860</v>
      </c>
      <c r="D678">
        <v>5.3462639999999997</v>
      </c>
      <c r="E678">
        <v>0</v>
      </c>
      <c r="F678">
        <v>0</v>
      </c>
      <c r="G678">
        <v>0</v>
      </c>
      <c r="H678">
        <v>0</v>
      </c>
    </row>
    <row r="679" spans="1:8">
      <c r="A679" t="s">
        <v>134</v>
      </c>
      <c r="B679" t="s">
        <v>179</v>
      </c>
      <c r="C679" t="s">
        <v>861</v>
      </c>
      <c r="D679">
        <v>0</v>
      </c>
      <c r="E679">
        <v>1.3462640000000003</v>
      </c>
      <c r="F679">
        <v>1.6</v>
      </c>
      <c r="G679">
        <v>2.4</v>
      </c>
      <c r="H679">
        <v>0</v>
      </c>
    </row>
    <row r="680" spans="1:8">
      <c r="A680" t="s">
        <v>134</v>
      </c>
      <c r="B680" t="s">
        <v>179</v>
      </c>
      <c r="C680" t="s">
        <v>862</v>
      </c>
      <c r="D680">
        <v>0</v>
      </c>
      <c r="E680">
        <v>1.3462640000000003</v>
      </c>
      <c r="F680">
        <v>1.6</v>
      </c>
      <c r="G680">
        <v>2.4</v>
      </c>
      <c r="H680">
        <v>0</v>
      </c>
    </row>
    <row r="681" spans="1:8">
      <c r="A681" t="s">
        <v>134</v>
      </c>
      <c r="B681" t="s">
        <v>179</v>
      </c>
      <c r="C681" t="s">
        <v>863</v>
      </c>
      <c r="D681">
        <v>0</v>
      </c>
      <c r="E681">
        <v>1.3462640000000003</v>
      </c>
      <c r="F681">
        <v>1.6</v>
      </c>
      <c r="G681">
        <v>2.4</v>
      </c>
      <c r="H681">
        <v>0</v>
      </c>
    </row>
    <row r="682" spans="1:8">
      <c r="A682" t="s">
        <v>134</v>
      </c>
      <c r="B682" t="s">
        <v>181</v>
      </c>
      <c r="C682" t="s">
        <v>856</v>
      </c>
      <c r="D682">
        <v>2.7789473684210528</v>
      </c>
      <c r="E682">
        <v>0</v>
      </c>
      <c r="F682">
        <v>0</v>
      </c>
      <c r="G682">
        <v>0</v>
      </c>
      <c r="H682">
        <v>0</v>
      </c>
    </row>
    <row r="683" spans="1:8">
      <c r="A683" t="s">
        <v>134</v>
      </c>
      <c r="B683" t="s">
        <v>181</v>
      </c>
      <c r="C683" t="s">
        <v>857</v>
      </c>
      <c r="D683">
        <v>8.3365818181818181</v>
      </c>
      <c r="E683">
        <v>0</v>
      </c>
      <c r="F683">
        <v>0</v>
      </c>
      <c r="G683">
        <v>0</v>
      </c>
      <c r="H683">
        <v>0</v>
      </c>
    </row>
    <row r="684" spans="1:8">
      <c r="A684" t="s">
        <v>134</v>
      </c>
      <c r="B684" t="s">
        <v>181</v>
      </c>
      <c r="C684" t="s">
        <v>858</v>
      </c>
      <c r="D684">
        <v>4.9599999999999991</v>
      </c>
      <c r="E684">
        <v>0</v>
      </c>
      <c r="F684">
        <v>0</v>
      </c>
      <c r="G684">
        <v>0</v>
      </c>
      <c r="H684">
        <v>0</v>
      </c>
    </row>
    <row r="685" spans="1:8">
      <c r="A685" t="s">
        <v>134</v>
      </c>
      <c r="B685" t="s">
        <v>181</v>
      </c>
      <c r="C685" t="s">
        <v>859</v>
      </c>
      <c r="D685">
        <v>5.3462640000000006</v>
      </c>
      <c r="E685">
        <v>0</v>
      </c>
      <c r="F685">
        <v>0</v>
      </c>
      <c r="G685">
        <v>0</v>
      </c>
      <c r="H685">
        <v>0</v>
      </c>
    </row>
    <row r="686" spans="1:8">
      <c r="A686" t="s">
        <v>134</v>
      </c>
      <c r="B686" t="s">
        <v>181</v>
      </c>
      <c r="C686" t="s">
        <v>860</v>
      </c>
      <c r="D686">
        <v>5.3462639999999997</v>
      </c>
      <c r="E686">
        <v>0</v>
      </c>
      <c r="F686">
        <v>0</v>
      </c>
      <c r="G686">
        <v>0</v>
      </c>
      <c r="H686">
        <v>0</v>
      </c>
    </row>
    <row r="687" spans="1:8">
      <c r="A687" t="s">
        <v>134</v>
      </c>
      <c r="B687" t="s">
        <v>181</v>
      </c>
      <c r="C687" t="s">
        <v>861</v>
      </c>
      <c r="D687">
        <v>0</v>
      </c>
      <c r="E687">
        <v>1.3462640000000003</v>
      </c>
      <c r="F687">
        <v>1.6</v>
      </c>
      <c r="G687">
        <v>2.4</v>
      </c>
      <c r="H687">
        <v>0</v>
      </c>
    </row>
    <row r="688" spans="1:8">
      <c r="A688" t="s">
        <v>134</v>
      </c>
      <c r="B688" t="s">
        <v>181</v>
      </c>
      <c r="C688" t="s">
        <v>862</v>
      </c>
      <c r="D688">
        <v>0</v>
      </c>
      <c r="E688">
        <v>1.3462640000000003</v>
      </c>
      <c r="F688">
        <v>1.6</v>
      </c>
      <c r="G688">
        <v>2.4</v>
      </c>
      <c r="H688">
        <v>0</v>
      </c>
    </row>
    <row r="689" spans="1:8">
      <c r="A689" t="s">
        <v>134</v>
      </c>
      <c r="B689" t="s">
        <v>181</v>
      </c>
      <c r="C689" t="s">
        <v>863</v>
      </c>
      <c r="D689">
        <v>0</v>
      </c>
      <c r="E689">
        <v>1.3462640000000003</v>
      </c>
      <c r="F689">
        <v>1.6</v>
      </c>
      <c r="G689">
        <v>2.4</v>
      </c>
      <c r="H689">
        <v>0</v>
      </c>
    </row>
    <row r="690" spans="1:8">
      <c r="A690" t="s">
        <v>134</v>
      </c>
      <c r="B690" t="s">
        <v>183</v>
      </c>
      <c r="C690" t="s">
        <v>856</v>
      </c>
      <c r="D690">
        <v>2.7789473684210528</v>
      </c>
      <c r="E690">
        <v>0</v>
      </c>
      <c r="F690">
        <v>0</v>
      </c>
      <c r="G690">
        <v>0</v>
      </c>
      <c r="H690">
        <v>0</v>
      </c>
    </row>
    <row r="691" spans="1:8">
      <c r="A691" t="s">
        <v>134</v>
      </c>
      <c r="B691" t="s">
        <v>183</v>
      </c>
      <c r="C691" t="s">
        <v>857</v>
      </c>
      <c r="D691">
        <v>8.3365818181818181</v>
      </c>
      <c r="E691">
        <v>0</v>
      </c>
      <c r="F691">
        <v>0</v>
      </c>
      <c r="G691">
        <v>0</v>
      </c>
      <c r="H691">
        <v>0</v>
      </c>
    </row>
    <row r="692" spans="1:8">
      <c r="A692" t="s">
        <v>134</v>
      </c>
      <c r="B692" t="s">
        <v>183</v>
      </c>
      <c r="C692" t="s">
        <v>858</v>
      </c>
      <c r="D692">
        <v>4.9599999999999991</v>
      </c>
      <c r="E692">
        <v>0</v>
      </c>
      <c r="F692">
        <v>0</v>
      </c>
      <c r="G692">
        <v>0</v>
      </c>
      <c r="H692">
        <v>0</v>
      </c>
    </row>
    <row r="693" spans="1:8">
      <c r="A693" t="s">
        <v>134</v>
      </c>
      <c r="B693" t="s">
        <v>183</v>
      </c>
      <c r="C693" t="s">
        <v>859</v>
      </c>
      <c r="D693">
        <v>5.3462640000000006</v>
      </c>
      <c r="E693">
        <v>0</v>
      </c>
      <c r="F693">
        <v>0</v>
      </c>
      <c r="G693">
        <v>0</v>
      </c>
      <c r="H693">
        <v>0</v>
      </c>
    </row>
    <row r="694" spans="1:8">
      <c r="A694" t="s">
        <v>134</v>
      </c>
      <c r="B694" t="s">
        <v>183</v>
      </c>
      <c r="C694" t="s">
        <v>860</v>
      </c>
      <c r="D694">
        <v>5.3462639999999997</v>
      </c>
      <c r="E694">
        <v>0</v>
      </c>
      <c r="F694">
        <v>0</v>
      </c>
      <c r="G694">
        <v>0</v>
      </c>
      <c r="H694">
        <v>0</v>
      </c>
    </row>
    <row r="695" spans="1:8">
      <c r="A695" t="s">
        <v>134</v>
      </c>
      <c r="B695" t="s">
        <v>183</v>
      </c>
      <c r="C695" t="s">
        <v>861</v>
      </c>
      <c r="D695">
        <v>0</v>
      </c>
      <c r="E695">
        <v>1.3462640000000003</v>
      </c>
      <c r="F695">
        <v>1.6</v>
      </c>
      <c r="G695">
        <v>2.4</v>
      </c>
      <c r="H695">
        <v>0</v>
      </c>
    </row>
    <row r="696" spans="1:8">
      <c r="A696" t="s">
        <v>134</v>
      </c>
      <c r="B696" t="s">
        <v>183</v>
      </c>
      <c r="C696" t="s">
        <v>862</v>
      </c>
      <c r="D696">
        <v>0</v>
      </c>
      <c r="E696">
        <v>1.3462640000000003</v>
      </c>
      <c r="F696">
        <v>1.6</v>
      </c>
      <c r="G696">
        <v>2.4</v>
      </c>
      <c r="H696">
        <v>0</v>
      </c>
    </row>
    <row r="697" spans="1:8">
      <c r="A697" t="s">
        <v>134</v>
      </c>
      <c r="B697" t="s">
        <v>183</v>
      </c>
      <c r="C697" t="s">
        <v>863</v>
      </c>
      <c r="D697">
        <v>0</v>
      </c>
      <c r="E697">
        <v>1.3462640000000003</v>
      </c>
      <c r="F697">
        <v>1.6</v>
      </c>
      <c r="G697">
        <v>2.4</v>
      </c>
      <c r="H697">
        <v>0</v>
      </c>
    </row>
    <row r="698" spans="1:8">
      <c r="A698" t="s">
        <v>134</v>
      </c>
      <c r="B698" t="s">
        <v>185</v>
      </c>
      <c r="C698" t="s">
        <v>856</v>
      </c>
      <c r="D698">
        <v>6.7929824561403498</v>
      </c>
      <c r="E698">
        <v>0</v>
      </c>
      <c r="F698">
        <v>0</v>
      </c>
      <c r="G698">
        <v>0</v>
      </c>
      <c r="H698">
        <v>0</v>
      </c>
    </row>
    <row r="699" spans="1:8">
      <c r="A699" t="s">
        <v>134</v>
      </c>
      <c r="B699" t="s">
        <v>185</v>
      </c>
      <c r="C699" t="s">
        <v>857</v>
      </c>
      <c r="D699">
        <v>5.5577212121212121</v>
      </c>
      <c r="E699">
        <v>0</v>
      </c>
      <c r="F699">
        <v>0</v>
      </c>
      <c r="G699">
        <v>0</v>
      </c>
      <c r="H699">
        <v>0</v>
      </c>
    </row>
    <row r="700" spans="1:8">
      <c r="A700" t="s">
        <v>134</v>
      </c>
      <c r="B700" t="s">
        <v>185</v>
      </c>
      <c r="C700" t="s">
        <v>858</v>
      </c>
      <c r="D700">
        <v>3.3066666666666662</v>
      </c>
      <c r="E700">
        <v>0</v>
      </c>
      <c r="F700">
        <v>0</v>
      </c>
      <c r="G700">
        <v>0</v>
      </c>
      <c r="H700">
        <v>0</v>
      </c>
    </row>
    <row r="701" spans="1:8">
      <c r="A701" t="s">
        <v>134</v>
      </c>
      <c r="B701" t="s">
        <v>185</v>
      </c>
      <c r="C701" t="s">
        <v>859</v>
      </c>
      <c r="D701">
        <v>3.5641760000000002</v>
      </c>
      <c r="E701">
        <v>0</v>
      </c>
      <c r="F701">
        <v>0</v>
      </c>
      <c r="G701">
        <v>0</v>
      </c>
      <c r="H701">
        <v>0</v>
      </c>
    </row>
    <row r="702" spans="1:8">
      <c r="A702" t="s">
        <v>134</v>
      </c>
      <c r="B702" t="s">
        <v>185</v>
      </c>
      <c r="C702" t="s">
        <v>860</v>
      </c>
      <c r="D702">
        <v>3.5641759999999998</v>
      </c>
      <c r="E702">
        <v>0</v>
      </c>
      <c r="F702">
        <v>0</v>
      </c>
      <c r="G702">
        <v>0</v>
      </c>
      <c r="H702">
        <v>0</v>
      </c>
    </row>
    <row r="703" spans="1:8">
      <c r="A703" t="s">
        <v>134</v>
      </c>
      <c r="B703" t="s">
        <v>185</v>
      </c>
      <c r="C703" t="s">
        <v>861</v>
      </c>
      <c r="D703">
        <v>0</v>
      </c>
      <c r="E703">
        <v>0.8975093333333336</v>
      </c>
      <c r="F703">
        <v>1.0666666666666667</v>
      </c>
      <c r="G703">
        <v>1.5999999999999999</v>
      </c>
      <c r="H703">
        <v>0</v>
      </c>
    </row>
    <row r="704" spans="1:8">
      <c r="A704" t="s">
        <v>134</v>
      </c>
      <c r="B704" t="s">
        <v>185</v>
      </c>
      <c r="C704" t="s">
        <v>862</v>
      </c>
      <c r="D704">
        <v>0</v>
      </c>
      <c r="E704">
        <v>0.8975093333333336</v>
      </c>
      <c r="F704">
        <v>1.0666666666666667</v>
      </c>
      <c r="G704">
        <v>1.5999999999999999</v>
      </c>
      <c r="H704">
        <v>0</v>
      </c>
    </row>
    <row r="705" spans="1:8">
      <c r="A705" t="s">
        <v>134</v>
      </c>
      <c r="B705" t="s">
        <v>185</v>
      </c>
      <c r="C705" t="s">
        <v>863</v>
      </c>
      <c r="D705">
        <v>0</v>
      </c>
      <c r="E705">
        <v>0.8975093333333336</v>
      </c>
      <c r="F705">
        <v>1.0666666666666667</v>
      </c>
      <c r="G705">
        <v>1.5999999999999999</v>
      </c>
      <c r="H705">
        <v>0</v>
      </c>
    </row>
    <row r="706" spans="1:8">
      <c r="A706" t="s">
        <v>136</v>
      </c>
      <c r="B706" t="s">
        <v>171</v>
      </c>
      <c r="C706" t="s">
        <v>856</v>
      </c>
      <c r="D706">
        <v>7.5093333333333341</v>
      </c>
      <c r="E706">
        <v>0</v>
      </c>
      <c r="F706">
        <v>0</v>
      </c>
      <c r="G706">
        <v>0</v>
      </c>
      <c r="H706">
        <v>0</v>
      </c>
    </row>
    <row r="707" spans="1:8">
      <c r="A707" t="s">
        <v>136</v>
      </c>
      <c r="B707" t="s">
        <v>171</v>
      </c>
      <c r="C707" t="s">
        <v>857</v>
      </c>
      <c r="D707">
        <v>9.42291950712114</v>
      </c>
      <c r="E707">
        <v>0</v>
      </c>
      <c r="F707">
        <v>0</v>
      </c>
      <c r="G707">
        <v>0</v>
      </c>
      <c r="H707">
        <v>0</v>
      </c>
    </row>
    <row r="708" spans="1:8">
      <c r="A708" t="s">
        <v>136</v>
      </c>
      <c r="B708" t="s">
        <v>171</v>
      </c>
      <c r="C708" t="s">
        <v>858</v>
      </c>
      <c r="D708">
        <v>16.216803580707847</v>
      </c>
      <c r="E708">
        <v>0</v>
      </c>
      <c r="F708">
        <v>0</v>
      </c>
      <c r="G708">
        <v>0</v>
      </c>
      <c r="H708">
        <v>0</v>
      </c>
    </row>
    <row r="709" spans="1:8">
      <c r="A709" t="s">
        <v>136</v>
      </c>
      <c r="B709" t="s">
        <v>171</v>
      </c>
      <c r="C709" t="s">
        <v>859</v>
      </c>
      <c r="D709">
        <v>18.058921138574419</v>
      </c>
      <c r="E709">
        <v>0</v>
      </c>
      <c r="F709">
        <v>0</v>
      </c>
      <c r="G709">
        <v>0</v>
      </c>
      <c r="H709">
        <v>0</v>
      </c>
    </row>
    <row r="710" spans="1:8">
      <c r="A710" t="s">
        <v>136</v>
      </c>
      <c r="B710" t="s">
        <v>171</v>
      </c>
      <c r="C710" t="s">
        <v>860</v>
      </c>
      <c r="D710">
        <v>17.473260515830411</v>
      </c>
      <c r="E710">
        <v>0</v>
      </c>
      <c r="F710">
        <v>0</v>
      </c>
      <c r="G710">
        <v>0</v>
      </c>
      <c r="H710">
        <v>0</v>
      </c>
    </row>
    <row r="711" spans="1:8">
      <c r="A711" t="s">
        <v>136</v>
      </c>
      <c r="B711" t="s">
        <v>171</v>
      </c>
      <c r="C711" t="s">
        <v>861</v>
      </c>
      <c r="D711">
        <v>0</v>
      </c>
      <c r="E711">
        <v>11.329372748311979</v>
      </c>
      <c r="F711">
        <v>2.5630417292963998</v>
      </c>
      <c r="G711">
        <v>1.5808460382220306</v>
      </c>
      <c r="H711">
        <v>2</v>
      </c>
    </row>
    <row r="712" spans="1:8">
      <c r="A712" t="s">
        <v>136</v>
      </c>
      <c r="B712" t="s">
        <v>171</v>
      </c>
      <c r="C712" t="s">
        <v>862</v>
      </c>
      <c r="D712">
        <v>0</v>
      </c>
      <c r="E712">
        <v>11.329372748311979</v>
      </c>
      <c r="F712">
        <v>2.5630417292963998</v>
      </c>
      <c r="G712">
        <v>1.5808460382220306</v>
      </c>
      <c r="H712">
        <v>2</v>
      </c>
    </row>
    <row r="713" spans="1:8">
      <c r="A713" t="s">
        <v>136</v>
      </c>
      <c r="B713" t="s">
        <v>171</v>
      </c>
      <c r="C713" t="s">
        <v>863</v>
      </c>
      <c r="D713">
        <v>0</v>
      </c>
      <c r="E713">
        <v>11.329372748311979</v>
      </c>
      <c r="F713">
        <v>2.5630417292963998</v>
      </c>
      <c r="G713">
        <v>1.5808460382220306</v>
      </c>
      <c r="H713">
        <v>2</v>
      </c>
    </row>
    <row r="714" spans="1:8">
      <c r="A714" t="s">
        <v>136</v>
      </c>
      <c r="B714" t="s">
        <v>173</v>
      </c>
      <c r="C714" t="s">
        <v>856</v>
      </c>
      <c r="D714">
        <v>3.5203526056520609</v>
      </c>
      <c r="E714">
        <v>0</v>
      </c>
      <c r="F714">
        <v>0</v>
      </c>
      <c r="G714">
        <v>0</v>
      </c>
      <c r="H714">
        <v>0</v>
      </c>
    </row>
    <row r="715" spans="1:8">
      <c r="A715" t="s">
        <v>136</v>
      </c>
      <c r="B715" t="s">
        <v>173</v>
      </c>
      <c r="C715" t="s">
        <v>857</v>
      </c>
      <c r="D715">
        <v>10.131092192483317</v>
      </c>
      <c r="E715">
        <v>0</v>
      </c>
      <c r="F715">
        <v>0</v>
      </c>
      <c r="G715">
        <v>0</v>
      </c>
      <c r="H715">
        <v>0</v>
      </c>
    </row>
    <row r="716" spans="1:8">
      <c r="A716" t="s">
        <v>136</v>
      </c>
      <c r="B716" t="s">
        <v>173</v>
      </c>
      <c r="C716" t="s">
        <v>858</v>
      </c>
      <c r="D716">
        <v>12.830106028606259</v>
      </c>
      <c r="E716">
        <v>0</v>
      </c>
      <c r="F716">
        <v>0</v>
      </c>
      <c r="G716">
        <v>0</v>
      </c>
      <c r="H716">
        <v>0</v>
      </c>
    </row>
    <row r="717" spans="1:8">
      <c r="A717" t="s">
        <v>136</v>
      </c>
      <c r="B717" t="s">
        <v>173</v>
      </c>
      <c r="C717" t="s">
        <v>859</v>
      </c>
      <c r="D717">
        <v>12.083912143324305</v>
      </c>
      <c r="E717">
        <v>0</v>
      </c>
      <c r="F717">
        <v>0</v>
      </c>
      <c r="G717">
        <v>0</v>
      </c>
      <c r="H717">
        <v>0</v>
      </c>
    </row>
    <row r="718" spans="1:8">
      <c r="A718" t="s">
        <v>136</v>
      </c>
      <c r="B718" t="s">
        <v>173</v>
      </c>
      <c r="C718" t="s">
        <v>860</v>
      </c>
      <c r="D718">
        <v>15.170781857889905</v>
      </c>
      <c r="E718">
        <v>0</v>
      </c>
      <c r="F718">
        <v>0</v>
      </c>
      <c r="G718">
        <v>0</v>
      </c>
      <c r="H718">
        <v>0</v>
      </c>
    </row>
    <row r="719" spans="1:8">
      <c r="A719" t="s">
        <v>136</v>
      </c>
      <c r="B719" t="s">
        <v>173</v>
      </c>
      <c r="C719" t="s">
        <v>861</v>
      </c>
      <c r="D719">
        <v>0</v>
      </c>
      <c r="E719">
        <v>8.4735711893420991</v>
      </c>
      <c r="F719">
        <v>2.9922578538974873</v>
      </c>
      <c r="G719">
        <v>2.41788447942423</v>
      </c>
      <c r="H719">
        <v>1.2870683352260861</v>
      </c>
    </row>
    <row r="720" spans="1:8">
      <c r="A720" t="s">
        <v>136</v>
      </c>
      <c r="B720" t="s">
        <v>173</v>
      </c>
      <c r="C720" t="s">
        <v>862</v>
      </c>
      <c r="D720">
        <v>0</v>
      </c>
      <c r="E720">
        <v>8.4735711893420991</v>
      </c>
      <c r="F720">
        <v>2.9922578538974873</v>
      </c>
      <c r="G720">
        <v>2.41788447942423</v>
      </c>
      <c r="H720">
        <v>1.2870683352260861</v>
      </c>
    </row>
    <row r="721" spans="1:8">
      <c r="A721" t="s">
        <v>136</v>
      </c>
      <c r="B721" t="s">
        <v>173</v>
      </c>
      <c r="C721" t="s">
        <v>863</v>
      </c>
      <c r="D721">
        <v>0</v>
      </c>
      <c r="E721">
        <v>8.4735711893420991</v>
      </c>
      <c r="F721">
        <v>2.9922578538974873</v>
      </c>
      <c r="G721">
        <v>2.41788447942423</v>
      </c>
      <c r="H721">
        <v>1.2870683352260861</v>
      </c>
    </row>
    <row r="722" spans="1:8">
      <c r="A722" t="s">
        <v>136</v>
      </c>
      <c r="B722" t="s">
        <v>175</v>
      </c>
      <c r="C722" t="s">
        <v>856</v>
      </c>
      <c r="D722">
        <v>7.065853658536585</v>
      </c>
      <c r="E722">
        <v>0</v>
      </c>
      <c r="F722">
        <v>0</v>
      </c>
      <c r="G722">
        <v>0</v>
      </c>
      <c r="H722">
        <v>0</v>
      </c>
    </row>
    <row r="723" spans="1:8">
      <c r="A723" t="s">
        <v>136</v>
      </c>
      <c r="B723" t="s">
        <v>175</v>
      </c>
      <c r="C723" t="s">
        <v>857</v>
      </c>
      <c r="D723">
        <v>7.065853658536585</v>
      </c>
      <c r="E723">
        <v>0</v>
      </c>
      <c r="F723">
        <v>0</v>
      </c>
      <c r="G723">
        <v>0</v>
      </c>
      <c r="H723">
        <v>0</v>
      </c>
    </row>
    <row r="724" spans="1:8">
      <c r="A724" t="s">
        <v>136</v>
      </c>
      <c r="B724" t="s">
        <v>175</v>
      </c>
      <c r="C724" t="s">
        <v>858</v>
      </c>
      <c r="D724">
        <v>32.6819512195122</v>
      </c>
      <c r="E724">
        <v>0</v>
      </c>
      <c r="F724">
        <v>0</v>
      </c>
      <c r="G724">
        <v>0</v>
      </c>
      <c r="H724">
        <v>0</v>
      </c>
    </row>
    <row r="725" spans="1:8">
      <c r="A725" t="s">
        <v>136</v>
      </c>
      <c r="B725" t="s">
        <v>175</v>
      </c>
      <c r="C725" t="s">
        <v>859</v>
      </c>
      <c r="D725">
        <v>32.6819512195122</v>
      </c>
      <c r="E725">
        <v>0</v>
      </c>
      <c r="F725">
        <v>0</v>
      </c>
      <c r="G725">
        <v>0</v>
      </c>
      <c r="H725">
        <v>0</v>
      </c>
    </row>
    <row r="726" spans="1:8">
      <c r="A726" t="s">
        <v>136</v>
      </c>
      <c r="B726" t="s">
        <v>175</v>
      </c>
      <c r="C726" t="s">
        <v>860</v>
      </c>
      <c r="D726">
        <v>22.556316126553096</v>
      </c>
      <c r="E726">
        <v>0</v>
      </c>
      <c r="F726">
        <v>0</v>
      </c>
      <c r="G726">
        <v>0</v>
      </c>
      <c r="H726">
        <v>0</v>
      </c>
    </row>
    <row r="727" spans="1:8">
      <c r="A727" t="s">
        <v>136</v>
      </c>
      <c r="B727" t="s">
        <v>175</v>
      </c>
      <c r="C727" t="s">
        <v>861</v>
      </c>
      <c r="D727">
        <v>0</v>
      </c>
      <c r="E727">
        <v>1.8875112078903546</v>
      </c>
      <c r="F727">
        <v>18.268804918662742</v>
      </c>
      <c r="G727">
        <v>2.4</v>
      </c>
      <c r="H727">
        <v>0</v>
      </c>
    </row>
    <row r="728" spans="1:8">
      <c r="A728" t="s">
        <v>136</v>
      </c>
      <c r="B728" t="s">
        <v>175</v>
      </c>
      <c r="C728" t="s">
        <v>862</v>
      </c>
      <c r="D728">
        <v>0</v>
      </c>
      <c r="E728">
        <v>1.8875112078903546</v>
      </c>
      <c r="F728">
        <v>18.268804918662742</v>
      </c>
      <c r="G728">
        <v>2.4</v>
      </c>
      <c r="H728">
        <v>0</v>
      </c>
    </row>
    <row r="729" spans="1:8">
      <c r="A729" t="s">
        <v>136</v>
      </c>
      <c r="B729" t="s">
        <v>175</v>
      </c>
      <c r="C729" t="s">
        <v>863</v>
      </c>
      <c r="D729">
        <v>0</v>
      </c>
      <c r="E729">
        <v>1.8875112078903546</v>
      </c>
      <c r="F729">
        <v>18.268804918662742</v>
      </c>
      <c r="G729">
        <v>2.4</v>
      </c>
      <c r="H729">
        <v>0</v>
      </c>
    </row>
    <row r="730" spans="1:8">
      <c r="A730" t="s">
        <v>136</v>
      </c>
      <c r="B730" t="s">
        <v>177</v>
      </c>
      <c r="C730" t="s">
        <v>856</v>
      </c>
      <c r="D730">
        <v>3.7052631578947368</v>
      </c>
      <c r="E730">
        <v>0</v>
      </c>
      <c r="F730">
        <v>0</v>
      </c>
      <c r="G730">
        <v>0</v>
      </c>
      <c r="H730">
        <v>0</v>
      </c>
    </row>
    <row r="731" spans="1:8">
      <c r="A731" t="s">
        <v>136</v>
      </c>
      <c r="B731" t="s">
        <v>177</v>
      </c>
      <c r="C731" t="s">
        <v>857</v>
      </c>
      <c r="D731">
        <v>5.3642105263157891</v>
      </c>
      <c r="E731">
        <v>0</v>
      </c>
      <c r="F731">
        <v>0</v>
      </c>
      <c r="G731">
        <v>0</v>
      </c>
      <c r="H731">
        <v>0</v>
      </c>
    </row>
    <row r="732" spans="1:8">
      <c r="A732" t="s">
        <v>136</v>
      </c>
      <c r="B732" t="s">
        <v>177</v>
      </c>
      <c r="C732" t="s">
        <v>858</v>
      </c>
      <c r="D732">
        <v>19.771200000000004</v>
      </c>
      <c r="E732">
        <v>0</v>
      </c>
      <c r="F732">
        <v>0</v>
      </c>
      <c r="G732">
        <v>0</v>
      </c>
      <c r="H732">
        <v>0</v>
      </c>
    </row>
    <row r="733" spans="1:8">
      <c r="A733" t="s">
        <v>136</v>
      </c>
      <c r="B733" t="s">
        <v>177</v>
      </c>
      <c r="C733" t="s">
        <v>859</v>
      </c>
      <c r="D733">
        <v>13.142720000000001</v>
      </c>
      <c r="E733">
        <v>0</v>
      </c>
      <c r="F733">
        <v>0</v>
      </c>
      <c r="G733">
        <v>0</v>
      </c>
      <c r="H733">
        <v>0</v>
      </c>
    </row>
    <row r="734" spans="1:8">
      <c r="A734" t="s">
        <v>136</v>
      </c>
      <c r="B734" t="s">
        <v>177</v>
      </c>
      <c r="C734" t="s">
        <v>860</v>
      </c>
      <c r="D734">
        <v>13.142720000000002</v>
      </c>
      <c r="E734">
        <v>0</v>
      </c>
      <c r="F734">
        <v>0</v>
      </c>
      <c r="G734">
        <v>0</v>
      </c>
      <c r="H734">
        <v>0</v>
      </c>
    </row>
    <row r="735" spans="1:8">
      <c r="A735" t="s">
        <v>136</v>
      </c>
      <c r="B735" t="s">
        <v>177</v>
      </c>
      <c r="C735" t="s">
        <v>861</v>
      </c>
      <c r="D735">
        <v>0</v>
      </c>
      <c r="E735">
        <v>8.5027200000000018</v>
      </c>
      <c r="F735">
        <v>2.2400000000000002</v>
      </c>
      <c r="G735">
        <v>2.4</v>
      </c>
      <c r="H735">
        <v>0</v>
      </c>
    </row>
    <row r="736" spans="1:8">
      <c r="A736" t="s">
        <v>136</v>
      </c>
      <c r="B736" t="s">
        <v>177</v>
      </c>
      <c r="C736" t="s">
        <v>862</v>
      </c>
      <c r="D736">
        <v>0</v>
      </c>
      <c r="E736">
        <v>8.5027200000000018</v>
      </c>
      <c r="F736">
        <v>2.2400000000000002</v>
      </c>
      <c r="G736">
        <v>2.4</v>
      </c>
      <c r="H736">
        <v>0</v>
      </c>
    </row>
    <row r="737" spans="1:8">
      <c r="A737" t="s">
        <v>136</v>
      </c>
      <c r="B737" t="s">
        <v>177</v>
      </c>
      <c r="C737" t="s">
        <v>863</v>
      </c>
      <c r="D737">
        <v>0</v>
      </c>
      <c r="E737">
        <v>8.5027200000000018</v>
      </c>
      <c r="F737">
        <v>2.2400000000000002</v>
      </c>
      <c r="G737">
        <v>2.4</v>
      </c>
      <c r="H737">
        <v>0</v>
      </c>
    </row>
    <row r="738" spans="1:8">
      <c r="A738" t="s">
        <v>136</v>
      </c>
      <c r="B738" t="s">
        <v>179</v>
      </c>
      <c r="C738" t="s">
        <v>856</v>
      </c>
      <c r="D738">
        <v>3.7052631578947368</v>
      </c>
      <c r="E738">
        <v>0</v>
      </c>
      <c r="F738">
        <v>0</v>
      </c>
      <c r="G738">
        <v>0</v>
      </c>
      <c r="H738">
        <v>0</v>
      </c>
    </row>
    <row r="739" spans="1:8">
      <c r="A739" t="s">
        <v>136</v>
      </c>
      <c r="B739" t="s">
        <v>179</v>
      </c>
      <c r="C739" t="s">
        <v>857</v>
      </c>
      <c r="D739">
        <v>5.3642105263157891</v>
      </c>
      <c r="E739">
        <v>0</v>
      </c>
      <c r="F739">
        <v>0</v>
      </c>
      <c r="G739">
        <v>0</v>
      </c>
      <c r="H739">
        <v>0</v>
      </c>
    </row>
    <row r="740" spans="1:8">
      <c r="A740" t="s">
        <v>136</v>
      </c>
      <c r="B740" t="s">
        <v>179</v>
      </c>
      <c r="C740" t="s">
        <v>858</v>
      </c>
      <c r="D740">
        <v>19.771200000000004</v>
      </c>
      <c r="E740">
        <v>0</v>
      </c>
      <c r="F740">
        <v>0</v>
      </c>
      <c r="G740">
        <v>0</v>
      </c>
      <c r="H740">
        <v>0</v>
      </c>
    </row>
    <row r="741" spans="1:8">
      <c r="A741" t="s">
        <v>136</v>
      </c>
      <c r="B741" t="s">
        <v>179</v>
      </c>
      <c r="C741" t="s">
        <v>859</v>
      </c>
      <c r="D741">
        <v>13.142720000000001</v>
      </c>
      <c r="E741">
        <v>0</v>
      </c>
      <c r="F741">
        <v>0</v>
      </c>
      <c r="G741">
        <v>0</v>
      </c>
      <c r="H741">
        <v>0</v>
      </c>
    </row>
    <row r="742" spans="1:8">
      <c r="A742" t="s">
        <v>136</v>
      </c>
      <c r="B742" t="s">
        <v>179</v>
      </c>
      <c r="C742" t="s">
        <v>860</v>
      </c>
      <c r="D742">
        <v>13.142720000000002</v>
      </c>
      <c r="E742">
        <v>0</v>
      </c>
      <c r="F742">
        <v>0</v>
      </c>
      <c r="G742">
        <v>0</v>
      </c>
      <c r="H742">
        <v>0</v>
      </c>
    </row>
    <row r="743" spans="1:8">
      <c r="A743" t="s">
        <v>136</v>
      </c>
      <c r="B743" t="s">
        <v>179</v>
      </c>
      <c r="C743" t="s">
        <v>861</v>
      </c>
      <c r="D743">
        <v>0</v>
      </c>
      <c r="E743">
        <v>8.5027200000000018</v>
      </c>
      <c r="F743">
        <v>2.2400000000000002</v>
      </c>
      <c r="G743">
        <v>2.4</v>
      </c>
      <c r="H743">
        <v>0</v>
      </c>
    </row>
    <row r="744" spans="1:8">
      <c r="A744" t="s">
        <v>136</v>
      </c>
      <c r="B744" t="s">
        <v>179</v>
      </c>
      <c r="C744" t="s">
        <v>862</v>
      </c>
      <c r="D744">
        <v>0</v>
      </c>
      <c r="E744">
        <v>8.5027200000000018</v>
      </c>
      <c r="F744">
        <v>2.2400000000000002</v>
      </c>
      <c r="G744">
        <v>2.4</v>
      </c>
      <c r="H744">
        <v>0</v>
      </c>
    </row>
    <row r="745" spans="1:8">
      <c r="A745" t="s">
        <v>136</v>
      </c>
      <c r="B745" t="s">
        <v>179</v>
      </c>
      <c r="C745" t="s">
        <v>863</v>
      </c>
      <c r="D745">
        <v>0</v>
      </c>
      <c r="E745">
        <v>8.5027200000000018</v>
      </c>
      <c r="F745">
        <v>2.2400000000000002</v>
      </c>
      <c r="G745">
        <v>2.4</v>
      </c>
      <c r="H745">
        <v>0</v>
      </c>
    </row>
    <row r="746" spans="1:8">
      <c r="A746" t="s">
        <v>136</v>
      </c>
      <c r="B746" t="s">
        <v>181</v>
      </c>
      <c r="C746" t="s">
        <v>856</v>
      </c>
      <c r="D746">
        <v>3.7052631578947368</v>
      </c>
      <c r="E746">
        <v>0</v>
      </c>
      <c r="F746">
        <v>0</v>
      </c>
      <c r="G746">
        <v>0</v>
      </c>
      <c r="H746">
        <v>0</v>
      </c>
    </row>
    <row r="747" spans="1:8">
      <c r="A747" t="s">
        <v>136</v>
      </c>
      <c r="B747" t="s">
        <v>181</v>
      </c>
      <c r="C747" t="s">
        <v>857</v>
      </c>
      <c r="D747">
        <v>5.3642105263157891</v>
      </c>
      <c r="E747">
        <v>0</v>
      </c>
      <c r="F747">
        <v>0</v>
      </c>
      <c r="G747">
        <v>0</v>
      </c>
      <c r="H747">
        <v>0</v>
      </c>
    </row>
    <row r="748" spans="1:8">
      <c r="A748" t="s">
        <v>136</v>
      </c>
      <c r="B748" t="s">
        <v>181</v>
      </c>
      <c r="C748" t="s">
        <v>858</v>
      </c>
      <c r="D748">
        <v>19.771200000000004</v>
      </c>
      <c r="E748">
        <v>0</v>
      </c>
      <c r="F748">
        <v>0</v>
      </c>
      <c r="G748">
        <v>0</v>
      </c>
      <c r="H748">
        <v>0</v>
      </c>
    </row>
    <row r="749" spans="1:8">
      <c r="A749" t="s">
        <v>136</v>
      </c>
      <c r="B749" t="s">
        <v>181</v>
      </c>
      <c r="C749" t="s">
        <v>859</v>
      </c>
      <c r="D749">
        <v>13.142720000000001</v>
      </c>
      <c r="E749">
        <v>0</v>
      </c>
      <c r="F749">
        <v>0</v>
      </c>
      <c r="G749">
        <v>0</v>
      </c>
      <c r="H749">
        <v>0</v>
      </c>
    </row>
    <row r="750" spans="1:8">
      <c r="A750" t="s">
        <v>136</v>
      </c>
      <c r="B750" t="s">
        <v>181</v>
      </c>
      <c r="C750" t="s">
        <v>860</v>
      </c>
      <c r="D750">
        <v>13.142720000000002</v>
      </c>
      <c r="E750">
        <v>0</v>
      </c>
      <c r="F750">
        <v>0</v>
      </c>
      <c r="G750">
        <v>0</v>
      </c>
      <c r="H750">
        <v>0</v>
      </c>
    </row>
    <row r="751" spans="1:8">
      <c r="A751" t="s">
        <v>136</v>
      </c>
      <c r="B751" t="s">
        <v>181</v>
      </c>
      <c r="C751" t="s">
        <v>861</v>
      </c>
      <c r="D751">
        <v>0</v>
      </c>
      <c r="E751">
        <v>8.5027200000000018</v>
      </c>
      <c r="F751">
        <v>2.2400000000000002</v>
      </c>
      <c r="G751">
        <v>2.4</v>
      </c>
      <c r="H751">
        <v>0</v>
      </c>
    </row>
    <row r="752" spans="1:8">
      <c r="A752" t="s">
        <v>136</v>
      </c>
      <c r="B752" t="s">
        <v>181</v>
      </c>
      <c r="C752" t="s">
        <v>862</v>
      </c>
      <c r="D752">
        <v>0</v>
      </c>
      <c r="E752">
        <v>8.5027200000000018</v>
      </c>
      <c r="F752">
        <v>2.2400000000000002</v>
      </c>
      <c r="G752">
        <v>2.4</v>
      </c>
      <c r="H752">
        <v>0</v>
      </c>
    </row>
    <row r="753" spans="1:8">
      <c r="A753" t="s">
        <v>136</v>
      </c>
      <c r="B753" t="s">
        <v>181</v>
      </c>
      <c r="C753" t="s">
        <v>863</v>
      </c>
      <c r="D753">
        <v>0</v>
      </c>
      <c r="E753">
        <v>8.5027200000000018</v>
      </c>
      <c r="F753">
        <v>2.2400000000000002</v>
      </c>
      <c r="G753">
        <v>2.4</v>
      </c>
      <c r="H753">
        <v>0</v>
      </c>
    </row>
    <row r="754" spans="1:8">
      <c r="A754" t="s">
        <v>136</v>
      </c>
      <c r="B754" t="s">
        <v>183</v>
      </c>
      <c r="C754" t="s">
        <v>856</v>
      </c>
      <c r="D754">
        <v>3.7052631578947368</v>
      </c>
      <c r="E754">
        <v>0</v>
      </c>
      <c r="F754">
        <v>0</v>
      </c>
      <c r="G754">
        <v>0</v>
      </c>
      <c r="H754">
        <v>0</v>
      </c>
    </row>
    <row r="755" spans="1:8">
      <c r="A755" t="s">
        <v>136</v>
      </c>
      <c r="B755" t="s">
        <v>183</v>
      </c>
      <c r="C755" t="s">
        <v>857</v>
      </c>
      <c r="D755">
        <v>5.3642105263157891</v>
      </c>
      <c r="E755">
        <v>0</v>
      </c>
      <c r="F755">
        <v>0</v>
      </c>
      <c r="G755">
        <v>0</v>
      </c>
      <c r="H755">
        <v>0</v>
      </c>
    </row>
    <row r="756" spans="1:8">
      <c r="A756" t="s">
        <v>136</v>
      </c>
      <c r="B756" t="s">
        <v>183</v>
      </c>
      <c r="C756" t="s">
        <v>858</v>
      </c>
      <c r="D756">
        <v>19.771200000000004</v>
      </c>
      <c r="E756">
        <v>0</v>
      </c>
      <c r="F756">
        <v>0</v>
      </c>
      <c r="G756">
        <v>0</v>
      </c>
      <c r="H756">
        <v>0</v>
      </c>
    </row>
    <row r="757" spans="1:8">
      <c r="A757" t="s">
        <v>136</v>
      </c>
      <c r="B757" t="s">
        <v>183</v>
      </c>
      <c r="C757" t="s">
        <v>859</v>
      </c>
      <c r="D757">
        <v>13.142720000000001</v>
      </c>
      <c r="E757">
        <v>0</v>
      </c>
      <c r="F757">
        <v>0</v>
      </c>
      <c r="G757">
        <v>0</v>
      </c>
      <c r="H757">
        <v>0</v>
      </c>
    </row>
    <row r="758" spans="1:8">
      <c r="A758" t="s">
        <v>136</v>
      </c>
      <c r="B758" t="s">
        <v>183</v>
      </c>
      <c r="C758" t="s">
        <v>860</v>
      </c>
      <c r="D758">
        <v>13.142720000000002</v>
      </c>
      <c r="E758">
        <v>0</v>
      </c>
      <c r="F758">
        <v>0</v>
      </c>
      <c r="G758">
        <v>0</v>
      </c>
      <c r="H758">
        <v>0</v>
      </c>
    </row>
    <row r="759" spans="1:8">
      <c r="A759" t="s">
        <v>136</v>
      </c>
      <c r="B759" t="s">
        <v>183</v>
      </c>
      <c r="C759" t="s">
        <v>861</v>
      </c>
      <c r="D759">
        <v>0</v>
      </c>
      <c r="E759">
        <v>8.5027200000000018</v>
      </c>
      <c r="F759">
        <v>2.2400000000000002</v>
      </c>
      <c r="G759">
        <v>2.4</v>
      </c>
      <c r="H759">
        <v>0</v>
      </c>
    </row>
    <row r="760" spans="1:8">
      <c r="A760" t="s">
        <v>136</v>
      </c>
      <c r="B760" t="s">
        <v>183</v>
      </c>
      <c r="C760" t="s">
        <v>862</v>
      </c>
      <c r="D760">
        <v>0</v>
      </c>
      <c r="E760">
        <v>8.5027200000000018</v>
      </c>
      <c r="F760">
        <v>2.2400000000000002</v>
      </c>
      <c r="G760">
        <v>2.4</v>
      </c>
      <c r="H760">
        <v>0</v>
      </c>
    </row>
    <row r="761" spans="1:8">
      <c r="A761" t="s">
        <v>136</v>
      </c>
      <c r="B761" t="s">
        <v>183</v>
      </c>
      <c r="C761" t="s">
        <v>863</v>
      </c>
      <c r="D761">
        <v>0</v>
      </c>
      <c r="E761">
        <v>8.5027200000000018</v>
      </c>
      <c r="F761">
        <v>2.2400000000000002</v>
      </c>
      <c r="G761">
        <v>2.4</v>
      </c>
      <c r="H761">
        <v>0</v>
      </c>
    </row>
    <row r="762" spans="1:8">
      <c r="A762" t="s">
        <v>136</v>
      </c>
      <c r="B762" t="s">
        <v>185</v>
      </c>
      <c r="C762" t="s">
        <v>856</v>
      </c>
      <c r="D762">
        <v>6.1179931536157461</v>
      </c>
      <c r="E762">
        <v>0</v>
      </c>
      <c r="F762">
        <v>0</v>
      </c>
      <c r="G762">
        <v>0</v>
      </c>
      <c r="H762">
        <v>0</v>
      </c>
    </row>
    <row r="763" spans="1:8">
      <c r="A763" t="s">
        <v>136</v>
      </c>
      <c r="B763" t="s">
        <v>185</v>
      </c>
      <c r="C763" t="s">
        <v>857</v>
      </c>
      <c r="D763">
        <v>6.8867871769914979</v>
      </c>
      <c r="E763">
        <v>0</v>
      </c>
      <c r="F763">
        <v>0</v>
      </c>
      <c r="G763">
        <v>0</v>
      </c>
      <c r="H763">
        <v>0</v>
      </c>
    </row>
    <row r="764" spans="1:8">
      <c r="A764" t="s">
        <v>136</v>
      </c>
      <c r="B764" t="s">
        <v>185</v>
      </c>
      <c r="C764" t="s">
        <v>858</v>
      </c>
      <c r="D764">
        <v>18.627791869918706</v>
      </c>
      <c r="E764">
        <v>0</v>
      </c>
      <c r="F764">
        <v>0</v>
      </c>
      <c r="G764">
        <v>0</v>
      </c>
      <c r="H764">
        <v>0</v>
      </c>
    </row>
    <row r="765" spans="1:8">
      <c r="A765" t="s">
        <v>136</v>
      </c>
      <c r="B765" t="s">
        <v>185</v>
      </c>
      <c r="C765" t="s">
        <v>859</v>
      </c>
      <c r="D765">
        <v>14.208805203252032</v>
      </c>
      <c r="E765">
        <v>0</v>
      </c>
      <c r="F765">
        <v>0</v>
      </c>
      <c r="G765">
        <v>0</v>
      </c>
      <c r="H765">
        <v>0</v>
      </c>
    </row>
    <row r="766" spans="1:8">
      <c r="A766" t="s">
        <v>136</v>
      </c>
      <c r="B766" t="s">
        <v>185</v>
      </c>
      <c r="C766" t="s">
        <v>860</v>
      </c>
      <c r="D766">
        <v>12.521199354425519</v>
      </c>
      <c r="E766">
        <v>0</v>
      </c>
      <c r="F766">
        <v>0</v>
      </c>
      <c r="G766">
        <v>0</v>
      </c>
      <c r="H766">
        <v>0</v>
      </c>
    </row>
    <row r="767" spans="1:8">
      <c r="A767" t="s">
        <v>136</v>
      </c>
      <c r="B767" t="s">
        <v>185</v>
      </c>
      <c r="C767" t="s">
        <v>861</v>
      </c>
      <c r="D767">
        <v>0</v>
      </c>
      <c r="E767">
        <v>5.9830652013150605</v>
      </c>
      <c r="F767">
        <v>4.538134153110458</v>
      </c>
      <c r="G767">
        <v>2</v>
      </c>
      <c r="H767">
        <v>0</v>
      </c>
    </row>
    <row r="768" spans="1:8">
      <c r="A768" t="s">
        <v>136</v>
      </c>
      <c r="B768" t="s">
        <v>185</v>
      </c>
      <c r="C768" t="s">
        <v>862</v>
      </c>
      <c r="D768">
        <v>0</v>
      </c>
      <c r="E768">
        <v>5.9830652013150605</v>
      </c>
      <c r="F768">
        <v>4.538134153110458</v>
      </c>
      <c r="G768">
        <v>2</v>
      </c>
      <c r="H768">
        <v>0</v>
      </c>
    </row>
    <row r="769" spans="1:8">
      <c r="A769" t="s">
        <v>136</v>
      </c>
      <c r="B769" t="s">
        <v>185</v>
      </c>
      <c r="C769" t="s">
        <v>863</v>
      </c>
      <c r="D769">
        <v>0</v>
      </c>
      <c r="E769">
        <v>5.9830652013150605</v>
      </c>
      <c r="F769">
        <v>4.538134153110458</v>
      </c>
      <c r="G769">
        <v>2</v>
      </c>
      <c r="H769">
        <v>0</v>
      </c>
    </row>
    <row r="770" spans="1:8">
      <c r="A770" t="s">
        <v>138</v>
      </c>
      <c r="B770" t="s">
        <v>171</v>
      </c>
      <c r="C770" t="s">
        <v>856</v>
      </c>
      <c r="D770">
        <v>5.6175560175560184</v>
      </c>
      <c r="E770">
        <v>0</v>
      </c>
      <c r="F770">
        <v>0</v>
      </c>
      <c r="G770">
        <v>0</v>
      </c>
      <c r="H770">
        <v>0</v>
      </c>
    </row>
    <row r="771" spans="1:8">
      <c r="A771" t="s">
        <v>138</v>
      </c>
      <c r="B771" t="s">
        <v>171</v>
      </c>
      <c r="C771" t="s">
        <v>857</v>
      </c>
      <c r="D771">
        <v>10.947542957713862</v>
      </c>
      <c r="E771">
        <v>0</v>
      </c>
      <c r="F771">
        <v>0</v>
      </c>
      <c r="G771">
        <v>0</v>
      </c>
      <c r="H771">
        <v>0</v>
      </c>
    </row>
    <row r="772" spans="1:8">
      <c r="A772" t="s">
        <v>138</v>
      </c>
      <c r="B772" t="s">
        <v>171</v>
      </c>
      <c r="C772" t="s">
        <v>858</v>
      </c>
      <c r="D772">
        <v>10.947542957713862</v>
      </c>
      <c r="E772">
        <v>0</v>
      </c>
      <c r="F772">
        <v>0</v>
      </c>
      <c r="G772">
        <v>0</v>
      </c>
      <c r="H772">
        <v>0</v>
      </c>
    </row>
    <row r="773" spans="1:8">
      <c r="A773" t="s">
        <v>138</v>
      </c>
      <c r="B773" t="s">
        <v>171</v>
      </c>
      <c r="C773" t="s">
        <v>859</v>
      </c>
      <c r="D773">
        <v>20.807175182523093</v>
      </c>
      <c r="E773">
        <v>0</v>
      </c>
      <c r="F773">
        <v>0</v>
      </c>
      <c r="G773">
        <v>0</v>
      </c>
      <c r="H773">
        <v>0</v>
      </c>
    </row>
    <row r="774" spans="1:8">
      <c r="A774" t="s">
        <v>138</v>
      </c>
      <c r="B774" t="s">
        <v>171</v>
      </c>
      <c r="C774" t="s">
        <v>860</v>
      </c>
      <c r="D774">
        <v>17.759232811229637</v>
      </c>
      <c r="E774">
        <v>0</v>
      </c>
      <c r="F774">
        <v>0</v>
      </c>
      <c r="G774">
        <v>0</v>
      </c>
      <c r="H774">
        <v>0</v>
      </c>
    </row>
    <row r="775" spans="1:8">
      <c r="A775" t="s">
        <v>138</v>
      </c>
      <c r="B775" t="s">
        <v>171</v>
      </c>
      <c r="C775" t="s">
        <v>861</v>
      </c>
      <c r="D775">
        <v>0</v>
      </c>
      <c r="E775">
        <v>9.7777777777777786</v>
      </c>
      <c r="F775">
        <v>3.5814550334518596</v>
      </c>
      <c r="G775">
        <v>2.4000000000000004</v>
      </c>
      <c r="H775">
        <v>2</v>
      </c>
    </row>
    <row r="776" spans="1:8">
      <c r="A776" t="s">
        <v>138</v>
      </c>
      <c r="B776" t="s">
        <v>171</v>
      </c>
      <c r="C776" t="s">
        <v>862</v>
      </c>
      <c r="D776">
        <v>0</v>
      </c>
      <c r="E776">
        <v>9.7777777777777786</v>
      </c>
      <c r="F776">
        <v>3.5814550334518596</v>
      </c>
      <c r="G776">
        <v>2.4000000000000004</v>
      </c>
      <c r="H776">
        <v>2</v>
      </c>
    </row>
    <row r="777" spans="1:8">
      <c r="A777" t="s">
        <v>138</v>
      </c>
      <c r="B777" t="s">
        <v>171</v>
      </c>
      <c r="C777" t="s">
        <v>863</v>
      </c>
      <c r="D777">
        <v>0</v>
      </c>
      <c r="E777">
        <v>9.7777777777777786</v>
      </c>
      <c r="F777">
        <v>3.5814550334518596</v>
      </c>
      <c r="G777">
        <v>2.4000000000000004</v>
      </c>
      <c r="H777">
        <v>2</v>
      </c>
    </row>
    <row r="778" spans="1:8">
      <c r="A778" t="s">
        <v>138</v>
      </c>
      <c r="B778" t="s">
        <v>173</v>
      </c>
      <c r="C778" t="s">
        <v>856</v>
      </c>
      <c r="D778">
        <v>3.4246030579241395</v>
      </c>
      <c r="E778">
        <v>0</v>
      </c>
      <c r="F778">
        <v>0</v>
      </c>
      <c r="G778">
        <v>0</v>
      </c>
      <c r="H778">
        <v>0</v>
      </c>
    </row>
    <row r="779" spans="1:8">
      <c r="A779" t="s">
        <v>138</v>
      </c>
      <c r="B779" t="s">
        <v>173</v>
      </c>
      <c r="C779" t="s">
        <v>857</v>
      </c>
      <c r="D779">
        <v>6.3982297008317772</v>
      </c>
      <c r="E779">
        <v>0</v>
      </c>
      <c r="F779">
        <v>0</v>
      </c>
      <c r="G779">
        <v>0</v>
      </c>
      <c r="H779">
        <v>0</v>
      </c>
    </row>
    <row r="780" spans="1:8">
      <c r="A780" t="s">
        <v>138</v>
      </c>
      <c r="B780" t="s">
        <v>173</v>
      </c>
      <c r="C780" t="s">
        <v>858</v>
      </c>
      <c r="D780">
        <v>5.8260151958178277</v>
      </c>
      <c r="E780">
        <v>0</v>
      </c>
      <c r="F780">
        <v>0</v>
      </c>
      <c r="G780">
        <v>0</v>
      </c>
      <c r="H780">
        <v>0</v>
      </c>
    </row>
    <row r="781" spans="1:8">
      <c r="A781" t="s">
        <v>138</v>
      </c>
      <c r="B781" t="s">
        <v>173</v>
      </c>
      <c r="C781" t="s">
        <v>859</v>
      </c>
      <c r="D781">
        <v>8.2107236826514409</v>
      </c>
      <c r="E781">
        <v>0</v>
      </c>
      <c r="F781">
        <v>0</v>
      </c>
      <c r="G781">
        <v>0</v>
      </c>
      <c r="H781">
        <v>0</v>
      </c>
    </row>
    <row r="782" spans="1:8">
      <c r="A782" t="s">
        <v>138</v>
      </c>
      <c r="B782" t="s">
        <v>173</v>
      </c>
      <c r="C782" t="s">
        <v>860</v>
      </c>
      <c r="D782">
        <v>29.503903811912465</v>
      </c>
      <c r="E782">
        <v>0</v>
      </c>
      <c r="F782">
        <v>0</v>
      </c>
      <c r="G782">
        <v>0</v>
      </c>
      <c r="H782">
        <v>0</v>
      </c>
    </row>
    <row r="783" spans="1:8">
      <c r="A783" t="s">
        <v>138</v>
      </c>
      <c r="B783" t="s">
        <v>173</v>
      </c>
      <c r="C783" t="s">
        <v>861</v>
      </c>
      <c r="D783">
        <v>0</v>
      </c>
      <c r="E783">
        <v>10.914366673667953</v>
      </c>
      <c r="F783">
        <v>7.0393504579021764</v>
      </c>
      <c r="G783">
        <v>8.8008128969903634</v>
      </c>
      <c r="H783">
        <v>2.749373783351972</v>
      </c>
    </row>
    <row r="784" spans="1:8">
      <c r="A784" t="s">
        <v>138</v>
      </c>
      <c r="B784" t="s">
        <v>173</v>
      </c>
      <c r="C784" t="s">
        <v>862</v>
      </c>
      <c r="D784">
        <v>0</v>
      </c>
      <c r="E784">
        <v>10.914366673667953</v>
      </c>
      <c r="F784">
        <v>7.0393504579021764</v>
      </c>
      <c r="G784">
        <v>8.8008128969903634</v>
      </c>
      <c r="H784">
        <v>2.749373783351972</v>
      </c>
    </row>
    <row r="785" spans="1:8">
      <c r="A785" t="s">
        <v>138</v>
      </c>
      <c r="B785" t="s">
        <v>173</v>
      </c>
      <c r="C785" t="s">
        <v>863</v>
      </c>
      <c r="D785">
        <v>0</v>
      </c>
      <c r="E785">
        <v>10.914366673667953</v>
      </c>
      <c r="F785">
        <v>7.0393504579021764</v>
      </c>
      <c r="G785">
        <v>8.8008128969903634</v>
      </c>
      <c r="H785">
        <v>2.749373783351972</v>
      </c>
    </row>
    <row r="786" spans="1:8">
      <c r="A786" t="s">
        <v>138</v>
      </c>
      <c r="B786" t="s">
        <v>175</v>
      </c>
      <c r="C786" t="s">
        <v>856</v>
      </c>
      <c r="D786">
        <v>14.821052631578947</v>
      </c>
      <c r="E786">
        <v>0</v>
      </c>
      <c r="F786">
        <v>0</v>
      </c>
      <c r="G786">
        <v>0</v>
      </c>
      <c r="H786">
        <v>0</v>
      </c>
    </row>
    <row r="787" spans="1:8">
      <c r="A787" t="s">
        <v>138</v>
      </c>
      <c r="B787" t="s">
        <v>175</v>
      </c>
      <c r="C787" t="s">
        <v>857</v>
      </c>
      <c r="D787">
        <v>0</v>
      </c>
      <c r="E787">
        <v>0</v>
      </c>
      <c r="F787">
        <v>0</v>
      </c>
      <c r="G787">
        <v>0</v>
      </c>
      <c r="H787">
        <v>0</v>
      </c>
    </row>
    <row r="788" spans="1:8">
      <c r="A788" t="s">
        <v>138</v>
      </c>
      <c r="B788" t="s">
        <v>175</v>
      </c>
      <c r="C788" t="s">
        <v>858</v>
      </c>
      <c r="D788">
        <v>0</v>
      </c>
      <c r="E788">
        <v>0</v>
      </c>
      <c r="F788">
        <v>0</v>
      </c>
      <c r="G788">
        <v>0</v>
      </c>
      <c r="H788">
        <v>0</v>
      </c>
    </row>
    <row r="789" spans="1:8">
      <c r="A789" t="s">
        <v>138</v>
      </c>
      <c r="B789" t="s">
        <v>175</v>
      </c>
      <c r="C789" t="s">
        <v>859</v>
      </c>
      <c r="D789">
        <v>0</v>
      </c>
      <c r="E789">
        <v>0</v>
      </c>
      <c r="F789">
        <v>0</v>
      </c>
      <c r="G789">
        <v>0</v>
      </c>
      <c r="H789">
        <v>0</v>
      </c>
    </row>
    <row r="790" spans="1:8">
      <c r="A790" t="s">
        <v>138</v>
      </c>
      <c r="B790" t="s">
        <v>175</v>
      </c>
      <c r="C790" t="s">
        <v>860</v>
      </c>
      <c r="D790">
        <v>0</v>
      </c>
      <c r="E790">
        <v>0</v>
      </c>
      <c r="F790">
        <v>0</v>
      </c>
      <c r="G790">
        <v>0</v>
      </c>
      <c r="H790">
        <v>0</v>
      </c>
    </row>
    <row r="791" spans="1:8">
      <c r="A791" t="s">
        <v>138</v>
      </c>
      <c r="B791" t="s">
        <v>175</v>
      </c>
      <c r="C791" t="s">
        <v>861</v>
      </c>
      <c r="D791">
        <v>0</v>
      </c>
      <c r="E791">
        <v>0</v>
      </c>
      <c r="F791">
        <v>0</v>
      </c>
      <c r="G791">
        <v>0</v>
      </c>
      <c r="H791">
        <v>0</v>
      </c>
    </row>
    <row r="792" spans="1:8">
      <c r="A792" t="s">
        <v>138</v>
      </c>
      <c r="B792" t="s">
        <v>175</v>
      </c>
      <c r="C792" t="s">
        <v>862</v>
      </c>
      <c r="D792">
        <v>0</v>
      </c>
      <c r="E792">
        <v>0</v>
      </c>
      <c r="F792">
        <v>0</v>
      </c>
      <c r="G792">
        <v>0</v>
      </c>
      <c r="H792">
        <v>0</v>
      </c>
    </row>
    <row r="793" spans="1:8">
      <c r="A793" t="s">
        <v>138</v>
      </c>
      <c r="B793" t="s">
        <v>175</v>
      </c>
      <c r="C793" t="s">
        <v>863</v>
      </c>
      <c r="D793">
        <v>0</v>
      </c>
      <c r="E793">
        <v>0</v>
      </c>
      <c r="F793">
        <v>0</v>
      </c>
      <c r="G793">
        <v>0</v>
      </c>
      <c r="H793">
        <v>0</v>
      </c>
    </row>
    <row r="794" spans="1:8">
      <c r="A794" t="s">
        <v>138</v>
      </c>
      <c r="B794" t="s">
        <v>177</v>
      </c>
      <c r="C794" t="s">
        <v>856</v>
      </c>
      <c r="D794">
        <v>2.7789473684210528</v>
      </c>
      <c r="E794">
        <v>0</v>
      </c>
      <c r="F794">
        <v>0</v>
      </c>
      <c r="G794">
        <v>0</v>
      </c>
      <c r="H794">
        <v>0</v>
      </c>
    </row>
    <row r="795" spans="1:8">
      <c r="A795" t="s">
        <v>138</v>
      </c>
      <c r="B795" t="s">
        <v>177</v>
      </c>
      <c r="C795" t="s">
        <v>857</v>
      </c>
      <c r="D795">
        <v>8.3365818181818181</v>
      </c>
      <c r="E795">
        <v>0</v>
      </c>
      <c r="F795">
        <v>0</v>
      </c>
      <c r="G795">
        <v>0</v>
      </c>
      <c r="H795">
        <v>0</v>
      </c>
    </row>
    <row r="796" spans="1:8">
      <c r="A796" t="s">
        <v>138</v>
      </c>
      <c r="B796" t="s">
        <v>177</v>
      </c>
      <c r="C796" t="s">
        <v>858</v>
      </c>
      <c r="D796">
        <v>4.9599999999999991</v>
      </c>
      <c r="E796">
        <v>0</v>
      </c>
      <c r="F796">
        <v>0</v>
      </c>
      <c r="G796">
        <v>0</v>
      </c>
      <c r="H796">
        <v>0</v>
      </c>
    </row>
    <row r="797" spans="1:8">
      <c r="A797" t="s">
        <v>138</v>
      </c>
      <c r="B797" t="s">
        <v>177</v>
      </c>
      <c r="C797" t="s">
        <v>859</v>
      </c>
      <c r="D797">
        <v>5.3462640000000006</v>
      </c>
      <c r="E797">
        <v>0</v>
      </c>
      <c r="F797">
        <v>0</v>
      </c>
      <c r="G797">
        <v>0</v>
      </c>
      <c r="H797">
        <v>0</v>
      </c>
    </row>
    <row r="798" spans="1:8">
      <c r="A798" t="s">
        <v>138</v>
      </c>
      <c r="B798" t="s">
        <v>177</v>
      </c>
      <c r="C798" t="s">
        <v>860</v>
      </c>
      <c r="D798">
        <v>5.3462639999999997</v>
      </c>
      <c r="E798">
        <v>0</v>
      </c>
      <c r="F798">
        <v>0</v>
      </c>
      <c r="G798">
        <v>0</v>
      </c>
      <c r="H798">
        <v>0</v>
      </c>
    </row>
    <row r="799" spans="1:8">
      <c r="A799" t="s">
        <v>138</v>
      </c>
      <c r="B799" t="s">
        <v>177</v>
      </c>
      <c r="C799" t="s">
        <v>861</v>
      </c>
      <c r="D799">
        <v>0</v>
      </c>
      <c r="E799">
        <v>1.3462640000000003</v>
      </c>
      <c r="F799">
        <v>1.6</v>
      </c>
      <c r="G799">
        <v>2.4</v>
      </c>
      <c r="H799">
        <v>0</v>
      </c>
    </row>
    <row r="800" spans="1:8">
      <c r="A800" t="s">
        <v>138</v>
      </c>
      <c r="B800" t="s">
        <v>177</v>
      </c>
      <c r="C800" t="s">
        <v>862</v>
      </c>
      <c r="D800">
        <v>0</v>
      </c>
      <c r="E800">
        <v>1.3462640000000003</v>
      </c>
      <c r="F800">
        <v>1.6</v>
      </c>
      <c r="G800">
        <v>2.4</v>
      </c>
      <c r="H800">
        <v>0</v>
      </c>
    </row>
    <row r="801" spans="1:8">
      <c r="A801" t="s">
        <v>138</v>
      </c>
      <c r="B801" t="s">
        <v>177</v>
      </c>
      <c r="C801" t="s">
        <v>863</v>
      </c>
      <c r="D801">
        <v>0</v>
      </c>
      <c r="E801">
        <v>1.3462640000000003</v>
      </c>
      <c r="F801">
        <v>1.6</v>
      </c>
      <c r="G801">
        <v>2.4</v>
      </c>
      <c r="H801">
        <v>0</v>
      </c>
    </row>
    <row r="802" spans="1:8">
      <c r="A802" t="s">
        <v>138</v>
      </c>
      <c r="B802" t="s">
        <v>179</v>
      </c>
      <c r="C802" t="s">
        <v>856</v>
      </c>
      <c r="D802">
        <v>2.7789473684210528</v>
      </c>
      <c r="E802">
        <v>0</v>
      </c>
      <c r="F802">
        <v>0</v>
      </c>
      <c r="G802">
        <v>0</v>
      </c>
      <c r="H802">
        <v>0</v>
      </c>
    </row>
    <row r="803" spans="1:8">
      <c r="A803" t="s">
        <v>138</v>
      </c>
      <c r="B803" t="s">
        <v>179</v>
      </c>
      <c r="C803" t="s">
        <v>857</v>
      </c>
      <c r="D803">
        <v>8.3365818181818181</v>
      </c>
      <c r="E803">
        <v>0</v>
      </c>
      <c r="F803">
        <v>0</v>
      </c>
      <c r="G803">
        <v>0</v>
      </c>
      <c r="H803">
        <v>0</v>
      </c>
    </row>
    <row r="804" spans="1:8">
      <c r="A804" t="s">
        <v>138</v>
      </c>
      <c r="B804" t="s">
        <v>179</v>
      </c>
      <c r="C804" t="s">
        <v>858</v>
      </c>
      <c r="D804">
        <v>4.9599999999999991</v>
      </c>
      <c r="E804">
        <v>0</v>
      </c>
      <c r="F804">
        <v>0</v>
      </c>
      <c r="G804">
        <v>0</v>
      </c>
      <c r="H804">
        <v>0</v>
      </c>
    </row>
    <row r="805" spans="1:8">
      <c r="A805" t="s">
        <v>138</v>
      </c>
      <c r="B805" t="s">
        <v>179</v>
      </c>
      <c r="C805" t="s">
        <v>859</v>
      </c>
      <c r="D805">
        <v>5.3462640000000006</v>
      </c>
      <c r="E805">
        <v>0</v>
      </c>
      <c r="F805">
        <v>0</v>
      </c>
      <c r="G805">
        <v>0</v>
      </c>
      <c r="H805">
        <v>0</v>
      </c>
    </row>
    <row r="806" spans="1:8">
      <c r="A806" t="s">
        <v>138</v>
      </c>
      <c r="B806" t="s">
        <v>179</v>
      </c>
      <c r="C806" t="s">
        <v>860</v>
      </c>
      <c r="D806">
        <v>5.3462639999999997</v>
      </c>
      <c r="E806">
        <v>0</v>
      </c>
      <c r="F806">
        <v>0</v>
      </c>
      <c r="G806">
        <v>0</v>
      </c>
      <c r="H806">
        <v>0</v>
      </c>
    </row>
    <row r="807" spans="1:8">
      <c r="A807" t="s">
        <v>138</v>
      </c>
      <c r="B807" t="s">
        <v>179</v>
      </c>
      <c r="C807" t="s">
        <v>861</v>
      </c>
      <c r="D807">
        <v>0</v>
      </c>
      <c r="E807">
        <v>1.3462640000000003</v>
      </c>
      <c r="F807">
        <v>1.6</v>
      </c>
      <c r="G807">
        <v>2.4</v>
      </c>
      <c r="H807">
        <v>0</v>
      </c>
    </row>
    <row r="808" spans="1:8">
      <c r="A808" t="s">
        <v>138</v>
      </c>
      <c r="B808" t="s">
        <v>179</v>
      </c>
      <c r="C808" t="s">
        <v>862</v>
      </c>
      <c r="D808">
        <v>0</v>
      </c>
      <c r="E808">
        <v>1.3462640000000003</v>
      </c>
      <c r="F808">
        <v>1.6</v>
      </c>
      <c r="G808">
        <v>2.4</v>
      </c>
      <c r="H808">
        <v>0</v>
      </c>
    </row>
    <row r="809" spans="1:8">
      <c r="A809" t="s">
        <v>138</v>
      </c>
      <c r="B809" t="s">
        <v>179</v>
      </c>
      <c r="C809" t="s">
        <v>863</v>
      </c>
      <c r="D809">
        <v>0</v>
      </c>
      <c r="E809">
        <v>1.3462640000000003</v>
      </c>
      <c r="F809">
        <v>1.6</v>
      </c>
      <c r="G809">
        <v>2.4</v>
      </c>
      <c r="H809">
        <v>0</v>
      </c>
    </row>
    <row r="810" spans="1:8">
      <c r="A810" t="s">
        <v>138</v>
      </c>
      <c r="B810" t="s">
        <v>181</v>
      </c>
      <c r="C810" t="s">
        <v>856</v>
      </c>
      <c r="D810">
        <v>2.7789473684210528</v>
      </c>
      <c r="E810">
        <v>0</v>
      </c>
      <c r="F810">
        <v>0</v>
      </c>
      <c r="G810">
        <v>0</v>
      </c>
      <c r="H810">
        <v>0</v>
      </c>
    </row>
    <row r="811" spans="1:8">
      <c r="A811" t="s">
        <v>138</v>
      </c>
      <c r="B811" t="s">
        <v>181</v>
      </c>
      <c r="C811" t="s">
        <v>857</v>
      </c>
      <c r="D811">
        <v>8.3365818181818181</v>
      </c>
      <c r="E811">
        <v>0</v>
      </c>
      <c r="F811">
        <v>0</v>
      </c>
      <c r="G811">
        <v>0</v>
      </c>
      <c r="H811">
        <v>0</v>
      </c>
    </row>
    <row r="812" spans="1:8">
      <c r="A812" t="s">
        <v>138</v>
      </c>
      <c r="B812" t="s">
        <v>181</v>
      </c>
      <c r="C812" t="s">
        <v>858</v>
      </c>
      <c r="D812">
        <v>4.9599999999999991</v>
      </c>
      <c r="E812">
        <v>0</v>
      </c>
      <c r="F812">
        <v>0</v>
      </c>
      <c r="G812">
        <v>0</v>
      </c>
      <c r="H812">
        <v>0</v>
      </c>
    </row>
    <row r="813" spans="1:8">
      <c r="A813" t="s">
        <v>138</v>
      </c>
      <c r="B813" t="s">
        <v>181</v>
      </c>
      <c r="C813" t="s">
        <v>859</v>
      </c>
      <c r="D813">
        <v>5.3462640000000006</v>
      </c>
      <c r="E813">
        <v>0</v>
      </c>
      <c r="F813">
        <v>0</v>
      </c>
      <c r="G813">
        <v>0</v>
      </c>
      <c r="H813">
        <v>0</v>
      </c>
    </row>
    <row r="814" spans="1:8">
      <c r="A814" t="s">
        <v>138</v>
      </c>
      <c r="B814" t="s">
        <v>181</v>
      </c>
      <c r="C814" t="s">
        <v>860</v>
      </c>
      <c r="D814">
        <v>5.3462639999999997</v>
      </c>
      <c r="E814">
        <v>0</v>
      </c>
      <c r="F814">
        <v>0</v>
      </c>
      <c r="G814">
        <v>0</v>
      </c>
      <c r="H814">
        <v>0</v>
      </c>
    </row>
    <row r="815" spans="1:8">
      <c r="A815" t="s">
        <v>138</v>
      </c>
      <c r="B815" t="s">
        <v>181</v>
      </c>
      <c r="C815" t="s">
        <v>861</v>
      </c>
      <c r="D815">
        <v>0</v>
      </c>
      <c r="E815">
        <v>1.3462640000000003</v>
      </c>
      <c r="F815">
        <v>1.6</v>
      </c>
      <c r="G815">
        <v>2.4</v>
      </c>
      <c r="H815">
        <v>0</v>
      </c>
    </row>
    <row r="816" spans="1:8">
      <c r="A816" t="s">
        <v>138</v>
      </c>
      <c r="B816" t="s">
        <v>181</v>
      </c>
      <c r="C816" t="s">
        <v>862</v>
      </c>
      <c r="D816">
        <v>0</v>
      </c>
      <c r="E816">
        <v>1.3462640000000003</v>
      </c>
      <c r="F816">
        <v>1.6</v>
      </c>
      <c r="G816">
        <v>2.4</v>
      </c>
      <c r="H816">
        <v>0</v>
      </c>
    </row>
    <row r="817" spans="1:8">
      <c r="A817" t="s">
        <v>138</v>
      </c>
      <c r="B817" t="s">
        <v>181</v>
      </c>
      <c r="C817" t="s">
        <v>863</v>
      </c>
      <c r="D817">
        <v>0</v>
      </c>
      <c r="E817">
        <v>1.3462640000000003</v>
      </c>
      <c r="F817">
        <v>1.6</v>
      </c>
      <c r="G817">
        <v>2.4</v>
      </c>
      <c r="H817">
        <v>0</v>
      </c>
    </row>
    <row r="818" spans="1:8">
      <c r="A818" t="s">
        <v>138</v>
      </c>
      <c r="B818" t="s">
        <v>183</v>
      </c>
      <c r="C818" t="s">
        <v>856</v>
      </c>
      <c r="D818">
        <v>2.7789473684210528</v>
      </c>
      <c r="E818">
        <v>0</v>
      </c>
      <c r="F818">
        <v>0</v>
      </c>
      <c r="G818">
        <v>0</v>
      </c>
      <c r="H818">
        <v>0</v>
      </c>
    </row>
    <row r="819" spans="1:8">
      <c r="A819" t="s">
        <v>138</v>
      </c>
      <c r="B819" t="s">
        <v>183</v>
      </c>
      <c r="C819" t="s">
        <v>857</v>
      </c>
      <c r="D819">
        <v>8.3365818181818181</v>
      </c>
      <c r="E819">
        <v>0</v>
      </c>
      <c r="F819">
        <v>0</v>
      </c>
      <c r="G819">
        <v>0</v>
      </c>
      <c r="H819">
        <v>0</v>
      </c>
    </row>
    <row r="820" spans="1:8">
      <c r="A820" t="s">
        <v>138</v>
      </c>
      <c r="B820" t="s">
        <v>183</v>
      </c>
      <c r="C820" t="s">
        <v>858</v>
      </c>
      <c r="D820">
        <v>4.9599999999999991</v>
      </c>
      <c r="E820">
        <v>0</v>
      </c>
      <c r="F820">
        <v>0</v>
      </c>
      <c r="G820">
        <v>0</v>
      </c>
      <c r="H820">
        <v>0</v>
      </c>
    </row>
    <row r="821" spans="1:8">
      <c r="A821" t="s">
        <v>138</v>
      </c>
      <c r="B821" t="s">
        <v>183</v>
      </c>
      <c r="C821" t="s">
        <v>859</v>
      </c>
      <c r="D821">
        <v>5.3462640000000006</v>
      </c>
      <c r="E821">
        <v>0</v>
      </c>
      <c r="F821">
        <v>0</v>
      </c>
      <c r="G821">
        <v>0</v>
      </c>
      <c r="H821">
        <v>0</v>
      </c>
    </row>
    <row r="822" spans="1:8">
      <c r="A822" t="s">
        <v>138</v>
      </c>
      <c r="B822" t="s">
        <v>183</v>
      </c>
      <c r="C822" t="s">
        <v>860</v>
      </c>
      <c r="D822">
        <v>5.3462639999999997</v>
      </c>
      <c r="E822">
        <v>0</v>
      </c>
      <c r="F822">
        <v>0</v>
      </c>
      <c r="G822">
        <v>0</v>
      </c>
      <c r="H822">
        <v>0</v>
      </c>
    </row>
    <row r="823" spans="1:8">
      <c r="A823" t="s">
        <v>138</v>
      </c>
      <c r="B823" t="s">
        <v>183</v>
      </c>
      <c r="C823" t="s">
        <v>861</v>
      </c>
      <c r="D823">
        <v>0</v>
      </c>
      <c r="E823">
        <v>1.3462640000000003</v>
      </c>
      <c r="F823">
        <v>1.6</v>
      </c>
      <c r="G823">
        <v>2.4</v>
      </c>
      <c r="H823">
        <v>0</v>
      </c>
    </row>
    <row r="824" spans="1:8">
      <c r="A824" t="s">
        <v>138</v>
      </c>
      <c r="B824" t="s">
        <v>183</v>
      </c>
      <c r="C824" t="s">
        <v>862</v>
      </c>
      <c r="D824">
        <v>0</v>
      </c>
      <c r="E824">
        <v>1.3462640000000003</v>
      </c>
      <c r="F824">
        <v>1.6</v>
      </c>
      <c r="G824">
        <v>2.4</v>
      </c>
      <c r="H824">
        <v>0</v>
      </c>
    </row>
    <row r="825" spans="1:8">
      <c r="A825" t="s">
        <v>138</v>
      </c>
      <c r="B825" t="s">
        <v>183</v>
      </c>
      <c r="C825" t="s">
        <v>863</v>
      </c>
      <c r="D825">
        <v>0</v>
      </c>
      <c r="E825">
        <v>1.3462640000000003</v>
      </c>
      <c r="F825">
        <v>1.6</v>
      </c>
      <c r="G825">
        <v>2.4</v>
      </c>
      <c r="H825">
        <v>0</v>
      </c>
    </row>
    <row r="826" spans="1:8">
      <c r="A826" t="s">
        <v>138</v>
      </c>
      <c r="B826" t="s">
        <v>185</v>
      </c>
      <c r="C826" t="s">
        <v>856</v>
      </c>
      <c r="D826">
        <v>6.7929824561403498</v>
      </c>
      <c r="E826">
        <v>0</v>
      </c>
      <c r="F826">
        <v>0</v>
      </c>
      <c r="G826">
        <v>0</v>
      </c>
      <c r="H826">
        <v>0</v>
      </c>
    </row>
    <row r="827" spans="1:8">
      <c r="A827" t="s">
        <v>138</v>
      </c>
      <c r="B827" t="s">
        <v>185</v>
      </c>
      <c r="C827" t="s">
        <v>857</v>
      </c>
      <c r="D827">
        <v>5.5577212121212121</v>
      </c>
      <c r="E827">
        <v>0</v>
      </c>
      <c r="F827">
        <v>0</v>
      </c>
      <c r="G827">
        <v>0</v>
      </c>
      <c r="H827">
        <v>0</v>
      </c>
    </row>
    <row r="828" spans="1:8">
      <c r="A828" t="s">
        <v>138</v>
      </c>
      <c r="B828" t="s">
        <v>185</v>
      </c>
      <c r="C828" t="s">
        <v>858</v>
      </c>
      <c r="D828">
        <v>3.3066666666666662</v>
      </c>
      <c r="E828">
        <v>0</v>
      </c>
      <c r="F828">
        <v>0</v>
      </c>
      <c r="G828">
        <v>0</v>
      </c>
      <c r="H828">
        <v>0</v>
      </c>
    </row>
    <row r="829" spans="1:8">
      <c r="A829" t="s">
        <v>138</v>
      </c>
      <c r="B829" t="s">
        <v>185</v>
      </c>
      <c r="C829" t="s">
        <v>859</v>
      </c>
      <c r="D829">
        <v>3.5641760000000002</v>
      </c>
      <c r="E829">
        <v>0</v>
      </c>
      <c r="F829">
        <v>0</v>
      </c>
      <c r="G829">
        <v>0</v>
      </c>
      <c r="H829">
        <v>0</v>
      </c>
    </row>
    <row r="830" spans="1:8">
      <c r="A830" t="s">
        <v>138</v>
      </c>
      <c r="B830" t="s">
        <v>185</v>
      </c>
      <c r="C830" t="s">
        <v>860</v>
      </c>
      <c r="D830">
        <v>3.5641759999999998</v>
      </c>
      <c r="E830">
        <v>0</v>
      </c>
      <c r="F830">
        <v>0</v>
      </c>
      <c r="G830">
        <v>0</v>
      </c>
      <c r="H830">
        <v>0</v>
      </c>
    </row>
    <row r="831" spans="1:8">
      <c r="A831" t="s">
        <v>138</v>
      </c>
      <c r="B831" t="s">
        <v>185</v>
      </c>
      <c r="C831" t="s">
        <v>861</v>
      </c>
      <c r="D831">
        <v>0</v>
      </c>
      <c r="E831">
        <v>0.8975093333333336</v>
      </c>
      <c r="F831">
        <v>1.0666666666666667</v>
      </c>
      <c r="G831">
        <v>1.5999999999999999</v>
      </c>
      <c r="H831">
        <v>0</v>
      </c>
    </row>
    <row r="832" spans="1:8">
      <c r="A832" t="s">
        <v>138</v>
      </c>
      <c r="B832" t="s">
        <v>185</v>
      </c>
      <c r="C832" t="s">
        <v>862</v>
      </c>
      <c r="D832">
        <v>0</v>
      </c>
      <c r="E832">
        <v>0.8975093333333336</v>
      </c>
      <c r="F832">
        <v>1.0666666666666667</v>
      </c>
      <c r="G832">
        <v>1.5999999999999999</v>
      </c>
      <c r="H832">
        <v>0</v>
      </c>
    </row>
    <row r="833" spans="1:8">
      <c r="A833" t="s">
        <v>138</v>
      </c>
      <c r="B833" t="s">
        <v>185</v>
      </c>
      <c r="C833" t="s">
        <v>863</v>
      </c>
      <c r="D833">
        <v>0</v>
      </c>
      <c r="E833">
        <v>0.8975093333333336</v>
      </c>
      <c r="F833">
        <v>1.0666666666666667</v>
      </c>
      <c r="G833">
        <v>1.5999999999999999</v>
      </c>
      <c r="H833">
        <v>0</v>
      </c>
    </row>
    <row r="834" spans="1:8">
      <c r="A834" t="s">
        <v>140</v>
      </c>
      <c r="B834" t="s">
        <v>171</v>
      </c>
      <c r="C834" t="s">
        <v>856</v>
      </c>
      <c r="D834">
        <v>5.6175560175560184</v>
      </c>
      <c r="E834">
        <v>0</v>
      </c>
      <c r="F834">
        <v>0</v>
      </c>
      <c r="G834">
        <v>0</v>
      </c>
      <c r="H834">
        <v>0</v>
      </c>
    </row>
    <row r="835" spans="1:8">
      <c r="A835" t="s">
        <v>140</v>
      </c>
      <c r="B835" t="s">
        <v>171</v>
      </c>
      <c r="C835" t="s">
        <v>857</v>
      </c>
      <c r="D835">
        <v>10.947542957713862</v>
      </c>
      <c r="E835">
        <v>0</v>
      </c>
      <c r="F835">
        <v>0</v>
      </c>
      <c r="G835">
        <v>0</v>
      </c>
      <c r="H835">
        <v>0</v>
      </c>
    </row>
    <row r="836" spans="1:8">
      <c r="A836" t="s">
        <v>140</v>
      </c>
      <c r="B836" t="s">
        <v>171</v>
      </c>
      <c r="C836" t="s">
        <v>858</v>
      </c>
      <c r="D836">
        <v>10.947542957713862</v>
      </c>
      <c r="E836">
        <v>0</v>
      </c>
      <c r="F836">
        <v>0</v>
      </c>
      <c r="G836">
        <v>0</v>
      </c>
      <c r="H836">
        <v>0</v>
      </c>
    </row>
    <row r="837" spans="1:8">
      <c r="A837" t="s">
        <v>140</v>
      </c>
      <c r="B837" t="s">
        <v>171</v>
      </c>
      <c r="C837" t="s">
        <v>859</v>
      </c>
      <c r="D837">
        <v>20.807175182523093</v>
      </c>
      <c r="E837">
        <v>0</v>
      </c>
      <c r="F837">
        <v>0</v>
      </c>
      <c r="G837">
        <v>0</v>
      </c>
      <c r="H837">
        <v>0</v>
      </c>
    </row>
    <row r="838" spans="1:8">
      <c r="A838" t="s">
        <v>140</v>
      </c>
      <c r="B838" t="s">
        <v>171</v>
      </c>
      <c r="C838" t="s">
        <v>860</v>
      </c>
      <c r="D838">
        <v>17.759232811229637</v>
      </c>
      <c r="E838">
        <v>0</v>
      </c>
      <c r="F838">
        <v>0</v>
      </c>
      <c r="G838">
        <v>0</v>
      </c>
      <c r="H838">
        <v>0</v>
      </c>
    </row>
    <row r="839" spans="1:8">
      <c r="A839" t="s">
        <v>140</v>
      </c>
      <c r="B839" t="s">
        <v>171</v>
      </c>
      <c r="C839" t="s">
        <v>861</v>
      </c>
      <c r="D839">
        <v>0</v>
      </c>
      <c r="E839">
        <v>9.7777777777777786</v>
      </c>
      <c r="F839">
        <v>3.5814550334518596</v>
      </c>
      <c r="G839">
        <v>2.4000000000000004</v>
      </c>
      <c r="H839">
        <v>2</v>
      </c>
    </row>
    <row r="840" spans="1:8">
      <c r="A840" t="s">
        <v>140</v>
      </c>
      <c r="B840" t="s">
        <v>171</v>
      </c>
      <c r="C840" t="s">
        <v>862</v>
      </c>
      <c r="D840">
        <v>0</v>
      </c>
      <c r="E840">
        <v>9.7777777777777786</v>
      </c>
      <c r="F840">
        <v>3.5814550334518596</v>
      </c>
      <c r="G840">
        <v>2.4000000000000004</v>
      </c>
      <c r="H840">
        <v>2</v>
      </c>
    </row>
    <row r="841" spans="1:8">
      <c r="A841" t="s">
        <v>140</v>
      </c>
      <c r="B841" t="s">
        <v>171</v>
      </c>
      <c r="C841" t="s">
        <v>863</v>
      </c>
      <c r="D841">
        <v>0</v>
      </c>
      <c r="E841">
        <v>9.7777777777777786</v>
      </c>
      <c r="F841">
        <v>3.5814550334518596</v>
      </c>
      <c r="G841">
        <v>2.4000000000000004</v>
      </c>
      <c r="H841">
        <v>2</v>
      </c>
    </row>
    <row r="842" spans="1:8">
      <c r="A842" t="s">
        <v>140</v>
      </c>
      <c r="B842" t="s">
        <v>173</v>
      </c>
      <c r="C842" t="s">
        <v>856</v>
      </c>
      <c r="D842">
        <v>3.4246030579241395</v>
      </c>
      <c r="E842">
        <v>0</v>
      </c>
      <c r="F842">
        <v>0</v>
      </c>
      <c r="G842">
        <v>0</v>
      </c>
      <c r="H842">
        <v>0</v>
      </c>
    </row>
    <row r="843" spans="1:8">
      <c r="A843" t="s">
        <v>140</v>
      </c>
      <c r="B843" t="s">
        <v>173</v>
      </c>
      <c r="C843" t="s">
        <v>857</v>
      </c>
      <c r="D843">
        <v>6.3982297008317772</v>
      </c>
      <c r="E843">
        <v>0</v>
      </c>
      <c r="F843">
        <v>0</v>
      </c>
      <c r="G843">
        <v>0</v>
      </c>
      <c r="H843">
        <v>0</v>
      </c>
    </row>
    <row r="844" spans="1:8">
      <c r="A844" t="s">
        <v>140</v>
      </c>
      <c r="B844" t="s">
        <v>173</v>
      </c>
      <c r="C844" t="s">
        <v>858</v>
      </c>
      <c r="D844">
        <v>5.8260151958178277</v>
      </c>
      <c r="E844">
        <v>0</v>
      </c>
      <c r="F844">
        <v>0</v>
      </c>
      <c r="G844">
        <v>0</v>
      </c>
      <c r="H844">
        <v>0</v>
      </c>
    </row>
    <row r="845" spans="1:8">
      <c r="A845" t="s">
        <v>140</v>
      </c>
      <c r="B845" t="s">
        <v>173</v>
      </c>
      <c r="C845" t="s">
        <v>859</v>
      </c>
      <c r="D845">
        <v>8.2107236826514409</v>
      </c>
      <c r="E845">
        <v>0</v>
      </c>
      <c r="F845">
        <v>0</v>
      </c>
      <c r="G845">
        <v>0</v>
      </c>
      <c r="H845">
        <v>0</v>
      </c>
    </row>
    <row r="846" spans="1:8">
      <c r="A846" t="s">
        <v>140</v>
      </c>
      <c r="B846" t="s">
        <v>173</v>
      </c>
      <c r="C846" t="s">
        <v>860</v>
      </c>
      <c r="D846">
        <v>29.503903811912465</v>
      </c>
      <c r="E846">
        <v>0</v>
      </c>
      <c r="F846">
        <v>0</v>
      </c>
      <c r="G846">
        <v>0</v>
      </c>
      <c r="H846">
        <v>0</v>
      </c>
    </row>
    <row r="847" spans="1:8">
      <c r="A847" t="s">
        <v>140</v>
      </c>
      <c r="B847" t="s">
        <v>173</v>
      </c>
      <c r="C847" t="s">
        <v>861</v>
      </c>
      <c r="D847">
        <v>0</v>
      </c>
      <c r="E847">
        <v>10.914366673667953</v>
      </c>
      <c r="F847">
        <v>7.0393504579021764</v>
      </c>
      <c r="G847">
        <v>8.8008128969903634</v>
      </c>
      <c r="H847">
        <v>2.749373783351972</v>
      </c>
    </row>
    <row r="848" spans="1:8">
      <c r="A848" t="s">
        <v>140</v>
      </c>
      <c r="B848" t="s">
        <v>173</v>
      </c>
      <c r="C848" t="s">
        <v>862</v>
      </c>
      <c r="D848">
        <v>0</v>
      </c>
      <c r="E848">
        <v>10.914366673667953</v>
      </c>
      <c r="F848">
        <v>7.0393504579021764</v>
      </c>
      <c r="G848">
        <v>8.8008128969903634</v>
      </c>
      <c r="H848">
        <v>2.749373783351972</v>
      </c>
    </row>
    <row r="849" spans="1:8">
      <c r="A849" t="s">
        <v>140</v>
      </c>
      <c r="B849" t="s">
        <v>173</v>
      </c>
      <c r="C849" t="s">
        <v>863</v>
      </c>
      <c r="D849">
        <v>0</v>
      </c>
      <c r="E849">
        <v>10.914366673667953</v>
      </c>
      <c r="F849">
        <v>7.0393504579021764</v>
      </c>
      <c r="G849">
        <v>8.8008128969903634</v>
      </c>
      <c r="H849">
        <v>2.749373783351972</v>
      </c>
    </row>
    <row r="850" spans="1:8">
      <c r="A850" t="s">
        <v>140</v>
      </c>
      <c r="B850" t="s">
        <v>175</v>
      </c>
      <c r="C850" t="s">
        <v>856</v>
      </c>
      <c r="D850">
        <v>14.821052631578947</v>
      </c>
      <c r="E850">
        <v>0</v>
      </c>
      <c r="F850">
        <v>0</v>
      </c>
      <c r="G850">
        <v>0</v>
      </c>
      <c r="H850">
        <v>0</v>
      </c>
    </row>
    <row r="851" spans="1:8">
      <c r="A851" t="s">
        <v>140</v>
      </c>
      <c r="B851" t="s">
        <v>175</v>
      </c>
      <c r="C851" t="s">
        <v>857</v>
      </c>
      <c r="D851">
        <v>0</v>
      </c>
      <c r="E851">
        <v>0</v>
      </c>
      <c r="F851">
        <v>0</v>
      </c>
      <c r="G851">
        <v>0</v>
      </c>
      <c r="H851">
        <v>0</v>
      </c>
    </row>
    <row r="852" spans="1:8">
      <c r="A852" t="s">
        <v>140</v>
      </c>
      <c r="B852" t="s">
        <v>175</v>
      </c>
      <c r="C852" t="s">
        <v>858</v>
      </c>
      <c r="D852">
        <v>0</v>
      </c>
      <c r="E852">
        <v>0</v>
      </c>
      <c r="F852">
        <v>0</v>
      </c>
      <c r="G852">
        <v>0</v>
      </c>
      <c r="H852">
        <v>0</v>
      </c>
    </row>
    <row r="853" spans="1:8">
      <c r="A853" t="s">
        <v>140</v>
      </c>
      <c r="B853" t="s">
        <v>175</v>
      </c>
      <c r="C853" t="s">
        <v>859</v>
      </c>
      <c r="D853">
        <v>0</v>
      </c>
      <c r="E853">
        <v>0</v>
      </c>
      <c r="F853">
        <v>0</v>
      </c>
      <c r="G853">
        <v>0</v>
      </c>
      <c r="H853">
        <v>0</v>
      </c>
    </row>
    <row r="854" spans="1:8">
      <c r="A854" t="s">
        <v>140</v>
      </c>
      <c r="B854" t="s">
        <v>175</v>
      </c>
      <c r="C854" t="s">
        <v>860</v>
      </c>
      <c r="D854">
        <v>0</v>
      </c>
      <c r="E854">
        <v>0</v>
      </c>
      <c r="F854">
        <v>0</v>
      </c>
      <c r="G854">
        <v>0</v>
      </c>
      <c r="H854">
        <v>0</v>
      </c>
    </row>
    <row r="855" spans="1:8">
      <c r="A855" t="s">
        <v>140</v>
      </c>
      <c r="B855" t="s">
        <v>175</v>
      </c>
      <c r="C855" t="s">
        <v>861</v>
      </c>
      <c r="D855">
        <v>0</v>
      </c>
      <c r="E855">
        <v>0</v>
      </c>
      <c r="F855">
        <v>0</v>
      </c>
      <c r="G855">
        <v>0</v>
      </c>
      <c r="H855">
        <v>0</v>
      </c>
    </row>
    <row r="856" spans="1:8">
      <c r="A856" t="s">
        <v>140</v>
      </c>
      <c r="B856" t="s">
        <v>175</v>
      </c>
      <c r="C856" t="s">
        <v>862</v>
      </c>
      <c r="D856">
        <v>0</v>
      </c>
      <c r="E856">
        <v>0</v>
      </c>
      <c r="F856">
        <v>0</v>
      </c>
      <c r="G856">
        <v>0</v>
      </c>
      <c r="H856">
        <v>0</v>
      </c>
    </row>
    <row r="857" spans="1:8">
      <c r="A857" t="s">
        <v>140</v>
      </c>
      <c r="B857" t="s">
        <v>175</v>
      </c>
      <c r="C857" t="s">
        <v>863</v>
      </c>
      <c r="D857">
        <v>0</v>
      </c>
      <c r="E857">
        <v>0</v>
      </c>
      <c r="F857">
        <v>0</v>
      </c>
      <c r="G857">
        <v>0</v>
      </c>
      <c r="H857">
        <v>0</v>
      </c>
    </row>
    <row r="858" spans="1:8">
      <c r="A858" t="s">
        <v>140</v>
      </c>
      <c r="B858" t="s">
        <v>177</v>
      </c>
      <c r="C858" t="s">
        <v>856</v>
      </c>
      <c r="D858">
        <v>2.7789473684210528</v>
      </c>
      <c r="E858">
        <v>0</v>
      </c>
      <c r="F858">
        <v>0</v>
      </c>
      <c r="G858">
        <v>0</v>
      </c>
      <c r="H858">
        <v>0</v>
      </c>
    </row>
    <row r="859" spans="1:8">
      <c r="A859" t="s">
        <v>140</v>
      </c>
      <c r="B859" t="s">
        <v>177</v>
      </c>
      <c r="C859" t="s">
        <v>857</v>
      </c>
      <c r="D859">
        <v>8.3365818181818181</v>
      </c>
      <c r="E859">
        <v>0</v>
      </c>
      <c r="F859">
        <v>0</v>
      </c>
      <c r="G859">
        <v>0</v>
      </c>
      <c r="H859">
        <v>0</v>
      </c>
    </row>
    <row r="860" spans="1:8">
      <c r="A860" t="s">
        <v>140</v>
      </c>
      <c r="B860" t="s">
        <v>177</v>
      </c>
      <c r="C860" t="s">
        <v>858</v>
      </c>
      <c r="D860">
        <v>4.9599999999999991</v>
      </c>
      <c r="E860">
        <v>0</v>
      </c>
      <c r="F860">
        <v>0</v>
      </c>
      <c r="G860">
        <v>0</v>
      </c>
      <c r="H860">
        <v>0</v>
      </c>
    </row>
    <row r="861" spans="1:8">
      <c r="A861" t="s">
        <v>140</v>
      </c>
      <c r="B861" t="s">
        <v>177</v>
      </c>
      <c r="C861" t="s">
        <v>859</v>
      </c>
      <c r="D861">
        <v>5.3462640000000006</v>
      </c>
      <c r="E861">
        <v>0</v>
      </c>
      <c r="F861">
        <v>0</v>
      </c>
      <c r="G861">
        <v>0</v>
      </c>
      <c r="H861">
        <v>0</v>
      </c>
    </row>
    <row r="862" spans="1:8">
      <c r="A862" t="s">
        <v>140</v>
      </c>
      <c r="B862" t="s">
        <v>177</v>
      </c>
      <c r="C862" t="s">
        <v>860</v>
      </c>
      <c r="D862">
        <v>5.3462639999999997</v>
      </c>
      <c r="E862">
        <v>0</v>
      </c>
      <c r="F862">
        <v>0</v>
      </c>
      <c r="G862">
        <v>0</v>
      </c>
      <c r="H862">
        <v>0</v>
      </c>
    </row>
    <row r="863" spans="1:8">
      <c r="A863" t="s">
        <v>140</v>
      </c>
      <c r="B863" t="s">
        <v>177</v>
      </c>
      <c r="C863" t="s">
        <v>861</v>
      </c>
      <c r="D863">
        <v>0</v>
      </c>
      <c r="E863">
        <v>1.3462640000000003</v>
      </c>
      <c r="F863">
        <v>1.6</v>
      </c>
      <c r="G863">
        <v>2.4</v>
      </c>
      <c r="H863">
        <v>0</v>
      </c>
    </row>
    <row r="864" spans="1:8">
      <c r="A864" t="s">
        <v>140</v>
      </c>
      <c r="B864" t="s">
        <v>177</v>
      </c>
      <c r="C864" t="s">
        <v>862</v>
      </c>
      <c r="D864">
        <v>0</v>
      </c>
      <c r="E864">
        <v>1.3462640000000003</v>
      </c>
      <c r="F864">
        <v>1.6</v>
      </c>
      <c r="G864">
        <v>2.4</v>
      </c>
      <c r="H864">
        <v>0</v>
      </c>
    </row>
    <row r="865" spans="1:8">
      <c r="A865" t="s">
        <v>140</v>
      </c>
      <c r="B865" t="s">
        <v>177</v>
      </c>
      <c r="C865" t="s">
        <v>863</v>
      </c>
      <c r="D865">
        <v>0</v>
      </c>
      <c r="E865">
        <v>1.3462640000000003</v>
      </c>
      <c r="F865">
        <v>1.6</v>
      </c>
      <c r="G865">
        <v>2.4</v>
      </c>
      <c r="H865">
        <v>0</v>
      </c>
    </row>
    <row r="866" spans="1:8">
      <c r="A866" t="s">
        <v>140</v>
      </c>
      <c r="B866" t="s">
        <v>179</v>
      </c>
      <c r="C866" t="s">
        <v>856</v>
      </c>
      <c r="D866">
        <v>2.7789473684210528</v>
      </c>
      <c r="E866">
        <v>0</v>
      </c>
      <c r="F866">
        <v>0</v>
      </c>
      <c r="G866">
        <v>0</v>
      </c>
      <c r="H866">
        <v>0</v>
      </c>
    </row>
    <row r="867" spans="1:8">
      <c r="A867" t="s">
        <v>140</v>
      </c>
      <c r="B867" t="s">
        <v>179</v>
      </c>
      <c r="C867" t="s">
        <v>857</v>
      </c>
      <c r="D867">
        <v>8.3365818181818181</v>
      </c>
      <c r="E867">
        <v>0</v>
      </c>
      <c r="F867">
        <v>0</v>
      </c>
      <c r="G867">
        <v>0</v>
      </c>
      <c r="H867">
        <v>0</v>
      </c>
    </row>
    <row r="868" spans="1:8">
      <c r="A868" t="s">
        <v>140</v>
      </c>
      <c r="B868" t="s">
        <v>179</v>
      </c>
      <c r="C868" t="s">
        <v>858</v>
      </c>
      <c r="D868">
        <v>4.9599999999999991</v>
      </c>
      <c r="E868">
        <v>0</v>
      </c>
      <c r="F868">
        <v>0</v>
      </c>
      <c r="G868">
        <v>0</v>
      </c>
      <c r="H868">
        <v>0</v>
      </c>
    </row>
    <row r="869" spans="1:8">
      <c r="A869" t="s">
        <v>140</v>
      </c>
      <c r="B869" t="s">
        <v>179</v>
      </c>
      <c r="C869" t="s">
        <v>859</v>
      </c>
      <c r="D869">
        <v>5.3462640000000006</v>
      </c>
      <c r="E869">
        <v>0</v>
      </c>
      <c r="F869">
        <v>0</v>
      </c>
      <c r="G869">
        <v>0</v>
      </c>
      <c r="H869">
        <v>0</v>
      </c>
    </row>
    <row r="870" spans="1:8">
      <c r="A870" t="s">
        <v>140</v>
      </c>
      <c r="B870" t="s">
        <v>179</v>
      </c>
      <c r="C870" t="s">
        <v>860</v>
      </c>
      <c r="D870">
        <v>5.3462639999999997</v>
      </c>
      <c r="E870">
        <v>0</v>
      </c>
      <c r="F870">
        <v>0</v>
      </c>
      <c r="G870">
        <v>0</v>
      </c>
      <c r="H870">
        <v>0</v>
      </c>
    </row>
    <row r="871" spans="1:8">
      <c r="A871" t="s">
        <v>140</v>
      </c>
      <c r="B871" t="s">
        <v>179</v>
      </c>
      <c r="C871" t="s">
        <v>861</v>
      </c>
      <c r="D871">
        <v>0</v>
      </c>
      <c r="E871">
        <v>1.3462640000000003</v>
      </c>
      <c r="F871">
        <v>1.6</v>
      </c>
      <c r="G871">
        <v>2.4</v>
      </c>
      <c r="H871">
        <v>0</v>
      </c>
    </row>
    <row r="872" spans="1:8">
      <c r="A872" t="s">
        <v>140</v>
      </c>
      <c r="B872" t="s">
        <v>179</v>
      </c>
      <c r="C872" t="s">
        <v>862</v>
      </c>
      <c r="D872">
        <v>0</v>
      </c>
      <c r="E872">
        <v>1.3462640000000003</v>
      </c>
      <c r="F872">
        <v>1.6</v>
      </c>
      <c r="G872">
        <v>2.4</v>
      </c>
      <c r="H872">
        <v>0</v>
      </c>
    </row>
    <row r="873" spans="1:8">
      <c r="A873" t="s">
        <v>140</v>
      </c>
      <c r="B873" t="s">
        <v>179</v>
      </c>
      <c r="C873" t="s">
        <v>863</v>
      </c>
      <c r="D873">
        <v>0</v>
      </c>
      <c r="E873">
        <v>1.3462640000000003</v>
      </c>
      <c r="F873">
        <v>1.6</v>
      </c>
      <c r="G873">
        <v>2.4</v>
      </c>
      <c r="H873">
        <v>0</v>
      </c>
    </row>
    <row r="874" spans="1:8">
      <c r="A874" t="s">
        <v>140</v>
      </c>
      <c r="B874" t="s">
        <v>181</v>
      </c>
      <c r="C874" t="s">
        <v>856</v>
      </c>
      <c r="D874">
        <v>2.7789473684210528</v>
      </c>
      <c r="E874">
        <v>0</v>
      </c>
      <c r="F874">
        <v>0</v>
      </c>
      <c r="G874">
        <v>0</v>
      </c>
      <c r="H874">
        <v>0</v>
      </c>
    </row>
    <row r="875" spans="1:8">
      <c r="A875" t="s">
        <v>140</v>
      </c>
      <c r="B875" t="s">
        <v>181</v>
      </c>
      <c r="C875" t="s">
        <v>857</v>
      </c>
      <c r="D875">
        <v>8.3365818181818181</v>
      </c>
      <c r="E875">
        <v>0</v>
      </c>
      <c r="F875">
        <v>0</v>
      </c>
      <c r="G875">
        <v>0</v>
      </c>
      <c r="H875">
        <v>0</v>
      </c>
    </row>
    <row r="876" spans="1:8">
      <c r="A876" t="s">
        <v>140</v>
      </c>
      <c r="B876" t="s">
        <v>181</v>
      </c>
      <c r="C876" t="s">
        <v>858</v>
      </c>
      <c r="D876">
        <v>4.9599999999999991</v>
      </c>
      <c r="E876">
        <v>0</v>
      </c>
      <c r="F876">
        <v>0</v>
      </c>
      <c r="G876">
        <v>0</v>
      </c>
      <c r="H876">
        <v>0</v>
      </c>
    </row>
    <row r="877" spans="1:8">
      <c r="A877" t="s">
        <v>140</v>
      </c>
      <c r="B877" t="s">
        <v>181</v>
      </c>
      <c r="C877" t="s">
        <v>859</v>
      </c>
      <c r="D877">
        <v>5.3462640000000006</v>
      </c>
      <c r="E877">
        <v>0</v>
      </c>
      <c r="F877">
        <v>0</v>
      </c>
      <c r="G877">
        <v>0</v>
      </c>
      <c r="H877">
        <v>0</v>
      </c>
    </row>
    <row r="878" spans="1:8">
      <c r="A878" t="s">
        <v>140</v>
      </c>
      <c r="B878" t="s">
        <v>181</v>
      </c>
      <c r="C878" t="s">
        <v>860</v>
      </c>
      <c r="D878">
        <v>5.3462639999999997</v>
      </c>
      <c r="E878">
        <v>0</v>
      </c>
      <c r="F878">
        <v>0</v>
      </c>
      <c r="G878">
        <v>0</v>
      </c>
      <c r="H878">
        <v>0</v>
      </c>
    </row>
    <row r="879" spans="1:8">
      <c r="A879" t="s">
        <v>140</v>
      </c>
      <c r="B879" t="s">
        <v>181</v>
      </c>
      <c r="C879" t="s">
        <v>861</v>
      </c>
      <c r="D879">
        <v>0</v>
      </c>
      <c r="E879">
        <v>1.3462640000000003</v>
      </c>
      <c r="F879">
        <v>1.6</v>
      </c>
      <c r="G879">
        <v>2.4</v>
      </c>
      <c r="H879">
        <v>0</v>
      </c>
    </row>
    <row r="880" spans="1:8">
      <c r="A880" t="s">
        <v>140</v>
      </c>
      <c r="B880" t="s">
        <v>181</v>
      </c>
      <c r="C880" t="s">
        <v>862</v>
      </c>
      <c r="D880">
        <v>0</v>
      </c>
      <c r="E880">
        <v>1.3462640000000003</v>
      </c>
      <c r="F880">
        <v>1.6</v>
      </c>
      <c r="G880">
        <v>2.4</v>
      </c>
      <c r="H880">
        <v>0</v>
      </c>
    </row>
    <row r="881" spans="1:8">
      <c r="A881" t="s">
        <v>140</v>
      </c>
      <c r="B881" t="s">
        <v>181</v>
      </c>
      <c r="C881" t="s">
        <v>863</v>
      </c>
      <c r="D881">
        <v>0</v>
      </c>
      <c r="E881">
        <v>1.3462640000000003</v>
      </c>
      <c r="F881">
        <v>1.6</v>
      </c>
      <c r="G881">
        <v>2.4</v>
      </c>
      <c r="H881">
        <v>0</v>
      </c>
    </row>
    <row r="882" spans="1:8">
      <c r="A882" t="s">
        <v>140</v>
      </c>
      <c r="B882" t="s">
        <v>183</v>
      </c>
      <c r="C882" t="s">
        <v>856</v>
      </c>
      <c r="D882">
        <v>2.7789473684210528</v>
      </c>
      <c r="E882">
        <v>0</v>
      </c>
      <c r="F882">
        <v>0</v>
      </c>
      <c r="G882">
        <v>0</v>
      </c>
      <c r="H882">
        <v>0</v>
      </c>
    </row>
    <row r="883" spans="1:8">
      <c r="A883" t="s">
        <v>140</v>
      </c>
      <c r="B883" t="s">
        <v>183</v>
      </c>
      <c r="C883" t="s">
        <v>857</v>
      </c>
      <c r="D883">
        <v>8.3365818181818181</v>
      </c>
      <c r="E883">
        <v>0</v>
      </c>
      <c r="F883">
        <v>0</v>
      </c>
      <c r="G883">
        <v>0</v>
      </c>
      <c r="H883">
        <v>0</v>
      </c>
    </row>
    <row r="884" spans="1:8">
      <c r="A884" t="s">
        <v>140</v>
      </c>
      <c r="B884" t="s">
        <v>183</v>
      </c>
      <c r="C884" t="s">
        <v>858</v>
      </c>
      <c r="D884">
        <v>4.9599999999999991</v>
      </c>
      <c r="E884">
        <v>0</v>
      </c>
      <c r="F884">
        <v>0</v>
      </c>
      <c r="G884">
        <v>0</v>
      </c>
      <c r="H884">
        <v>0</v>
      </c>
    </row>
    <row r="885" spans="1:8">
      <c r="A885" t="s">
        <v>140</v>
      </c>
      <c r="B885" t="s">
        <v>183</v>
      </c>
      <c r="C885" t="s">
        <v>859</v>
      </c>
      <c r="D885">
        <v>5.3462640000000006</v>
      </c>
      <c r="E885">
        <v>0</v>
      </c>
      <c r="F885">
        <v>0</v>
      </c>
      <c r="G885">
        <v>0</v>
      </c>
      <c r="H885">
        <v>0</v>
      </c>
    </row>
    <row r="886" spans="1:8">
      <c r="A886" t="s">
        <v>140</v>
      </c>
      <c r="B886" t="s">
        <v>183</v>
      </c>
      <c r="C886" t="s">
        <v>860</v>
      </c>
      <c r="D886">
        <v>5.3462639999999997</v>
      </c>
      <c r="E886">
        <v>0</v>
      </c>
      <c r="F886">
        <v>0</v>
      </c>
      <c r="G886">
        <v>0</v>
      </c>
      <c r="H886">
        <v>0</v>
      </c>
    </row>
    <row r="887" spans="1:8">
      <c r="A887" t="s">
        <v>140</v>
      </c>
      <c r="B887" t="s">
        <v>183</v>
      </c>
      <c r="C887" t="s">
        <v>861</v>
      </c>
      <c r="D887">
        <v>0</v>
      </c>
      <c r="E887">
        <v>1.3462640000000003</v>
      </c>
      <c r="F887">
        <v>1.6</v>
      </c>
      <c r="G887">
        <v>2.4</v>
      </c>
      <c r="H887">
        <v>0</v>
      </c>
    </row>
    <row r="888" spans="1:8">
      <c r="A888" t="s">
        <v>140</v>
      </c>
      <c r="B888" t="s">
        <v>183</v>
      </c>
      <c r="C888" t="s">
        <v>862</v>
      </c>
      <c r="D888">
        <v>0</v>
      </c>
      <c r="E888">
        <v>1.3462640000000003</v>
      </c>
      <c r="F888">
        <v>1.6</v>
      </c>
      <c r="G888">
        <v>2.4</v>
      </c>
      <c r="H888">
        <v>0</v>
      </c>
    </row>
    <row r="889" spans="1:8">
      <c r="A889" t="s">
        <v>140</v>
      </c>
      <c r="B889" t="s">
        <v>183</v>
      </c>
      <c r="C889" t="s">
        <v>863</v>
      </c>
      <c r="D889">
        <v>0</v>
      </c>
      <c r="E889">
        <v>1.3462640000000003</v>
      </c>
      <c r="F889">
        <v>1.6</v>
      </c>
      <c r="G889">
        <v>2.4</v>
      </c>
      <c r="H889">
        <v>0</v>
      </c>
    </row>
    <row r="890" spans="1:8">
      <c r="A890" t="s">
        <v>140</v>
      </c>
      <c r="B890" t="s">
        <v>185</v>
      </c>
      <c r="C890" t="s">
        <v>856</v>
      </c>
      <c r="D890">
        <v>6.7929824561403498</v>
      </c>
      <c r="E890">
        <v>0</v>
      </c>
      <c r="F890">
        <v>0</v>
      </c>
      <c r="G890">
        <v>0</v>
      </c>
      <c r="H890">
        <v>0</v>
      </c>
    </row>
    <row r="891" spans="1:8">
      <c r="A891" t="s">
        <v>140</v>
      </c>
      <c r="B891" t="s">
        <v>185</v>
      </c>
      <c r="C891" t="s">
        <v>857</v>
      </c>
      <c r="D891">
        <v>5.5577212121212121</v>
      </c>
      <c r="E891">
        <v>0</v>
      </c>
      <c r="F891">
        <v>0</v>
      </c>
      <c r="G891">
        <v>0</v>
      </c>
      <c r="H891">
        <v>0</v>
      </c>
    </row>
    <row r="892" spans="1:8">
      <c r="A892" t="s">
        <v>140</v>
      </c>
      <c r="B892" t="s">
        <v>185</v>
      </c>
      <c r="C892" t="s">
        <v>858</v>
      </c>
      <c r="D892">
        <v>3.3066666666666662</v>
      </c>
      <c r="E892">
        <v>0</v>
      </c>
      <c r="F892">
        <v>0</v>
      </c>
      <c r="G892">
        <v>0</v>
      </c>
      <c r="H892">
        <v>0</v>
      </c>
    </row>
    <row r="893" spans="1:8">
      <c r="A893" t="s">
        <v>140</v>
      </c>
      <c r="B893" t="s">
        <v>185</v>
      </c>
      <c r="C893" t="s">
        <v>859</v>
      </c>
      <c r="D893">
        <v>3.5641760000000002</v>
      </c>
      <c r="E893">
        <v>0</v>
      </c>
      <c r="F893">
        <v>0</v>
      </c>
      <c r="G893">
        <v>0</v>
      </c>
      <c r="H893">
        <v>0</v>
      </c>
    </row>
    <row r="894" spans="1:8">
      <c r="A894" t="s">
        <v>140</v>
      </c>
      <c r="B894" t="s">
        <v>185</v>
      </c>
      <c r="C894" t="s">
        <v>860</v>
      </c>
      <c r="D894">
        <v>3.5641759999999998</v>
      </c>
      <c r="E894">
        <v>0</v>
      </c>
      <c r="F894">
        <v>0</v>
      </c>
      <c r="G894">
        <v>0</v>
      </c>
      <c r="H894">
        <v>0</v>
      </c>
    </row>
    <row r="895" spans="1:8">
      <c r="A895" t="s">
        <v>140</v>
      </c>
      <c r="B895" t="s">
        <v>185</v>
      </c>
      <c r="C895" t="s">
        <v>861</v>
      </c>
      <c r="D895">
        <v>0</v>
      </c>
      <c r="E895">
        <v>0.8975093333333336</v>
      </c>
      <c r="F895">
        <v>1.0666666666666667</v>
      </c>
      <c r="G895">
        <v>1.5999999999999999</v>
      </c>
      <c r="H895">
        <v>0</v>
      </c>
    </row>
    <row r="896" spans="1:8">
      <c r="A896" t="s">
        <v>140</v>
      </c>
      <c r="B896" t="s">
        <v>185</v>
      </c>
      <c r="C896" t="s">
        <v>862</v>
      </c>
      <c r="D896">
        <v>0</v>
      </c>
      <c r="E896">
        <v>0.8975093333333336</v>
      </c>
      <c r="F896">
        <v>1.0666666666666667</v>
      </c>
      <c r="G896">
        <v>1.5999999999999999</v>
      </c>
      <c r="H896">
        <v>0</v>
      </c>
    </row>
    <row r="897" spans="1:8">
      <c r="A897" t="s">
        <v>140</v>
      </c>
      <c r="B897" t="s">
        <v>185</v>
      </c>
      <c r="C897" t="s">
        <v>863</v>
      </c>
      <c r="D897">
        <v>0</v>
      </c>
      <c r="E897">
        <v>0.8975093333333336</v>
      </c>
      <c r="F897">
        <v>1.0666666666666667</v>
      </c>
      <c r="G897">
        <v>1.5999999999999999</v>
      </c>
      <c r="H897">
        <v>0</v>
      </c>
    </row>
    <row r="898" spans="1:8">
      <c r="A898" t="s">
        <v>142</v>
      </c>
      <c r="B898" t="s">
        <v>171</v>
      </c>
      <c r="C898" t="s">
        <v>856</v>
      </c>
      <c r="D898">
        <v>7.5093333333333341</v>
      </c>
      <c r="E898">
        <v>0</v>
      </c>
      <c r="F898">
        <v>0</v>
      </c>
      <c r="G898">
        <v>0</v>
      </c>
      <c r="H898">
        <v>0</v>
      </c>
    </row>
    <row r="899" spans="1:8">
      <c r="A899" t="s">
        <v>142</v>
      </c>
      <c r="B899" t="s">
        <v>171</v>
      </c>
      <c r="C899" t="s">
        <v>857</v>
      </c>
      <c r="D899">
        <v>9.42291950712114</v>
      </c>
      <c r="E899">
        <v>0</v>
      </c>
      <c r="F899">
        <v>0</v>
      </c>
      <c r="G899">
        <v>0</v>
      </c>
      <c r="H899">
        <v>0</v>
      </c>
    </row>
    <row r="900" spans="1:8">
      <c r="A900" t="s">
        <v>142</v>
      </c>
      <c r="B900" t="s">
        <v>171</v>
      </c>
      <c r="C900" t="s">
        <v>858</v>
      </c>
      <c r="D900">
        <v>16.216803580707847</v>
      </c>
      <c r="E900">
        <v>0</v>
      </c>
      <c r="F900">
        <v>0</v>
      </c>
      <c r="G900">
        <v>0</v>
      </c>
      <c r="H900">
        <v>0</v>
      </c>
    </row>
    <row r="901" spans="1:8">
      <c r="A901" t="s">
        <v>142</v>
      </c>
      <c r="B901" t="s">
        <v>171</v>
      </c>
      <c r="C901" t="s">
        <v>859</v>
      </c>
      <c r="D901">
        <v>18.058921138574419</v>
      </c>
      <c r="E901">
        <v>0</v>
      </c>
      <c r="F901">
        <v>0</v>
      </c>
      <c r="G901">
        <v>0</v>
      </c>
      <c r="H901">
        <v>0</v>
      </c>
    </row>
    <row r="902" spans="1:8">
      <c r="A902" t="s">
        <v>142</v>
      </c>
      <c r="B902" t="s">
        <v>171</v>
      </c>
      <c r="C902" t="s">
        <v>860</v>
      </c>
      <c r="D902">
        <v>17.473260515830411</v>
      </c>
      <c r="E902">
        <v>0</v>
      </c>
      <c r="F902">
        <v>0</v>
      </c>
      <c r="G902">
        <v>0</v>
      </c>
      <c r="H902">
        <v>0</v>
      </c>
    </row>
    <row r="903" spans="1:8">
      <c r="A903" t="s">
        <v>142</v>
      </c>
      <c r="B903" t="s">
        <v>171</v>
      </c>
      <c r="C903" t="s">
        <v>861</v>
      </c>
      <c r="D903">
        <v>0</v>
      </c>
      <c r="E903">
        <v>11.329372748311979</v>
      </c>
      <c r="F903">
        <v>2.5630417292963998</v>
      </c>
      <c r="G903">
        <v>1.5808460382220306</v>
      </c>
      <c r="H903">
        <v>2</v>
      </c>
    </row>
    <row r="904" spans="1:8">
      <c r="A904" t="s">
        <v>142</v>
      </c>
      <c r="B904" t="s">
        <v>171</v>
      </c>
      <c r="C904" t="s">
        <v>862</v>
      </c>
      <c r="D904">
        <v>0</v>
      </c>
      <c r="E904">
        <v>11.329372748311979</v>
      </c>
      <c r="F904">
        <v>2.5630417292963998</v>
      </c>
      <c r="G904">
        <v>1.5808460382220306</v>
      </c>
      <c r="H904">
        <v>2</v>
      </c>
    </row>
    <row r="905" spans="1:8">
      <c r="A905" t="s">
        <v>142</v>
      </c>
      <c r="B905" t="s">
        <v>171</v>
      </c>
      <c r="C905" t="s">
        <v>863</v>
      </c>
      <c r="D905">
        <v>0</v>
      </c>
      <c r="E905">
        <v>11.329372748311979</v>
      </c>
      <c r="F905">
        <v>2.5630417292963998</v>
      </c>
      <c r="G905">
        <v>1.5808460382220306</v>
      </c>
      <c r="H905">
        <v>2</v>
      </c>
    </row>
    <row r="906" spans="1:8">
      <c r="A906" t="s">
        <v>142</v>
      </c>
      <c r="B906" t="s">
        <v>173</v>
      </c>
      <c r="C906" t="s">
        <v>856</v>
      </c>
      <c r="D906">
        <v>3.5203526056520609</v>
      </c>
      <c r="E906">
        <v>0</v>
      </c>
      <c r="F906">
        <v>0</v>
      </c>
      <c r="G906">
        <v>0</v>
      </c>
      <c r="H906">
        <v>0</v>
      </c>
    </row>
    <row r="907" spans="1:8">
      <c r="A907" t="s">
        <v>142</v>
      </c>
      <c r="B907" t="s">
        <v>173</v>
      </c>
      <c r="C907" t="s">
        <v>857</v>
      </c>
      <c r="D907">
        <v>10.131092192483317</v>
      </c>
      <c r="E907">
        <v>0</v>
      </c>
      <c r="F907">
        <v>0</v>
      </c>
      <c r="G907">
        <v>0</v>
      </c>
      <c r="H907">
        <v>0</v>
      </c>
    </row>
    <row r="908" spans="1:8">
      <c r="A908" t="s">
        <v>142</v>
      </c>
      <c r="B908" t="s">
        <v>173</v>
      </c>
      <c r="C908" t="s">
        <v>858</v>
      </c>
      <c r="D908">
        <v>12.830106028606259</v>
      </c>
      <c r="E908">
        <v>0</v>
      </c>
      <c r="F908">
        <v>0</v>
      </c>
      <c r="G908">
        <v>0</v>
      </c>
      <c r="H908">
        <v>0</v>
      </c>
    </row>
    <row r="909" spans="1:8">
      <c r="A909" t="s">
        <v>142</v>
      </c>
      <c r="B909" t="s">
        <v>173</v>
      </c>
      <c r="C909" t="s">
        <v>859</v>
      </c>
      <c r="D909">
        <v>12.083912143324305</v>
      </c>
      <c r="E909">
        <v>0</v>
      </c>
      <c r="F909">
        <v>0</v>
      </c>
      <c r="G909">
        <v>0</v>
      </c>
      <c r="H909">
        <v>0</v>
      </c>
    </row>
    <row r="910" spans="1:8">
      <c r="A910" t="s">
        <v>142</v>
      </c>
      <c r="B910" t="s">
        <v>173</v>
      </c>
      <c r="C910" t="s">
        <v>860</v>
      </c>
      <c r="D910">
        <v>15.170781857889905</v>
      </c>
      <c r="E910">
        <v>0</v>
      </c>
      <c r="F910">
        <v>0</v>
      </c>
      <c r="G910">
        <v>0</v>
      </c>
      <c r="H910">
        <v>0</v>
      </c>
    </row>
    <row r="911" spans="1:8">
      <c r="A911" t="s">
        <v>142</v>
      </c>
      <c r="B911" t="s">
        <v>173</v>
      </c>
      <c r="C911" t="s">
        <v>861</v>
      </c>
      <c r="D911">
        <v>0</v>
      </c>
      <c r="E911">
        <v>8.4735711893420991</v>
      </c>
      <c r="F911">
        <v>2.9922578538974873</v>
      </c>
      <c r="G911">
        <v>2.41788447942423</v>
      </c>
      <c r="H911">
        <v>1.2870683352260861</v>
      </c>
    </row>
    <row r="912" spans="1:8">
      <c r="A912" t="s">
        <v>142</v>
      </c>
      <c r="B912" t="s">
        <v>173</v>
      </c>
      <c r="C912" t="s">
        <v>862</v>
      </c>
      <c r="D912">
        <v>0</v>
      </c>
      <c r="E912">
        <v>8.4735711893420991</v>
      </c>
      <c r="F912">
        <v>2.9922578538974873</v>
      </c>
      <c r="G912">
        <v>2.41788447942423</v>
      </c>
      <c r="H912">
        <v>1.2870683352260861</v>
      </c>
    </row>
    <row r="913" spans="1:8">
      <c r="A913" t="s">
        <v>142</v>
      </c>
      <c r="B913" t="s">
        <v>173</v>
      </c>
      <c r="C913" t="s">
        <v>863</v>
      </c>
      <c r="D913">
        <v>0</v>
      </c>
      <c r="E913">
        <v>8.4735711893420991</v>
      </c>
      <c r="F913">
        <v>2.9922578538974873</v>
      </c>
      <c r="G913">
        <v>2.41788447942423</v>
      </c>
      <c r="H913">
        <v>1.2870683352260861</v>
      </c>
    </row>
    <row r="914" spans="1:8">
      <c r="A914" t="s">
        <v>142</v>
      </c>
      <c r="B914" t="s">
        <v>175</v>
      </c>
      <c r="C914" t="s">
        <v>856</v>
      </c>
      <c r="D914">
        <v>7.065853658536585</v>
      </c>
      <c r="E914">
        <v>0</v>
      </c>
      <c r="F914">
        <v>0</v>
      </c>
      <c r="G914">
        <v>0</v>
      </c>
      <c r="H914">
        <v>0</v>
      </c>
    </row>
    <row r="915" spans="1:8">
      <c r="A915" t="s">
        <v>142</v>
      </c>
      <c r="B915" t="s">
        <v>175</v>
      </c>
      <c r="C915" t="s">
        <v>857</v>
      </c>
      <c r="D915">
        <v>7.065853658536585</v>
      </c>
      <c r="E915">
        <v>0</v>
      </c>
      <c r="F915">
        <v>0</v>
      </c>
      <c r="G915">
        <v>0</v>
      </c>
      <c r="H915">
        <v>0</v>
      </c>
    </row>
    <row r="916" spans="1:8">
      <c r="A916" t="s">
        <v>142</v>
      </c>
      <c r="B916" t="s">
        <v>175</v>
      </c>
      <c r="C916" t="s">
        <v>858</v>
      </c>
      <c r="D916">
        <v>32.6819512195122</v>
      </c>
      <c r="E916">
        <v>0</v>
      </c>
      <c r="F916">
        <v>0</v>
      </c>
      <c r="G916">
        <v>0</v>
      </c>
      <c r="H916">
        <v>0</v>
      </c>
    </row>
    <row r="917" spans="1:8">
      <c r="A917" t="s">
        <v>142</v>
      </c>
      <c r="B917" t="s">
        <v>175</v>
      </c>
      <c r="C917" t="s">
        <v>859</v>
      </c>
      <c r="D917">
        <v>32.6819512195122</v>
      </c>
      <c r="E917">
        <v>0</v>
      </c>
      <c r="F917">
        <v>0</v>
      </c>
      <c r="G917">
        <v>0</v>
      </c>
      <c r="H917">
        <v>0</v>
      </c>
    </row>
    <row r="918" spans="1:8">
      <c r="A918" t="s">
        <v>142</v>
      </c>
      <c r="B918" t="s">
        <v>175</v>
      </c>
      <c r="C918" t="s">
        <v>860</v>
      </c>
      <c r="D918">
        <v>22.556316126553096</v>
      </c>
      <c r="E918">
        <v>0</v>
      </c>
      <c r="F918">
        <v>0</v>
      </c>
      <c r="G918">
        <v>0</v>
      </c>
      <c r="H918">
        <v>0</v>
      </c>
    </row>
    <row r="919" spans="1:8">
      <c r="A919" t="s">
        <v>142</v>
      </c>
      <c r="B919" t="s">
        <v>175</v>
      </c>
      <c r="C919" t="s">
        <v>861</v>
      </c>
      <c r="D919">
        <v>0</v>
      </c>
      <c r="E919">
        <v>1.8875112078903546</v>
      </c>
      <c r="F919">
        <v>18.268804918662742</v>
      </c>
      <c r="G919">
        <v>2.4</v>
      </c>
      <c r="H919">
        <v>0</v>
      </c>
    </row>
    <row r="920" spans="1:8">
      <c r="A920" t="s">
        <v>142</v>
      </c>
      <c r="B920" t="s">
        <v>175</v>
      </c>
      <c r="C920" t="s">
        <v>862</v>
      </c>
      <c r="D920">
        <v>0</v>
      </c>
      <c r="E920">
        <v>1.8875112078903546</v>
      </c>
      <c r="F920">
        <v>18.268804918662742</v>
      </c>
      <c r="G920">
        <v>2.4</v>
      </c>
      <c r="H920">
        <v>0</v>
      </c>
    </row>
    <row r="921" spans="1:8">
      <c r="A921" t="s">
        <v>142</v>
      </c>
      <c r="B921" t="s">
        <v>175</v>
      </c>
      <c r="C921" t="s">
        <v>863</v>
      </c>
      <c r="D921">
        <v>0</v>
      </c>
      <c r="E921">
        <v>1.8875112078903546</v>
      </c>
      <c r="F921">
        <v>18.268804918662742</v>
      </c>
      <c r="G921">
        <v>2.4</v>
      </c>
      <c r="H921">
        <v>0</v>
      </c>
    </row>
    <row r="922" spans="1:8">
      <c r="A922" t="s">
        <v>142</v>
      </c>
      <c r="B922" t="s">
        <v>177</v>
      </c>
      <c r="C922" t="s">
        <v>856</v>
      </c>
      <c r="D922">
        <v>3.7052631578947368</v>
      </c>
      <c r="E922">
        <v>0</v>
      </c>
      <c r="F922">
        <v>0</v>
      </c>
      <c r="G922">
        <v>0</v>
      </c>
      <c r="H922">
        <v>0</v>
      </c>
    </row>
    <row r="923" spans="1:8">
      <c r="A923" t="s">
        <v>142</v>
      </c>
      <c r="B923" t="s">
        <v>177</v>
      </c>
      <c r="C923" t="s">
        <v>857</v>
      </c>
      <c r="D923">
        <v>5.3642105263157891</v>
      </c>
      <c r="E923">
        <v>0</v>
      </c>
      <c r="F923">
        <v>0</v>
      </c>
      <c r="G923">
        <v>0</v>
      </c>
      <c r="H923">
        <v>0</v>
      </c>
    </row>
    <row r="924" spans="1:8">
      <c r="A924" t="s">
        <v>142</v>
      </c>
      <c r="B924" t="s">
        <v>177</v>
      </c>
      <c r="C924" t="s">
        <v>858</v>
      </c>
      <c r="D924">
        <v>19.771200000000004</v>
      </c>
      <c r="E924">
        <v>0</v>
      </c>
      <c r="F924">
        <v>0</v>
      </c>
      <c r="G924">
        <v>0</v>
      </c>
      <c r="H924">
        <v>0</v>
      </c>
    </row>
    <row r="925" spans="1:8">
      <c r="A925" t="s">
        <v>142</v>
      </c>
      <c r="B925" t="s">
        <v>177</v>
      </c>
      <c r="C925" t="s">
        <v>859</v>
      </c>
      <c r="D925">
        <v>13.142720000000001</v>
      </c>
      <c r="E925">
        <v>0</v>
      </c>
      <c r="F925">
        <v>0</v>
      </c>
      <c r="G925">
        <v>0</v>
      </c>
      <c r="H925">
        <v>0</v>
      </c>
    </row>
    <row r="926" spans="1:8">
      <c r="A926" t="s">
        <v>142</v>
      </c>
      <c r="B926" t="s">
        <v>177</v>
      </c>
      <c r="C926" t="s">
        <v>860</v>
      </c>
      <c r="D926">
        <v>13.142720000000002</v>
      </c>
      <c r="E926">
        <v>0</v>
      </c>
      <c r="F926">
        <v>0</v>
      </c>
      <c r="G926">
        <v>0</v>
      </c>
      <c r="H926">
        <v>0</v>
      </c>
    </row>
    <row r="927" spans="1:8">
      <c r="A927" t="s">
        <v>142</v>
      </c>
      <c r="B927" t="s">
        <v>177</v>
      </c>
      <c r="C927" t="s">
        <v>861</v>
      </c>
      <c r="D927">
        <v>0</v>
      </c>
      <c r="E927">
        <v>8.5027200000000018</v>
      </c>
      <c r="F927">
        <v>2.2400000000000002</v>
      </c>
      <c r="G927">
        <v>2.4</v>
      </c>
      <c r="H927">
        <v>0</v>
      </c>
    </row>
    <row r="928" spans="1:8">
      <c r="A928" t="s">
        <v>142</v>
      </c>
      <c r="B928" t="s">
        <v>177</v>
      </c>
      <c r="C928" t="s">
        <v>862</v>
      </c>
      <c r="D928">
        <v>0</v>
      </c>
      <c r="E928">
        <v>8.5027200000000018</v>
      </c>
      <c r="F928">
        <v>2.2400000000000002</v>
      </c>
      <c r="G928">
        <v>2.4</v>
      </c>
      <c r="H928">
        <v>0</v>
      </c>
    </row>
    <row r="929" spans="1:8">
      <c r="A929" t="s">
        <v>142</v>
      </c>
      <c r="B929" t="s">
        <v>177</v>
      </c>
      <c r="C929" t="s">
        <v>863</v>
      </c>
      <c r="D929">
        <v>0</v>
      </c>
      <c r="E929">
        <v>8.5027200000000018</v>
      </c>
      <c r="F929">
        <v>2.2400000000000002</v>
      </c>
      <c r="G929">
        <v>2.4</v>
      </c>
      <c r="H929">
        <v>0</v>
      </c>
    </row>
    <row r="930" spans="1:8">
      <c r="A930" t="s">
        <v>142</v>
      </c>
      <c r="B930" t="s">
        <v>179</v>
      </c>
      <c r="C930" t="s">
        <v>856</v>
      </c>
      <c r="D930">
        <v>3.7052631578947368</v>
      </c>
      <c r="E930">
        <v>0</v>
      </c>
      <c r="F930">
        <v>0</v>
      </c>
      <c r="G930">
        <v>0</v>
      </c>
      <c r="H930">
        <v>0</v>
      </c>
    </row>
    <row r="931" spans="1:8">
      <c r="A931" t="s">
        <v>142</v>
      </c>
      <c r="B931" t="s">
        <v>179</v>
      </c>
      <c r="C931" t="s">
        <v>857</v>
      </c>
      <c r="D931">
        <v>5.3642105263157891</v>
      </c>
      <c r="E931">
        <v>0</v>
      </c>
      <c r="F931">
        <v>0</v>
      </c>
      <c r="G931">
        <v>0</v>
      </c>
      <c r="H931">
        <v>0</v>
      </c>
    </row>
    <row r="932" spans="1:8">
      <c r="A932" t="s">
        <v>142</v>
      </c>
      <c r="B932" t="s">
        <v>179</v>
      </c>
      <c r="C932" t="s">
        <v>858</v>
      </c>
      <c r="D932">
        <v>19.771200000000004</v>
      </c>
      <c r="E932">
        <v>0</v>
      </c>
      <c r="F932">
        <v>0</v>
      </c>
      <c r="G932">
        <v>0</v>
      </c>
      <c r="H932">
        <v>0</v>
      </c>
    </row>
    <row r="933" spans="1:8">
      <c r="A933" t="s">
        <v>142</v>
      </c>
      <c r="B933" t="s">
        <v>179</v>
      </c>
      <c r="C933" t="s">
        <v>859</v>
      </c>
      <c r="D933">
        <v>13.142720000000001</v>
      </c>
      <c r="E933">
        <v>0</v>
      </c>
      <c r="F933">
        <v>0</v>
      </c>
      <c r="G933">
        <v>0</v>
      </c>
      <c r="H933">
        <v>0</v>
      </c>
    </row>
    <row r="934" spans="1:8">
      <c r="A934" t="s">
        <v>142</v>
      </c>
      <c r="B934" t="s">
        <v>179</v>
      </c>
      <c r="C934" t="s">
        <v>860</v>
      </c>
      <c r="D934">
        <v>13.142720000000002</v>
      </c>
      <c r="E934">
        <v>0</v>
      </c>
      <c r="F934">
        <v>0</v>
      </c>
      <c r="G934">
        <v>0</v>
      </c>
      <c r="H934">
        <v>0</v>
      </c>
    </row>
    <row r="935" spans="1:8">
      <c r="A935" t="s">
        <v>142</v>
      </c>
      <c r="B935" t="s">
        <v>179</v>
      </c>
      <c r="C935" t="s">
        <v>861</v>
      </c>
      <c r="D935">
        <v>0</v>
      </c>
      <c r="E935">
        <v>8.5027200000000018</v>
      </c>
      <c r="F935">
        <v>2.2400000000000002</v>
      </c>
      <c r="G935">
        <v>2.4</v>
      </c>
      <c r="H935">
        <v>0</v>
      </c>
    </row>
    <row r="936" spans="1:8">
      <c r="A936" t="s">
        <v>142</v>
      </c>
      <c r="B936" t="s">
        <v>179</v>
      </c>
      <c r="C936" t="s">
        <v>862</v>
      </c>
      <c r="D936">
        <v>0</v>
      </c>
      <c r="E936">
        <v>8.5027200000000018</v>
      </c>
      <c r="F936">
        <v>2.2400000000000002</v>
      </c>
      <c r="G936">
        <v>2.4</v>
      </c>
      <c r="H936">
        <v>0</v>
      </c>
    </row>
    <row r="937" spans="1:8">
      <c r="A937" t="s">
        <v>142</v>
      </c>
      <c r="B937" t="s">
        <v>179</v>
      </c>
      <c r="C937" t="s">
        <v>863</v>
      </c>
      <c r="D937">
        <v>0</v>
      </c>
      <c r="E937">
        <v>8.5027200000000018</v>
      </c>
      <c r="F937">
        <v>2.2400000000000002</v>
      </c>
      <c r="G937">
        <v>2.4</v>
      </c>
      <c r="H937">
        <v>0</v>
      </c>
    </row>
    <row r="938" spans="1:8">
      <c r="A938" t="s">
        <v>142</v>
      </c>
      <c r="B938" t="s">
        <v>181</v>
      </c>
      <c r="C938" t="s">
        <v>856</v>
      </c>
      <c r="D938">
        <v>3.7052631578947368</v>
      </c>
      <c r="E938">
        <v>0</v>
      </c>
      <c r="F938">
        <v>0</v>
      </c>
      <c r="G938">
        <v>0</v>
      </c>
      <c r="H938">
        <v>0</v>
      </c>
    </row>
    <row r="939" spans="1:8">
      <c r="A939" t="s">
        <v>142</v>
      </c>
      <c r="B939" t="s">
        <v>181</v>
      </c>
      <c r="C939" t="s">
        <v>857</v>
      </c>
      <c r="D939">
        <v>5.3642105263157891</v>
      </c>
      <c r="E939">
        <v>0</v>
      </c>
      <c r="F939">
        <v>0</v>
      </c>
      <c r="G939">
        <v>0</v>
      </c>
      <c r="H939">
        <v>0</v>
      </c>
    </row>
    <row r="940" spans="1:8">
      <c r="A940" t="s">
        <v>142</v>
      </c>
      <c r="B940" t="s">
        <v>181</v>
      </c>
      <c r="C940" t="s">
        <v>858</v>
      </c>
      <c r="D940">
        <v>19.771200000000004</v>
      </c>
      <c r="E940">
        <v>0</v>
      </c>
      <c r="F940">
        <v>0</v>
      </c>
      <c r="G940">
        <v>0</v>
      </c>
      <c r="H940">
        <v>0</v>
      </c>
    </row>
    <row r="941" spans="1:8">
      <c r="A941" t="s">
        <v>142</v>
      </c>
      <c r="B941" t="s">
        <v>181</v>
      </c>
      <c r="C941" t="s">
        <v>859</v>
      </c>
      <c r="D941">
        <v>13.142720000000001</v>
      </c>
      <c r="E941">
        <v>0</v>
      </c>
      <c r="F941">
        <v>0</v>
      </c>
      <c r="G941">
        <v>0</v>
      </c>
      <c r="H941">
        <v>0</v>
      </c>
    </row>
    <row r="942" spans="1:8">
      <c r="A942" t="s">
        <v>142</v>
      </c>
      <c r="B942" t="s">
        <v>181</v>
      </c>
      <c r="C942" t="s">
        <v>860</v>
      </c>
      <c r="D942">
        <v>13.142720000000002</v>
      </c>
      <c r="E942">
        <v>0</v>
      </c>
      <c r="F942">
        <v>0</v>
      </c>
      <c r="G942">
        <v>0</v>
      </c>
      <c r="H942">
        <v>0</v>
      </c>
    </row>
    <row r="943" spans="1:8">
      <c r="A943" t="s">
        <v>142</v>
      </c>
      <c r="B943" t="s">
        <v>181</v>
      </c>
      <c r="C943" t="s">
        <v>861</v>
      </c>
      <c r="D943">
        <v>0</v>
      </c>
      <c r="E943">
        <v>8.5027200000000018</v>
      </c>
      <c r="F943">
        <v>2.2400000000000002</v>
      </c>
      <c r="G943">
        <v>2.4</v>
      </c>
      <c r="H943">
        <v>0</v>
      </c>
    </row>
    <row r="944" spans="1:8">
      <c r="A944" t="s">
        <v>142</v>
      </c>
      <c r="B944" t="s">
        <v>181</v>
      </c>
      <c r="C944" t="s">
        <v>862</v>
      </c>
      <c r="D944">
        <v>0</v>
      </c>
      <c r="E944">
        <v>8.5027200000000018</v>
      </c>
      <c r="F944">
        <v>2.2400000000000002</v>
      </c>
      <c r="G944">
        <v>2.4</v>
      </c>
      <c r="H944">
        <v>0</v>
      </c>
    </row>
    <row r="945" spans="1:8">
      <c r="A945" t="s">
        <v>142</v>
      </c>
      <c r="B945" t="s">
        <v>181</v>
      </c>
      <c r="C945" t="s">
        <v>863</v>
      </c>
      <c r="D945">
        <v>0</v>
      </c>
      <c r="E945">
        <v>8.5027200000000018</v>
      </c>
      <c r="F945">
        <v>2.2400000000000002</v>
      </c>
      <c r="G945">
        <v>2.4</v>
      </c>
      <c r="H945">
        <v>0</v>
      </c>
    </row>
    <row r="946" spans="1:8">
      <c r="A946" t="s">
        <v>142</v>
      </c>
      <c r="B946" t="s">
        <v>183</v>
      </c>
      <c r="C946" t="s">
        <v>856</v>
      </c>
      <c r="D946">
        <v>3.7052631578947368</v>
      </c>
      <c r="E946">
        <v>0</v>
      </c>
      <c r="F946">
        <v>0</v>
      </c>
      <c r="G946">
        <v>0</v>
      </c>
      <c r="H946">
        <v>0</v>
      </c>
    </row>
    <row r="947" spans="1:8">
      <c r="A947" t="s">
        <v>142</v>
      </c>
      <c r="B947" t="s">
        <v>183</v>
      </c>
      <c r="C947" t="s">
        <v>857</v>
      </c>
      <c r="D947">
        <v>5.3642105263157891</v>
      </c>
      <c r="E947">
        <v>0</v>
      </c>
      <c r="F947">
        <v>0</v>
      </c>
      <c r="G947">
        <v>0</v>
      </c>
      <c r="H947">
        <v>0</v>
      </c>
    </row>
    <row r="948" spans="1:8">
      <c r="A948" t="s">
        <v>142</v>
      </c>
      <c r="B948" t="s">
        <v>183</v>
      </c>
      <c r="C948" t="s">
        <v>858</v>
      </c>
      <c r="D948">
        <v>19.771200000000004</v>
      </c>
      <c r="E948">
        <v>0</v>
      </c>
      <c r="F948">
        <v>0</v>
      </c>
      <c r="G948">
        <v>0</v>
      </c>
      <c r="H948">
        <v>0</v>
      </c>
    </row>
    <row r="949" spans="1:8">
      <c r="A949" t="s">
        <v>142</v>
      </c>
      <c r="B949" t="s">
        <v>183</v>
      </c>
      <c r="C949" t="s">
        <v>859</v>
      </c>
      <c r="D949">
        <v>13.142720000000001</v>
      </c>
      <c r="E949">
        <v>0</v>
      </c>
      <c r="F949">
        <v>0</v>
      </c>
      <c r="G949">
        <v>0</v>
      </c>
      <c r="H949">
        <v>0</v>
      </c>
    </row>
    <row r="950" spans="1:8">
      <c r="A950" t="s">
        <v>142</v>
      </c>
      <c r="B950" t="s">
        <v>183</v>
      </c>
      <c r="C950" t="s">
        <v>860</v>
      </c>
      <c r="D950">
        <v>13.142720000000002</v>
      </c>
      <c r="E950">
        <v>0</v>
      </c>
      <c r="F950">
        <v>0</v>
      </c>
      <c r="G950">
        <v>0</v>
      </c>
      <c r="H950">
        <v>0</v>
      </c>
    </row>
    <row r="951" spans="1:8">
      <c r="A951" t="s">
        <v>142</v>
      </c>
      <c r="B951" t="s">
        <v>183</v>
      </c>
      <c r="C951" t="s">
        <v>861</v>
      </c>
      <c r="D951">
        <v>0</v>
      </c>
      <c r="E951">
        <v>8.5027200000000018</v>
      </c>
      <c r="F951">
        <v>2.2400000000000002</v>
      </c>
      <c r="G951">
        <v>2.4</v>
      </c>
      <c r="H951">
        <v>0</v>
      </c>
    </row>
    <row r="952" spans="1:8">
      <c r="A952" t="s">
        <v>142</v>
      </c>
      <c r="B952" t="s">
        <v>183</v>
      </c>
      <c r="C952" t="s">
        <v>862</v>
      </c>
      <c r="D952">
        <v>0</v>
      </c>
      <c r="E952">
        <v>8.5027200000000018</v>
      </c>
      <c r="F952">
        <v>2.2400000000000002</v>
      </c>
      <c r="G952">
        <v>2.4</v>
      </c>
      <c r="H952">
        <v>0</v>
      </c>
    </row>
    <row r="953" spans="1:8">
      <c r="A953" t="s">
        <v>142</v>
      </c>
      <c r="B953" t="s">
        <v>183</v>
      </c>
      <c r="C953" t="s">
        <v>863</v>
      </c>
      <c r="D953">
        <v>0</v>
      </c>
      <c r="E953">
        <v>8.5027200000000018</v>
      </c>
      <c r="F953">
        <v>2.2400000000000002</v>
      </c>
      <c r="G953">
        <v>2.4</v>
      </c>
      <c r="H953">
        <v>0</v>
      </c>
    </row>
    <row r="954" spans="1:8">
      <c r="A954" t="s">
        <v>142</v>
      </c>
      <c r="B954" t="s">
        <v>185</v>
      </c>
      <c r="C954" t="s">
        <v>856</v>
      </c>
      <c r="D954">
        <v>6.1179931536157461</v>
      </c>
      <c r="E954">
        <v>0</v>
      </c>
      <c r="F954">
        <v>0</v>
      </c>
      <c r="G954">
        <v>0</v>
      </c>
      <c r="H954">
        <v>0</v>
      </c>
    </row>
    <row r="955" spans="1:8">
      <c r="A955" t="s">
        <v>142</v>
      </c>
      <c r="B955" t="s">
        <v>185</v>
      </c>
      <c r="C955" t="s">
        <v>857</v>
      </c>
      <c r="D955">
        <v>6.8867871769914979</v>
      </c>
      <c r="E955">
        <v>0</v>
      </c>
      <c r="F955">
        <v>0</v>
      </c>
      <c r="G955">
        <v>0</v>
      </c>
      <c r="H955">
        <v>0</v>
      </c>
    </row>
    <row r="956" spans="1:8">
      <c r="A956" t="s">
        <v>142</v>
      </c>
      <c r="B956" t="s">
        <v>185</v>
      </c>
      <c r="C956" t="s">
        <v>858</v>
      </c>
      <c r="D956">
        <v>18.627791869918706</v>
      </c>
      <c r="E956">
        <v>0</v>
      </c>
      <c r="F956">
        <v>0</v>
      </c>
      <c r="G956">
        <v>0</v>
      </c>
      <c r="H956">
        <v>0</v>
      </c>
    </row>
    <row r="957" spans="1:8">
      <c r="A957" t="s">
        <v>142</v>
      </c>
      <c r="B957" t="s">
        <v>185</v>
      </c>
      <c r="C957" t="s">
        <v>859</v>
      </c>
      <c r="D957">
        <v>14.208805203252032</v>
      </c>
      <c r="E957">
        <v>0</v>
      </c>
      <c r="F957">
        <v>0</v>
      </c>
      <c r="G957">
        <v>0</v>
      </c>
      <c r="H957">
        <v>0</v>
      </c>
    </row>
    <row r="958" spans="1:8">
      <c r="A958" t="s">
        <v>142</v>
      </c>
      <c r="B958" t="s">
        <v>185</v>
      </c>
      <c r="C958" t="s">
        <v>860</v>
      </c>
      <c r="D958">
        <v>12.521199354425519</v>
      </c>
      <c r="E958">
        <v>0</v>
      </c>
      <c r="F958">
        <v>0</v>
      </c>
      <c r="G958">
        <v>0</v>
      </c>
      <c r="H958">
        <v>0</v>
      </c>
    </row>
    <row r="959" spans="1:8">
      <c r="A959" t="s">
        <v>142</v>
      </c>
      <c r="B959" t="s">
        <v>185</v>
      </c>
      <c r="C959" t="s">
        <v>861</v>
      </c>
      <c r="D959">
        <v>0</v>
      </c>
      <c r="E959">
        <v>5.9830652013150605</v>
      </c>
      <c r="F959">
        <v>4.538134153110458</v>
      </c>
      <c r="G959">
        <v>2</v>
      </c>
      <c r="H959">
        <v>0</v>
      </c>
    </row>
    <row r="960" spans="1:8">
      <c r="A960" t="s">
        <v>142</v>
      </c>
      <c r="B960" t="s">
        <v>185</v>
      </c>
      <c r="C960" t="s">
        <v>862</v>
      </c>
      <c r="D960">
        <v>0</v>
      </c>
      <c r="E960">
        <v>5.9830652013150605</v>
      </c>
      <c r="F960">
        <v>4.538134153110458</v>
      </c>
      <c r="G960">
        <v>2</v>
      </c>
      <c r="H960">
        <v>0</v>
      </c>
    </row>
    <row r="961" spans="1:8">
      <c r="A961" t="s">
        <v>142</v>
      </c>
      <c r="B961" t="s">
        <v>185</v>
      </c>
      <c r="C961" t="s">
        <v>863</v>
      </c>
      <c r="D961">
        <v>0</v>
      </c>
      <c r="E961">
        <v>5.9830652013150605</v>
      </c>
      <c r="F961">
        <v>4.538134153110458</v>
      </c>
      <c r="G961">
        <v>2</v>
      </c>
      <c r="H961">
        <v>0</v>
      </c>
    </row>
    <row r="962" spans="1:8">
      <c r="A962" t="s">
        <v>144</v>
      </c>
      <c r="B962" t="s">
        <v>171</v>
      </c>
      <c r="C962" t="s">
        <v>856</v>
      </c>
      <c r="D962">
        <v>7.5093333333333341</v>
      </c>
      <c r="E962">
        <v>0</v>
      </c>
      <c r="F962">
        <v>0</v>
      </c>
      <c r="G962">
        <v>0</v>
      </c>
      <c r="H962">
        <v>0</v>
      </c>
    </row>
    <row r="963" spans="1:8">
      <c r="A963" t="s">
        <v>144</v>
      </c>
      <c r="B963" t="s">
        <v>171</v>
      </c>
      <c r="C963" t="s">
        <v>857</v>
      </c>
      <c r="D963">
        <v>9.42291950712114</v>
      </c>
      <c r="E963">
        <v>0</v>
      </c>
      <c r="F963">
        <v>0</v>
      </c>
      <c r="G963">
        <v>0</v>
      </c>
      <c r="H963">
        <v>0</v>
      </c>
    </row>
    <row r="964" spans="1:8">
      <c r="A964" t="s">
        <v>144</v>
      </c>
      <c r="B964" t="s">
        <v>171</v>
      </c>
      <c r="C964" t="s">
        <v>858</v>
      </c>
      <c r="D964">
        <v>16.216803580707847</v>
      </c>
      <c r="E964">
        <v>0</v>
      </c>
      <c r="F964">
        <v>0</v>
      </c>
      <c r="G964">
        <v>0</v>
      </c>
      <c r="H964">
        <v>0</v>
      </c>
    </row>
    <row r="965" spans="1:8">
      <c r="A965" t="s">
        <v>144</v>
      </c>
      <c r="B965" t="s">
        <v>171</v>
      </c>
      <c r="C965" t="s">
        <v>859</v>
      </c>
      <c r="D965">
        <v>18.058921138574419</v>
      </c>
      <c r="E965">
        <v>0</v>
      </c>
      <c r="F965">
        <v>0</v>
      </c>
      <c r="G965">
        <v>0</v>
      </c>
      <c r="H965">
        <v>0</v>
      </c>
    </row>
    <row r="966" spans="1:8">
      <c r="A966" t="s">
        <v>144</v>
      </c>
      <c r="B966" t="s">
        <v>171</v>
      </c>
      <c r="C966" t="s">
        <v>860</v>
      </c>
      <c r="D966">
        <v>17.473260515830411</v>
      </c>
      <c r="E966">
        <v>0</v>
      </c>
      <c r="F966">
        <v>0</v>
      </c>
      <c r="G966">
        <v>0</v>
      </c>
      <c r="H966">
        <v>0</v>
      </c>
    </row>
    <row r="967" spans="1:8">
      <c r="A967" t="s">
        <v>144</v>
      </c>
      <c r="B967" t="s">
        <v>171</v>
      </c>
      <c r="C967" t="s">
        <v>861</v>
      </c>
      <c r="D967">
        <v>0</v>
      </c>
      <c r="E967">
        <v>11.329372748311979</v>
      </c>
      <c r="F967">
        <v>2.5630417292963998</v>
      </c>
      <c r="G967">
        <v>1.5808460382220306</v>
      </c>
      <c r="H967">
        <v>2</v>
      </c>
    </row>
    <row r="968" spans="1:8">
      <c r="A968" t="s">
        <v>144</v>
      </c>
      <c r="B968" t="s">
        <v>171</v>
      </c>
      <c r="C968" t="s">
        <v>862</v>
      </c>
      <c r="D968">
        <v>0</v>
      </c>
      <c r="E968">
        <v>11.329372748311979</v>
      </c>
      <c r="F968">
        <v>2.5630417292963998</v>
      </c>
      <c r="G968">
        <v>1.5808460382220306</v>
      </c>
      <c r="H968">
        <v>2</v>
      </c>
    </row>
    <row r="969" spans="1:8">
      <c r="A969" t="s">
        <v>144</v>
      </c>
      <c r="B969" t="s">
        <v>171</v>
      </c>
      <c r="C969" t="s">
        <v>863</v>
      </c>
      <c r="D969">
        <v>0</v>
      </c>
      <c r="E969">
        <v>11.329372748311979</v>
      </c>
      <c r="F969">
        <v>2.5630417292963998</v>
      </c>
      <c r="G969">
        <v>1.5808460382220306</v>
      </c>
      <c r="H969">
        <v>2</v>
      </c>
    </row>
    <row r="970" spans="1:8">
      <c r="A970" t="s">
        <v>144</v>
      </c>
      <c r="B970" t="s">
        <v>173</v>
      </c>
      <c r="C970" t="s">
        <v>856</v>
      </c>
      <c r="D970">
        <v>3.5203526056520609</v>
      </c>
      <c r="E970">
        <v>0</v>
      </c>
      <c r="F970">
        <v>0</v>
      </c>
      <c r="G970">
        <v>0</v>
      </c>
      <c r="H970">
        <v>0</v>
      </c>
    </row>
    <row r="971" spans="1:8">
      <c r="A971" t="s">
        <v>144</v>
      </c>
      <c r="B971" t="s">
        <v>173</v>
      </c>
      <c r="C971" t="s">
        <v>857</v>
      </c>
      <c r="D971">
        <v>10.131092192483317</v>
      </c>
      <c r="E971">
        <v>0</v>
      </c>
      <c r="F971">
        <v>0</v>
      </c>
      <c r="G971">
        <v>0</v>
      </c>
      <c r="H971">
        <v>0</v>
      </c>
    </row>
    <row r="972" spans="1:8">
      <c r="A972" t="s">
        <v>144</v>
      </c>
      <c r="B972" t="s">
        <v>173</v>
      </c>
      <c r="C972" t="s">
        <v>858</v>
      </c>
      <c r="D972">
        <v>12.830106028606259</v>
      </c>
      <c r="E972">
        <v>0</v>
      </c>
      <c r="F972">
        <v>0</v>
      </c>
      <c r="G972">
        <v>0</v>
      </c>
      <c r="H972">
        <v>0</v>
      </c>
    </row>
    <row r="973" spans="1:8">
      <c r="A973" t="s">
        <v>144</v>
      </c>
      <c r="B973" t="s">
        <v>173</v>
      </c>
      <c r="C973" t="s">
        <v>859</v>
      </c>
      <c r="D973">
        <v>12.083912143324305</v>
      </c>
      <c r="E973">
        <v>0</v>
      </c>
      <c r="F973">
        <v>0</v>
      </c>
      <c r="G973">
        <v>0</v>
      </c>
      <c r="H973">
        <v>0</v>
      </c>
    </row>
    <row r="974" spans="1:8">
      <c r="A974" t="s">
        <v>144</v>
      </c>
      <c r="B974" t="s">
        <v>173</v>
      </c>
      <c r="C974" t="s">
        <v>860</v>
      </c>
      <c r="D974">
        <v>15.170781857889905</v>
      </c>
      <c r="E974">
        <v>0</v>
      </c>
      <c r="F974">
        <v>0</v>
      </c>
      <c r="G974">
        <v>0</v>
      </c>
      <c r="H974">
        <v>0</v>
      </c>
    </row>
    <row r="975" spans="1:8">
      <c r="A975" t="s">
        <v>144</v>
      </c>
      <c r="B975" t="s">
        <v>173</v>
      </c>
      <c r="C975" t="s">
        <v>861</v>
      </c>
      <c r="D975">
        <v>0</v>
      </c>
      <c r="E975">
        <v>8.4735711893420991</v>
      </c>
      <c r="F975">
        <v>2.9922578538974873</v>
      </c>
      <c r="G975">
        <v>2.41788447942423</v>
      </c>
      <c r="H975">
        <v>1.2870683352260861</v>
      </c>
    </row>
    <row r="976" spans="1:8">
      <c r="A976" t="s">
        <v>144</v>
      </c>
      <c r="B976" t="s">
        <v>173</v>
      </c>
      <c r="C976" t="s">
        <v>862</v>
      </c>
      <c r="D976">
        <v>0</v>
      </c>
      <c r="E976">
        <v>8.4735711893420991</v>
      </c>
      <c r="F976">
        <v>2.9922578538974873</v>
      </c>
      <c r="G976">
        <v>2.41788447942423</v>
      </c>
      <c r="H976">
        <v>1.2870683352260861</v>
      </c>
    </row>
    <row r="977" spans="1:8">
      <c r="A977" t="s">
        <v>144</v>
      </c>
      <c r="B977" t="s">
        <v>173</v>
      </c>
      <c r="C977" t="s">
        <v>863</v>
      </c>
      <c r="D977">
        <v>0</v>
      </c>
      <c r="E977">
        <v>8.4735711893420991</v>
      </c>
      <c r="F977">
        <v>2.9922578538974873</v>
      </c>
      <c r="G977">
        <v>2.41788447942423</v>
      </c>
      <c r="H977">
        <v>1.2870683352260861</v>
      </c>
    </row>
    <row r="978" spans="1:8">
      <c r="A978" t="s">
        <v>144</v>
      </c>
      <c r="B978" t="s">
        <v>175</v>
      </c>
      <c r="C978" t="s">
        <v>856</v>
      </c>
      <c r="D978">
        <v>7.065853658536585</v>
      </c>
      <c r="E978">
        <v>0</v>
      </c>
      <c r="F978">
        <v>0</v>
      </c>
      <c r="G978">
        <v>0</v>
      </c>
      <c r="H978">
        <v>0</v>
      </c>
    </row>
    <row r="979" spans="1:8">
      <c r="A979" t="s">
        <v>144</v>
      </c>
      <c r="B979" t="s">
        <v>175</v>
      </c>
      <c r="C979" t="s">
        <v>857</v>
      </c>
      <c r="D979">
        <v>7.065853658536585</v>
      </c>
      <c r="E979">
        <v>0</v>
      </c>
      <c r="F979">
        <v>0</v>
      </c>
      <c r="G979">
        <v>0</v>
      </c>
      <c r="H979">
        <v>0</v>
      </c>
    </row>
    <row r="980" spans="1:8">
      <c r="A980" t="s">
        <v>144</v>
      </c>
      <c r="B980" t="s">
        <v>175</v>
      </c>
      <c r="C980" t="s">
        <v>858</v>
      </c>
      <c r="D980">
        <v>32.6819512195122</v>
      </c>
      <c r="E980">
        <v>0</v>
      </c>
      <c r="F980">
        <v>0</v>
      </c>
      <c r="G980">
        <v>0</v>
      </c>
      <c r="H980">
        <v>0</v>
      </c>
    </row>
    <row r="981" spans="1:8">
      <c r="A981" t="s">
        <v>144</v>
      </c>
      <c r="B981" t="s">
        <v>175</v>
      </c>
      <c r="C981" t="s">
        <v>859</v>
      </c>
      <c r="D981">
        <v>32.6819512195122</v>
      </c>
      <c r="E981">
        <v>0</v>
      </c>
      <c r="F981">
        <v>0</v>
      </c>
      <c r="G981">
        <v>0</v>
      </c>
      <c r="H981">
        <v>0</v>
      </c>
    </row>
    <row r="982" spans="1:8">
      <c r="A982" t="s">
        <v>144</v>
      </c>
      <c r="B982" t="s">
        <v>175</v>
      </c>
      <c r="C982" t="s">
        <v>860</v>
      </c>
      <c r="D982">
        <v>22.556316126553096</v>
      </c>
      <c r="E982">
        <v>0</v>
      </c>
      <c r="F982">
        <v>0</v>
      </c>
      <c r="G982">
        <v>0</v>
      </c>
      <c r="H982">
        <v>0</v>
      </c>
    </row>
    <row r="983" spans="1:8">
      <c r="A983" t="s">
        <v>144</v>
      </c>
      <c r="B983" t="s">
        <v>175</v>
      </c>
      <c r="C983" t="s">
        <v>861</v>
      </c>
      <c r="D983">
        <v>0</v>
      </c>
      <c r="E983">
        <v>1.8875112078903546</v>
      </c>
      <c r="F983">
        <v>18.268804918662742</v>
      </c>
      <c r="G983">
        <v>2.4</v>
      </c>
      <c r="H983">
        <v>0</v>
      </c>
    </row>
    <row r="984" spans="1:8">
      <c r="A984" t="s">
        <v>144</v>
      </c>
      <c r="B984" t="s">
        <v>175</v>
      </c>
      <c r="C984" t="s">
        <v>862</v>
      </c>
      <c r="D984">
        <v>0</v>
      </c>
      <c r="E984">
        <v>1.8875112078903546</v>
      </c>
      <c r="F984">
        <v>18.268804918662742</v>
      </c>
      <c r="G984">
        <v>2.4</v>
      </c>
      <c r="H984">
        <v>0</v>
      </c>
    </row>
    <row r="985" spans="1:8">
      <c r="A985" t="s">
        <v>144</v>
      </c>
      <c r="B985" t="s">
        <v>175</v>
      </c>
      <c r="C985" t="s">
        <v>863</v>
      </c>
      <c r="D985">
        <v>0</v>
      </c>
      <c r="E985">
        <v>1.8875112078903546</v>
      </c>
      <c r="F985">
        <v>18.268804918662742</v>
      </c>
      <c r="G985">
        <v>2.4</v>
      </c>
      <c r="H985">
        <v>0</v>
      </c>
    </row>
    <row r="986" spans="1:8">
      <c r="A986" t="s">
        <v>144</v>
      </c>
      <c r="B986" t="s">
        <v>177</v>
      </c>
      <c r="C986" t="s">
        <v>856</v>
      </c>
      <c r="D986">
        <v>3.7052631578947368</v>
      </c>
      <c r="E986">
        <v>0</v>
      </c>
      <c r="F986">
        <v>0</v>
      </c>
      <c r="G986">
        <v>0</v>
      </c>
      <c r="H986">
        <v>0</v>
      </c>
    </row>
    <row r="987" spans="1:8">
      <c r="A987" t="s">
        <v>144</v>
      </c>
      <c r="B987" t="s">
        <v>177</v>
      </c>
      <c r="C987" t="s">
        <v>857</v>
      </c>
      <c r="D987">
        <v>5.3642105263157891</v>
      </c>
      <c r="E987">
        <v>0</v>
      </c>
      <c r="F987">
        <v>0</v>
      </c>
      <c r="G987">
        <v>0</v>
      </c>
      <c r="H987">
        <v>0</v>
      </c>
    </row>
    <row r="988" spans="1:8">
      <c r="A988" t="s">
        <v>144</v>
      </c>
      <c r="B988" t="s">
        <v>177</v>
      </c>
      <c r="C988" t="s">
        <v>858</v>
      </c>
      <c r="D988">
        <v>19.771200000000004</v>
      </c>
      <c r="E988">
        <v>0</v>
      </c>
      <c r="F988">
        <v>0</v>
      </c>
      <c r="G988">
        <v>0</v>
      </c>
      <c r="H988">
        <v>0</v>
      </c>
    </row>
    <row r="989" spans="1:8">
      <c r="A989" t="s">
        <v>144</v>
      </c>
      <c r="B989" t="s">
        <v>177</v>
      </c>
      <c r="C989" t="s">
        <v>859</v>
      </c>
      <c r="D989">
        <v>13.142720000000001</v>
      </c>
      <c r="E989">
        <v>0</v>
      </c>
      <c r="F989">
        <v>0</v>
      </c>
      <c r="G989">
        <v>0</v>
      </c>
      <c r="H989">
        <v>0</v>
      </c>
    </row>
    <row r="990" spans="1:8">
      <c r="A990" t="s">
        <v>144</v>
      </c>
      <c r="B990" t="s">
        <v>177</v>
      </c>
      <c r="C990" t="s">
        <v>860</v>
      </c>
      <c r="D990">
        <v>13.142720000000002</v>
      </c>
      <c r="E990">
        <v>0</v>
      </c>
      <c r="F990">
        <v>0</v>
      </c>
      <c r="G990">
        <v>0</v>
      </c>
      <c r="H990">
        <v>0</v>
      </c>
    </row>
    <row r="991" spans="1:8">
      <c r="A991" t="s">
        <v>144</v>
      </c>
      <c r="B991" t="s">
        <v>177</v>
      </c>
      <c r="C991" t="s">
        <v>861</v>
      </c>
      <c r="D991">
        <v>0</v>
      </c>
      <c r="E991">
        <v>8.5027200000000018</v>
      </c>
      <c r="F991">
        <v>2.2400000000000002</v>
      </c>
      <c r="G991">
        <v>2.4</v>
      </c>
      <c r="H991">
        <v>0</v>
      </c>
    </row>
    <row r="992" spans="1:8">
      <c r="A992" t="s">
        <v>144</v>
      </c>
      <c r="B992" t="s">
        <v>177</v>
      </c>
      <c r="C992" t="s">
        <v>862</v>
      </c>
      <c r="D992">
        <v>0</v>
      </c>
      <c r="E992">
        <v>8.5027200000000018</v>
      </c>
      <c r="F992">
        <v>2.2400000000000002</v>
      </c>
      <c r="G992">
        <v>2.4</v>
      </c>
      <c r="H992">
        <v>0</v>
      </c>
    </row>
    <row r="993" spans="1:8">
      <c r="A993" t="s">
        <v>144</v>
      </c>
      <c r="B993" t="s">
        <v>177</v>
      </c>
      <c r="C993" t="s">
        <v>863</v>
      </c>
      <c r="D993">
        <v>0</v>
      </c>
      <c r="E993">
        <v>8.5027200000000018</v>
      </c>
      <c r="F993">
        <v>2.2400000000000002</v>
      </c>
      <c r="G993">
        <v>2.4</v>
      </c>
      <c r="H993">
        <v>0</v>
      </c>
    </row>
    <row r="994" spans="1:8">
      <c r="A994" t="s">
        <v>144</v>
      </c>
      <c r="B994" t="s">
        <v>179</v>
      </c>
      <c r="C994" t="s">
        <v>856</v>
      </c>
      <c r="D994">
        <v>3.7052631578947368</v>
      </c>
      <c r="E994">
        <v>0</v>
      </c>
      <c r="F994">
        <v>0</v>
      </c>
      <c r="G994">
        <v>0</v>
      </c>
      <c r="H994">
        <v>0</v>
      </c>
    </row>
    <row r="995" spans="1:8">
      <c r="A995" t="s">
        <v>144</v>
      </c>
      <c r="B995" t="s">
        <v>179</v>
      </c>
      <c r="C995" t="s">
        <v>857</v>
      </c>
      <c r="D995">
        <v>5.3642105263157891</v>
      </c>
      <c r="E995">
        <v>0</v>
      </c>
      <c r="F995">
        <v>0</v>
      </c>
      <c r="G995">
        <v>0</v>
      </c>
      <c r="H995">
        <v>0</v>
      </c>
    </row>
    <row r="996" spans="1:8">
      <c r="A996" t="s">
        <v>144</v>
      </c>
      <c r="B996" t="s">
        <v>179</v>
      </c>
      <c r="C996" t="s">
        <v>858</v>
      </c>
      <c r="D996">
        <v>19.771200000000004</v>
      </c>
      <c r="E996">
        <v>0</v>
      </c>
      <c r="F996">
        <v>0</v>
      </c>
      <c r="G996">
        <v>0</v>
      </c>
      <c r="H996">
        <v>0</v>
      </c>
    </row>
    <row r="997" spans="1:8">
      <c r="A997" t="s">
        <v>144</v>
      </c>
      <c r="B997" t="s">
        <v>179</v>
      </c>
      <c r="C997" t="s">
        <v>859</v>
      </c>
      <c r="D997">
        <v>13.142720000000001</v>
      </c>
      <c r="E997">
        <v>0</v>
      </c>
      <c r="F997">
        <v>0</v>
      </c>
      <c r="G997">
        <v>0</v>
      </c>
      <c r="H997">
        <v>0</v>
      </c>
    </row>
    <row r="998" spans="1:8">
      <c r="A998" t="s">
        <v>144</v>
      </c>
      <c r="B998" t="s">
        <v>179</v>
      </c>
      <c r="C998" t="s">
        <v>860</v>
      </c>
      <c r="D998">
        <v>13.142720000000002</v>
      </c>
      <c r="E998">
        <v>0</v>
      </c>
      <c r="F998">
        <v>0</v>
      </c>
      <c r="G998">
        <v>0</v>
      </c>
      <c r="H998">
        <v>0</v>
      </c>
    </row>
    <row r="999" spans="1:8">
      <c r="A999" t="s">
        <v>144</v>
      </c>
      <c r="B999" t="s">
        <v>179</v>
      </c>
      <c r="C999" t="s">
        <v>861</v>
      </c>
      <c r="D999">
        <v>0</v>
      </c>
      <c r="E999">
        <v>8.5027200000000018</v>
      </c>
      <c r="F999">
        <v>2.2400000000000002</v>
      </c>
      <c r="G999">
        <v>2.4</v>
      </c>
      <c r="H999">
        <v>0</v>
      </c>
    </row>
    <row r="1000" spans="1:8">
      <c r="A1000" t="s">
        <v>144</v>
      </c>
      <c r="B1000" t="s">
        <v>179</v>
      </c>
      <c r="C1000" t="s">
        <v>862</v>
      </c>
      <c r="D1000">
        <v>0</v>
      </c>
      <c r="E1000">
        <v>8.5027200000000018</v>
      </c>
      <c r="F1000">
        <v>2.2400000000000002</v>
      </c>
      <c r="G1000">
        <v>2.4</v>
      </c>
      <c r="H1000">
        <v>0</v>
      </c>
    </row>
    <row r="1001" spans="1:8">
      <c r="A1001" t="s">
        <v>144</v>
      </c>
      <c r="B1001" t="s">
        <v>179</v>
      </c>
      <c r="C1001" t="s">
        <v>863</v>
      </c>
      <c r="D1001">
        <v>0</v>
      </c>
      <c r="E1001">
        <v>8.5027200000000018</v>
      </c>
      <c r="F1001">
        <v>2.2400000000000002</v>
      </c>
      <c r="G1001">
        <v>2.4</v>
      </c>
      <c r="H1001">
        <v>0</v>
      </c>
    </row>
    <row r="1002" spans="1:8">
      <c r="A1002" t="s">
        <v>144</v>
      </c>
      <c r="B1002" t="s">
        <v>181</v>
      </c>
      <c r="C1002" t="s">
        <v>856</v>
      </c>
      <c r="D1002">
        <v>3.7052631578947368</v>
      </c>
      <c r="E1002">
        <v>0</v>
      </c>
      <c r="F1002">
        <v>0</v>
      </c>
      <c r="G1002">
        <v>0</v>
      </c>
      <c r="H1002">
        <v>0</v>
      </c>
    </row>
    <row r="1003" spans="1:8">
      <c r="A1003" t="s">
        <v>144</v>
      </c>
      <c r="B1003" t="s">
        <v>181</v>
      </c>
      <c r="C1003" t="s">
        <v>857</v>
      </c>
      <c r="D1003">
        <v>5.3642105263157891</v>
      </c>
      <c r="E1003">
        <v>0</v>
      </c>
      <c r="F1003">
        <v>0</v>
      </c>
      <c r="G1003">
        <v>0</v>
      </c>
      <c r="H1003">
        <v>0</v>
      </c>
    </row>
    <row r="1004" spans="1:8">
      <c r="A1004" t="s">
        <v>144</v>
      </c>
      <c r="B1004" t="s">
        <v>181</v>
      </c>
      <c r="C1004" t="s">
        <v>858</v>
      </c>
      <c r="D1004">
        <v>19.771200000000004</v>
      </c>
      <c r="E1004">
        <v>0</v>
      </c>
      <c r="F1004">
        <v>0</v>
      </c>
      <c r="G1004">
        <v>0</v>
      </c>
      <c r="H1004">
        <v>0</v>
      </c>
    </row>
    <row r="1005" spans="1:8">
      <c r="A1005" t="s">
        <v>144</v>
      </c>
      <c r="B1005" t="s">
        <v>181</v>
      </c>
      <c r="C1005" t="s">
        <v>859</v>
      </c>
      <c r="D1005">
        <v>13.142720000000001</v>
      </c>
      <c r="E1005">
        <v>0</v>
      </c>
      <c r="F1005">
        <v>0</v>
      </c>
      <c r="G1005">
        <v>0</v>
      </c>
      <c r="H1005">
        <v>0</v>
      </c>
    </row>
    <row r="1006" spans="1:8">
      <c r="A1006" t="s">
        <v>144</v>
      </c>
      <c r="B1006" t="s">
        <v>181</v>
      </c>
      <c r="C1006" t="s">
        <v>860</v>
      </c>
      <c r="D1006">
        <v>13.142720000000002</v>
      </c>
      <c r="E1006">
        <v>0</v>
      </c>
      <c r="F1006">
        <v>0</v>
      </c>
      <c r="G1006">
        <v>0</v>
      </c>
      <c r="H1006">
        <v>0</v>
      </c>
    </row>
    <row r="1007" spans="1:8">
      <c r="A1007" t="s">
        <v>144</v>
      </c>
      <c r="B1007" t="s">
        <v>181</v>
      </c>
      <c r="C1007" t="s">
        <v>861</v>
      </c>
      <c r="D1007">
        <v>0</v>
      </c>
      <c r="E1007">
        <v>8.5027200000000018</v>
      </c>
      <c r="F1007">
        <v>2.2400000000000002</v>
      </c>
      <c r="G1007">
        <v>2.4</v>
      </c>
      <c r="H1007">
        <v>0</v>
      </c>
    </row>
    <row r="1008" spans="1:8">
      <c r="A1008" t="s">
        <v>144</v>
      </c>
      <c r="B1008" t="s">
        <v>181</v>
      </c>
      <c r="C1008" t="s">
        <v>862</v>
      </c>
      <c r="D1008">
        <v>0</v>
      </c>
      <c r="E1008">
        <v>8.5027200000000018</v>
      </c>
      <c r="F1008">
        <v>2.2400000000000002</v>
      </c>
      <c r="G1008">
        <v>2.4</v>
      </c>
      <c r="H1008">
        <v>0</v>
      </c>
    </row>
    <row r="1009" spans="1:8">
      <c r="A1009" t="s">
        <v>144</v>
      </c>
      <c r="B1009" t="s">
        <v>181</v>
      </c>
      <c r="C1009" t="s">
        <v>863</v>
      </c>
      <c r="D1009">
        <v>0</v>
      </c>
      <c r="E1009">
        <v>8.5027200000000018</v>
      </c>
      <c r="F1009">
        <v>2.2400000000000002</v>
      </c>
      <c r="G1009">
        <v>2.4</v>
      </c>
      <c r="H1009">
        <v>0</v>
      </c>
    </row>
    <row r="1010" spans="1:8">
      <c r="A1010" t="s">
        <v>144</v>
      </c>
      <c r="B1010" t="s">
        <v>183</v>
      </c>
      <c r="C1010" t="s">
        <v>856</v>
      </c>
      <c r="D1010">
        <v>3.7052631578947368</v>
      </c>
      <c r="E1010">
        <v>0</v>
      </c>
      <c r="F1010">
        <v>0</v>
      </c>
      <c r="G1010">
        <v>0</v>
      </c>
      <c r="H1010">
        <v>0</v>
      </c>
    </row>
    <row r="1011" spans="1:8">
      <c r="A1011" t="s">
        <v>144</v>
      </c>
      <c r="B1011" t="s">
        <v>183</v>
      </c>
      <c r="C1011" t="s">
        <v>857</v>
      </c>
      <c r="D1011">
        <v>5.3642105263157891</v>
      </c>
      <c r="E1011">
        <v>0</v>
      </c>
      <c r="F1011">
        <v>0</v>
      </c>
      <c r="G1011">
        <v>0</v>
      </c>
      <c r="H1011">
        <v>0</v>
      </c>
    </row>
    <row r="1012" spans="1:8">
      <c r="A1012" t="s">
        <v>144</v>
      </c>
      <c r="B1012" t="s">
        <v>183</v>
      </c>
      <c r="C1012" t="s">
        <v>858</v>
      </c>
      <c r="D1012">
        <v>19.771200000000004</v>
      </c>
      <c r="E1012">
        <v>0</v>
      </c>
      <c r="F1012">
        <v>0</v>
      </c>
      <c r="G1012">
        <v>0</v>
      </c>
      <c r="H1012">
        <v>0</v>
      </c>
    </row>
    <row r="1013" spans="1:8">
      <c r="A1013" t="s">
        <v>144</v>
      </c>
      <c r="B1013" t="s">
        <v>183</v>
      </c>
      <c r="C1013" t="s">
        <v>859</v>
      </c>
      <c r="D1013">
        <v>13.142720000000001</v>
      </c>
      <c r="E1013">
        <v>0</v>
      </c>
      <c r="F1013">
        <v>0</v>
      </c>
      <c r="G1013">
        <v>0</v>
      </c>
      <c r="H1013">
        <v>0</v>
      </c>
    </row>
    <row r="1014" spans="1:8">
      <c r="A1014" t="s">
        <v>144</v>
      </c>
      <c r="B1014" t="s">
        <v>183</v>
      </c>
      <c r="C1014" t="s">
        <v>860</v>
      </c>
      <c r="D1014">
        <v>13.142720000000002</v>
      </c>
      <c r="E1014">
        <v>0</v>
      </c>
      <c r="F1014">
        <v>0</v>
      </c>
      <c r="G1014">
        <v>0</v>
      </c>
      <c r="H1014">
        <v>0</v>
      </c>
    </row>
    <row r="1015" spans="1:8">
      <c r="A1015" t="s">
        <v>144</v>
      </c>
      <c r="B1015" t="s">
        <v>183</v>
      </c>
      <c r="C1015" t="s">
        <v>861</v>
      </c>
      <c r="D1015">
        <v>0</v>
      </c>
      <c r="E1015">
        <v>8.5027200000000018</v>
      </c>
      <c r="F1015">
        <v>2.2400000000000002</v>
      </c>
      <c r="G1015">
        <v>2.4</v>
      </c>
      <c r="H1015">
        <v>0</v>
      </c>
    </row>
    <row r="1016" spans="1:8">
      <c r="A1016" t="s">
        <v>144</v>
      </c>
      <c r="B1016" t="s">
        <v>183</v>
      </c>
      <c r="C1016" t="s">
        <v>862</v>
      </c>
      <c r="D1016">
        <v>0</v>
      </c>
      <c r="E1016">
        <v>8.5027200000000018</v>
      </c>
      <c r="F1016">
        <v>2.2400000000000002</v>
      </c>
      <c r="G1016">
        <v>2.4</v>
      </c>
      <c r="H1016">
        <v>0</v>
      </c>
    </row>
    <row r="1017" spans="1:8">
      <c r="A1017" t="s">
        <v>144</v>
      </c>
      <c r="B1017" t="s">
        <v>183</v>
      </c>
      <c r="C1017" t="s">
        <v>863</v>
      </c>
      <c r="D1017">
        <v>0</v>
      </c>
      <c r="E1017">
        <v>8.5027200000000018</v>
      </c>
      <c r="F1017">
        <v>2.2400000000000002</v>
      </c>
      <c r="G1017">
        <v>2.4</v>
      </c>
      <c r="H1017">
        <v>0</v>
      </c>
    </row>
    <row r="1018" spans="1:8">
      <c r="A1018" t="s">
        <v>144</v>
      </c>
      <c r="B1018" t="s">
        <v>185</v>
      </c>
      <c r="C1018" t="s">
        <v>856</v>
      </c>
      <c r="D1018">
        <v>6.1179931536157461</v>
      </c>
      <c r="E1018">
        <v>0</v>
      </c>
      <c r="F1018">
        <v>0</v>
      </c>
      <c r="G1018">
        <v>0</v>
      </c>
      <c r="H1018">
        <v>0</v>
      </c>
    </row>
    <row r="1019" spans="1:8">
      <c r="A1019" t="s">
        <v>144</v>
      </c>
      <c r="B1019" t="s">
        <v>185</v>
      </c>
      <c r="C1019" t="s">
        <v>857</v>
      </c>
      <c r="D1019">
        <v>6.8867871769914979</v>
      </c>
      <c r="E1019">
        <v>0</v>
      </c>
      <c r="F1019">
        <v>0</v>
      </c>
      <c r="G1019">
        <v>0</v>
      </c>
      <c r="H1019">
        <v>0</v>
      </c>
    </row>
    <row r="1020" spans="1:8">
      <c r="A1020" t="s">
        <v>144</v>
      </c>
      <c r="B1020" t="s">
        <v>185</v>
      </c>
      <c r="C1020" t="s">
        <v>858</v>
      </c>
      <c r="D1020">
        <v>18.627791869918706</v>
      </c>
      <c r="E1020">
        <v>0</v>
      </c>
      <c r="F1020">
        <v>0</v>
      </c>
      <c r="G1020">
        <v>0</v>
      </c>
      <c r="H1020">
        <v>0</v>
      </c>
    </row>
    <row r="1021" spans="1:8">
      <c r="A1021" t="s">
        <v>144</v>
      </c>
      <c r="B1021" t="s">
        <v>185</v>
      </c>
      <c r="C1021" t="s">
        <v>859</v>
      </c>
      <c r="D1021">
        <v>14.208805203252032</v>
      </c>
      <c r="E1021">
        <v>0</v>
      </c>
      <c r="F1021">
        <v>0</v>
      </c>
      <c r="G1021">
        <v>0</v>
      </c>
      <c r="H1021">
        <v>0</v>
      </c>
    </row>
    <row r="1022" spans="1:8">
      <c r="A1022" t="s">
        <v>144</v>
      </c>
      <c r="B1022" t="s">
        <v>185</v>
      </c>
      <c r="C1022" t="s">
        <v>860</v>
      </c>
      <c r="D1022">
        <v>12.521199354425519</v>
      </c>
      <c r="E1022">
        <v>0</v>
      </c>
      <c r="F1022">
        <v>0</v>
      </c>
      <c r="G1022">
        <v>0</v>
      </c>
      <c r="H1022">
        <v>0</v>
      </c>
    </row>
    <row r="1023" spans="1:8">
      <c r="A1023" t="s">
        <v>144</v>
      </c>
      <c r="B1023" t="s">
        <v>185</v>
      </c>
      <c r="C1023" t="s">
        <v>861</v>
      </c>
      <c r="D1023">
        <v>0</v>
      </c>
      <c r="E1023">
        <v>5.9830652013150605</v>
      </c>
      <c r="F1023">
        <v>4.538134153110458</v>
      </c>
      <c r="G1023">
        <v>2</v>
      </c>
      <c r="H1023">
        <v>0</v>
      </c>
    </row>
    <row r="1024" spans="1:8">
      <c r="A1024" t="s">
        <v>144</v>
      </c>
      <c r="B1024" t="s">
        <v>185</v>
      </c>
      <c r="C1024" t="s">
        <v>862</v>
      </c>
      <c r="D1024">
        <v>0</v>
      </c>
      <c r="E1024">
        <v>5.9830652013150605</v>
      </c>
      <c r="F1024">
        <v>4.538134153110458</v>
      </c>
      <c r="G1024">
        <v>2</v>
      </c>
      <c r="H1024">
        <v>0</v>
      </c>
    </row>
    <row r="1025" spans="1:8">
      <c r="A1025" t="s">
        <v>144</v>
      </c>
      <c r="B1025" t="s">
        <v>185</v>
      </c>
      <c r="C1025" t="s">
        <v>863</v>
      </c>
      <c r="D1025">
        <v>0</v>
      </c>
      <c r="E1025">
        <v>5.9830652013150605</v>
      </c>
      <c r="F1025">
        <v>4.538134153110458</v>
      </c>
      <c r="G1025">
        <v>2</v>
      </c>
      <c r="H1025">
        <v>0</v>
      </c>
    </row>
    <row r="1026" spans="1:8">
      <c r="A1026" t="s">
        <v>146</v>
      </c>
      <c r="B1026" t="s">
        <v>171</v>
      </c>
      <c r="C1026" t="s">
        <v>856</v>
      </c>
      <c r="D1026">
        <v>5.6175560175560184</v>
      </c>
      <c r="E1026">
        <v>0</v>
      </c>
      <c r="F1026">
        <v>0</v>
      </c>
      <c r="G1026">
        <v>0</v>
      </c>
      <c r="H1026">
        <v>0</v>
      </c>
    </row>
    <row r="1027" spans="1:8">
      <c r="A1027" t="s">
        <v>146</v>
      </c>
      <c r="B1027" t="s">
        <v>171</v>
      </c>
      <c r="C1027" t="s">
        <v>857</v>
      </c>
      <c r="D1027">
        <v>10.947542957713862</v>
      </c>
      <c r="E1027">
        <v>0</v>
      </c>
      <c r="F1027">
        <v>0</v>
      </c>
      <c r="G1027">
        <v>0</v>
      </c>
      <c r="H1027">
        <v>0</v>
      </c>
    </row>
    <row r="1028" spans="1:8">
      <c r="A1028" t="s">
        <v>146</v>
      </c>
      <c r="B1028" t="s">
        <v>171</v>
      </c>
      <c r="C1028" t="s">
        <v>858</v>
      </c>
      <c r="D1028">
        <v>10.947542957713862</v>
      </c>
      <c r="E1028">
        <v>0</v>
      </c>
      <c r="F1028">
        <v>0</v>
      </c>
      <c r="G1028">
        <v>0</v>
      </c>
      <c r="H1028">
        <v>0</v>
      </c>
    </row>
    <row r="1029" spans="1:8">
      <c r="A1029" t="s">
        <v>146</v>
      </c>
      <c r="B1029" t="s">
        <v>171</v>
      </c>
      <c r="C1029" t="s">
        <v>859</v>
      </c>
      <c r="D1029">
        <v>20.807175182523093</v>
      </c>
      <c r="E1029">
        <v>0</v>
      </c>
      <c r="F1029">
        <v>0</v>
      </c>
      <c r="G1029">
        <v>0</v>
      </c>
      <c r="H1029">
        <v>0</v>
      </c>
    </row>
    <row r="1030" spans="1:8">
      <c r="A1030" t="s">
        <v>146</v>
      </c>
      <c r="B1030" t="s">
        <v>171</v>
      </c>
      <c r="C1030" t="s">
        <v>860</v>
      </c>
      <c r="D1030">
        <v>17.759232811229637</v>
      </c>
      <c r="E1030">
        <v>0</v>
      </c>
      <c r="F1030">
        <v>0</v>
      </c>
      <c r="G1030">
        <v>0</v>
      </c>
      <c r="H1030">
        <v>0</v>
      </c>
    </row>
    <row r="1031" spans="1:8">
      <c r="A1031" t="s">
        <v>146</v>
      </c>
      <c r="B1031" t="s">
        <v>171</v>
      </c>
      <c r="C1031" t="s">
        <v>861</v>
      </c>
      <c r="D1031">
        <v>0</v>
      </c>
      <c r="E1031">
        <v>9.7777777777777786</v>
      </c>
      <c r="F1031">
        <v>3.5814550334518596</v>
      </c>
      <c r="G1031">
        <v>2.4000000000000004</v>
      </c>
      <c r="H1031">
        <v>2</v>
      </c>
    </row>
    <row r="1032" spans="1:8">
      <c r="A1032" t="s">
        <v>146</v>
      </c>
      <c r="B1032" t="s">
        <v>171</v>
      </c>
      <c r="C1032" t="s">
        <v>862</v>
      </c>
      <c r="D1032">
        <v>0</v>
      </c>
      <c r="E1032">
        <v>9.7777777777777786</v>
      </c>
      <c r="F1032">
        <v>3.5814550334518596</v>
      </c>
      <c r="G1032">
        <v>2.4000000000000004</v>
      </c>
      <c r="H1032">
        <v>2</v>
      </c>
    </row>
    <row r="1033" spans="1:8">
      <c r="A1033" t="s">
        <v>146</v>
      </c>
      <c r="B1033" t="s">
        <v>171</v>
      </c>
      <c r="C1033" t="s">
        <v>863</v>
      </c>
      <c r="D1033">
        <v>0</v>
      </c>
      <c r="E1033">
        <v>9.7777777777777786</v>
      </c>
      <c r="F1033">
        <v>3.5814550334518596</v>
      </c>
      <c r="G1033">
        <v>2.4000000000000004</v>
      </c>
      <c r="H1033">
        <v>2</v>
      </c>
    </row>
    <row r="1034" spans="1:8">
      <c r="A1034" t="s">
        <v>146</v>
      </c>
      <c r="B1034" t="s">
        <v>173</v>
      </c>
      <c r="C1034" t="s">
        <v>856</v>
      </c>
      <c r="D1034">
        <v>3.4246030579241395</v>
      </c>
      <c r="E1034">
        <v>0</v>
      </c>
      <c r="F1034">
        <v>0</v>
      </c>
      <c r="G1034">
        <v>0</v>
      </c>
      <c r="H1034">
        <v>0</v>
      </c>
    </row>
    <row r="1035" spans="1:8">
      <c r="A1035" t="s">
        <v>146</v>
      </c>
      <c r="B1035" t="s">
        <v>173</v>
      </c>
      <c r="C1035" t="s">
        <v>857</v>
      </c>
      <c r="D1035">
        <v>6.3982297008317772</v>
      </c>
      <c r="E1035">
        <v>0</v>
      </c>
      <c r="F1035">
        <v>0</v>
      </c>
      <c r="G1035">
        <v>0</v>
      </c>
      <c r="H1035">
        <v>0</v>
      </c>
    </row>
    <row r="1036" spans="1:8">
      <c r="A1036" t="s">
        <v>146</v>
      </c>
      <c r="B1036" t="s">
        <v>173</v>
      </c>
      <c r="C1036" t="s">
        <v>858</v>
      </c>
      <c r="D1036">
        <v>5.8260151958178277</v>
      </c>
      <c r="E1036">
        <v>0</v>
      </c>
      <c r="F1036">
        <v>0</v>
      </c>
      <c r="G1036">
        <v>0</v>
      </c>
      <c r="H1036">
        <v>0</v>
      </c>
    </row>
    <row r="1037" spans="1:8">
      <c r="A1037" t="s">
        <v>146</v>
      </c>
      <c r="B1037" t="s">
        <v>173</v>
      </c>
      <c r="C1037" t="s">
        <v>859</v>
      </c>
      <c r="D1037">
        <v>8.2107236826514409</v>
      </c>
      <c r="E1037">
        <v>0</v>
      </c>
      <c r="F1037">
        <v>0</v>
      </c>
      <c r="G1037">
        <v>0</v>
      </c>
      <c r="H1037">
        <v>0</v>
      </c>
    </row>
    <row r="1038" spans="1:8">
      <c r="A1038" t="s">
        <v>146</v>
      </c>
      <c r="B1038" t="s">
        <v>173</v>
      </c>
      <c r="C1038" t="s">
        <v>860</v>
      </c>
      <c r="D1038">
        <v>29.503903811912465</v>
      </c>
      <c r="E1038">
        <v>0</v>
      </c>
      <c r="F1038">
        <v>0</v>
      </c>
      <c r="G1038">
        <v>0</v>
      </c>
      <c r="H1038">
        <v>0</v>
      </c>
    </row>
    <row r="1039" spans="1:8">
      <c r="A1039" t="s">
        <v>146</v>
      </c>
      <c r="B1039" t="s">
        <v>173</v>
      </c>
      <c r="C1039" t="s">
        <v>861</v>
      </c>
      <c r="D1039">
        <v>0</v>
      </c>
      <c r="E1039">
        <v>10.914366673667953</v>
      </c>
      <c r="F1039">
        <v>7.0393504579021764</v>
      </c>
      <c r="G1039">
        <v>8.8008128969903634</v>
      </c>
      <c r="H1039">
        <v>2.749373783351972</v>
      </c>
    </row>
    <row r="1040" spans="1:8">
      <c r="A1040" t="s">
        <v>146</v>
      </c>
      <c r="B1040" t="s">
        <v>173</v>
      </c>
      <c r="C1040" t="s">
        <v>862</v>
      </c>
      <c r="D1040">
        <v>0</v>
      </c>
      <c r="E1040">
        <v>10.914366673667953</v>
      </c>
      <c r="F1040">
        <v>7.0393504579021764</v>
      </c>
      <c r="G1040">
        <v>8.8008128969903634</v>
      </c>
      <c r="H1040">
        <v>2.749373783351972</v>
      </c>
    </row>
    <row r="1041" spans="1:8">
      <c r="A1041" t="s">
        <v>146</v>
      </c>
      <c r="B1041" t="s">
        <v>173</v>
      </c>
      <c r="C1041" t="s">
        <v>863</v>
      </c>
      <c r="D1041">
        <v>0</v>
      </c>
      <c r="E1041">
        <v>10.914366673667953</v>
      </c>
      <c r="F1041">
        <v>7.0393504579021764</v>
      </c>
      <c r="G1041">
        <v>8.8008128969903634</v>
      </c>
      <c r="H1041">
        <v>2.749373783351972</v>
      </c>
    </row>
    <row r="1042" spans="1:8">
      <c r="A1042" t="s">
        <v>146</v>
      </c>
      <c r="B1042" t="s">
        <v>175</v>
      </c>
      <c r="C1042" t="s">
        <v>856</v>
      </c>
      <c r="D1042">
        <v>14.821052631578947</v>
      </c>
      <c r="E1042">
        <v>0</v>
      </c>
      <c r="F1042">
        <v>0</v>
      </c>
      <c r="G1042">
        <v>0</v>
      </c>
      <c r="H1042">
        <v>0</v>
      </c>
    </row>
    <row r="1043" spans="1:8">
      <c r="A1043" t="s">
        <v>146</v>
      </c>
      <c r="B1043" t="s">
        <v>175</v>
      </c>
      <c r="C1043" t="s">
        <v>857</v>
      </c>
      <c r="D1043">
        <v>0</v>
      </c>
      <c r="E1043">
        <v>0</v>
      </c>
      <c r="F1043">
        <v>0</v>
      </c>
      <c r="G1043">
        <v>0</v>
      </c>
      <c r="H1043">
        <v>0</v>
      </c>
    </row>
    <row r="1044" spans="1:8">
      <c r="A1044" t="s">
        <v>146</v>
      </c>
      <c r="B1044" t="s">
        <v>175</v>
      </c>
      <c r="C1044" t="s">
        <v>858</v>
      </c>
      <c r="D1044">
        <v>0</v>
      </c>
      <c r="E1044">
        <v>0</v>
      </c>
      <c r="F1044">
        <v>0</v>
      </c>
      <c r="G1044">
        <v>0</v>
      </c>
      <c r="H1044">
        <v>0</v>
      </c>
    </row>
    <row r="1045" spans="1:8">
      <c r="A1045" t="s">
        <v>146</v>
      </c>
      <c r="B1045" t="s">
        <v>175</v>
      </c>
      <c r="C1045" t="s">
        <v>859</v>
      </c>
      <c r="D1045">
        <v>0</v>
      </c>
      <c r="E1045">
        <v>0</v>
      </c>
      <c r="F1045">
        <v>0</v>
      </c>
      <c r="G1045">
        <v>0</v>
      </c>
      <c r="H1045">
        <v>0</v>
      </c>
    </row>
    <row r="1046" spans="1:8">
      <c r="A1046" t="s">
        <v>146</v>
      </c>
      <c r="B1046" t="s">
        <v>175</v>
      </c>
      <c r="C1046" t="s">
        <v>860</v>
      </c>
      <c r="D1046">
        <v>0</v>
      </c>
      <c r="E1046">
        <v>0</v>
      </c>
      <c r="F1046">
        <v>0</v>
      </c>
      <c r="G1046">
        <v>0</v>
      </c>
      <c r="H1046">
        <v>0</v>
      </c>
    </row>
    <row r="1047" spans="1:8">
      <c r="A1047" t="s">
        <v>146</v>
      </c>
      <c r="B1047" t="s">
        <v>175</v>
      </c>
      <c r="C1047" t="s">
        <v>861</v>
      </c>
      <c r="D1047">
        <v>0</v>
      </c>
      <c r="E1047">
        <v>0</v>
      </c>
      <c r="F1047">
        <v>0</v>
      </c>
      <c r="G1047">
        <v>0</v>
      </c>
      <c r="H1047">
        <v>0</v>
      </c>
    </row>
    <row r="1048" spans="1:8">
      <c r="A1048" t="s">
        <v>146</v>
      </c>
      <c r="B1048" t="s">
        <v>175</v>
      </c>
      <c r="C1048" t="s">
        <v>862</v>
      </c>
      <c r="D1048">
        <v>0</v>
      </c>
      <c r="E1048">
        <v>0</v>
      </c>
      <c r="F1048">
        <v>0</v>
      </c>
      <c r="G1048">
        <v>0</v>
      </c>
      <c r="H1048">
        <v>0</v>
      </c>
    </row>
    <row r="1049" spans="1:8">
      <c r="A1049" t="s">
        <v>146</v>
      </c>
      <c r="B1049" t="s">
        <v>175</v>
      </c>
      <c r="C1049" t="s">
        <v>863</v>
      </c>
      <c r="D1049">
        <v>0</v>
      </c>
      <c r="E1049">
        <v>0</v>
      </c>
      <c r="F1049">
        <v>0</v>
      </c>
      <c r="G1049">
        <v>0</v>
      </c>
      <c r="H1049">
        <v>0</v>
      </c>
    </row>
    <row r="1050" spans="1:8">
      <c r="A1050" t="s">
        <v>146</v>
      </c>
      <c r="B1050" t="s">
        <v>177</v>
      </c>
      <c r="C1050" t="s">
        <v>856</v>
      </c>
      <c r="D1050">
        <v>2.7789473684210528</v>
      </c>
      <c r="E1050">
        <v>0</v>
      </c>
      <c r="F1050">
        <v>0</v>
      </c>
      <c r="G1050">
        <v>0</v>
      </c>
      <c r="H1050">
        <v>0</v>
      </c>
    </row>
    <row r="1051" spans="1:8">
      <c r="A1051" t="s">
        <v>146</v>
      </c>
      <c r="B1051" t="s">
        <v>177</v>
      </c>
      <c r="C1051" t="s">
        <v>857</v>
      </c>
      <c r="D1051">
        <v>8.3365818181818181</v>
      </c>
      <c r="E1051">
        <v>0</v>
      </c>
      <c r="F1051">
        <v>0</v>
      </c>
      <c r="G1051">
        <v>0</v>
      </c>
      <c r="H1051">
        <v>0</v>
      </c>
    </row>
    <row r="1052" spans="1:8">
      <c r="A1052" t="s">
        <v>146</v>
      </c>
      <c r="B1052" t="s">
        <v>177</v>
      </c>
      <c r="C1052" t="s">
        <v>858</v>
      </c>
      <c r="D1052">
        <v>4.9599999999999991</v>
      </c>
      <c r="E1052">
        <v>0</v>
      </c>
      <c r="F1052">
        <v>0</v>
      </c>
      <c r="G1052">
        <v>0</v>
      </c>
      <c r="H1052">
        <v>0</v>
      </c>
    </row>
    <row r="1053" spans="1:8">
      <c r="A1053" t="s">
        <v>146</v>
      </c>
      <c r="B1053" t="s">
        <v>177</v>
      </c>
      <c r="C1053" t="s">
        <v>859</v>
      </c>
      <c r="D1053">
        <v>5.3462640000000006</v>
      </c>
      <c r="E1053">
        <v>0</v>
      </c>
      <c r="F1053">
        <v>0</v>
      </c>
      <c r="G1053">
        <v>0</v>
      </c>
      <c r="H1053">
        <v>0</v>
      </c>
    </row>
    <row r="1054" spans="1:8">
      <c r="A1054" t="s">
        <v>146</v>
      </c>
      <c r="B1054" t="s">
        <v>177</v>
      </c>
      <c r="C1054" t="s">
        <v>860</v>
      </c>
      <c r="D1054">
        <v>5.3462639999999997</v>
      </c>
      <c r="E1054">
        <v>0</v>
      </c>
      <c r="F1054">
        <v>0</v>
      </c>
      <c r="G1054">
        <v>0</v>
      </c>
      <c r="H1054">
        <v>0</v>
      </c>
    </row>
    <row r="1055" spans="1:8">
      <c r="A1055" t="s">
        <v>146</v>
      </c>
      <c r="B1055" t="s">
        <v>177</v>
      </c>
      <c r="C1055" t="s">
        <v>861</v>
      </c>
      <c r="D1055">
        <v>0</v>
      </c>
      <c r="E1055">
        <v>1.3462640000000003</v>
      </c>
      <c r="F1055">
        <v>1.6</v>
      </c>
      <c r="G1055">
        <v>2.4</v>
      </c>
      <c r="H1055">
        <v>0</v>
      </c>
    </row>
    <row r="1056" spans="1:8">
      <c r="A1056" t="s">
        <v>146</v>
      </c>
      <c r="B1056" t="s">
        <v>177</v>
      </c>
      <c r="C1056" t="s">
        <v>862</v>
      </c>
      <c r="D1056">
        <v>0</v>
      </c>
      <c r="E1056">
        <v>1.3462640000000003</v>
      </c>
      <c r="F1056">
        <v>1.6</v>
      </c>
      <c r="G1056">
        <v>2.4</v>
      </c>
      <c r="H1056">
        <v>0</v>
      </c>
    </row>
    <row r="1057" spans="1:8">
      <c r="A1057" t="s">
        <v>146</v>
      </c>
      <c r="B1057" t="s">
        <v>177</v>
      </c>
      <c r="C1057" t="s">
        <v>863</v>
      </c>
      <c r="D1057">
        <v>0</v>
      </c>
      <c r="E1057">
        <v>1.3462640000000003</v>
      </c>
      <c r="F1057">
        <v>1.6</v>
      </c>
      <c r="G1057">
        <v>2.4</v>
      </c>
      <c r="H1057">
        <v>0</v>
      </c>
    </row>
    <row r="1058" spans="1:8">
      <c r="A1058" t="s">
        <v>146</v>
      </c>
      <c r="B1058" t="s">
        <v>179</v>
      </c>
      <c r="C1058" t="s">
        <v>856</v>
      </c>
      <c r="D1058">
        <v>2.7789473684210528</v>
      </c>
      <c r="E1058">
        <v>0</v>
      </c>
      <c r="F1058">
        <v>0</v>
      </c>
      <c r="G1058">
        <v>0</v>
      </c>
      <c r="H1058">
        <v>0</v>
      </c>
    </row>
    <row r="1059" spans="1:8">
      <c r="A1059" t="s">
        <v>146</v>
      </c>
      <c r="B1059" t="s">
        <v>179</v>
      </c>
      <c r="C1059" t="s">
        <v>857</v>
      </c>
      <c r="D1059">
        <v>8.3365818181818181</v>
      </c>
      <c r="E1059">
        <v>0</v>
      </c>
      <c r="F1059">
        <v>0</v>
      </c>
      <c r="G1059">
        <v>0</v>
      </c>
      <c r="H1059">
        <v>0</v>
      </c>
    </row>
    <row r="1060" spans="1:8">
      <c r="A1060" t="s">
        <v>146</v>
      </c>
      <c r="B1060" t="s">
        <v>179</v>
      </c>
      <c r="C1060" t="s">
        <v>858</v>
      </c>
      <c r="D1060">
        <v>4.9599999999999991</v>
      </c>
      <c r="E1060">
        <v>0</v>
      </c>
      <c r="F1060">
        <v>0</v>
      </c>
      <c r="G1060">
        <v>0</v>
      </c>
      <c r="H1060">
        <v>0</v>
      </c>
    </row>
    <row r="1061" spans="1:8">
      <c r="A1061" t="s">
        <v>146</v>
      </c>
      <c r="B1061" t="s">
        <v>179</v>
      </c>
      <c r="C1061" t="s">
        <v>859</v>
      </c>
      <c r="D1061">
        <v>5.3462640000000006</v>
      </c>
      <c r="E1061">
        <v>0</v>
      </c>
      <c r="F1061">
        <v>0</v>
      </c>
      <c r="G1061">
        <v>0</v>
      </c>
      <c r="H1061">
        <v>0</v>
      </c>
    </row>
    <row r="1062" spans="1:8">
      <c r="A1062" t="s">
        <v>146</v>
      </c>
      <c r="B1062" t="s">
        <v>179</v>
      </c>
      <c r="C1062" t="s">
        <v>860</v>
      </c>
      <c r="D1062">
        <v>5.3462639999999997</v>
      </c>
      <c r="E1062">
        <v>0</v>
      </c>
      <c r="F1062">
        <v>0</v>
      </c>
      <c r="G1062">
        <v>0</v>
      </c>
      <c r="H1062">
        <v>0</v>
      </c>
    </row>
    <row r="1063" spans="1:8">
      <c r="A1063" t="s">
        <v>146</v>
      </c>
      <c r="B1063" t="s">
        <v>179</v>
      </c>
      <c r="C1063" t="s">
        <v>861</v>
      </c>
      <c r="D1063">
        <v>0</v>
      </c>
      <c r="E1063">
        <v>1.3462640000000003</v>
      </c>
      <c r="F1063">
        <v>1.6</v>
      </c>
      <c r="G1063">
        <v>2.4</v>
      </c>
      <c r="H1063">
        <v>0</v>
      </c>
    </row>
    <row r="1064" spans="1:8">
      <c r="A1064" t="s">
        <v>146</v>
      </c>
      <c r="B1064" t="s">
        <v>179</v>
      </c>
      <c r="C1064" t="s">
        <v>862</v>
      </c>
      <c r="D1064">
        <v>0</v>
      </c>
      <c r="E1064">
        <v>1.3462640000000003</v>
      </c>
      <c r="F1064">
        <v>1.6</v>
      </c>
      <c r="G1064">
        <v>2.4</v>
      </c>
      <c r="H1064">
        <v>0</v>
      </c>
    </row>
    <row r="1065" spans="1:8">
      <c r="A1065" t="s">
        <v>146</v>
      </c>
      <c r="B1065" t="s">
        <v>179</v>
      </c>
      <c r="C1065" t="s">
        <v>863</v>
      </c>
      <c r="D1065">
        <v>0</v>
      </c>
      <c r="E1065">
        <v>1.3462640000000003</v>
      </c>
      <c r="F1065">
        <v>1.6</v>
      </c>
      <c r="G1065">
        <v>2.4</v>
      </c>
      <c r="H1065">
        <v>0</v>
      </c>
    </row>
    <row r="1066" spans="1:8">
      <c r="A1066" t="s">
        <v>146</v>
      </c>
      <c r="B1066" t="s">
        <v>181</v>
      </c>
      <c r="C1066" t="s">
        <v>856</v>
      </c>
      <c r="D1066">
        <v>2.7789473684210528</v>
      </c>
      <c r="E1066">
        <v>0</v>
      </c>
      <c r="F1066">
        <v>0</v>
      </c>
      <c r="G1066">
        <v>0</v>
      </c>
      <c r="H1066">
        <v>0</v>
      </c>
    </row>
    <row r="1067" spans="1:8">
      <c r="A1067" t="s">
        <v>146</v>
      </c>
      <c r="B1067" t="s">
        <v>181</v>
      </c>
      <c r="C1067" t="s">
        <v>857</v>
      </c>
      <c r="D1067">
        <v>8.3365818181818181</v>
      </c>
      <c r="E1067">
        <v>0</v>
      </c>
      <c r="F1067">
        <v>0</v>
      </c>
      <c r="G1067">
        <v>0</v>
      </c>
      <c r="H1067">
        <v>0</v>
      </c>
    </row>
    <row r="1068" spans="1:8">
      <c r="A1068" t="s">
        <v>146</v>
      </c>
      <c r="B1068" t="s">
        <v>181</v>
      </c>
      <c r="C1068" t="s">
        <v>858</v>
      </c>
      <c r="D1068">
        <v>4.9599999999999991</v>
      </c>
      <c r="E1068">
        <v>0</v>
      </c>
      <c r="F1068">
        <v>0</v>
      </c>
      <c r="G1068">
        <v>0</v>
      </c>
      <c r="H1068">
        <v>0</v>
      </c>
    </row>
    <row r="1069" spans="1:8">
      <c r="A1069" t="s">
        <v>146</v>
      </c>
      <c r="B1069" t="s">
        <v>181</v>
      </c>
      <c r="C1069" t="s">
        <v>859</v>
      </c>
      <c r="D1069">
        <v>5.3462640000000006</v>
      </c>
      <c r="E1069">
        <v>0</v>
      </c>
      <c r="F1069">
        <v>0</v>
      </c>
      <c r="G1069">
        <v>0</v>
      </c>
      <c r="H1069">
        <v>0</v>
      </c>
    </row>
    <row r="1070" spans="1:8">
      <c r="A1070" t="s">
        <v>146</v>
      </c>
      <c r="B1070" t="s">
        <v>181</v>
      </c>
      <c r="C1070" t="s">
        <v>860</v>
      </c>
      <c r="D1070">
        <v>5.3462639999999997</v>
      </c>
      <c r="E1070">
        <v>0</v>
      </c>
      <c r="F1070">
        <v>0</v>
      </c>
      <c r="G1070">
        <v>0</v>
      </c>
      <c r="H1070">
        <v>0</v>
      </c>
    </row>
    <row r="1071" spans="1:8">
      <c r="A1071" t="s">
        <v>146</v>
      </c>
      <c r="B1071" t="s">
        <v>181</v>
      </c>
      <c r="C1071" t="s">
        <v>861</v>
      </c>
      <c r="D1071">
        <v>0</v>
      </c>
      <c r="E1071">
        <v>1.3462640000000003</v>
      </c>
      <c r="F1071">
        <v>1.6</v>
      </c>
      <c r="G1071">
        <v>2.4</v>
      </c>
      <c r="H1071">
        <v>0</v>
      </c>
    </row>
    <row r="1072" spans="1:8">
      <c r="A1072" t="s">
        <v>146</v>
      </c>
      <c r="B1072" t="s">
        <v>181</v>
      </c>
      <c r="C1072" t="s">
        <v>862</v>
      </c>
      <c r="D1072">
        <v>0</v>
      </c>
      <c r="E1072">
        <v>1.3462640000000003</v>
      </c>
      <c r="F1072">
        <v>1.6</v>
      </c>
      <c r="G1072">
        <v>2.4</v>
      </c>
      <c r="H1072">
        <v>0</v>
      </c>
    </row>
    <row r="1073" spans="1:8">
      <c r="A1073" t="s">
        <v>146</v>
      </c>
      <c r="B1073" t="s">
        <v>181</v>
      </c>
      <c r="C1073" t="s">
        <v>863</v>
      </c>
      <c r="D1073">
        <v>0</v>
      </c>
      <c r="E1073">
        <v>1.3462640000000003</v>
      </c>
      <c r="F1073">
        <v>1.6</v>
      </c>
      <c r="G1073">
        <v>2.4</v>
      </c>
      <c r="H1073">
        <v>0</v>
      </c>
    </row>
    <row r="1074" spans="1:8">
      <c r="A1074" t="s">
        <v>146</v>
      </c>
      <c r="B1074" t="s">
        <v>183</v>
      </c>
      <c r="C1074" t="s">
        <v>856</v>
      </c>
      <c r="D1074">
        <v>2.7789473684210528</v>
      </c>
      <c r="E1074">
        <v>0</v>
      </c>
      <c r="F1074">
        <v>0</v>
      </c>
      <c r="G1074">
        <v>0</v>
      </c>
      <c r="H1074">
        <v>0</v>
      </c>
    </row>
    <row r="1075" spans="1:8">
      <c r="A1075" t="s">
        <v>146</v>
      </c>
      <c r="B1075" t="s">
        <v>183</v>
      </c>
      <c r="C1075" t="s">
        <v>857</v>
      </c>
      <c r="D1075">
        <v>8.3365818181818181</v>
      </c>
      <c r="E1075">
        <v>0</v>
      </c>
      <c r="F1075">
        <v>0</v>
      </c>
      <c r="G1075">
        <v>0</v>
      </c>
      <c r="H1075">
        <v>0</v>
      </c>
    </row>
    <row r="1076" spans="1:8">
      <c r="A1076" t="s">
        <v>146</v>
      </c>
      <c r="B1076" t="s">
        <v>183</v>
      </c>
      <c r="C1076" t="s">
        <v>858</v>
      </c>
      <c r="D1076">
        <v>4.9599999999999991</v>
      </c>
      <c r="E1076">
        <v>0</v>
      </c>
      <c r="F1076">
        <v>0</v>
      </c>
      <c r="G1076">
        <v>0</v>
      </c>
      <c r="H1076">
        <v>0</v>
      </c>
    </row>
    <row r="1077" spans="1:8">
      <c r="A1077" t="s">
        <v>146</v>
      </c>
      <c r="B1077" t="s">
        <v>183</v>
      </c>
      <c r="C1077" t="s">
        <v>859</v>
      </c>
      <c r="D1077">
        <v>5.3462640000000006</v>
      </c>
      <c r="E1077">
        <v>0</v>
      </c>
      <c r="F1077">
        <v>0</v>
      </c>
      <c r="G1077">
        <v>0</v>
      </c>
      <c r="H1077">
        <v>0</v>
      </c>
    </row>
    <row r="1078" spans="1:8">
      <c r="A1078" t="s">
        <v>146</v>
      </c>
      <c r="B1078" t="s">
        <v>183</v>
      </c>
      <c r="C1078" t="s">
        <v>860</v>
      </c>
      <c r="D1078">
        <v>5.3462639999999997</v>
      </c>
      <c r="E1078">
        <v>0</v>
      </c>
      <c r="F1078">
        <v>0</v>
      </c>
      <c r="G1078">
        <v>0</v>
      </c>
      <c r="H1078">
        <v>0</v>
      </c>
    </row>
    <row r="1079" spans="1:8">
      <c r="A1079" t="s">
        <v>146</v>
      </c>
      <c r="B1079" t="s">
        <v>183</v>
      </c>
      <c r="C1079" t="s">
        <v>861</v>
      </c>
      <c r="D1079">
        <v>0</v>
      </c>
      <c r="E1079">
        <v>1.3462640000000003</v>
      </c>
      <c r="F1079">
        <v>1.6</v>
      </c>
      <c r="G1079">
        <v>2.4</v>
      </c>
      <c r="H1079">
        <v>0</v>
      </c>
    </row>
    <row r="1080" spans="1:8">
      <c r="A1080" t="s">
        <v>146</v>
      </c>
      <c r="B1080" t="s">
        <v>183</v>
      </c>
      <c r="C1080" t="s">
        <v>862</v>
      </c>
      <c r="D1080">
        <v>0</v>
      </c>
      <c r="E1080">
        <v>1.3462640000000003</v>
      </c>
      <c r="F1080">
        <v>1.6</v>
      </c>
      <c r="G1080">
        <v>2.4</v>
      </c>
      <c r="H1080">
        <v>0</v>
      </c>
    </row>
    <row r="1081" spans="1:8">
      <c r="A1081" t="s">
        <v>146</v>
      </c>
      <c r="B1081" t="s">
        <v>183</v>
      </c>
      <c r="C1081" t="s">
        <v>863</v>
      </c>
      <c r="D1081">
        <v>0</v>
      </c>
      <c r="E1081">
        <v>1.3462640000000003</v>
      </c>
      <c r="F1081">
        <v>1.6</v>
      </c>
      <c r="G1081">
        <v>2.4</v>
      </c>
      <c r="H1081">
        <v>0</v>
      </c>
    </row>
    <row r="1082" spans="1:8">
      <c r="A1082" t="s">
        <v>146</v>
      </c>
      <c r="B1082" t="s">
        <v>185</v>
      </c>
      <c r="C1082" t="s">
        <v>856</v>
      </c>
      <c r="D1082">
        <v>6.7929824561403498</v>
      </c>
      <c r="E1082">
        <v>0</v>
      </c>
      <c r="F1082">
        <v>0</v>
      </c>
      <c r="G1082">
        <v>0</v>
      </c>
      <c r="H1082">
        <v>0</v>
      </c>
    </row>
    <row r="1083" spans="1:8">
      <c r="A1083" t="s">
        <v>146</v>
      </c>
      <c r="B1083" t="s">
        <v>185</v>
      </c>
      <c r="C1083" t="s">
        <v>857</v>
      </c>
      <c r="D1083">
        <v>5.5577212121212121</v>
      </c>
      <c r="E1083">
        <v>0</v>
      </c>
      <c r="F1083">
        <v>0</v>
      </c>
      <c r="G1083">
        <v>0</v>
      </c>
      <c r="H1083">
        <v>0</v>
      </c>
    </row>
    <row r="1084" spans="1:8">
      <c r="A1084" t="s">
        <v>146</v>
      </c>
      <c r="B1084" t="s">
        <v>185</v>
      </c>
      <c r="C1084" t="s">
        <v>858</v>
      </c>
      <c r="D1084">
        <v>3.3066666666666662</v>
      </c>
      <c r="E1084">
        <v>0</v>
      </c>
      <c r="F1084">
        <v>0</v>
      </c>
      <c r="G1084">
        <v>0</v>
      </c>
      <c r="H1084">
        <v>0</v>
      </c>
    </row>
    <row r="1085" spans="1:8">
      <c r="A1085" t="s">
        <v>146</v>
      </c>
      <c r="B1085" t="s">
        <v>185</v>
      </c>
      <c r="C1085" t="s">
        <v>859</v>
      </c>
      <c r="D1085">
        <v>3.5641760000000002</v>
      </c>
      <c r="E1085">
        <v>0</v>
      </c>
      <c r="F1085">
        <v>0</v>
      </c>
      <c r="G1085">
        <v>0</v>
      </c>
      <c r="H1085">
        <v>0</v>
      </c>
    </row>
    <row r="1086" spans="1:8">
      <c r="A1086" t="s">
        <v>146</v>
      </c>
      <c r="B1086" t="s">
        <v>185</v>
      </c>
      <c r="C1086" t="s">
        <v>860</v>
      </c>
      <c r="D1086">
        <v>3.5641759999999998</v>
      </c>
      <c r="E1086">
        <v>0</v>
      </c>
      <c r="F1086">
        <v>0</v>
      </c>
      <c r="G1086">
        <v>0</v>
      </c>
      <c r="H1086">
        <v>0</v>
      </c>
    </row>
    <row r="1087" spans="1:8">
      <c r="A1087" t="s">
        <v>146</v>
      </c>
      <c r="B1087" t="s">
        <v>185</v>
      </c>
      <c r="C1087" t="s">
        <v>861</v>
      </c>
      <c r="D1087">
        <v>0</v>
      </c>
      <c r="E1087">
        <v>0.8975093333333336</v>
      </c>
      <c r="F1087">
        <v>1.0666666666666667</v>
      </c>
      <c r="G1087">
        <v>1.5999999999999999</v>
      </c>
      <c r="H1087">
        <v>0</v>
      </c>
    </row>
    <row r="1088" spans="1:8">
      <c r="A1088" t="s">
        <v>146</v>
      </c>
      <c r="B1088" t="s">
        <v>185</v>
      </c>
      <c r="C1088" t="s">
        <v>862</v>
      </c>
      <c r="D1088">
        <v>0</v>
      </c>
      <c r="E1088">
        <v>0.8975093333333336</v>
      </c>
      <c r="F1088">
        <v>1.0666666666666667</v>
      </c>
      <c r="G1088">
        <v>1.5999999999999999</v>
      </c>
      <c r="H1088">
        <v>0</v>
      </c>
    </row>
    <row r="1089" spans="1:8">
      <c r="A1089" t="s">
        <v>146</v>
      </c>
      <c r="B1089" t="s">
        <v>185</v>
      </c>
      <c r="C1089" t="s">
        <v>863</v>
      </c>
      <c r="D1089">
        <v>0</v>
      </c>
      <c r="E1089">
        <v>0.8975093333333336</v>
      </c>
      <c r="F1089">
        <v>1.0666666666666667</v>
      </c>
      <c r="G1089">
        <v>1.5999999999999999</v>
      </c>
      <c r="H1089">
        <v>0</v>
      </c>
    </row>
    <row r="1090" spans="1:8">
      <c r="A1090" t="s">
        <v>148</v>
      </c>
      <c r="B1090" t="s">
        <v>171</v>
      </c>
      <c r="C1090" t="s">
        <v>856</v>
      </c>
      <c r="D1090">
        <v>12.63434115805947</v>
      </c>
      <c r="E1090">
        <v>0</v>
      </c>
      <c r="F1090">
        <v>0</v>
      </c>
      <c r="G1090">
        <v>0</v>
      </c>
      <c r="H1090">
        <v>0</v>
      </c>
    </row>
    <row r="1091" spans="1:8">
      <c r="A1091" t="s">
        <v>148</v>
      </c>
      <c r="B1091" t="s">
        <v>171</v>
      </c>
      <c r="C1091" t="s">
        <v>857</v>
      </c>
      <c r="D1091">
        <v>10.915325953259533</v>
      </c>
      <c r="E1091">
        <v>0</v>
      </c>
      <c r="F1091">
        <v>0</v>
      </c>
      <c r="G1091">
        <v>0</v>
      </c>
      <c r="H1091">
        <v>0</v>
      </c>
    </row>
    <row r="1092" spans="1:8">
      <c r="A1092" t="s">
        <v>148</v>
      </c>
      <c r="B1092" t="s">
        <v>171</v>
      </c>
      <c r="C1092" t="s">
        <v>858</v>
      </c>
      <c r="D1092">
        <v>8.1345756358768408</v>
      </c>
      <c r="E1092">
        <v>0</v>
      </c>
      <c r="F1092">
        <v>0</v>
      </c>
      <c r="G1092">
        <v>0</v>
      </c>
      <c r="H1092">
        <v>0</v>
      </c>
    </row>
    <row r="1093" spans="1:8">
      <c r="A1093" t="s">
        <v>148</v>
      </c>
      <c r="B1093" t="s">
        <v>171</v>
      </c>
      <c r="C1093" t="s">
        <v>859</v>
      </c>
      <c r="D1093">
        <v>6.9234042553191477</v>
      </c>
      <c r="E1093">
        <v>0</v>
      </c>
      <c r="F1093">
        <v>0</v>
      </c>
      <c r="G1093">
        <v>0</v>
      </c>
      <c r="H1093">
        <v>0</v>
      </c>
    </row>
    <row r="1094" spans="1:8">
      <c r="A1094" t="s">
        <v>148</v>
      </c>
      <c r="B1094" t="s">
        <v>171</v>
      </c>
      <c r="C1094" t="s">
        <v>860</v>
      </c>
      <c r="D1094">
        <v>12.977777777777778</v>
      </c>
      <c r="E1094">
        <v>0</v>
      </c>
      <c r="F1094">
        <v>0</v>
      </c>
      <c r="G1094">
        <v>0</v>
      </c>
      <c r="H1094">
        <v>0</v>
      </c>
    </row>
    <row r="1095" spans="1:8">
      <c r="A1095" t="s">
        <v>148</v>
      </c>
      <c r="B1095" t="s">
        <v>171</v>
      </c>
      <c r="C1095" t="s">
        <v>861</v>
      </c>
      <c r="D1095">
        <v>0</v>
      </c>
      <c r="E1095">
        <v>10.774004192872118</v>
      </c>
      <c r="F1095">
        <v>0</v>
      </c>
      <c r="G1095">
        <v>0</v>
      </c>
      <c r="H1095">
        <v>2.2037735849056599</v>
      </c>
    </row>
    <row r="1096" spans="1:8">
      <c r="A1096" t="s">
        <v>148</v>
      </c>
      <c r="B1096" t="s">
        <v>171</v>
      </c>
      <c r="C1096" t="s">
        <v>862</v>
      </c>
      <c r="D1096">
        <v>0</v>
      </c>
      <c r="E1096">
        <v>10.774004192872118</v>
      </c>
      <c r="F1096">
        <v>0</v>
      </c>
      <c r="G1096">
        <v>0</v>
      </c>
      <c r="H1096">
        <v>2.2037735849056599</v>
      </c>
    </row>
    <row r="1097" spans="1:8">
      <c r="A1097" t="s">
        <v>148</v>
      </c>
      <c r="B1097" t="s">
        <v>171</v>
      </c>
      <c r="C1097" t="s">
        <v>863</v>
      </c>
      <c r="D1097">
        <v>0</v>
      </c>
      <c r="E1097">
        <v>10.774004192872118</v>
      </c>
      <c r="F1097">
        <v>0</v>
      </c>
      <c r="G1097">
        <v>0</v>
      </c>
      <c r="H1097">
        <v>2.2037735849056599</v>
      </c>
    </row>
    <row r="1098" spans="1:8">
      <c r="A1098" t="s">
        <v>148</v>
      </c>
      <c r="B1098" t="s">
        <v>173</v>
      </c>
      <c r="C1098" t="s">
        <v>856</v>
      </c>
      <c r="D1098">
        <v>6.5775871140592965</v>
      </c>
      <c r="E1098">
        <v>0</v>
      </c>
      <c r="F1098">
        <v>0</v>
      </c>
      <c r="G1098">
        <v>0</v>
      </c>
      <c r="H1098">
        <v>0</v>
      </c>
    </row>
    <row r="1099" spans="1:8">
      <c r="A1099" t="s">
        <v>148</v>
      </c>
      <c r="B1099" t="s">
        <v>173</v>
      </c>
      <c r="C1099" t="s">
        <v>857</v>
      </c>
      <c r="D1099">
        <v>6.691979862588374</v>
      </c>
      <c r="E1099">
        <v>0</v>
      </c>
      <c r="F1099">
        <v>0</v>
      </c>
      <c r="G1099">
        <v>0</v>
      </c>
      <c r="H1099">
        <v>0</v>
      </c>
    </row>
    <row r="1100" spans="1:8">
      <c r="A1100" t="s">
        <v>148</v>
      </c>
      <c r="B1100" t="s">
        <v>173</v>
      </c>
      <c r="C1100" t="s">
        <v>858</v>
      </c>
      <c r="D1100">
        <v>8.0077359069910248</v>
      </c>
      <c r="E1100">
        <v>0</v>
      </c>
      <c r="F1100">
        <v>0</v>
      </c>
      <c r="G1100">
        <v>0</v>
      </c>
      <c r="H1100">
        <v>0</v>
      </c>
    </row>
    <row r="1101" spans="1:8">
      <c r="A1101" t="s">
        <v>148</v>
      </c>
      <c r="B1101" t="s">
        <v>173</v>
      </c>
      <c r="C1101" t="s">
        <v>859</v>
      </c>
      <c r="D1101">
        <v>22.385126442604108</v>
      </c>
      <c r="E1101">
        <v>0</v>
      </c>
      <c r="F1101">
        <v>0</v>
      </c>
      <c r="G1101">
        <v>0</v>
      </c>
      <c r="H1101">
        <v>0</v>
      </c>
    </row>
    <row r="1102" spans="1:8">
      <c r="A1102" t="s">
        <v>148</v>
      </c>
      <c r="B1102" t="s">
        <v>173</v>
      </c>
      <c r="C1102" t="s">
        <v>860</v>
      </c>
      <c r="D1102">
        <v>22.242560860010741</v>
      </c>
      <c r="E1102">
        <v>0</v>
      </c>
      <c r="F1102">
        <v>0</v>
      </c>
      <c r="G1102">
        <v>0</v>
      </c>
      <c r="H1102">
        <v>0</v>
      </c>
    </row>
    <row r="1103" spans="1:8">
      <c r="A1103" t="s">
        <v>148</v>
      </c>
      <c r="B1103" t="s">
        <v>173</v>
      </c>
      <c r="C1103" t="s">
        <v>861</v>
      </c>
      <c r="D1103">
        <v>0</v>
      </c>
      <c r="E1103">
        <v>11.691210275181712</v>
      </c>
      <c r="F1103">
        <v>6.0184751171130415</v>
      </c>
      <c r="G1103">
        <v>1.5906410167070815</v>
      </c>
      <c r="H1103">
        <v>2.9422344510089093</v>
      </c>
    </row>
    <row r="1104" spans="1:8">
      <c r="A1104" t="s">
        <v>148</v>
      </c>
      <c r="B1104" t="s">
        <v>173</v>
      </c>
      <c r="C1104" t="s">
        <v>862</v>
      </c>
      <c r="D1104">
        <v>0</v>
      </c>
      <c r="E1104">
        <v>11.691210275181712</v>
      </c>
      <c r="F1104">
        <v>6.0184751171130415</v>
      </c>
      <c r="G1104">
        <v>1.5906410167070815</v>
      </c>
      <c r="H1104">
        <v>2.9422344510089093</v>
      </c>
    </row>
    <row r="1105" spans="1:8">
      <c r="A1105" t="s">
        <v>148</v>
      </c>
      <c r="B1105" t="s">
        <v>173</v>
      </c>
      <c r="C1105" t="s">
        <v>863</v>
      </c>
      <c r="D1105">
        <v>0</v>
      </c>
      <c r="E1105">
        <v>11.691210275181712</v>
      </c>
      <c r="F1105">
        <v>6.0184751171130415</v>
      </c>
      <c r="G1105">
        <v>1.5906410167070815</v>
      </c>
      <c r="H1105">
        <v>2.9422344510089093</v>
      </c>
    </row>
    <row r="1106" spans="1:8">
      <c r="A1106" t="s">
        <v>148</v>
      </c>
      <c r="B1106" t="s">
        <v>175</v>
      </c>
      <c r="C1106" t="s">
        <v>856</v>
      </c>
      <c r="D1106">
        <v>23.92344497607656</v>
      </c>
      <c r="E1106">
        <v>0</v>
      </c>
      <c r="F1106">
        <v>0</v>
      </c>
      <c r="G1106">
        <v>0</v>
      </c>
      <c r="H1106">
        <v>0</v>
      </c>
    </row>
    <row r="1107" spans="1:8">
      <c r="A1107" t="s">
        <v>148</v>
      </c>
      <c r="B1107" t="s">
        <v>175</v>
      </c>
      <c r="C1107" t="s">
        <v>857</v>
      </c>
      <c r="D1107">
        <v>26.604949867258682</v>
      </c>
      <c r="E1107">
        <v>0</v>
      </c>
      <c r="F1107">
        <v>0</v>
      </c>
      <c r="G1107">
        <v>0</v>
      </c>
      <c r="H1107">
        <v>0</v>
      </c>
    </row>
    <row r="1108" spans="1:8">
      <c r="A1108" t="s">
        <v>148</v>
      </c>
      <c r="B1108" t="s">
        <v>175</v>
      </c>
      <c r="C1108" t="s">
        <v>858</v>
      </c>
      <c r="D1108">
        <v>26.435344751989938</v>
      </c>
      <c r="E1108">
        <v>0</v>
      </c>
      <c r="F1108">
        <v>0</v>
      </c>
      <c r="G1108">
        <v>0</v>
      </c>
      <c r="H1108">
        <v>0</v>
      </c>
    </row>
    <row r="1109" spans="1:8">
      <c r="A1109" t="s">
        <v>148</v>
      </c>
      <c r="B1109" t="s">
        <v>175</v>
      </c>
      <c r="C1109" t="s">
        <v>859</v>
      </c>
      <c r="D1109">
        <v>24.800000000000004</v>
      </c>
      <c r="E1109">
        <v>0</v>
      </c>
      <c r="F1109">
        <v>0</v>
      </c>
      <c r="G1109">
        <v>0</v>
      </c>
      <c r="H1109">
        <v>0</v>
      </c>
    </row>
    <row r="1110" spans="1:8">
      <c r="A1110" t="s">
        <v>148</v>
      </c>
      <c r="B1110" t="s">
        <v>175</v>
      </c>
      <c r="C1110" t="s">
        <v>860</v>
      </c>
      <c r="D1110">
        <v>24.800000000000004</v>
      </c>
      <c r="E1110">
        <v>0</v>
      </c>
      <c r="F1110">
        <v>0</v>
      </c>
      <c r="G1110">
        <v>0</v>
      </c>
      <c r="H1110">
        <v>0</v>
      </c>
    </row>
    <row r="1111" spans="1:8">
      <c r="A1111" t="s">
        <v>148</v>
      </c>
      <c r="B1111" t="s">
        <v>175</v>
      </c>
      <c r="C1111" t="s">
        <v>861</v>
      </c>
      <c r="D1111">
        <v>0</v>
      </c>
      <c r="E1111">
        <v>0</v>
      </c>
      <c r="F1111">
        <v>22.400000000000006</v>
      </c>
      <c r="G1111">
        <v>2.4</v>
      </c>
      <c r="H1111">
        <v>0</v>
      </c>
    </row>
    <row r="1112" spans="1:8">
      <c r="A1112" t="s">
        <v>148</v>
      </c>
      <c r="B1112" t="s">
        <v>175</v>
      </c>
      <c r="C1112" t="s">
        <v>862</v>
      </c>
      <c r="D1112">
        <v>0</v>
      </c>
      <c r="E1112">
        <v>0</v>
      </c>
      <c r="F1112">
        <v>22.400000000000006</v>
      </c>
      <c r="G1112">
        <v>2.4</v>
      </c>
      <c r="H1112">
        <v>0</v>
      </c>
    </row>
    <row r="1113" spans="1:8">
      <c r="A1113" t="s">
        <v>148</v>
      </c>
      <c r="B1113" t="s">
        <v>175</v>
      </c>
      <c r="C1113" t="s">
        <v>863</v>
      </c>
      <c r="D1113">
        <v>0</v>
      </c>
      <c r="E1113">
        <v>0</v>
      </c>
      <c r="F1113">
        <v>22.400000000000006</v>
      </c>
      <c r="G1113">
        <v>2.4</v>
      </c>
      <c r="H1113">
        <v>0</v>
      </c>
    </row>
    <row r="1114" spans="1:8">
      <c r="A1114" t="s">
        <v>148</v>
      </c>
      <c r="B1114" t="s">
        <v>177</v>
      </c>
      <c r="C1114" t="s">
        <v>856</v>
      </c>
      <c r="D1114">
        <v>0.88</v>
      </c>
      <c r="E1114">
        <v>0</v>
      </c>
      <c r="F1114">
        <v>0</v>
      </c>
      <c r="G1114">
        <v>0</v>
      </c>
      <c r="H1114">
        <v>0</v>
      </c>
    </row>
    <row r="1115" spans="1:8">
      <c r="A1115" t="s">
        <v>148</v>
      </c>
      <c r="B1115" t="s">
        <v>177</v>
      </c>
      <c r="C1115" t="s">
        <v>857</v>
      </c>
      <c r="D1115">
        <v>0.88</v>
      </c>
      <c r="E1115">
        <v>0</v>
      </c>
      <c r="F1115">
        <v>0</v>
      </c>
      <c r="G1115">
        <v>0</v>
      </c>
      <c r="H1115">
        <v>0</v>
      </c>
    </row>
    <row r="1116" spans="1:8">
      <c r="A1116" t="s">
        <v>148</v>
      </c>
      <c r="B1116" t="s">
        <v>177</v>
      </c>
      <c r="C1116" t="s">
        <v>858</v>
      </c>
      <c r="D1116">
        <v>11.999967474510054</v>
      </c>
      <c r="E1116">
        <v>0</v>
      </c>
      <c r="F1116">
        <v>0</v>
      </c>
      <c r="G1116">
        <v>0</v>
      </c>
      <c r="H1116">
        <v>0</v>
      </c>
    </row>
    <row r="1117" spans="1:8">
      <c r="A1117" t="s">
        <v>148</v>
      </c>
      <c r="B1117" t="s">
        <v>177</v>
      </c>
      <c r="C1117" t="s">
        <v>859</v>
      </c>
      <c r="D1117">
        <v>14.302536790250036</v>
      </c>
      <c r="E1117">
        <v>0</v>
      </c>
      <c r="F1117">
        <v>0</v>
      </c>
      <c r="G1117">
        <v>0</v>
      </c>
      <c r="H1117">
        <v>0</v>
      </c>
    </row>
    <row r="1118" spans="1:8">
      <c r="A1118" t="s">
        <v>148</v>
      </c>
      <c r="B1118" t="s">
        <v>177</v>
      </c>
      <c r="C1118" t="s">
        <v>860</v>
      </c>
      <c r="D1118">
        <v>7.0166323630099248</v>
      </c>
      <c r="E1118">
        <v>0</v>
      </c>
      <c r="F1118">
        <v>0</v>
      </c>
      <c r="G1118">
        <v>0</v>
      </c>
      <c r="H1118">
        <v>0</v>
      </c>
    </row>
    <row r="1119" spans="1:8">
      <c r="A1119" t="s">
        <v>148</v>
      </c>
      <c r="B1119" t="s">
        <v>177</v>
      </c>
      <c r="C1119" t="s">
        <v>861</v>
      </c>
      <c r="D1119">
        <v>0</v>
      </c>
      <c r="E1119">
        <v>1.9025582889358483</v>
      </c>
      <c r="F1119">
        <v>0.88888888888888895</v>
      </c>
      <c r="G1119">
        <v>4.0000000000000018</v>
      </c>
      <c r="H1119">
        <v>0.22518518518518521</v>
      </c>
    </row>
    <row r="1120" spans="1:8">
      <c r="A1120" t="s">
        <v>148</v>
      </c>
      <c r="B1120" t="s">
        <v>177</v>
      </c>
      <c r="C1120" t="s">
        <v>862</v>
      </c>
      <c r="D1120">
        <v>0</v>
      </c>
      <c r="E1120">
        <v>1.9025582889358483</v>
      </c>
      <c r="F1120">
        <v>0.88888888888888895</v>
      </c>
      <c r="G1120">
        <v>4.0000000000000018</v>
      </c>
      <c r="H1120">
        <v>0.22518518518518521</v>
      </c>
    </row>
    <row r="1121" spans="1:8">
      <c r="A1121" t="s">
        <v>148</v>
      </c>
      <c r="B1121" t="s">
        <v>177</v>
      </c>
      <c r="C1121" t="s">
        <v>863</v>
      </c>
      <c r="D1121">
        <v>0</v>
      </c>
      <c r="E1121">
        <v>1.9025582889358483</v>
      </c>
      <c r="F1121">
        <v>0.88888888888888895</v>
      </c>
      <c r="G1121">
        <v>4.0000000000000018</v>
      </c>
      <c r="H1121">
        <v>0.22518518518518521</v>
      </c>
    </row>
    <row r="1122" spans="1:8">
      <c r="A1122" t="s">
        <v>148</v>
      </c>
      <c r="B1122" t="s">
        <v>179</v>
      </c>
      <c r="C1122" t="s">
        <v>856</v>
      </c>
      <c r="D1122">
        <v>0.88</v>
      </c>
      <c r="E1122">
        <v>0</v>
      </c>
      <c r="F1122">
        <v>0</v>
      </c>
      <c r="G1122">
        <v>0</v>
      </c>
      <c r="H1122">
        <v>0</v>
      </c>
    </row>
    <row r="1123" spans="1:8">
      <c r="A1123" t="s">
        <v>148</v>
      </c>
      <c r="B1123" t="s">
        <v>179</v>
      </c>
      <c r="C1123" t="s">
        <v>857</v>
      </c>
      <c r="D1123">
        <v>0.88</v>
      </c>
      <c r="E1123">
        <v>0</v>
      </c>
      <c r="F1123">
        <v>0</v>
      </c>
      <c r="G1123">
        <v>0</v>
      </c>
      <c r="H1123">
        <v>0</v>
      </c>
    </row>
    <row r="1124" spans="1:8">
      <c r="A1124" t="s">
        <v>148</v>
      </c>
      <c r="B1124" t="s">
        <v>179</v>
      </c>
      <c r="C1124" t="s">
        <v>858</v>
      </c>
      <c r="D1124">
        <v>11.999967474510054</v>
      </c>
      <c r="E1124">
        <v>0</v>
      </c>
      <c r="F1124">
        <v>0</v>
      </c>
      <c r="G1124">
        <v>0</v>
      </c>
      <c r="H1124">
        <v>0</v>
      </c>
    </row>
    <row r="1125" spans="1:8">
      <c r="A1125" t="s">
        <v>148</v>
      </c>
      <c r="B1125" t="s">
        <v>179</v>
      </c>
      <c r="C1125" t="s">
        <v>859</v>
      </c>
      <c r="D1125">
        <v>14.302536790250036</v>
      </c>
      <c r="E1125">
        <v>0</v>
      </c>
      <c r="F1125">
        <v>0</v>
      </c>
      <c r="G1125">
        <v>0</v>
      </c>
      <c r="H1125">
        <v>0</v>
      </c>
    </row>
    <row r="1126" spans="1:8">
      <c r="A1126" t="s">
        <v>148</v>
      </c>
      <c r="B1126" t="s">
        <v>179</v>
      </c>
      <c r="C1126" t="s">
        <v>860</v>
      </c>
      <c r="D1126">
        <v>7.0166323630099248</v>
      </c>
      <c r="E1126">
        <v>0</v>
      </c>
      <c r="F1126">
        <v>0</v>
      </c>
      <c r="G1126">
        <v>0</v>
      </c>
      <c r="H1126">
        <v>0</v>
      </c>
    </row>
    <row r="1127" spans="1:8">
      <c r="A1127" t="s">
        <v>148</v>
      </c>
      <c r="B1127" t="s">
        <v>179</v>
      </c>
      <c r="C1127" t="s">
        <v>861</v>
      </c>
      <c r="D1127">
        <v>0</v>
      </c>
      <c r="E1127">
        <v>1.9025582889358483</v>
      </c>
      <c r="F1127">
        <v>0.88888888888888895</v>
      </c>
      <c r="G1127">
        <v>4.0000000000000018</v>
      </c>
      <c r="H1127">
        <v>0.22518518518518521</v>
      </c>
    </row>
    <row r="1128" spans="1:8">
      <c r="A1128" t="s">
        <v>148</v>
      </c>
      <c r="B1128" t="s">
        <v>179</v>
      </c>
      <c r="C1128" t="s">
        <v>862</v>
      </c>
      <c r="D1128">
        <v>0</v>
      </c>
      <c r="E1128">
        <v>1.9025582889358483</v>
      </c>
      <c r="F1128">
        <v>0.88888888888888895</v>
      </c>
      <c r="G1128">
        <v>4.0000000000000018</v>
      </c>
      <c r="H1128">
        <v>0.22518518518518521</v>
      </c>
    </row>
    <row r="1129" spans="1:8">
      <c r="A1129" t="s">
        <v>148</v>
      </c>
      <c r="B1129" t="s">
        <v>179</v>
      </c>
      <c r="C1129" t="s">
        <v>863</v>
      </c>
      <c r="D1129">
        <v>0</v>
      </c>
      <c r="E1129">
        <v>1.9025582889358483</v>
      </c>
      <c r="F1129">
        <v>0.88888888888888895</v>
      </c>
      <c r="G1129">
        <v>4.0000000000000018</v>
      </c>
      <c r="H1129">
        <v>0.22518518518518521</v>
      </c>
    </row>
    <row r="1130" spans="1:8">
      <c r="A1130" t="s">
        <v>148</v>
      </c>
      <c r="B1130" t="s">
        <v>181</v>
      </c>
      <c r="C1130" t="s">
        <v>856</v>
      </c>
      <c r="D1130">
        <v>0.88</v>
      </c>
      <c r="E1130">
        <v>0</v>
      </c>
      <c r="F1130">
        <v>0</v>
      </c>
      <c r="G1130">
        <v>0</v>
      </c>
      <c r="H1130">
        <v>0</v>
      </c>
    </row>
    <row r="1131" spans="1:8">
      <c r="A1131" t="s">
        <v>148</v>
      </c>
      <c r="B1131" t="s">
        <v>181</v>
      </c>
      <c r="C1131" t="s">
        <v>857</v>
      </c>
      <c r="D1131">
        <v>0.88</v>
      </c>
      <c r="E1131">
        <v>0</v>
      </c>
      <c r="F1131">
        <v>0</v>
      </c>
      <c r="G1131">
        <v>0</v>
      </c>
      <c r="H1131">
        <v>0</v>
      </c>
    </row>
    <row r="1132" spans="1:8">
      <c r="A1132" t="s">
        <v>148</v>
      </c>
      <c r="B1132" t="s">
        <v>181</v>
      </c>
      <c r="C1132" t="s">
        <v>858</v>
      </c>
      <c r="D1132">
        <v>11.999967474510054</v>
      </c>
      <c r="E1132">
        <v>0</v>
      </c>
      <c r="F1132">
        <v>0</v>
      </c>
      <c r="G1132">
        <v>0</v>
      </c>
      <c r="H1132">
        <v>0</v>
      </c>
    </row>
    <row r="1133" spans="1:8">
      <c r="A1133" t="s">
        <v>148</v>
      </c>
      <c r="B1133" t="s">
        <v>181</v>
      </c>
      <c r="C1133" t="s">
        <v>859</v>
      </c>
      <c r="D1133">
        <v>14.302536790250036</v>
      </c>
      <c r="E1133">
        <v>0</v>
      </c>
      <c r="F1133">
        <v>0</v>
      </c>
      <c r="G1133">
        <v>0</v>
      </c>
      <c r="H1133">
        <v>0</v>
      </c>
    </row>
    <row r="1134" spans="1:8">
      <c r="A1134" t="s">
        <v>148</v>
      </c>
      <c r="B1134" t="s">
        <v>181</v>
      </c>
      <c r="C1134" t="s">
        <v>860</v>
      </c>
      <c r="D1134">
        <v>7.0166323630099248</v>
      </c>
      <c r="E1134">
        <v>0</v>
      </c>
      <c r="F1134">
        <v>0</v>
      </c>
      <c r="G1134">
        <v>0</v>
      </c>
      <c r="H1134">
        <v>0</v>
      </c>
    </row>
    <row r="1135" spans="1:8">
      <c r="A1135" t="s">
        <v>148</v>
      </c>
      <c r="B1135" t="s">
        <v>181</v>
      </c>
      <c r="C1135" t="s">
        <v>861</v>
      </c>
      <c r="D1135">
        <v>0</v>
      </c>
      <c r="E1135">
        <v>1.9025582889358483</v>
      </c>
      <c r="F1135">
        <v>0.88888888888888895</v>
      </c>
      <c r="G1135">
        <v>4.0000000000000018</v>
      </c>
      <c r="H1135">
        <v>0.22518518518518521</v>
      </c>
    </row>
    <row r="1136" spans="1:8">
      <c r="A1136" t="s">
        <v>148</v>
      </c>
      <c r="B1136" t="s">
        <v>181</v>
      </c>
      <c r="C1136" t="s">
        <v>862</v>
      </c>
      <c r="D1136">
        <v>0</v>
      </c>
      <c r="E1136">
        <v>1.9025582889358483</v>
      </c>
      <c r="F1136">
        <v>0.88888888888888895</v>
      </c>
      <c r="G1136">
        <v>4.0000000000000018</v>
      </c>
      <c r="H1136">
        <v>0.22518518518518521</v>
      </c>
    </row>
    <row r="1137" spans="1:8">
      <c r="A1137" t="s">
        <v>148</v>
      </c>
      <c r="B1137" t="s">
        <v>181</v>
      </c>
      <c r="C1137" t="s">
        <v>863</v>
      </c>
      <c r="D1137">
        <v>0</v>
      </c>
      <c r="E1137">
        <v>1.9025582889358483</v>
      </c>
      <c r="F1137">
        <v>0.88888888888888895</v>
      </c>
      <c r="G1137">
        <v>4.0000000000000018</v>
      </c>
      <c r="H1137">
        <v>0.22518518518518521</v>
      </c>
    </row>
    <row r="1138" spans="1:8">
      <c r="A1138" t="s">
        <v>148</v>
      </c>
      <c r="B1138" t="s">
        <v>183</v>
      </c>
      <c r="C1138" t="s">
        <v>856</v>
      </c>
      <c r="D1138">
        <v>0.88</v>
      </c>
      <c r="E1138">
        <v>0</v>
      </c>
      <c r="F1138">
        <v>0</v>
      </c>
      <c r="G1138">
        <v>0</v>
      </c>
      <c r="H1138">
        <v>0</v>
      </c>
    </row>
    <row r="1139" spans="1:8">
      <c r="A1139" t="s">
        <v>148</v>
      </c>
      <c r="B1139" t="s">
        <v>183</v>
      </c>
      <c r="C1139" t="s">
        <v>857</v>
      </c>
      <c r="D1139">
        <v>0.88</v>
      </c>
      <c r="E1139">
        <v>0</v>
      </c>
      <c r="F1139">
        <v>0</v>
      </c>
      <c r="G1139">
        <v>0</v>
      </c>
      <c r="H1139">
        <v>0</v>
      </c>
    </row>
    <row r="1140" spans="1:8">
      <c r="A1140" t="s">
        <v>148</v>
      </c>
      <c r="B1140" t="s">
        <v>183</v>
      </c>
      <c r="C1140" t="s">
        <v>858</v>
      </c>
      <c r="D1140">
        <v>11.999967474510054</v>
      </c>
      <c r="E1140">
        <v>0</v>
      </c>
      <c r="F1140">
        <v>0</v>
      </c>
      <c r="G1140">
        <v>0</v>
      </c>
      <c r="H1140">
        <v>0</v>
      </c>
    </row>
    <row r="1141" spans="1:8">
      <c r="A1141" t="s">
        <v>148</v>
      </c>
      <c r="B1141" t="s">
        <v>183</v>
      </c>
      <c r="C1141" t="s">
        <v>859</v>
      </c>
      <c r="D1141">
        <v>14.302536790250036</v>
      </c>
      <c r="E1141">
        <v>0</v>
      </c>
      <c r="F1141">
        <v>0</v>
      </c>
      <c r="G1141">
        <v>0</v>
      </c>
      <c r="H1141">
        <v>0</v>
      </c>
    </row>
    <row r="1142" spans="1:8">
      <c r="A1142" t="s">
        <v>148</v>
      </c>
      <c r="B1142" t="s">
        <v>183</v>
      </c>
      <c r="C1142" t="s">
        <v>860</v>
      </c>
      <c r="D1142">
        <v>7.0166323630099248</v>
      </c>
      <c r="E1142">
        <v>0</v>
      </c>
      <c r="F1142">
        <v>0</v>
      </c>
      <c r="G1142">
        <v>0</v>
      </c>
      <c r="H1142">
        <v>0</v>
      </c>
    </row>
    <row r="1143" spans="1:8">
      <c r="A1143" t="s">
        <v>148</v>
      </c>
      <c r="B1143" t="s">
        <v>183</v>
      </c>
      <c r="C1143" t="s">
        <v>861</v>
      </c>
      <c r="D1143">
        <v>0</v>
      </c>
      <c r="E1143">
        <v>1.9025582889358483</v>
      </c>
      <c r="F1143">
        <v>0.88888888888888895</v>
      </c>
      <c r="G1143">
        <v>4.0000000000000018</v>
      </c>
      <c r="H1143">
        <v>0.22518518518518521</v>
      </c>
    </row>
    <row r="1144" spans="1:8">
      <c r="A1144" t="s">
        <v>148</v>
      </c>
      <c r="B1144" t="s">
        <v>183</v>
      </c>
      <c r="C1144" t="s">
        <v>862</v>
      </c>
      <c r="D1144">
        <v>0</v>
      </c>
      <c r="E1144">
        <v>1.9025582889358483</v>
      </c>
      <c r="F1144">
        <v>0.88888888888888895</v>
      </c>
      <c r="G1144">
        <v>4.0000000000000018</v>
      </c>
      <c r="H1144">
        <v>0.22518518518518521</v>
      </c>
    </row>
    <row r="1145" spans="1:8">
      <c r="A1145" t="s">
        <v>148</v>
      </c>
      <c r="B1145" t="s">
        <v>183</v>
      </c>
      <c r="C1145" t="s">
        <v>863</v>
      </c>
      <c r="D1145">
        <v>0</v>
      </c>
      <c r="E1145">
        <v>1.9025582889358483</v>
      </c>
      <c r="F1145">
        <v>0.88888888888888895</v>
      </c>
      <c r="G1145">
        <v>4.0000000000000018</v>
      </c>
      <c r="H1145">
        <v>0.22518518518518521</v>
      </c>
    </row>
    <row r="1146" spans="1:8">
      <c r="A1146" t="s">
        <v>148</v>
      </c>
      <c r="B1146" t="s">
        <v>185</v>
      </c>
      <c r="C1146" t="s">
        <v>856</v>
      </c>
      <c r="D1146">
        <v>8.5611483253588556</v>
      </c>
      <c r="E1146">
        <v>0</v>
      </c>
      <c r="F1146">
        <v>0</v>
      </c>
      <c r="G1146">
        <v>0</v>
      </c>
      <c r="H1146">
        <v>0</v>
      </c>
    </row>
    <row r="1147" spans="1:8">
      <c r="A1147" t="s">
        <v>148</v>
      </c>
      <c r="B1147" t="s">
        <v>185</v>
      </c>
      <c r="C1147" t="s">
        <v>857</v>
      </c>
      <c r="D1147">
        <v>9.4549832890862291</v>
      </c>
      <c r="E1147">
        <v>0</v>
      </c>
      <c r="F1147">
        <v>0</v>
      </c>
      <c r="G1147">
        <v>0</v>
      </c>
      <c r="H1147">
        <v>0</v>
      </c>
    </row>
    <row r="1148" spans="1:8">
      <c r="A1148" t="s">
        <v>148</v>
      </c>
      <c r="B1148" t="s">
        <v>185</v>
      </c>
      <c r="C1148" t="s">
        <v>858</v>
      </c>
      <c r="D1148">
        <v>16.811759900336686</v>
      </c>
      <c r="E1148">
        <v>0</v>
      </c>
      <c r="F1148">
        <v>0</v>
      </c>
      <c r="G1148">
        <v>0</v>
      </c>
      <c r="H1148">
        <v>0</v>
      </c>
    </row>
    <row r="1149" spans="1:8">
      <c r="A1149" t="s">
        <v>148</v>
      </c>
      <c r="B1149" t="s">
        <v>185</v>
      </c>
      <c r="C1149" t="s">
        <v>859</v>
      </c>
      <c r="D1149">
        <v>18.074248652165011</v>
      </c>
      <c r="E1149">
        <v>0</v>
      </c>
      <c r="F1149">
        <v>0</v>
      </c>
      <c r="G1149">
        <v>0</v>
      </c>
      <c r="H1149">
        <v>0</v>
      </c>
    </row>
    <row r="1150" spans="1:8">
      <c r="A1150" t="s">
        <v>148</v>
      </c>
      <c r="B1150" t="s">
        <v>185</v>
      </c>
      <c r="C1150" t="s">
        <v>860</v>
      </c>
      <c r="D1150">
        <v>13.288505186077048</v>
      </c>
      <c r="E1150">
        <v>0</v>
      </c>
      <c r="F1150">
        <v>0</v>
      </c>
      <c r="G1150">
        <v>0</v>
      </c>
      <c r="H1150">
        <v>0</v>
      </c>
    </row>
    <row r="1151" spans="1:8">
      <c r="A1151" t="s">
        <v>148</v>
      </c>
      <c r="B1151" t="s">
        <v>185</v>
      </c>
      <c r="C1151" t="s">
        <v>861</v>
      </c>
      <c r="D1151">
        <v>0</v>
      </c>
      <c r="E1151">
        <v>1.6124558033609999</v>
      </c>
      <c r="F1151">
        <v>8.0592592592592585</v>
      </c>
      <c r="G1151">
        <v>3.4666666666666672</v>
      </c>
      <c r="H1151">
        <v>0.15012345679012348</v>
      </c>
    </row>
    <row r="1152" spans="1:8">
      <c r="A1152" t="s">
        <v>148</v>
      </c>
      <c r="B1152" t="s">
        <v>185</v>
      </c>
      <c r="C1152" t="s">
        <v>862</v>
      </c>
      <c r="D1152">
        <v>0</v>
      </c>
      <c r="E1152">
        <v>1.6124558033609999</v>
      </c>
      <c r="F1152">
        <v>8.0592592592592585</v>
      </c>
      <c r="G1152">
        <v>3.4666666666666672</v>
      </c>
      <c r="H1152">
        <v>0.15012345679012348</v>
      </c>
    </row>
    <row r="1153" spans="1:8">
      <c r="A1153" t="s">
        <v>148</v>
      </c>
      <c r="B1153" t="s">
        <v>185</v>
      </c>
      <c r="C1153" t="s">
        <v>863</v>
      </c>
      <c r="D1153">
        <v>0</v>
      </c>
      <c r="E1153">
        <v>1.6124558033609999</v>
      </c>
      <c r="F1153">
        <v>8.0592592592592585</v>
      </c>
      <c r="G1153">
        <v>3.4666666666666672</v>
      </c>
      <c r="H1153">
        <v>0.15012345679012348</v>
      </c>
    </row>
    <row r="1154" spans="1:8">
      <c r="A1154" t="s">
        <v>150</v>
      </c>
      <c r="B1154" t="s">
        <v>171</v>
      </c>
      <c r="C1154" t="s">
        <v>856</v>
      </c>
      <c r="D1154">
        <v>7.5093333333333341</v>
      </c>
      <c r="E1154">
        <v>0</v>
      </c>
      <c r="F1154">
        <v>0</v>
      </c>
      <c r="G1154">
        <v>0</v>
      </c>
      <c r="H1154">
        <v>0</v>
      </c>
    </row>
    <row r="1155" spans="1:8">
      <c r="A1155" t="s">
        <v>150</v>
      </c>
      <c r="B1155" t="s">
        <v>171</v>
      </c>
      <c r="C1155" t="s">
        <v>857</v>
      </c>
      <c r="D1155">
        <v>9.42291950712114</v>
      </c>
      <c r="E1155">
        <v>0</v>
      </c>
      <c r="F1155">
        <v>0</v>
      </c>
      <c r="G1155">
        <v>0</v>
      </c>
      <c r="H1155">
        <v>0</v>
      </c>
    </row>
    <row r="1156" spans="1:8">
      <c r="A1156" t="s">
        <v>150</v>
      </c>
      <c r="B1156" t="s">
        <v>171</v>
      </c>
      <c r="C1156" t="s">
        <v>858</v>
      </c>
      <c r="D1156">
        <v>16.216803580707847</v>
      </c>
      <c r="E1156">
        <v>0</v>
      </c>
      <c r="F1156">
        <v>0</v>
      </c>
      <c r="G1156">
        <v>0</v>
      </c>
      <c r="H1156">
        <v>0</v>
      </c>
    </row>
    <row r="1157" spans="1:8">
      <c r="A1157" t="s">
        <v>150</v>
      </c>
      <c r="B1157" t="s">
        <v>171</v>
      </c>
      <c r="C1157" t="s">
        <v>859</v>
      </c>
      <c r="D1157">
        <v>18.058921138574419</v>
      </c>
      <c r="E1157">
        <v>0</v>
      </c>
      <c r="F1157">
        <v>0</v>
      </c>
      <c r="G1157">
        <v>0</v>
      </c>
      <c r="H1157">
        <v>0</v>
      </c>
    </row>
    <row r="1158" spans="1:8">
      <c r="A1158" t="s">
        <v>150</v>
      </c>
      <c r="B1158" t="s">
        <v>171</v>
      </c>
      <c r="C1158" t="s">
        <v>860</v>
      </c>
      <c r="D1158">
        <v>17.473260515830411</v>
      </c>
      <c r="E1158">
        <v>0</v>
      </c>
      <c r="F1158">
        <v>0</v>
      </c>
      <c r="G1158">
        <v>0</v>
      </c>
      <c r="H1158">
        <v>0</v>
      </c>
    </row>
    <row r="1159" spans="1:8">
      <c r="A1159" t="s">
        <v>150</v>
      </c>
      <c r="B1159" t="s">
        <v>171</v>
      </c>
      <c r="C1159" t="s">
        <v>861</v>
      </c>
      <c r="D1159">
        <v>0</v>
      </c>
      <c r="E1159">
        <v>11.329372748311979</v>
      </c>
      <c r="F1159">
        <v>2.5630417292963998</v>
      </c>
      <c r="G1159">
        <v>1.5808460382220306</v>
      </c>
      <c r="H1159">
        <v>2</v>
      </c>
    </row>
    <row r="1160" spans="1:8">
      <c r="A1160" t="s">
        <v>150</v>
      </c>
      <c r="B1160" t="s">
        <v>171</v>
      </c>
      <c r="C1160" t="s">
        <v>862</v>
      </c>
      <c r="D1160">
        <v>0</v>
      </c>
      <c r="E1160">
        <v>11.329372748311979</v>
      </c>
      <c r="F1160">
        <v>2.5630417292963998</v>
      </c>
      <c r="G1160">
        <v>1.5808460382220306</v>
      </c>
      <c r="H1160">
        <v>2</v>
      </c>
    </row>
    <row r="1161" spans="1:8">
      <c r="A1161" t="s">
        <v>150</v>
      </c>
      <c r="B1161" t="s">
        <v>171</v>
      </c>
      <c r="C1161" t="s">
        <v>863</v>
      </c>
      <c r="D1161">
        <v>0</v>
      </c>
      <c r="E1161">
        <v>11.329372748311979</v>
      </c>
      <c r="F1161">
        <v>2.5630417292963998</v>
      </c>
      <c r="G1161">
        <v>1.5808460382220306</v>
      </c>
      <c r="H1161">
        <v>2</v>
      </c>
    </row>
    <row r="1162" spans="1:8">
      <c r="A1162" t="s">
        <v>150</v>
      </c>
      <c r="B1162" t="s">
        <v>173</v>
      </c>
      <c r="C1162" t="s">
        <v>856</v>
      </c>
      <c r="D1162">
        <v>3.5203526056520609</v>
      </c>
      <c r="E1162">
        <v>0</v>
      </c>
      <c r="F1162">
        <v>0</v>
      </c>
      <c r="G1162">
        <v>0</v>
      </c>
      <c r="H1162">
        <v>0</v>
      </c>
    </row>
    <row r="1163" spans="1:8">
      <c r="A1163" t="s">
        <v>150</v>
      </c>
      <c r="B1163" t="s">
        <v>173</v>
      </c>
      <c r="C1163" t="s">
        <v>857</v>
      </c>
      <c r="D1163">
        <v>10.131092192483317</v>
      </c>
      <c r="E1163">
        <v>0</v>
      </c>
      <c r="F1163">
        <v>0</v>
      </c>
      <c r="G1163">
        <v>0</v>
      </c>
      <c r="H1163">
        <v>0</v>
      </c>
    </row>
    <row r="1164" spans="1:8">
      <c r="A1164" t="s">
        <v>150</v>
      </c>
      <c r="B1164" t="s">
        <v>173</v>
      </c>
      <c r="C1164" t="s">
        <v>858</v>
      </c>
      <c r="D1164">
        <v>12.830106028606259</v>
      </c>
      <c r="E1164">
        <v>0</v>
      </c>
      <c r="F1164">
        <v>0</v>
      </c>
      <c r="G1164">
        <v>0</v>
      </c>
      <c r="H1164">
        <v>0</v>
      </c>
    </row>
    <row r="1165" spans="1:8">
      <c r="A1165" t="s">
        <v>150</v>
      </c>
      <c r="B1165" t="s">
        <v>173</v>
      </c>
      <c r="C1165" t="s">
        <v>859</v>
      </c>
      <c r="D1165">
        <v>12.083912143324305</v>
      </c>
      <c r="E1165">
        <v>0</v>
      </c>
      <c r="F1165">
        <v>0</v>
      </c>
      <c r="G1165">
        <v>0</v>
      </c>
      <c r="H1165">
        <v>0</v>
      </c>
    </row>
    <row r="1166" spans="1:8">
      <c r="A1166" t="s">
        <v>150</v>
      </c>
      <c r="B1166" t="s">
        <v>173</v>
      </c>
      <c r="C1166" t="s">
        <v>860</v>
      </c>
      <c r="D1166">
        <v>15.170781857889905</v>
      </c>
      <c r="E1166">
        <v>0</v>
      </c>
      <c r="F1166">
        <v>0</v>
      </c>
      <c r="G1166">
        <v>0</v>
      </c>
      <c r="H1166">
        <v>0</v>
      </c>
    </row>
    <row r="1167" spans="1:8">
      <c r="A1167" t="s">
        <v>150</v>
      </c>
      <c r="B1167" t="s">
        <v>173</v>
      </c>
      <c r="C1167" t="s">
        <v>861</v>
      </c>
      <c r="D1167">
        <v>0</v>
      </c>
      <c r="E1167">
        <v>8.4735711893420991</v>
      </c>
      <c r="F1167">
        <v>2.9922578538974873</v>
      </c>
      <c r="G1167">
        <v>2.41788447942423</v>
      </c>
      <c r="H1167">
        <v>1.2870683352260861</v>
      </c>
    </row>
    <row r="1168" spans="1:8">
      <c r="A1168" t="s">
        <v>150</v>
      </c>
      <c r="B1168" t="s">
        <v>173</v>
      </c>
      <c r="C1168" t="s">
        <v>862</v>
      </c>
      <c r="D1168">
        <v>0</v>
      </c>
      <c r="E1168">
        <v>8.4735711893420991</v>
      </c>
      <c r="F1168">
        <v>2.9922578538974873</v>
      </c>
      <c r="G1168">
        <v>2.41788447942423</v>
      </c>
      <c r="H1168">
        <v>1.2870683352260861</v>
      </c>
    </row>
    <row r="1169" spans="1:8">
      <c r="A1169" t="s">
        <v>150</v>
      </c>
      <c r="B1169" t="s">
        <v>173</v>
      </c>
      <c r="C1169" t="s">
        <v>863</v>
      </c>
      <c r="D1169">
        <v>0</v>
      </c>
      <c r="E1169">
        <v>8.4735711893420991</v>
      </c>
      <c r="F1169">
        <v>2.9922578538974873</v>
      </c>
      <c r="G1169">
        <v>2.41788447942423</v>
      </c>
      <c r="H1169">
        <v>1.2870683352260861</v>
      </c>
    </row>
    <row r="1170" spans="1:8">
      <c r="A1170" t="s">
        <v>150</v>
      </c>
      <c r="B1170" t="s">
        <v>175</v>
      </c>
      <c r="C1170" t="s">
        <v>856</v>
      </c>
      <c r="D1170">
        <v>7.065853658536585</v>
      </c>
      <c r="E1170">
        <v>0</v>
      </c>
      <c r="F1170">
        <v>0</v>
      </c>
      <c r="G1170">
        <v>0</v>
      </c>
      <c r="H1170">
        <v>0</v>
      </c>
    </row>
    <row r="1171" spans="1:8">
      <c r="A1171" t="s">
        <v>150</v>
      </c>
      <c r="B1171" t="s">
        <v>175</v>
      </c>
      <c r="C1171" t="s">
        <v>857</v>
      </c>
      <c r="D1171">
        <v>7.065853658536585</v>
      </c>
      <c r="E1171">
        <v>0</v>
      </c>
      <c r="F1171">
        <v>0</v>
      </c>
      <c r="G1171">
        <v>0</v>
      </c>
      <c r="H1171">
        <v>0</v>
      </c>
    </row>
    <row r="1172" spans="1:8">
      <c r="A1172" t="s">
        <v>150</v>
      </c>
      <c r="B1172" t="s">
        <v>175</v>
      </c>
      <c r="C1172" t="s">
        <v>858</v>
      </c>
      <c r="D1172">
        <v>32.6819512195122</v>
      </c>
      <c r="E1172">
        <v>0</v>
      </c>
      <c r="F1172">
        <v>0</v>
      </c>
      <c r="G1172">
        <v>0</v>
      </c>
      <c r="H1172">
        <v>0</v>
      </c>
    </row>
    <row r="1173" spans="1:8">
      <c r="A1173" t="s">
        <v>150</v>
      </c>
      <c r="B1173" t="s">
        <v>175</v>
      </c>
      <c r="C1173" t="s">
        <v>859</v>
      </c>
      <c r="D1173">
        <v>32.6819512195122</v>
      </c>
      <c r="E1173">
        <v>0</v>
      </c>
      <c r="F1173">
        <v>0</v>
      </c>
      <c r="G1173">
        <v>0</v>
      </c>
      <c r="H1173">
        <v>0</v>
      </c>
    </row>
    <row r="1174" spans="1:8">
      <c r="A1174" t="s">
        <v>150</v>
      </c>
      <c r="B1174" t="s">
        <v>175</v>
      </c>
      <c r="C1174" t="s">
        <v>860</v>
      </c>
      <c r="D1174">
        <v>22.556316126553096</v>
      </c>
      <c r="E1174">
        <v>0</v>
      </c>
      <c r="F1174">
        <v>0</v>
      </c>
      <c r="G1174">
        <v>0</v>
      </c>
      <c r="H1174">
        <v>0</v>
      </c>
    </row>
    <row r="1175" spans="1:8">
      <c r="A1175" t="s">
        <v>150</v>
      </c>
      <c r="B1175" t="s">
        <v>175</v>
      </c>
      <c r="C1175" t="s">
        <v>861</v>
      </c>
      <c r="D1175">
        <v>0</v>
      </c>
      <c r="E1175">
        <v>1.8875112078903546</v>
      </c>
      <c r="F1175">
        <v>18.268804918662742</v>
      </c>
      <c r="G1175">
        <v>2.4</v>
      </c>
      <c r="H1175">
        <v>0</v>
      </c>
    </row>
    <row r="1176" spans="1:8">
      <c r="A1176" t="s">
        <v>150</v>
      </c>
      <c r="B1176" t="s">
        <v>175</v>
      </c>
      <c r="C1176" t="s">
        <v>862</v>
      </c>
      <c r="D1176">
        <v>0</v>
      </c>
      <c r="E1176">
        <v>1.8875112078903546</v>
      </c>
      <c r="F1176">
        <v>18.268804918662742</v>
      </c>
      <c r="G1176">
        <v>2.4</v>
      </c>
      <c r="H1176">
        <v>0</v>
      </c>
    </row>
    <row r="1177" spans="1:8">
      <c r="A1177" t="s">
        <v>150</v>
      </c>
      <c r="B1177" t="s">
        <v>175</v>
      </c>
      <c r="C1177" t="s">
        <v>863</v>
      </c>
      <c r="D1177">
        <v>0</v>
      </c>
      <c r="E1177">
        <v>1.8875112078903546</v>
      </c>
      <c r="F1177">
        <v>18.268804918662742</v>
      </c>
      <c r="G1177">
        <v>2.4</v>
      </c>
      <c r="H1177">
        <v>0</v>
      </c>
    </row>
    <row r="1178" spans="1:8">
      <c r="A1178" t="s">
        <v>150</v>
      </c>
      <c r="B1178" t="s">
        <v>177</v>
      </c>
      <c r="C1178" t="s">
        <v>856</v>
      </c>
      <c r="D1178">
        <v>3.7052631578947368</v>
      </c>
      <c r="E1178">
        <v>0</v>
      </c>
      <c r="F1178">
        <v>0</v>
      </c>
      <c r="G1178">
        <v>0</v>
      </c>
      <c r="H1178">
        <v>0</v>
      </c>
    </row>
    <row r="1179" spans="1:8">
      <c r="A1179" t="s">
        <v>150</v>
      </c>
      <c r="B1179" t="s">
        <v>177</v>
      </c>
      <c r="C1179" t="s">
        <v>857</v>
      </c>
      <c r="D1179">
        <v>5.3642105263157891</v>
      </c>
      <c r="E1179">
        <v>0</v>
      </c>
      <c r="F1179">
        <v>0</v>
      </c>
      <c r="G1179">
        <v>0</v>
      </c>
      <c r="H1179">
        <v>0</v>
      </c>
    </row>
    <row r="1180" spans="1:8">
      <c r="A1180" t="s">
        <v>150</v>
      </c>
      <c r="B1180" t="s">
        <v>177</v>
      </c>
      <c r="C1180" t="s">
        <v>858</v>
      </c>
      <c r="D1180">
        <v>19.771200000000004</v>
      </c>
      <c r="E1180">
        <v>0</v>
      </c>
      <c r="F1180">
        <v>0</v>
      </c>
      <c r="G1180">
        <v>0</v>
      </c>
      <c r="H1180">
        <v>0</v>
      </c>
    </row>
    <row r="1181" spans="1:8">
      <c r="A1181" t="s">
        <v>150</v>
      </c>
      <c r="B1181" t="s">
        <v>177</v>
      </c>
      <c r="C1181" t="s">
        <v>859</v>
      </c>
      <c r="D1181">
        <v>13.142720000000001</v>
      </c>
      <c r="E1181">
        <v>0</v>
      </c>
      <c r="F1181">
        <v>0</v>
      </c>
      <c r="G1181">
        <v>0</v>
      </c>
      <c r="H1181">
        <v>0</v>
      </c>
    </row>
    <row r="1182" spans="1:8">
      <c r="A1182" t="s">
        <v>150</v>
      </c>
      <c r="B1182" t="s">
        <v>177</v>
      </c>
      <c r="C1182" t="s">
        <v>860</v>
      </c>
      <c r="D1182">
        <v>13.142720000000002</v>
      </c>
      <c r="E1182">
        <v>0</v>
      </c>
      <c r="F1182">
        <v>0</v>
      </c>
      <c r="G1182">
        <v>0</v>
      </c>
      <c r="H1182">
        <v>0</v>
      </c>
    </row>
    <row r="1183" spans="1:8">
      <c r="A1183" t="s">
        <v>150</v>
      </c>
      <c r="B1183" t="s">
        <v>177</v>
      </c>
      <c r="C1183" t="s">
        <v>861</v>
      </c>
      <c r="D1183">
        <v>0</v>
      </c>
      <c r="E1183">
        <v>8.5027200000000018</v>
      </c>
      <c r="F1183">
        <v>2.2400000000000002</v>
      </c>
      <c r="G1183">
        <v>2.4</v>
      </c>
      <c r="H1183">
        <v>0</v>
      </c>
    </row>
    <row r="1184" spans="1:8">
      <c r="A1184" t="s">
        <v>150</v>
      </c>
      <c r="B1184" t="s">
        <v>177</v>
      </c>
      <c r="C1184" t="s">
        <v>862</v>
      </c>
      <c r="D1184">
        <v>0</v>
      </c>
      <c r="E1184">
        <v>8.5027200000000018</v>
      </c>
      <c r="F1184">
        <v>2.2400000000000002</v>
      </c>
      <c r="G1184">
        <v>2.4</v>
      </c>
      <c r="H1184">
        <v>0</v>
      </c>
    </row>
    <row r="1185" spans="1:8">
      <c r="A1185" t="s">
        <v>150</v>
      </c>
      <c r="B1185" t="s">
        <v>177</v>
      </c>
      <c r="C1185" t="s">
        <v>863</v>
      </c>
      <c r="D1185">
        <v>0</v>
      </c>
      <c r="E1185">
        <v>8.5027200000000018</v>
      </c>
      <c r="F1185">
        <v>2.2400000000000002</v>
      </c>
      <c r="G1185">
        <v>2.4</v>
      </c>
      <c r="H1185">
        <v>0</v>
      </c>
    </row>
    <row r="1186" spans="1:8">
      <c r="A1186" t="s">
        <v>150</v>
      </c>
      <c r="B1186" t="s">
        <v>179</v>
      </c>
      <c r="C1186" t="s">
        <v>856</v>
      </c>
      <c r="D1186">
        <v>3.7052631578947368</v>
      </c>
      <c r="E1186">
        <v>0</v>
      </c>
      <c r="F1186">
        <v>0</v>
      </c>
      <c r="G1186">
        <v>0</v>
      </c>
      <c r="H1186">
        <v>0</v>
      </c>
    </row>
    <row r="1187" spans="1:8">
      <c r="A1187" t="s">
        <v>150</v>
      </c>
      <c r="B1187" t="s">
        <v>179</v>
      </c>
      <c r="C1187" t="s">
        <v>857</v>
      </c>
      <c r="D1187">
        <v>5.3642105263157891</v>
      </c>
      <c r="E1187">
        <v>0</v>
      </c>
      <c r="F1187">
        <v>0</v>
      </c>
      <c r="G1187">
        <v>0</v>
      </c>
      <c r="H1187">
        <v>0</v>
      </c>
    </row>
    <row r="1188" spans="1:8">
      <c r="A1188" t="s">
        <v>150</v>
      </c>
      <c r="B1188" t="s">
        <v>179</v>
      </c>
      <c r="C1188" t="s">
        <v>858</v>
      </c>
      <c r="D1188">
        <v>19.771200000000004</v>
      </c>
      <c r="E1188">
        <v>0</v>
      </c>
      <c r="F1188">
        <v>0</v>
      </c>
      <c r="G1188">
        <v>0</v>
      </c>
      <c r="H1188">
        <v>0</v>
      </c>
    </row>
    <row r="1189" spans="1:8">
      <c r="A1189" t="s">
        <v>150</v>
      </c>
      <c r="B1189" t="s">
        <v>179</v>
      </c>
      <c r="C1189" t="s">
        <v>859</v>
      </c>
      <c r="D1189">
        <v>13.142720000000001</v>
      </c>
      <c r="E1189">
        <v>0</v>
      </c>
      <c r="F1189">
        <v>0</v>
      </c>
      <c r="G1189">
        <v>0</v>
      </c>
      <c r="H1189">
        <v>0</v>
      </c>
    </row>
    <row r="1190" spans="1:8">
      <c r="A1190" t="s">
        <v>150</v>
      </c>
      <c r="B1190" t="s">
        <v>179</v>
      </c>
      <c r="C1190" t="s">
        <v>860</v>
      </c>
      <c r="D1190">
        <v>13.142720000000002</v>
      </c>
      <c r="E1190">
        <v>0</v>
      </c>
      <c r="F1190">
        <v>0</v>
      </c>
      <c r="G1190">
        <v>0</v>
      </c>
      <c r="H1190">
        <v>0</v>
      </c>
    </row>
    <row r="1191" spans="1:8">
      <c r="A1191" t="s">
        <v>150</v>
      </c>
      <c r="B1191" t="s">
        <v>179</v>
      </c>
      <c r="C1191" t="s">
        <v>861</v>
      </c>
      <c r="D1191">
        <v>0</v>
      </c>
      <c r="E1191">
        <v>8.5027200000000018</v>
      </c>
      <c r="F1191">
        <v>2.2400000000000002</v>
      </c>
      <c r="G1191">
        <v>2.4</v>
      </c>
      <c r="H1191">
        <v>0</v>
      </c>
    </row>
    <row r="1192" spans="1:8">
      <c r="A1192" t="s">
        <v>150</v>
      </c>
      <c r="B1192" t="s">
        <v>179</v>
      </c>
      <c r="C1192" t="s">
        <v>862</v>
      </c>
      <c r="D1192">
        <v>0</v>
      </c>
      <c r="E1192">
        <v>8.5027200000000018</v>
      </c>
      <c r="F1192">
        <v>2.2400000000000002</v>
      </c>
      <c r="G1192">
        <v>2.4</v>
      </c>
      <c r="H1192">
        <v>0</v>
      </c>
    </row>
    <row r="1193" spans="1:8">
      <c r="A1193" t="s">
        <v>150</v>
      </c>
      <c r="B1193" t="s">
        <v>179</v>
      </c>
      <c r="C1193" t="s">
        <v>863</v>
      </c>
      <c r="D1193">
        <v>0</v>
      </c>
      <c r="E1193">
        <v>8.5027200000000018</v>
      </c>
      <c r="F1193">
        <v>2.2400000000000002</v>
      </c>
      <c r="G1193">
        <v>2.4</v>
      </c>
      <c r="H1193">
        <v>0</v>
      </c>
    </row>
    <row r="1194" spans="1:8">
      <c r="A1194" t="s">
        <v>150</v>
      </c>
      <c r="B1194" t="s">
        <v>181</v>
      </c>
      <c r="C1194" t="s">
        <v>856</v>
      </c>
      <c r="D1194">
        <v>3.7052631578947368</v>
      </c>
      <c r="E1194">
        <v>0</v>
      </c>
      <c r="F1194">
        <v>0</v>
      </c>
      <c r="G1194">
        <v>0</v>
      </c>
      <c r="H1194">
        <v>0</v>
      </c>
    </row>
    <row r="1195" spans="1:8">
      <c r="A1195" t="s">
        <v>150</v>
      </c>
      <c r="B1195" t="s">
        <v>181</v>
      </c>
      <c r="C1195" t="s">
        <v>857</v>
      </c>
      <c r="D1195">
        <v>5.3642105263157891</v>
      </c>
      <c r="E1195">
        <v>0</v>
      </c>
      <c r="F1195">
        <v>0</v>
      </c>
      <c r="G1195">
        <v>0</v>
      </c>
      <c r="H1195">
        <v>0</v>
      </c>
    </row>
    <row r="1196" spans="1:8">
      <c r="A1196" t="s">
        <v>150</v>
      </c>
      <c r="B1196" t="s">
        <v>181</v>
      </c>
      <c r="C1196" t="s">
        <v>858</v>
      </c>
      <c r="D1196">
        <v>19.771200000000004</v>
      </c>
      <c r="E1196">
        <v>0</v>
      </c>
      <c r="F1196">
        <v>0</v>
      </c>
      <c r="G1196">
        <v>0</v>
      </c>
      <c r="H1196">
        <v>0</v>
      </c>
    </row>
    <row r="1197" spans="1:8">
      <c r="A1197" t="s">
        <v>150</v>
      </c>
      <c r="B1197" t="s">
        <v>181</v>
      </c>
      <c r="C1197" t="s">
        <v>859</v>
      </c>
      <c r="D1197">
        <v>13.142720000000001</v>
      </c>
      <c r="E1197">
        <v>0</v>
      </c>
      <c r="F1197">
        <v>0</v>
      </c>
      <c r="G1197">
        <v>0</v>
      </c>
      <c r="H1197">
        <v>0</v>
      </c>
    </row>
    <row r="1198" spans="1:8">
      <c r="A1198" t="s">
        <v>150</v>
      </c>
      <c r="B1198" t="s">
        <v>181</v>
      </c>
      <c r="C1198" t="s">
        <v>860</v>
      </c>
      <c r="D1198">
        <v>13.142720000000002</v>
      </c>
      <c r="E1198">
        <v>0</v>
      </c>
      <c r="F1198">
        <v>0</v>
      </c>
      <c r="G1198">
        <v>0</v>
      </c>
      <c r="H1198">
        <v>0</v>
      </c>
    </row>
    <row r="1199" spans="1:8">
      <c r="A1199" t="s">
        <v>150</v>
      </c>
      <c r="B1199" t="s">
        <v>181</v>
      </c>
      <c r="C1199" t="s">
        <v>861</v>
      </c>
      <c r="D1199">
        <v>0</v>
      </c>
      <c r="E1199">
        <v>8.5027200000000018</v>
      </c>
      <c r="F1199">
        <v>2.2400000000000002</v>
      </c>
      <c r="G1199">
        <v>2.4</v>
      </c>
      <c r="H1199">
        <v>0</v>
      </c>
    </row>
    <row r="1200" spans="1:8">
      <c r="A1200" t="s">
        <v>150</v>
      </c>
      <c r="B1200" t="s">
        <v>181</v>
      </c>
      <c r="C1200" t="s">
        <v>862</v>
      </c>
      <c r="D1200">
        <v>0</v>
      </c>
      <c r="E1200">
        <v>8.5027200000000018</v>
      </c>
      <c r="F1200">
        <v>2.2400000000000002</v>
      </c>
      <c r="G1200">
        <v>2.4</v>
      </c>
      <c r="H1200">
        <v>0</v>
      </c>
    </row>
    <row r="1201" spans="1:8">
      <c r="A1201" t="s">
        <v>150</v>
      </c>
      <c r="B1201" t="s">
        <v>181</v>
      </c>
      <c r="C1201" t="s">
        <v>863</v>
      </c>
      <c r="D1201">
        <v>0</v>
      </c>
      <c r="E1201">
        <v>8.5027200000000018</v>
      </c>
      <c r="F1201">
        <v>2.2400000000000002</v>
      </c>
      <c r="G1201">
        <v>2.4</v>
      </c>
      <c r="H1201">
        <v>0</v>
      </c>
    </row>
    <row r="1202" spans="1:8">
      <c r="A1202" t="s">
        <v>150</v>
      </c>
      <c r="B1202" t="s">
        <v>183</v>
      </c>
      <c r="C1202" t="s">
        <v>856</v>
      </c>
      <c r="D1202">
        <v>3.7052631578947368</v>
      </c>
      <c r="E1202">
        <v>0</v>
      </c>
      <c r="F1202">
        <v>0</v>
      </c>
      <c r="G1202">
        <v>0</v>
      </c>
      <c r="H1202">
        <v>0</v>
      </c>
    </row>
    <row r="1203" spans="1:8">
      <c r="A1203" t="s">
        <v>150</v>
      </c>
      <c r="B1203" t="s">
        <v>183</v>
      </c>
      <c r="C1203" t="s">
        <v>857</v>
      </c>
      <c r="D1203">
        <v>5.3642105263157891</v>
      </c>
      <c r="E1203">
        <v>0</v>
      </c>
      <c r="F1203">
        <v>0</v>
      </c>
      <c r="G1203">
        <v>0</v>
      </c>
      <c r="H1203">
        <v>0</v>
      </c>
    </row>
    <row r="1204" spans="1:8">
      <c r="A1204" t="s">
        <v>150</v>
      </c>
      <c r="B1204" t="s">
        <v>183</v>
      </c>
      <c r="C1204" t="s">
        <v>858</v>
      </c>
      <c r="D1204">
        <v>19.771200000000004</v>
      </c>
      <c r="E1204">
        <v>0</v>
      </c>
      <c r="F1204">
        <v>0</v>
      </c>
      <c r="G1204">
        <v>0</v>
      </c>
      <c r="H1204">
        <v>0</v>
      </c>
    </row>
    <row r="1205" spans="1:8">
      <c r="A1205" t="s">
        <v>150</v>
      </c>
      <c r="B1205" t="s">
        <v>183</v>
      </c>
      <c r="C1205" t="s">
        <v>859</v>
      </c>
      <c r="D1205">
        <v>13.142720000000001</v>
      </c>
      <c r="E1205">
        <v>0</v>
      </c>
      <c r="F1205">
        <v>0</v>
      </c>
      <c r="G1205">
        <v>0</v>
      </c>
      <c r="H1205">
        <v>0</v>
      </c>
    </row>
    <row r="1206" spans="1:8">
      <c r="A1206" t="s">
        <v>150</v>
      </c>
      <c r="B1206" t="s">
        <v>183</v>
      </c>
      <c r="C1206" t="s">
        <v>860</v>
      </c>
      <c r="D1206">
        <v>13.142720000000002</v>
      </c>
      <c r="E1206">
        <v>0</v>
      </c>
      <c r="F1206">
        <v>0</v>
      </c>
      <c r="G1206">
        <v>0</v>
      </c>
      <c r="H1206">
        <v>0</v>
      </c>
    </row>
    <row r="1207" spans="1:8">
      <c r="A1207" t="s">
        <v>150</v>
      </c>
      <c r="B1207" t="s">
        <v>183</v>
      </c>
      <c r="C1207" t="s">
        <v>861</v>
      </c>
      <c r="D1207">
        <v>0</v>
      </c>
      <c r="E1207">
        <v>8.5027200000000018</v>
      </c>
      <c r="F1207">
        <v>2.2400000000000002</v>
      </c>
      <c r="G1207">
        <v>2.4</v>
      </c>
      <c r="H1207">
        <v>0</v>
      </c>
    </row>
    <row r="1208" spans="1:8">
      <c r="A1208" t="s">
        <v>150</v>
      </c>
      <c r="B1208" t="s">
        <v>183</v>
      </c>
      <c r="C1208" t="s">
        <v>862</v>
      </c>
      <c r="D1208">
        <v>0</v>
      </c>
      <c r="E1208">
        <v>8.5027200000000018</v>
      </c>
      <c r="F1208">
        <v>2.2400000000000002</v>
      </c>
      <c r="G1208">
        <v>2.4</v>
      </c>
      <c r="H1208">
        <v>0</v>
      </c>
    </row>
    <row r="1209" spans="1:8">
      <c r="A1209" t="s">
        <v>150</v>
      </c>
      <c r="B1209" t="s">
        <v>183</v>
      </c>
      <c r="C1209" t="s">
        <v>863</v>
      </c>
      <c r="D1209">
        <v>0</v>
      </c>
      <c r="E1209">
        <v>8.5027200000000018</v>
      </c>
      <c r="F1209">
        <v>2.2400000000000002</v>
      </c>
      <c r="G1209">
        <v>2.4</v>
      </c>
      <c r="H1209">
        <v>0</v>
      </c>
    </row>
    <row r="1210" spans="1:8">
      <c r="A1210" t="s">
        <v>150</v>
      </c>
      <c r="B1210" t="s">
        <v>185</v>
      </c>
      <c r="C1210" t="s">
        <v>856</v>
      </c>
      <c r="D1210">
        <v>6.1179931536157461</v>
      </c>
      <c r="E1210">
        <v>0</v>
      </c>
      <c r="F1210">
        <v>0</v>
      </c>
      <c r="G1210">
        <v>0</v>
      </c>
      <c r="H1210">
        <v>0</v>
      </c>
    </row>
    <row r="1211" spans="1:8">
      <c r="A1211" t="s">
        <v>150</v>
      </c>
      <c r="B1211" t="s">
        <v>185</v>
      </c>
      <c r="C1211" t="s">
        <v>857</v>
      </c>
      <c r="D1211">
        <v>6.8867871769914979</v>
      </c>
      <c r="E1211">
        <v>0</v>
      </c>
      <c r="F1211">
        <v>0</v>
      </c>
      <c r="G1211">
        <v>0</v>
      </c>
      <c r="H1211">
        <v>0</v>
      </c>
    </row>
    <row r="1212" spans="1:8">
      <c r="A1212" t="s">
        <v>150</v>
      </c>
      <c r="B1212" t="s">
        <v>185</v>
      </c>
      <c r="C1212" t="s">
        <v>858</v>
      </c>
      <c r="D1212">
        <v>18.627791869918706</v>
      </c>
      <c r="E1212">
        <v>0</v>
      </c>
      <c r="F1212">
        <v>0</v>
      </c>
      <c r="G1212">
        <v>0</v>
      </c>
      <c r="H1212">
        <v>0</v>
      </c>
    </row>
    <row r="1213" spans="1:8">
      <c r="A1213" t="s">
        <v>150</v>
      </c>
      <c r="B1213" t="s">
        <v>185</v>
      </c>
      <c r="C1213" t="s">
        <v>859</v>
      </c>
      <c r="D1213">
        <v>14.208805203252032</v>
      </c>
      <c r="E1213">
        <v>0</v>
      </c>
      <c r="F1213">
        <v>0</v>
      </c>
      <c r="G1213">
        <v>0</v>
      </c>
      <c r="H1213">
        <v>0</v>
      </c>
    </row>
    <row r="1214" spans="1:8">
      <c r="A1214" t="s">
        <v>150</v>
      </c>
      <c r="B1214" t="s">
        <v>185</v>
      </c>
      <c r="C1214" t="s">
        <v>860</v>
      </c>
      <c r="D1214">
        <v>12.521199354425519</v>
      </c>
      <c r="E1214">
        <v>0</v>
      </c>
      <c r="F1214">
        <v>0</v>
      </c>
      <c r="G1214">
        <v>0</v>
      </c>
      <c r="H1214">
        <v>0</v>
      </c>
    </row>
    <row r="1215" spans="1:8">
      <c r="A1215" t="s">
        <v>150</v>
      </c>
      <c r="B1215" t="s">
        <v>185</v>
      </c>
      <c r="C1215" t="s">
        <v>861</v>
      </c>
      <c r="D1215">
        <v>0</v>
      </c>
      <c r="E1215">
        <v>5.9830652013150605</v>
      </c>
      <c r="F1215">
        <v>4.538134153110458</v>
      </c>
      <c r="G1215">
        <v>2</v>
      </c>
      <c r="H1215">
        <v>0</v>
      </c>
    </row>
    <row r="1216" spans="1:8">
      <c r="A1216" t="s">
        <v>150</v>
      </c>
      <c r="B1216" t="s">
        <v>185</v>
      </c>
      <c r="C1216" t="s">
        <v>862</v>
      </c>
      <c r="D1216">
        <v>0</v>
      </c>
      <c r="E1216">
        <v>5.9830652013150605</v>
      </c>
      <c r="F1216">
        <v>4.538134153110458</v>
      </c>
      <c r="G1216">
        <v>2</v>
      </c>
      <c r="H1216">
        <v>0</v>
      </c>
    </row>
    <row r="1217" spans="1:8">
      <c r="A1217" t="s">
        <v>150</v>
      </c>
      <c r="B1217" t="s">
        <v>185</v>
      </c>
      <c r="C1217" t="s">
        <v>863</v>
      </c>
      <c r="D1217">
        <v>0</v>
      </c>
      <c r="E1217">
        <v>5.9830652013150605</v>
      </c>
      <c r="F1217">
        <v>4.538134153110458</v>
      </c>
      <c r="G1217">
        <v>2</v>
      </c>
      <c r="H1217">
        <v>0</v>
      </c>
    </row>
    <row r="1218" spans="1:8">
      <c r="A1218" t="s">
        <v>152</v>
      </c>
      <c r="B1218" t="s">
        <v>171</v>
      </c>
      <c r="C1218" t="s">
        <v>856</v>
      </c>
      <c r="D1218">
        <v>12.63434115805947</v>
      </c>
      <c r="E1218">
        <v>0</v>
      </c>
      <c r="F1218">
        <v>0</v>
      </c>
      <c r="G1218">
        <v>0</v>
      </c>
      <c r="H1218">
        <v>0</v>
      </c>
    </row>
    <row r="1219" spans="1:8">
      <c r="A1219" t="s">
        <v>152</v>
      </c>
      <c r="B1219" t="s">
        <v>171</v>
      </c>
      <c r="C1219" t="s">
        <v>857</v>
      </c>
      <c r="D1219">
        <v>10.915325953259533</v>
      </c>
      <c r="E1219">
        <v>0</v>
      </c>
      <c r="F1219">
        <v>0</v>
      </c>
      <c r="G1219">
        <v>0</v>
      </c>
      <c r="H1219">
        <v>0</v>
      </c>
    </row>
    <row r="1220" spans="1:8">
      <c r="A1220" t="s">
        <v>152</v>
      </c>
      <c r="B1220" t="s">
        <v>171</v>
      </c>
      <c r="C1220" t="s">
        <v>858</v>
      </c>
      <c r="D1220">
        <v>8.1345756358768408</v>
      </c>
      <c r="E1220">
        <v>0</v>
      </c>
      <c r="F1220">
        <v>0</v>
      </c>
      <c r="G1220">
        <v>0</v>
      </c>
      <c r="H1220">
        <v>0</v>
      </c>
    </row>
    <row r="1221" spans="1:8">
      <c r="A1221" t="s">
        <v>152</v>
      </c>
      <c r="B1221" t="s">
        <v>171</v>
      </c>
      <c r="C1221" t="s">
        <v>859</v>
      </c>
      <c r="D1221">
        <v>6.9234042553191477</v>
      </c>
      <c r="E1221">
        <v>0</v>
      </c>
      <c r="F1221">
        <v>0</v>
      </c>
      <c r="G1221">
        <v>0</v>
      </c>
      <c r="H1221">
        <v>0</v>
      </c>
    </row>
    <row r="1222" spans="1:8">
      <c r="A1222" t="s">
        <v>152</v>
      </c>
      <c r="B1222" t="s">
        <v>171</v>
      </c>
      <c r="C1222" t="s">
        <v>860</v>
      </c>
      <c r="D1222">
        <v>12.977777777777778</v>
      </c>
      <c r="E1222">
        <v>0</v>
      </c>
      <c r="F1222">
        <v>0</v>
      </c>
      <c r="G1222">
        <v>0</v>
      </c>
      <c r="H1222">
        <v>0</v>
      </c>
    </row>
    <row r="1223" spans="1:8">
      <c r="A1223" t="s">
        <v>152</v>
      </c>
      <c r="B1223" t="s">
        <v>171</v>
      </c>
      <c r="C1223" t="s">
        <v>861</v>
      </c>
      <c r="D1223">
        <v>0</v>
      </c>
      <c r="E1223">
        <v>10.774004192872118</v>
      </c>
      <c r="F1223">
        <v>0</v>
      </c>
      <c r="G1223">
        <v>0</v>
      </c>
      <c r="H1223">
        <v>2.2037735849056599</v>
      </c>
    </row>
    <row r="1224" spans="1:8">
      <c r="A1224" t="s">
        <v>152</v>
      </c>
      <c r="B1224" t="s">
        <v>171</v>
      </c>
      <c r="C1224" t="s">
        <v>862</v>
      </c>
      <c r="D1224">
        <v>0</v>
      </c>
      <c r="E1224">
        <v>10.774004192872118</v>
      </c>
      <c r="F1224">
        <v>0</v>
      </c>
      <c r="G1224">
        <v>0</v>
      </c>
      <c r="H1224">
        <v>2.2037735849056599</v>
      </c>
    </row>
    <row r="1225" spans="1:8">
      <c r="A1225" t="s">
        <v>152</v>
      </c>
      <c r="B1225" t="s">
        <v>171</v>
      </c>
      <c r="C1225" t="s">
        <v>863</v>
      </c>
      <c r="D1225">
        <v>0</v>
      </c>
      <c r="E1225">
        <v>10.774004192872118</v>
      </c>
      <c r="F1225">
        <v>0</v>
      </c>
      <c r="G1225">
        <v>0</v>
      </c>
      <c r="H1225">
        <v>2.2037735849056599</v>
      </c>
    </row>
    <row r="1226" spans="1:8">
      <c r="A1226" t="s">
        <v>152</v>
      </c>
      <c r="B1226" t="s">
        <v>173</v>
      </c>
      <c r="C1226" t="s">
        <v>856</v>
      </c>
      <c r="D1226">
        <v>6.5775871140592965</v>
      </c>
      <c r="E1226">
        <v>0</v>
      </c>
      <c r="F1226">
        <v>0</v>
      </c>
      <c r="G1226">
        <v>0</v>
      </c>
      <c r="H1226">
        <v>0</v>
      </c>
    </row>
    <row r="1227" spans="1:8">
      <c r="A1227" t="s">
        <v>152</v>
      </c>
      <c r="B1227" t="s">
        <v>173</v>
      </c>
      <c r="C1227" t="s">
        <v>857</v>
      </c>
      <c r="D1227">
        <v>6.691979862588374</v>
      </c>
      <c r="E1227">
        <v>0</v>
      </c>
      <c r="F1227">
        <v>0</v>
      </c>
      <c r="G1227">
        <v>0</v>
      </c>
      <c r="H1227">
        <v>0</v>
      </c>
    </row>
    <row r="1228" spans="1:8">
      <c r="A1228" t="s">
        <v>152</v>
      </c>
      <c r="B1228" t="s">
        <v>173</v>
      </c>
      <c r="C1228" t="s">
        <v>858</v>
      </c>
      <c r="D1228">
        <v>8.0077359069910248</v>
      </c>
      <c r="E1228">
        <v>0</v>
      </c>
      <c r="F1228">
        <v>0</v>
      </c>
      <c r="G1228">
        <v>0</v>
      </c>
      <c r="H1228">
        <v>0</v>
      </c>
    </row>
    <row r="1229" spans="1:8">
      <c r="A1229" t="s">
        <v>152</v>
      </c>
      <c r="B1229" t="s">
        <v>173</v>
      </c>
      <c r="C1229" t="s">
        <v>859</v>
      </c>
      <c r="D1229">
        <v>22.385126442604108</v>
      </c>
      <c r="E1229">
        <v>0</v>
      </c>
      <c r="F1229">
        <v>0</v>
      </c>
      <c r="G1229">
        <v>0</v>
      </c>
      <c r="H1229">
        <v>0</v>
      </c>
    </row>
    <row r="1230" spans="1:8">
      <c r="A1230" t="s">
        <v>152</v>
      </c>
      <c r="B1230" t="s">
        <v>173</v>
      </c>
      <c r="C1230" t="s">
        <v>860</v>
      </c>
      <c r="D1230">
        <v>22.242560860010741</v>
      </c>
      <c r="E1230">
        <v>0</v>
      </c>
      <c r="F1230">
        <v>0</v>
      </c>
      <c r="G1230">
        <v>0</v>
      </c>
      <c r="H1230">
        <v>0</v>
      </c>
    </row>
    <row r="1231" spans="1:8">
      <c r="A1231" t="s">
        <v>152</v>
      </c>
      <c r="B1231" t="s">
        <v>173</v>
      </c>
      <c r="C1231" t="s">
        <v>861</v>
      </c>
      <c r="D1231">
        <v>0</v>
      </c>
      <c r="E1231">
        <v>11.691210275181712</v>
      </c>
      <c r="F1231">
        <v>6.0184751171130415</v>
      </c>
      <c r="G1231">
        <v>1.5906410167070815</v>
      </c>
      <c r="H1231">
        <v>2.9422344510089093</v>
      </c>
    </row>
    <row r="1232" spans="1:8">
      <c r="A1232" t="s">
        <v>152</v>
      </c>
      <c r="B1232" t="s">
        <v>173</v>
      </c>
      <c r="C1232" t="s">
        <v>862</v>
      </c>
      <c r="D1232">
        <v>0</v>
      </c>
      <c r="E1232">
        <v>11.691210275181712</v>
      </c>
      <c r="F1232">
        <v>6.0184751171130415</v>
      </c>
      <c r="G1232">
        <v>1.5906410167070815</v>
      </c>
      <c r="H1232">
        <v>2.9422344510089093</v>
      </c>
    </row>
    <row r="1233" spans="1:8">
      <c r="A1233" t="s">
        <v>152</v>
      </c>
      <c r="B1233" t="s">
        <v>173</v>
      </c>
      <c r="C1233" t="s">
        <v>863</v>
      </c>
      <c r="D1233">
        <v>0</v>
      </c>
      <c r="E1233">
        <v>11.691210275181712</v>
      </c>
      <c r="F1233">
        <v>6.0184751171130415</v>
      </c>
      <c r="G1233">
        <v>1.5906410167070815</v>
      </c>
      <c r="H1233">
        <v>2.9422344510089093</v>
      </c>
    </row>
    <row r="1234" spans="1:8">
      <c r="A1234" t="s">
        <v>152</v>
      </c>
      <c r="B1234" t="s">
        <v>175</v>
      </c>
      <c r="C1234" t="s">
        <v>856</v>
      </c>
      <c r="D1234">
        <v>23.92344497607656</v>
      </c>
      <c r="E1234">
        <v>0</v>
      </c>
      <c r="F1234">
        <v>0</v>
      </c>
      <c r="G1234">
        <v>0</v>
      </c>
      <c r="H1234">
        <v>0</v>
      </c>
    </row>
    <row r="1235" spans="1:8">
      <c r="A1235" t="s">
        <v>152</v>
      </c>
      <c r="B1235" t="s">
        <v>175</v>
      </c>
      <c r="C1235" t="s">
        <v>857</v>
      </c>
      <c r="D1235">
        <v>26.604949867258682</v>
      </c>
      <c r="E1235">
        <v>0</v>
      </c>
      <c r="F1235">
        <v>0</v>
      </c>
      <c r="G1235">
        <v>0</v>
      </c>
      <c r="H1235">
        <v>0</v>
      </c>
    </row>
    <row r="1236" spans="1:8">
      <c r="A1236" t="s">
        <v>152</v>
      </c>
      <c r="B1236" t="s">
        <v>175</v>
      </c>
      <c r="C1236" t="s">
        <v>858</v>
      </c>
      <c r="D1236">
        <v>26.435344751989938</v>
      </c>
      <c r="E1236">
        <v>0</v>
      </c>
      <c r="F1236">
        <v>0</v>
      </c>
      <c r="G1236">
        <v>0</v>
      </c>
      <c r="H1236">
        <v>0</v>
      </c>
    </row>
    <row r="1237" spans="1:8">
      <c r="A1237" t="s">
        <v>152</v>
      </c>
      <c r="B1237" t="s">
        <v>175</v>
      </c>
      <c r="C1237" t="s">
        <v>859</v>
      </c>
      <c r="D1237">
        <v>24.800000000000004</v>
      </c>
      <c r="E1237">
        <v>0</v>
      </c>
      <c r="F1237">
        <v>0</v>
      </c>
      <c r="G1237">
        <v>0</v>
      </c>
      <c r="H1237">
        <v>0</v>
      </c>
    </row>
    <row r="1238" spans="1:8">
      <c r="A1238" t="s">
        <v>152</v>
      </c>
      <c r="B1238" t="s">
        <v>175</v>
      </c>
      <c r="C1238" t="s">
        <v>860</v>
      </c>
      <c r="D1238">
        <v>24.800000000000004</v>
      </c>
      <c r="E1238">
        <v>0</v>
      </c>
      <c r="F1238">
        <v>0</v>
      </c>
      <c r="G1238">
        <v>0</v>
      </c>
      <c r="H1238">
        <v>0</v>
      </c>
    </row>
    <row r="1239" spans="1:8">
      <c r="A1239" t="s">
        <v>152</v>
      </c>
      <c r="B1239" t="s">
        <v>175</v>
      </c>
      <c r="C1239" t="s">
        <v>861</v>
      </c>
      <c r="D1239">
        <v>0</v>
      </c>
      <c r="E1239">
        <v>0</v>
      </c>
      <c r="F1239">
        <v>22.400000000000006</v>
      </c>
      <c r="G1239">
        <v>2.4</v>
      </c>
      <c r="H1239">
        <v>0</v>
      </c>
    </row>
    <row r="1240" spans="1:8">
      <c r="A1240" t="s">
        <v>152</v>
      </c>
      <c r="B1240" t="s">
        <v>175</v>
      </c>
      <c r="C1240" t="s">
        <v>862</v>
      </c>
      <c r="D1240">
        <v>0</v>
      </c>
      <c r="E1240">
        <v>0</v>
      </c>
      <c r="F1240">
        <v>22.400000000000006</v>
      </c>
      <c r="G1240">
        <v>2.4</v>
      </c>
      <c r="H1240">
        <v>0</v>
      </c>
    </row>
    <row r="1241" spans="1:8">
      <c r="A1241" t="s">
        <v>152</v>
      </c>
      <c r="B1241" t="s">
        <v>175</v>
      </c>
      <c r="C1241" t="s">
        <v>863</v>
      </c>
      <c r="D1241">
        <v>0</v>
      </c>
      <c r="E1241">
        <v>0</v>
      </c>
      <c r="F1241">
        <v>22.400000000000006</v>
      </c>
      <c r="G1241">
        <v>2.4</v>
      </c>
      <c r="H1241">
        <v>0</v>
      </c>
    </row>
    <row r="1242" spans="1:8">
      <c r="A1242" t="s">
        <v>152</v>
      </c>
      <c r="B1242" t="s">
        <v>177</v>
      </c>
      <c r="C1242" t="s">
        <v>856</v>
      </c>
      <c r="D1242">
        <v>0.88</v>
      </c>
      <c r="E1242">
        <v>0</v>
      </c>
      <c r="F1242">
        <v>0</v>
      </c>
      <c r="G1242">
        <v>0</v>
      </c>
      <c r="H1242">
        <v>0</v>
      </c>
    </row>
    <row r="1243" spans="1:8">
      <c r="A1243" t="s">
        <v>152</v>
      </c>
      <c r="B1243" t="s">
        <v>177</v>
      </c>
      <c r="C1243" t="s">
        <v>857</v>
      </c>
      <c r="D1243">
        <v>0.88</v>
      </c>
      <c r="E1243">
        <v>0</v>
      </c>
      <c r="F1243">
        <v>0</v>
      </c>
      <c r="G1243">
        <v>0</v>
      </c>
      <c r="H1243">
        <v>0</v>
      </c>
    </row>
    <row r="1244" spans="1:8">
      <c r="A1244" t="s">
        <v>152</v>
      </c>
      <c r="B1244" t="s">
        <v>177</v>
      </c>
      <c r="C1244" t="s">
        <v>858</v>
      </c>
      <c r="D1244">
        <v>11.999967474510054</v>
      </c>
      <c r="E1244">
        <v>0</v>
      </c>
      <c r="F1244">
        <v>0</v>
      </c>
      <c r="G1244">
        <v>0</v>
      </c>
      <c r="H1244">
        <v>0</v>
      </c>
    </row>
    <row r="1245" spans="1:8">
      <c r="A1245" t="s">
        <v>152</v>
      </c>
      <c r="B1245" t="s">
        <v>177</v>
      </c>
      <c r="C1245" t="s">
        <v>859</v>
      </c>
      <c r="D1245">
        <v>14.302536790250036</v>
      </c>
      <c r="E1245">
        <v>0</v>
      </c>
      <c r="F1245">
        <v>0</v>
      </c>
      <c r="G1245">
        <v>0</v>
      </c>
      <c r="H1245">
        <v>0</v>
      </c>
    </row>
    <row r="1246" spans="1:8">
      <c r="A1246" t="s">
        <v>152</v>
      </c>
      <c r="B1246" t="s">
        <v>177</v>
      </c>
      <c r="C1246" t="s">
        <v>860</v>
      </c>
      <c r="D1246">
        <v>7.0166323630099248</v>
      </c>
      <c r="E1246">
        <v>0</v>
      </c>
      <c r="F1246">
        <v>0</v>
      </c>
      <c r="G1246">
        <v>0</v>
      </c>
      <c r="H1246">
        <v>0</v>
      </c>
    </row>
    <row r="1247" spans="1:8">
      <c r="A1247" t="s">
        <v>152</v>
      </c>
      <c r="B1247" t="s">
        <v>177</v>
      </c>
      <c r="C1247" t="s">
        <v>861</v>
      </c>
      <c r="D1247">
        <v>0</v>
      </c>
      <c r="E1247">
        <v>1.9025582889358483</v>
      </c>
      <c r="F1247">
        <v>0.88888888888888895</v>
      </c>
      <c r="G1247">
        <v>4.0000000000000018</v>
      </c>
      <c r="H1247">
        <v>0.22518518518518521</v>
      </c>
    </row>
    <row r="1248" spans="1:8">
      <c r="A1248" t="s">
        <v>152</v>
      </c>
      <c r="B1248" t="s">
        <v>177</v>
      </c>
      <c r="C1248" t="s">
        <v>862</v>
      </c>
      <c r="D1248">
        <v>0</v>
      </c>
      <c r="E1248">
        <v>1.9025582889358483</v>
      </c>
      <c r="F1248">
        <v>0.88888888888888895</v>
      </c>
      <c r="G1248">
        <v>4.0000000000000018</v>
      </c>
      <c r="H1248">
        <v>0.22518518518518521</v>
      </c>
    </row>
    <row r="1249" spans="1:8">
      <c r="A1249" t="s">
        <v>152</v>
      </c>
      <c r="B1249" t="s">
        <v>177</v>
      </c>
      <c r="C1249" t="s">
        <v>863</v>
      </c>
      <c r="D1249">
        <v>0</v>
      </c>
      <c r="E1249">
        <v>1.9025582889358483</v>
      </c>
      <c r="F1249">
        <v>0.88888888888888895</v>
      </c>
      <c r="G1249">
        <v>4.0000000000000018</v>
      </c>
      <c r="H1249">
        <v>0.22518518518518521</v>
      </c>
    </row>
    <row r="1250" spans="1:8">
      <c r="A1250" t="s">
        <v>152</v>
      </c>
      <c r="B1250" t="s">
        <v>179</v>
      </c>
      <c r="C1250" t="s">
        <v>856</v>
      </c>
      <c r="D1250">
        <v>0.88</v>
      </c>
      <c r="E1250">
        <v>0</v>
      </c>
      <c r="F1250">
        <v>0</v>
      </c>
      <c r="G1250">
        <v>0</v>
      </c>
      <c r="H1250">
        <v>0</v>
      </c>
    </row>
    <row r="1251" spans="1:8">
      <c r="A1251" t="s">
        <v>152</v>
      </c>
      <c r="B1251" t="s">
        <v>179</v>
      </c>
      <c r="C1251" t="s">
        <v>857</v>
      </c>
      <c r="D1251">
        <v>0.88</v>
      </c>
      <c r="E1251">
        <v>0</v>
      </c>
      <c r="F1251">
        <v>0</v>
      </c>
      <c r="G1251">
        <v>0</v>
      </c>
      <c r="H1251">
        <v>0</v>
      </c>
    </row>
    <row r="1252" spans="1:8">
      <c r="A1252" t="s">
        <v>152</v>
      </c>
      <c r="B1252" t="s">
        <v>179</v>
      </c>
      <c r="C1252" t="s">
        <v>858</v>
      </c>
      <c r="D1252">
        <v>11.999967474510054</v>
      </c>
      <c r="E1252">
        <v>0</v>
      </c>
      <c r="F1252">
        <v>0</v>
      </c>
      <c r="G1252">
        <v>0</v>
      </c>
      <c r="H1252">
        <v>0</v>
      </c>
    </row>
    <row r="1253" spans="1:8">
      <c r="A1253" t="s">
        <v>152</v>
      </c>
      <c r="B1253" t="s">
        <v>179</v>
      </c>
      <c r="C1253" t="s">
        <v>859</v>
      </c>
      <c r="D1253">
        <v>14.302536790250036</v>
      </c>
      <c r="E1253">
        <v>0</v>
      </c>
      <c r="F1253">
        <v>0</v>
      </c>
      <c r="G1253">
        <v>0</v>
      </c>
      <c r="H1253">
        <v>0</v>
      </c>
    </row>
    <row r="1254" spans="1:8">
      <c r="A1254" t="s">
        <v>152</v>
      </c>
      <c r="B1254" t="s">
        <v>179</v>
      </c>
      <c r="C1254" t="s">
        <v>860</v>
      </c>
      <c r="D1254">
        <v>7.0166323630099248</v>
      </c>
      <c r="E1254">
        <v>0</v>
      </c>
      <c r="F1254">
        <v>0</v>
      </c>
      <c r="G1254">
        <v>0</v>
      </c>
      <c r="H1254">
        <v>0</v>
      </c>
    </row>
    <row r="1255" spans="1:8">
      <c r="A1255" t="s">
        <v>152</v>
      </c>
      <c r="B1255" t="s">
        <v>179</v>
      </c>
      <c r="C1255" t="s">
        <v>861</v>
      </c>
      <c r="D1255">
        <v>0</v>
      </c>
      <c r="E1255">
        <v>1.9025582889358483</v>
      </c>
      <c r="F1255">
        <v>0.88888888888888895</v>
      </c>
      <c r="G1255">
        <v>4.0000000000000018</v>
      </c>
      <c r="H1255">
        <v>0.22518518518518521</v>
      </c>
    </row>
    <row r="1256" spans="1:8">
      <c r="A1256" t="s">
        <v>152</v>
      </c>
      <c r="B1256" t="s">
        <v>179</v>
      </c>
      <c r="C1256" t="s">
        <v>862</v>
      </c>
      <c r="D1256">
        <v>0</v>
      </c>
      <c r="E1256">
        <v>1.9025582889358483</v>
      </c>
      <c r="F1256">
        <v>0.88888888888888895</v>
      </c>
      <c r="G1256">
        <v>4.0000000000000018</v>
      </c>
      <c r="H1256">
        <v>0.22518518518518521</v>
      </c>
    </row>
    <row r="1257" spans="1:8">
      <c r="A1257" t="s">
        <v>152</v>
      </c>
      <c r="B1257" t="s">
        <v>179</v>
      </c>
      <c r="C1257" t="s">
        <v>863</v>
      </c>
      <c r="D1257">
        <v>0</v>
      </c>
      <c r="E1257">
        <v>1.9025582889358483</v>
      </c>
      <c r="F1257">
        <v>0.88888888888888895</v>
      </c>
      <c r="G1257">
        <v>4.0000000000000018</v>
      </c>
      <c r="H1257">
        <v>0.22518518518518521</v>
      </c>
    </row>
    <row r="1258" spans="1:8">
      <c r="A1258" t="s">
        <v>152</v>
      </c>
      <c r="B1258" t="s">
        <v>181</v>
      </c>
      <c r="C1258" t="s">
        <v>856</v>
      </c>
      <c r="D1258">
        <v>0.88</v>
      </c>
      <c r="E1258">
        <v>0</v>
      </c>
      <c r="F1258">
        <v>0</v>
      </c>
      <c r="G1258">
        <v>0</v>
      </c>
      <c r="H1258">
        <v>0</v>
      </c>
    </row>
    <row r="1259" spans="1:8">
      <c r="A1259" t="s">
        <v>152</v>
      </c>
      <c r="B1259" t="s">
        <v>181</v>
      </c>
      <c r="C1259" t="s">
        <v>857</v>
      </c>
      <c r="D1259">
        <v>0.88</v>
      </c>
      <c r="E1259">
        <v>0</v>
      </c>
      <c r="F1259">
        <v>0</v>
      </c>
      <c r="G1259">
        <v>0</v>
      </c>
      <c r="H1259">
        <v>0</v>
      </c>
    </row>
    <row r="1260" spans="1:8">
      <c r="A1260" t="s">
        <v>152</v>
      </c>
      <c r="B1260" t="s">
        <v>181</v>
      </c>
      <c r="C1260" t="s">
        <v>858</v>
      </c>
      <c r="D1260">
        <v>11.999967474510054</v>
      </c>
      <c r="E1260">
        <v>0</v>
      </c>
      <c r="F1260">
        <v>0</v>
      </c>
      <c r="G1260">
        <v>0</v>
      </c>
      <c r="H1260">
        <v>0</v>
      </c>
    </row>
    <row r="1261" spans="1:8">
      <c r="A1261" t="s">
        <v>152</v>
      </c>
      <c r="B1261" t="s">
        <v>181</v>
      </c>
      <c r="C1261" t="s">
        <v>859</v>
      </c>
      <c r="D1261">
        <v>14.302536790250036</v>
      </c>
      <c r="E1261">
        <v>0</v>
      </c>
      <c r="F1261">
        <v>0</v>
      </c>
      <c r="G1261">
        <v>0</v>
      </c>
      <c r="H1261">
        <v>0</v>
      </c>
    </row>
    <row r="1262" spans="1:8">
      <c r="A1262" t="s">
        <v>152</v>
      </c>
      <c r="B1262" t="s">
        <v>181</v>
      </c>
      <c r="C1262" t="s">
        <v>860</v>
      </c>
      <c r="D1262">
        <v>7.0166323630099248</v>
      </c>
      <c r="E1262">
        <v>0</v>
      </c>
      <c r="F1262">
        <v>0</v>
      </c>
      <c r="G1262">
        <v>0</v>
      </c>
      <c r="H1262">
        <v>0</v>
      </c>
    </row>
    <row r="1263" spans="1:8">
      <c r="A1263" t="s">
        <v>152</v>
      </c>
      <c r="B1263" t="s">
        <v>181</v>
      </c>
      <c r="C1263" t="s">
        <v>861</v>
      </c>
      <c r="D1263">
        <v>0</v>
      </c>
      <c r="E1263">
        <v>1.9025582889358483</v>
      </c>
      <c r="F1263">
        <v>0.88888888888888895</v>
      </c>
      <c r="G1263">
        <v>4.0000000000000018</v>
      </c>
      <c r="H1263">
        <v>0.22518518518518521</v>
      </c>
    </row>
    <row r="1264" spans="1:8">
      <c r="A1264" t="s">
        <v>152</v>
      </c>
      <c r="B1264" t="s">
        <v>181</v>
      </c>
      <c r="C1264" t="s">
        <v>862</v>
      </c>
      <c r="D1264">
        <v>0</v>
      </c>
      <c r="E1264">
        <v>1.9025582889358483</v>
      </c>
      <c r="F1264">
        <v>0.88888888888888895</v>
      </c>
      <c r="G1264">
        <v>4.0000000000000018</v>
      </c>
      <c r="H1264">
        <v>0.22518518518518521</v>
      </c>
    </row>
    <row r="1265" spans="1:8">
      <c r="A1265" t="s">
        <v>152</v>
      </c>
      <c r="B1265" t="s">
        <v>181</v>
      </c>
      <c r="C1265" t="s">
        <v>863</v>
      </c>
      <c r="D1265">
        <v>0</v>
      </c>
      <c r="E1265">
        <v>1.9025582889358483</v>
      </c>
      <c r="F1265">
        <v>0.88888888888888895</v>
      </c>
      <c r="G1265">
        <v>4.0000000000000018</v>
      </c>
      <c r="H1265">
        <v>0.22518518518518521</v>
      </c>
    </row>
    <row r="1266" spans="1:8">
      <c r="A1266" t="s">
        <v>152</v>
      </c>
      <c r="B1266" t="s">
        <v>183</v>
      </c>
      <c r="C1266" t="s">
        <v>856</v>
      </c>
      <c r="D1266">
        <v>0.88</v>
      </c>
      <c r="E1266">
        <v>0</v>
      </c>
      <c r="F1266">
        <v>0</v>
      </c>
      <c r="G1266">
        <v>0</v>
      </c>
      <c r="H1266">
        <v>0</v>
      </c>
    </row>
    <row r="1267" spans="1:8">
      <c r="A1267" t="s">
        <v>152</v>
      </c>
      <c r="B1267" t="s">
        <v>183</v>
      </c>
      <c r="C1267" t="s">
        <v>857</v>
      </c>
      <c r="D1267">
        <v>0.88</v>
      </c>
      <c r="E1267">
        <v>0</v>
      </c>
      <c r="F1267">
        <v>0</v>
      </c>
      <c r="G1267">
        <v>0</v>
      </c>
      <c r="H1267">
        <v>0</v>
      </c>
    </row>
    <row r="1268" spans="1:8">
      <c r="A1268" t="s">
        <v>152</v>
      </c>
      <c r="B1268" t="s">
        <v>183</v>
      </c>
      <c r="C1268" t="s">
        <v>858</v>
      </c>
      <c r="D1268">
        <v>11.999967474510054</v>
      </c>
      <c r="E1268">
        <v>0</v>
      </c>
      <c r="F1268">
        <v>0</v>
      </c>
      <c r="G1268">
        <v>0</v>
      </c>
      <c r="H1268">
        <v>0</v>
      </c>
    </row>
    <row r="1269" spans="1:8">
      <c r="A1269" t="s">
        <v>152</v>
      </c>
      <c r="B1269" t="s">
        <v>183</v>
      </c>
      <c r="C1269" t="s">
        <v>859</v>
      </c>
      <c r="D1269">
        <v>14.302536790250036</v>
      </c>
      <c r="E1269">
        <v>0</v>
      </c>
      <c r="F1269">
        <v>0</v>
      </c>
      <c r="G1269">
        <v>0</v>
      </c>
      <c r="H1269">
        <v>0</v>
      </c>
    </row>
    <row r="1270" spans="1:8">
      <c r="A1270" t="s">
        <v>152</v>
      </c>
      <c r="B1270" t="s">
        <v>183</v>
      </c>
      <c r="C1270" t="s">
        <v>860</v>
      </c>
      <c r="D1270">
        <v>7.0166323630099248</v>
      </c>
      <c r="E1270">
        <v>0</v>
      </c>
      <c r="F1270">
        <v>0</v>
      </c>
      <c r="G1270">
        <v>0</v>
      </c>
      <c r="H1270">
        <v>0</v>
      </c>
    </row>
    <row r="1271" spans="1:8">
      <c r="A1271" t="s">
        <v>152</v>
      </c>
      <c r="B1271" t="s">
        <v>183</v>
      </c>
      <c r="C1271" t="s">
        <v>861</v>
      </c>
      <c r="D1271">
        <v>0</v>
      </c>
      <c r="E1271">
        <v>1.9025582889358483</v>
      </c>
      <c r="F1271">
        <v>0.88888888888888895</v>
      </c>
      <c r="G1271">
        <v>4.0000000000000018</v>
      </c>
      <c r="H1271">
        <v>0.22518518518518521</v>
      </c>
    </row>
    <row r="1272" spans="1:8">
      <c r="A1272" t="s">
        <v>152</v>
      </c>
      <c r="B1272" t="s">
        <v>183</v>
      </c>
      <c r="C1272" t="s">
        <v>862</v>
      </c>
      <c r="D1272">
        <v>0</v>
      </c>
      <c r="E1272">
        <v>1.9025582889358483</v>
      </c>
      <c r="F1272">
        <v>0.88888888888888895</v>
      </c>
      <c r="G1272">
        <v>4.0000000000000018</v>
      </c>
      <c r="H1272">
        <v>0.22518518518518521</v>
      </c>
    </row>
    <row r="1273" spans="1:8">
      <c r="A1273" t="s">
        <v>152</v>
      </c>
      <c r="B1273" t="s">
        <v>183</v>
      </c>
      <c r="C1273" t="s">
        <v>863</v>
      </c>
      <c r="D1273">
        <v>0</v>
      </c>
      <c r="E1273">
        <v>1.9025582889358483</v>
      </c>
      <c r="F1273">
        <v>0.88888888888888895</v>
      </c>
      <c r="G1273">
        <v>4.0000000000000018</v>
      </c>
      <c r="H1273">
        <v>0.22518518518518521</v>
      </c>
    </row>
    <row r="1274" spans="1:8">
      <c r="A1274" t="s">
        <v>152</v>
      </c>
      <c r="B1274" t="s">
        <v>185</v>
      </c>
      <c r="C1274" t="s">
        <v>856</v>
      </c>
      <c r="D1274">
        <v>8.5611483253588556</v>
      </c>
      <c r="E1274">
        <v>0</v>
      </c>
      <c r="F1274">
        <v>0</v>
      </c>
      <c r="G1274">
        <v>0</v>
      </c>
      <c r="H1274">
        <v>0</v>
      </c>
    </row>
    <row r="1275" spans="1:8">
      <c r="A1275" t="s">
        <v>152</v>
      </c>
      <c r="B1275" t="s">
        <v>185</v>
      </c>
      <c r="C1275" t="s">
        <v>857</v>
      </c>
      <c r="D1275">
        <v>9.4549832890862291</v>
      </c>
      <c r="E1275">
        <v>0</v>
      </c>
      <c r="F1275">
        <v>0</v>
      </c>
      <c r="G1275">
        <v>0</v>
      </c>
      <c r="H1275">
        <v>0</v>
      </c>
    </row>
    <row r="1276" spans="1:8">
      <c r="A1276" t="s">
        <v>152</v>
      </c>
      <c r="B1276" t="s">
        <v>185</v>
      </c>
      <c r="C1276" t="s">
        <v>858</v>
      </c>
      <c r="D1276">
        <v>16.811759900336686</v>
      </c>
      <c r="E1276">
        <v>0</v>
      </c>
      <c r="F1276">
        <v>0</v>
      </c>
      <c r="G1276">
        <v>0</v>
      </c>
      <c r="H1276">
        <v>0</v>
      </c>
    </row>
    <row r="1277" spans="1:8">
      <c r="A1277" t="s">
        <v>152</v>
      </c>
      <c r="B1277" t="s">
        <v>185</v>
      </c>
      <c r="C1277" t="s">
        <v>859</v>
      </c>
      <c r="D1277">
        <v>18.074248652165011</v>
      </c>
      <c r="E1277">
        <v>0</v>
      </c>
      <c r="F1277">
        <v>0</v>
      </c>
      <c r="G1277">
        <v>0</v>
      </c>
      <c r="H1277">
        <v>0</v>
      </c>
    </row>
    <row r="1278" spans="1:8">
      <c r="A1278" t="s">
        <v>152</v>
      </c>
      <c r="B1278" t="s">
        <v>185</v>
      </c>
      <c r="C1278" t="s">
        <v>860</v>
      </c>
      <c r="D1278">
        <v>13.288505186077048</v>
      </c>
      <c r="E1278">
        <v>0</v>
      </c>
      <c r="F1278">
        <v>0</v>
      </c>
      <c r="G1278">
        <v>0</v>
      </c>
      <c r="H1278">
        <v>0</v>
      </c>
    </row>
    <row r="1279" spans="1:8">
      <c r="A1279" t="s">
        <v>152</v>
      </c>
      <c r="B1279" t="s">
        <v>185</v>
      </c>
      <c r="C1279" t="s">
        <v>861</v>
      </c>
      <c r="D1279">
        <v>0</v>
      </c>
      <c r="E1279">
        <v>1.6124558033609999</v>
      </c>
      <c r="F1279">
        <v>8.0592592592592585</v>
      </c>
      <c r="G1279">
        <v>3.4666666666666672</v>
      </c>
      <c r="H1279">
        <v>0.15012345679012348</v>
      </c>
    </row>
    <row r="1280" spans="1:8">
      <c r="A1280" t="s">
        <v>152</v>
      </c>
      <c r="B1280" t="s">
        <v>185</v>
      </c>
      <c r="C1280" t="s">
        <v>862</v>
      </c>
      <c r="D1280">
        <v>0</v>
      </c>
      <c r="E1280">
        <v>1.6124558033609999</v>
      </c>
      <c r="F1280">
        <v>8.0592592592592585</v>
      </c>
      <c r="G1280">
        <v>3.4666666666666672</v>
      </c>
      <c r="H1280">
        <v>0.15012345679012348</v>
      </c>
    </row>
    <row r="1281" spans="1:8">
      <c r="A1281" t="s">
        <v>152</v>
      </c>
      <c r="B1281" t="s">
        <v>185</v>
      </c>
      <c r="C1281" t="s">
        <v>863</v>
      </c>
      <c r="D1281">
        <v>0</v>
      </c>
      <c r="E1281">
        <v>1.6124558033609999</v>
      </c>
      <c r="F1281">
        <v>8.0592592592592585</v>
      </c>
      <c r="G1281">
        <v>3.4666666666666672</v>
      </c>
      <c r="H1281">
        <v>0.15012345679012348</v>
      </c>
    </row>
    <row r="1282" spans="1:8">
      <c r="A1282" t="s">
        <v>154</v>
      </c>
      <c r="B1282" t="s">
        <v>171</v>
      </c>
      <c r="C1282" t="s">
        <v>856</v>
      </c>
      <c r="D1282">
        <v>5.6175560175560184</v>
      </c>
      <c r="E1282">
        <v>0</v>
      </c>
      <c r="F1282">
        <v>0</v>
      </c>
      <c r="G1282">
        <v>0</v>
      </c>
      <c r="H1282">
        <v>0</v>
      </c>
    </row>
    <row r="1283" spans="1:8">
      <c r="A1283" t="s">
        <v>154</v>
      </c>
      <c r="B1283" t="s">
        <v>171</v>
      </c>
      <c r="C1283" t="s">
        <v>857</v>
      </c>
      <c r="D1283">
        <v>10.947542957713862</v>
      </c>
      <c r="E1283">
        <v>0</v>
      </c>
      <c r="F1283">
        <v>0</v>
      </c>
      <c r="G1283">
        <v>0</v>
      </c>
      <c r="H1283">
        <v>0</v>
      </c>
    </row>
    <row r="1284" spans="1:8">
      <c r="A1284" t="s">
        <v>154</v>
      </c>
      <c r="B1284" t="s">
        <v>171</v>
      </c>
      <c r="C1284" t="s">
        <v>858</v>
      </c>
      <c r="D1284">
        <v>10.947542957713862</v>
      </c>
      <c r="E1284">
        <v>0</v>
      </c>
      <c r="F1284">
        <v>0</v>
      </c>
      <c r="G1284">
        <v>0</v>
      </c>
      <c r="H1284">
        <v>0</v>
      </c>
    </row>
    <row r="1285" spans="1:8">
      <c r="A1285" t="s">
        <v>154</v>
      </c>
      <c r="B1285" t="s">
        <v>171</v>
      </c>
      <c r="C1285" t="s">
        <v>859</v>
      </c>
      <c r="D1285">
        <v>20.807175182523093</v>
      </c>
      <c r="E1285">
        <v>0</v>
      </c>
      <c r="F1285">
        <v>0</v>
      </c>
      <c r="G1285">
        <v>0</v>
      </c>
      <c r="H1285">
        <v>0</v>
      </c>
    </row>
    <row r="1286" spans="1:8">
      <c r="A1286" t="s">
        <v>154</v>
      </c>
      <c r="B1286" t="s">
        <v>171</v>
      </c>
      <c r="C1286" t="s">
        <v>860</v>
      </c>
      <c r="D1286">
        <v>17.759232811229637</v>
      </c>
      <c r="E1286">
        <v>0</v>
      </c>
      <c r="F1286">
        <v>0</v>
      </c>
      <c r="G1286">
        <v>0</v>
      </c>
      <c r="H1286">
        <v>0</v>
      </c>
    </row>
    <row r="1287" spans="1:8">
      <c r="A1287" t="s">
        <v>154</v>
      </c>
      <c r="B1287" t="s">
        <v>171</v>
      </c>
      <c r="C1287" t="s">
        <v>861</v>
      </c>
      <c r="D1287">
        <v>0</v>
      </c>
      <c r="E1287">
        <v>9.7777777777777786</v>
      </c>
      <c r="F1287">
        <v>3.5814550334518596</v>
      </c>
      <c r="G1287">
        <v>2.4000000000000004</v>
      </c>
      <c r="H1287">
        <v>2</v>
      </c>
    </row>
    <row r="1288" spans="1:8">
      <c r="A1288" t="s">
        <v>154</v>
      </c>
      <c r="B1288" t="s">
        <v>171</v>
      </c>
      <c r="C1288" t="s">
        <v>862</v>
      </c>
      <c r="D1288">
        <v>0</v>
      </c>
      <c r="E1288">
        <v>9.7777777777777786</v>
      </c>
      <c r="F1288">
        <v>3.5814550334518596</v>
      </c>
      <c r="G1288">
        <v>2.4000000000000004</v>
      </c>
      <c r="H1288">
        <v>2</v>
      </c>
    </row>
    <row r="1289" spans="1:8">
      <c r="A1289" t="s">
        <v>154</v>
      </c>
      <c r="B1289" t="s">
        <v>171</v>
      </c>
      <c r="C1289" t="s">
        <v>863</v>
      </c>
      <c r="D1289">
        <v>0</v>
      </c>
      <c r="E1289">
        <v>9.7777777777777786</v>
      </c>
      <c r="F1289">
        <v>3.5814550334518596</v>
      </c>
      <c r="G1289">
        <v>2.4000000000000004</v>
      </c>
      <c r="H1289">
        <v>2</v>
      </c>
    </row>
    <row r="1290" spans="1:8">
      <c r="A1290" t="s">
        <v>154</v>
      </c>
      <c r="B1290" t="s">
        <v>173</v>
      </c>
      <c r="C1290" t="s">
        <v>856</v>
      </c>
      <c r="D1290">
        <v>3.4246030579241395</v>
      </c>
      <c r="E1290">
        <v>0</v>
      </c>
      <c r="F1290">
        <v>0</v>
      </c>
      <c r="G1290">
        <v>0</v>
      </c>
      <c r="H1290">
        <v>0</v>
      </c>
    </row>
    <row r="1291" spans="1:8">
      <c r="A1291" t="s">
        <v>154</v>
      </c>
      <c r="B1291" t="s">
        <v>173</v>
      </c>
      <c r="C1291" t="s">
        <v>857</v>
      </c>
      <c r="D1291">
        <v>6.3982297008317772</v>
      </c>
      <c r="E1291">
        <v>0</v>
      </c>
      <c r="F1291">
        <v>0</v>
      </c>
      <c r="G1291">
        <v>0</v>
      </c>
      <c r="H1291">
        <v>0</v>
      </c>
    </row>
    <row r="1292" spans="1:8">
      <c r="A1292" t="s">
        <v>154</v>
      </c>
      <c r="B1292" t="s">
        <v>173</v>
      </c>
      <c r="C1292" t="s">
        <v>858</v>
      </c>
      <c r="D1292">
        <v>5.8260151958178277</v>
      </c>
      <c r="E1292">
        <v>0</v>
      </c>
      <c r="F1292">
        <v>0</v>
      </c>
      <c r="G1292">
        <v>0</v>
      </c>
      <c r="H1292">
        <v>0</v>
      </c>
    </row>
    <row r="1293" spans="1:8">
      <c r="A1293" t="s">
        <v>154</v>
      </c>
      <c r="B1293" t="s">
        <v>173</v>
      </c>
      <c r="C1293" t="s">
        <v>859</v>
      </c>
      <c r="D1293">
        <v>8.2107236826514409</v>
      </c>
      <c r="E1293">
        <v>0</v>
      </c>
      <c r="F1293">
        <v>0</v>
      </c>
      <c r="G1293">
        <v>0</v>
      </c>
      <c r="H1293">
        <v>0</v>
      </c>
    </row>
    <row r="1294" spans="1:8">
      <c r="A1294" t="s">
        <v>154</v>
      </c>
      <c r="B1294" t="s">
        <v>173</v>
      </c>
      <c r="C1294" t="s">
        <v>860</v>
      </c>
      <c r="D1294">
        <v>29.503903811912465</v>
      </c>
      <c r="E1294">
        <v>0</v>
      </c>
      <c r="F1294">
        <v>0</v>
      </c>
      <c r="G1294">
        <v>0</v>
      </c>
      <c r="H1294">
        <v>0</v>
      </c>
    </row>
    <row r="1295" spans="1:8">
      <c r="A1295" t="s">
        <v>154</v>
      </c>
      <c r="B1295" t="s">
        <v>173</v>
      </c>
      <c r="C1295" t="s">
        <v>861</v>
      </c>
      <c r="D1295">
        <v>0</v>
      </c>
      <c r="E1295">
        <v>10.914366673667953</v>
      </c>
      <c r="F1295">
        <v>7.0393504579021764</v>
      </c>
      <c r="G1295">
        <v>8.8008128969903634</v>
      </c>
      <c r="H1295">
        <v>2.749373783351972</v>
      </c>
    </row>
    <row r="1296" spans="1:8">
      <c r="A1296" t="s">
        <v>154</v>
      </c>
      <c r="B1296" t="s">
        <v>173</v>
      </c>
      <c r="C1296" t="s">
        <v>862</v>
      </c>
      <c r="D1296">
        <v>0</v>
      </c>
      <c r="E1296">
        <v>10.914366673667953</v>
      </c>
      <c r="F1296">
        <v>7.0393504579021764</v>
      </c>
      <c r="G1296">
        <v>8.8008128969903634</v>
      </c>
      <c r="H1296">
        <v>2.749373783351972</v>
      </c>
    </row>
    <row r="1297" spans="1:8">
      <c r="A1297" t="s">
        <v>154</v>
      </c>
      <c r="B1297" t="s">
        <v>173</v>
      </c>
      <c r="C1297" t="s">
        <v>863</v>
      </c>
      <c r="D1297">
        <v>0</v>
      </c>
      <c r="E1297">
        <v>10.914366673667953</v>
      </c>
      <c r="F1297">
        <v>7.0393504579021764</v>
      </c>
      <c r="G1297">
        <v>8.8008128969903634</v>
      </c>
      <c r="H1297">
        <v>2.749373783351972</v>
      </c>
    </row>
    <row r="1298" spans="1:8">
      <c r="A1298" t="s">
        <v>154</v>
      </c>
      <c r="B1298" t="s">
        <v>175</v>
      </c>
      <c r="C1298" t="s">
        <v>856</v>
      </c>
      <c r="D1298">
        <v>14.821052631578947</v>
      </c>
      <c r="E1298">
        <v>0</v>
      </c>
      <c r="F1298">
        <v>0</v>
      </c>
      <c r="G1298">
        <v>0</v>
      </c>
      <c r="H1298">
        <v>0</v>
      </c>
    </row>
    <row r="1299" spans="1:8">
      <c r="A1299" t="s">
        <v>154</v>
      </c>
      <c r="B1299" t="s">
        <v>175</v>
      </c>
      <c r="C1299" t="s">
        <v>857</v>
      </c>
      <c r="D1299">
        <v>0</v>
      </c>
      <c r="E1299">
        <v>0</v>
      </c>
      <c r="F1299">
        <v>0</v>
      </c>
      <c r="G1299">
        <v>0</v>
      </c>
      <c r="H1299">
        <v>0</v>
      </c>
    </row>
    <row r="1300" spans="1:8">
      <c r="A1300" t="s">
        <v>154</v>
      </c>
      <c r="B1300" t="s">
        <v>175</v>
      </c>
      <c r="C1300" t="s">
        <v>858</v>
      </c>
      <c r="D1300">
        <v>0</v>
      </c>
      <c r="E1300">
        <v>0</v>
      </c>
      <c r="F1300">
        <v>0</v>
      </c>
      <c r="G1300">
        <v>0</v>
      </c>
      <c r="H1300">
        <v>0</v>
      </c>
    </row>
    <row r="1301" spans="1:8">
      <c r="A1301" t="s">
        <v>154</v>
      </c>
      <c r="B1301" t="s">
        <v>175</v>
      </c>
      <c r="C1301" t="s">
        <v>859</v>
      </c>
      <c r="D1301">
        <v>0</v>
      </c>
      <c r="E1301">
        <v>0</v>
      </c>
      <c r="F1301">
        <v>0</v>
      </c>
      <c r="G1301">
        <v>0</v>
      </c>
      <c r="H1301">
        <v>0</v>
      </c>
    </row>
    <row r="1302" spans="1:8">
      <c r="A1302" t="s">
        <v>154</v>
      </c>
      <c r="B1302" t="s">
        <v>175</v>
      </c>
      <c r="C1302" t="s">
        <v>860</v>
      </c>
      <c r="D1302">
        <v>0</v>
      </c>
      <c r="E1302">
        <v>0</v>
      </c>
      <c r="F1302">
        <v>0</v>
      </c>
      <c r="G1302">
        <v>0</v>
      </c>
      <c r="H1302">
        <v>0</v>
      </c>
    </row>
    <row r="1303" spans="1:8">
      <c r="A1303" t="s">
        <v>154</v>
      </c>
      <c r="B1303" t="s">
        <v>175</v>
      </c>
      <c r="C1303" t="s">
        <v>861</v>
      </c>
      <c r="D1303">
        <v>0</v>
      </c>
      <c r="E1303">
        <v>0</v>
      </c>
      <c r="F1303">
        <v>0</v>
      </c>
      <c r="G1303">
        <v>0</v>
      </c>
      <c r="H1303">
        <v>0</v>
      </c>
    </row>
    <row r="1304" spans="1:8">
      <c r="A1304" t="s">
        <v>154</v>
      </c>
      <c r="B1304" t="s">
        <v>175</v>
      </c>
      <c r="C1304" t="s">
        <v>862</v>
      </c>
      <c r="D1304">
        <v>0</v>
      </c>
      <c r="E1304">
        <v>0</v>
      </c>
      <c r="F1304">
        <v>0</v>
      </c>
      <c r="G1304">
        <v>0</v>
      </c>
      <c r="H1304">
        <v>0</v>
      </c>
    </row>
    <row r="1305" spans="1:8">
      <c r="A1305" t="s">
        <v>154</v>
      </c>
      <c r="B1305" t="s">
        <v>175</v>
      </c>
      <c r="C1305" t="s">
        <v>863</v>
      </c>
      <c r="D1305">
        <v>0</v>
      </c>
      <c r="E1305">
        <v>0</v>
      </c>
      <c r="F1305">
        <v>0</v>
      </c>
      <c r="G1305">
        <v>0</v>
      </c>
      <c r="H1305">
        <v>0</v>
      </c>
    </row>
    <row r="1306" spans="1:8">
      <c r="A1306" t="s">
        <v>154</v>
      </c>
      <c r="B1306" t="s">
        <v>177</v>
      </c>
      <c r="C1306" t="s">
        <v>856</v>
      </c>
      <c r="D1306">
        <v>2.7789473684210528</v>
      </c>
      <c r="E1306">
        <v>0</v>
      </c>
      <c r="F1306">
        <v>0</v>
      </c>
      <c r="G1306">
        <v>0</v>
      </c>
      <c r="H1306">
        <v>0</v>
      </c>
    </row>
    <row r="1307" spans="1:8">
      <c r="A1307" t="s">
        <v>154</v>
      </c>
      <c r="B1307" t="s">
        <v>177</v>
      </c>
      <c r="C1307" t="s">
        <v>857</v>
      </c>
      <c r="D1307">
        <v>8.3365818181818181</v>
      </c>
      <c r="E1307">
        <v>0</v>
      </c>
      <c r="F1307">
        <v>0</v>
      </c>
      <c r="G1307">
        <v>0</v>
      </c>
      <c r="H1307">
        <v>0</v>
      </c>
    </row>
    <row r="1308" spans="1:8">
      <c r="A1308" t="s">
        <v>154</v>
      </c>
      <c r="B1308" t="s">
        <v>177</v>
      </c>
      <c r="C1308" t="s">
        <v>858</v>
      </c>
      <c r="D1308">
        <v>4.9599999999999991</v>
      </c>
      <c r="E1308">
        <v>0</v>
      </c>
      <c r="F1308">
        <v>0</v>
      </c>
      <c r="G1308">
        <v>0</v>
      </c>
      <c r="H1308">
        <v>0</v>
      </c>
    </row>
    <row r="1309" spans="1:8">
      <c r="A1309" t="s">
        <v>154</v>
      </c>
      <c r="B1309" t="s">
        <v>177</v>
      </c>
      <c r="C1309" t="s">
        <v>859</v>
      </c>
      <c r="D1309">
        <v>5.3462640000000006</v>
      </c>
      <c r="E1309">
        <v>0</v>
      </c>
      <c r="F1309">
        <v>0</v>
      </c>
      <c r="G1309">
        <v>0</v>
      </c>
      <c r="H1309">
        <v>0</v>
      </c>
    </row>
    <row r="1310" spans="1:8">
      <c r="A1310" t="s">
        <v>154</v>
      </c>
      <c r="B1310" t="s">
        <v>177</v>
      </c>
      <c r="C1310" t="s">
        <v>860</v>
      </c>
      <c r="D1310">
        <v>5.3462639999999997</v>
      </c>
      <c r="E1310">
        <v>0</v>
      </c>
      <c r="F1310">
        <v>0</v>
      </c>
      <c r="G1310">
        <v>0</v>
      </c>
      <c r="H1310">
        <v>0</v>
      </c>
    </row>
    <row r="1311" spans="1:8">
      <c r="A1311" t="s">
        <v>154</v>
      </c>
      <c r="B1311" t="s">
        <v>177</v>
      </c>
      <c r="C1311" t="s">
        <v>861</v>
      </c>
      <c r="D1311">
        <v>0</v>
      </c>
      <c r="E1311">
        <v>1.3462640000000003</v>
      </c>
      <c r="F1311">
        <v>1.6</v>
      </c>
      <c r="G1311">
        <v>2.4</v>
      </c>
      <c r="H1311">
        <v>0</v>
      </c>
    </row>
    <row r="1312" spans="1:8">
      <c r="A1312" t="s">
        <v>154</v>
      </c>
      <c r="B1312" t="s">
        <v>177</v>
      </c>
      <c r="C1312" t="s">
        <v>862</v>
      </c>
      <c r="D1312">
        <v>0</v>
      </c>
      <c r="E1312">
        <v>1.3462640000000003</v>
      </c>
      <c r="F1312">
        <v>1.6</v>
      </c>
      <c r="G1312">
        <v>2.4</v>
      </c>
      <c r="H1312">
        <v>0</v>
      </c>
    </row>
    <row r="1313" spans="1:8">
      <c r="A1313" t="s">
        <v>154</v>
      </c>
      <c r="B1313" t="s">
        <v>177</v>
      </c>
      <c r="C1313" t="s">
        <v>863</v>
      </c>
      <c r="D1313">
        <v>0</v>
      </c>
      <c r="E1313">
        <v>1.3462640000000003</v>
      </c>
      <c r="F1313">
        <v>1.6</v>
      </c>
      <c r="G1313">
        <v>2.4</v>
      </c>
      <c r="H1313">
        <v>0</v>
      </c>
    </row>
    <row r="1314" spans="1:8">
      <c r="A1314" t="s">
        <v>154</v>
      </c>
      <c r="B1314" t="s">
        <v>179</v>
      </c>
      <c r="C1314" t="s">
        <v>856</v>
      </c>
      <c r="D1314">
        <v>2.7789473684210528</v>
      </c>
      <c r="E1314">
        <v>0</v>
      </c>
      <c r="F1314">
        <v>0</v>
      </c>
      <c r="G1314">
        <v>0</v>
      </c>
      <c r="H1314">
        <v>0</v>
      </c>
    </row>
    <row r="1315" spans="1:8">
      <c r="A1315" t="s">
        <v>154</v>
      </c>
      <c r="B1315" t="s">
        <v>179</v>
      </c>
      <c r="C1315" t="s">
        <v>857</v>
      </c>
      <c r="D1315">
        <v>8.3365818181818181</v>
      </c>
      <c r="E1315">
        <v>0</v>
      </c>
      <c r="F1315">
        <v>0</v>
      </c>
      <c r="G1315">
        <v>0</v>
      </c>
      <c r="H1315">
        <v>0</v>
      </c>
    </row>
    <row r="1316" spans="1:8">
      <c r="A1316" t="s">
        <v>154</v>
      </c>
      <c r="B1316" t="s">
        <v>179</v>
      </c>
      <c r="C1316" t="s">
        <v>858</v>
      </c>
      <c r="D1316">
        <v>4.9599999999999991</v>
      </c>
      <c r="E1316">
        <v>0</v>
      </c>
      <c r="F1316">
        <v>0</v>
      </c>
      <c r="G1316">
        <v>0</v>
      </c>
      <c r="H1316">
        <v>0</v>
      </c>
    </row>
    <row r="1317" spans="1:8">
      <c r="A1317" t="s">
        <v>154</v>
      </c>
      <c r="B1317" t="s">
        <v>179</v>
      </c>
      <c r="C1317" t="s">
        <v>859</v>
      </c>
      <c r="D1317">
        <v>5.3462640000000006</v>
      </c>
      <c r="E1317">
        <v>0</v>
      </c>
      <c r="F1317">
        <v>0</v>
      </c>
      <c r="G1317">
        <v>0</v>
      </c>
      <c r="H1317">
        <v>0</v>
      </c>
    </row>
    <row r="1318" spans="1:8">
      <c r="A1318" t="s">
        <v>154</v>
      </c>
      <c r="B1318" t="s">
        <v>179</v>
      </c>
      <c r="C1318" t="s">
        <v>860</v>
      </c>
      <c r="D1318">
        <v>5.3462639999999997</v>
      </c>
      <c r="E1318">
        <v>0</v>
      </c>
      <c r="F1318">
        <v>0</v>
      </c>
      <c r="G1318">
        <v>0</v>
      </c>
      <c r="H1318">
        <v>0</v>
      </c>
    </row>
    <row r="1319" spans="1:8">
      <c r="A1319" t="s">
        <v>154</v>
      </c>
      <c r="B1319" t="s">
        <v>179</v>
      </c>
      <c r="C1319" t="s">
        <v>861</v>
      </c>
      <c r="D1319">
        <v>0</v>
      </c>
      <c r="E1319">
        <v>1.3462640000000003</v>
      </c>
      <c r="F1319">
        <v>1.6</v>
      </c>
      <c r="G1319">
        <v>2.4</v>
      </c>
      <c r="H1319">
        <v>0</v>
      </c>
    </row>
    <row r="1320" spans="1:8">
      <c r="A1320" t="s">
        <v>154</v>
      </c>
      <c r="B1320" t="s">
        <v>179</v>
      </c>
      <c r="C1320" t="s">
        <v>862</v>
      </c>
      <c r="D1320">
        <v>0</v>
      </c>
      <c r="E1320">
        <v>1.3462640000000003</v>
      </c>
      <c r="F1320">
        <v>1.6</v>
      </c>
      <c r="G1320">
        <v>2.4</v>
      </c>
      <c r="H1320">
        <v>0</v>
      </c>
    </row>
    <row r="1321" spans="1:8">
      <c r="A1321" t="s">
        <v>154</v>
      </c>
      <c r="B1321" t="s">
        <v>179</v>
      </c>
      <c r="C1321" t="s">
        <v>863</v>
      </c>
      <c r="D1321">
        <v>0</v>
      </c>
      <c r="E1321">
        <v>1.3462640000000003</v>
      </c>
      <c r="F1321">
        <v>1.6</v>
      </c>
      <c r="G1321">
        <v>2.4</v>
      </c>
      <c r="H1321">
        <v>0</v>
      </c>
    </row>
    <row r="1322" spans="1:8">
      <c r="A1322" t="s">
        <v>154</v>
      </c>
      <c r="B1322" t="s">
        <v>181</v>
      </c>
      <c r="C1322" t="s">
        <v>856</v>
      </c>
      <c r="D1322">
        <v>2.7789473684210528</v>
      </c>
      <c r="E1322">
        <v>0</v>
      </c>
      <c r="F1322">
        <v>0</v>
      </c>
      <c r="G1322">
        <v>0</v>
      </c>
      <c r="H1322">
        <v>0</v>
      </c>
    </row>
    <row r="1323" spans="1:8">
      <c r="A1323" t="s">
        <v>154</v>
      </c>
      <c r="B1323" t="s">
        <v>181</v>
      </c>
      <c r="C1323" t="s">
        <v>857</v>
      </c>
      <c r="D1323">
        <v>8.3365818181818181</v>
      </c>
      <c r="E1323">
        <v>0</v>
      </c>
      <c r="F1323">
        <v>0</v>
      </c>
      <c r="G1323">
        <v>0</v>
      </c>
      <c r="H1323">
        <v>0</v>
      </c>
    </row>
    <row r="1324" spans="1:8">
      <c r="A1324" t="s">
        <v>154</v>
      </c>
      <c r="B1324" t="s">
        <v>181</v>
      </c>
      <c r="C1324" t="s">
        <v>858</v>
      </c>
      <c r="D1324">
        <v>4.9599999999999991</v>
      </c>
      <c r="E1324">
        <v>0</v>
      </c>
      <c r="F1324">
        <v>0</v>
      </c>
      <c r="G1324">
        <v>0</v>
      </c>
      <c r="H1324">
        <v>0</v>
      </c>
    </row>
    <row r="1325" spans="1:8">
      <c r="A1325" t="s">
        <v>154</v>
      </c>
      <c r="B1325" t="s">
        <v>181</v>
      </c>
      <c r="C1325" t="s">
        <v>859</v>
      </c>
      <c r="D1325">
        <v>5.3462640000000006</v>
      </c>
      <c r="E1325">
        <v>0</v>
      </c>
      <c r="F1325">
        <v>0</v>
      </c>
      <c r="G1325">
        <v>0</v>
      </c>
      <c r="H1325">
        <v>0</v>
      </c>
    </row>
    <row r="1326" spans="1:8">
      <c r="A1326" t="s">
        <v>154</v>
      </c>
      <c r="B1326" t="s">
        <v>181</v>
      </c>
      <c r="C1326" t="s">
        <v>860</v>
      </c>
      <c r="D1326">
        <v>5.3462639999999997</v>
      </c>
      <c r="E1326">
        <v>0</v>
      </c>
      <c r="F1326">
        <v>0</v>
      </c>
      <c r="G1326">
        <v>0</v>
      </c>
      <c r="H1326">
        <v>0</v>
      </c>
    </row>
    <row r="1327" spans="1:8">
      <c r="A1327" t="s">
        <v>154</v>
      </c>
      <c r="B1327" t="s">
        <v>181</v>
      </c>
      <c r="C1327" t="s">
        <v>861</v>
      </c>
      <c r="D1327">
        <v>0</v>
      </c>
      <c r="E1327">
        <v>1.3462640000000003</v>
      </c>
      <c r="F1327">
        <v>1.6</v>
      </c>
      <c r="G1327">
        <v>2.4</v>
      </c>
      <c r="H1327">
        <v>0</v>
      </c>
    </row>
    <row r="1328" spans="1:8">
      <c r="A1328" t="s">
        <v>154</v>
      </c>
      <c r="B1328" t="s">
        <v>181</v>
      </c>
      <c r="C1328" t="s">
        <v>862</v>
      </c>
      <c r="D1328">
        <v>0</v>
      </c>
      <c r="E1328">
        <v>1.3462640000000003</v>
      </c>
      <c r="F1328">
        <v>1.6</v>
      </c>
      <c r="G1328">
        <v>2.4</v>
      </c>
      <c r="H1328">
        <v>0</v>
      </c>
    </row>
    <row r="1329" spans="1:8">
      <c r="A1329" t="s">
        <v>154</v>
      </c>
      <c r="B1329" t="s">
        <v>181</v>
      </c>
      <c r="C1329" t="s">
        <v>863</v>
      </c>
      <c r="D1329">
        <v>0</v>
      </c>
      <c r="E1329">
        <v>1.3462640000000003</v>
      </c>
      <c r="F1329">
        <v>1.6</v>
      </c>
      <c r="G1329">
        <v>2.4</v>
      </c>
      <c r="H1329">
        <v>0</v>
      </c>
    </row>
    <row r="1330" spans="1:8">
      <c r="A1330" t="s">
        <v>154</v>
      </c>
      <c r="B1330" t="s">
        <v>183</v>
      </c>
      <c r="C1330" t="s">
        <v>856</v>
      </c>
      <c r="D1330">
        <v>2.7789473684210528</v>
      </c>
      <c r="E1330">
        <v>0</v>
      </c>
      <c r="F1330">
        <v>0</v>
      </c>
      <c r="G1330">
        <v>0</v>
      </c>
      <c r="H1330">
        <v>0</v>
      </c>
    </row>
    <row r="1331" spans="1:8">
      <c r="A1331" t="s">
        <v>154</v>
      </c>
      <c r="B1331" t="s">
        <v>183</v>
      </c>
      <c r="C1331" t="s">
        <v>857</v>
      </c>
      <c r="D1331">
        <v>8.3365818181818181</v>
      </c>
      <c r="E1331">
        <v>0</v>
      </c>
      <c r="F1331">
        <v>0</v>
      </c>
      <c r="G1331">
        <v>0</v>
      </c>
      <c r="H1331">
        <v>0</v>
      </c>
    </row>
    <row r="1332" spans="1:8">
      <c r="A1332" t="s">
        <v>154</v>
      </c>
      <c r="B1332" t="s">
        <v>183</v>
      </c>
      <c r="C1332" t="s">
        <v>858</v>
      </c>
      <c r="D1332">
        <v>4.9599999999999991</v>
      </c>
      <c r="E1332">
        <v>0</v>
      </c>
      <c r="F1332">
        <v>0</v>
      </c>
      <c r="G1332">
        <v>0</v>
      </c>
      <c r="H1332">
        <v>0</v>
      </c>
    </row>
    <row r="1333" spans="1:8">
      <c r="A1333" t="s">
        <v>154</v>
      </c>
      <c r="B1333" t="s">
        <v>183</v>
      </c>
      <c r="C1333" t="s">
        <v>859</v>
      </c>
      <c r="D1333">
        <v>5.3462640000000006</v>
      </c>
      <c r="E1333">
        <v>0</v>
      </c>
      <c r="F1333">
        <v>0</v>
      </c>
      <c r="G1333">
        <v>0</v>
      </c>
      <c r="H1333">
        <v>0</v>
      </c>
    </row>
    <row r="1334" spans="1:8">
      <c r="A1334" t="s">
        <v>154</v>
      </c>
      <c r="B1334" t="s">
        <v>183</v>
      </c>
      <c r="C1334" t="s">
        <v>860</v>
      </c>
      <c r="D1334">
        <v>5.3462639999999997</v>
      </c>
      <c r="E1334">
        <v>0</v>
      </c>
      <c r="F1334">
        <v>0</v>
      </c>
      <c r="G1334">
        <v>0</v>
      </c>
      <c r="H1334">
        <v>0</v>
      </c>
    </row>
    <row r="1335" spans="1:8">
      <c r="A1335" t="s">
        <v>154</v>
      </c>
      <c r="B1335" t="s">
        <v>183</v>
      </c>
      <c r="C1335" t="s">
        <v>861</v>
      </c>
      <c r="D1335">
        <v>0</v>
      </c>
      <c r="E1335">
        <v>1.3462640000000003</v>
      </c>
      <c r="F1335">
        <v>1.6</v>
      </c>
      <c r="G1335">
        <v>2.4</v>
      </c>
      <c r="H1335">
        <v>0</v>
      </c>
    </row>
    <row r="1336" spans="1:8">
      <c r="A1336" t="s">
        <v>154</v>
      </c>
      <c r="B1336" t="s">
        <v>183</v>
      </c>
      <c r="C1336" t="s">
        <v>862</v>
      </c>
      <c r="D1336">
        <v>0</v>
      </c>
      <c r="E1336">
        <v>1.3462640000000003</v>
      </c>
      <c r="F1336">
        <v>1.6</v>
      </c>
      <c r="G1336">
        <v>2.4</v>
      </c>
      <c r="H1336">
        <v>0</v>
      </c>
    </row>
    <row r="1337" spans="1:8">
      <c r="A1337" t="s">
        <v>154</v>
      </c>
      <c r="B1337" t="s">
        <v>183</v>
      </c>
      <c r="C1337" t="s">
        <v>863</v>
      </c>
      <c r="D1337">
        <v>0</v>
      </c>
      <c r="E1337">
        <v>1.3462640000000003</v>
      </c>
      <c r="F1337">
        <v>1.6</v>
      </c>
      <c r="G1337">
        <v>2.4</v>
      </c>
      <c r="H1337">
        <v>0</v>
      </c>
    </row>
    <row r="1338" spans="1:8">
      <c r="A1338" t="s">
        <v>154</v>
      </c>
      <c r="B1338" t="s">
        <v>185</v>
      </c>
      <c r="C1338" t="s">
        <v>856</v>
      </c>
      <c r="D1338">
        <v>6.7929824561403498</v>
      </c>
      <c r="E1338">
        <v>0</v>
      </c>
      <c r="F1338">
        <v>0</v>
      </c>
      <c r="G1338">
        <v>0</v>
      </c>
      <c r="H1338">
        <v>0</v>
      </c>
    </row>
    <row r="1339" spans="1:8">
      <c r="A1339" t="s">
        <v>154</v>
      </c>
      <c r="B1339" t="s">
        <v>185</v>
      </c>
      <c r="C1339" t="s">
        <v>857</v>
      </c>
      <c r="D1339">
        <v>5.5577212121212121</v>
      </c>
      <c r="E1339">
        <v>0</v>
      </c>
      <c r="F1339">
        <v>0</v>
      </c>
      <c r="G1339">
        <v>0</v>
      </c>
      <c r="H1339">
        <v>0</v>
      </c>
    </row>
    <row r="1340" spans="1:8">
      <c r="A1340" t="s">
        <v>154</v>
      </c>
      <c r="B1340" t="s">
        <v>185</v>
      </c>
      <c r="C1340" t="s">
        <v>858</v>
      </c>
      <c r="D1340">
        <v>3.3066666666666662</v>
      </c>
      <c r="E1340">
        <v>0</v>
      </c>
      <c r="F1340">
        <v>0</v>
      </c>
      <c r="G1340">
        <v>0</v>
      </c>
      <c r="H1340">
        <v>0</v>
      </c>
    </row>
    <row r="1341" spans="1:8">
      <c r="A1341" t="s">
        <v>154</v>
      </c>
      <c r="B1341" t="s">
        <v>185</v>
      </c>
      <c r="C1341" t="s">
        <v>859</v>
      </c>
      <c r="D1341">
        <v>3.5641760000000002</v>
      </c>
      <c r="E1341">
        <v>0</v>
      </c>
      <c r="F1341">
        <v>0</v>
      </c>
      <c r="G1341">
        <v>0</v>
      </c>
      <c r="H1341">
        <v>0</v>
      </c>
    </row>
    <row r="1342" spans="1:8">
      <c r="A1342" t="s">
        <v>154</v>
      </c>
      <c r="B1342" t="s">
        <v>185</v>
      </c>
      <c r="C1342" t="s">
        <v>860</v>
      </c>
      <c r="D1342">
        <v>3.5641759999999998</v>
      </c>
      <c r="E1342">
        <v>0</v>
      </c>
      <c r="F1342">
        <v>0</v>
      </c>
      <c r="G1342">
        <v>0</v>
      </c>
      <c r="H1342">
        <v>0</v>
      </c>
    </row>
    <row r="1343" spans="1:8">
      <c r="A1343" t="s">
        <v>154</v>
      </c>
      <c r="B1343" t="s">
        <v>185</v>
      </c>
      <c r="C1343" t="s">
        <v>861</v>
      </c>
      <c r="D1343">
        <v>0</v>
      </c>
      <c r="E1343">
        <v>0.8975093333333336</v>
      </c>
      <c r="F1343">
        <v>1.0666666666666667</v>
      </c>
      <c r="G1343">
        <v>1.5999999999999999</v>
      </c>
      <c r="H1343">
        <v>0</v>
      </c>
    </row>
    <row r="1344" spans="1:8">
      <c r="A1344" t="s">
        <v>154</v>
      </c>
      <c r="B1344" t="s">
        <v>185</v>
      </c>
      <c r="C1344" t="s">
        <v>862</v>
      </c>
      <c r="D1344">
        <v>0</v>
      </c>
      <c r="E1344">
        <v>0.8975093333333336</v>
      </c>
      <c r="F1344">
        <v>1.0666666666666667</v>
      </c>
      <c r="G1344">
        <v>1.5999999999999999</v>
      </c>
      <c r="H1344">
        <v>0</v>
      </c>
    </row>
    <row r="1345" spans="1:8">
      <c r="A1345" t="s">
        <v>154</v>
      </c>
      <c r="B1345" t="s">
        <v>185</v>
      </c>
      <c r="C1345" t="s">
        <v>863</v>
      </c>
      <c r="D1345">
        <v>0</v>
      </c>
      <c r="E1345">
        <v>0.8975093333333336</v>
      </c>
      <c r="F1345">
        <v>1.0666666666666667</v>
      </c>
      <c r="G1345">
        <v>1.5999999999999999</v>
      </c>
      <c r="H1345">
        <v>0</v>
      </c>
    </row>
    <row r="1346" spans="1:8">
      <c r="A1346" t="s">
        <v>156</v>
      </c>
      <c r="B1346" t="s">
        <v>171</v>
      </c>
      <c r="C1346" t="s">
        <v>856</v>
      </c>
      <c r="D1346">
        <v>7.5093333333333341</v>
      </c>
      <c r="E1346">
        <v>0</v>
      </c>
      <c r="F1346">
        <v>0</v>
      </c>
      <c r="G1346">
        <v>0</v>
      </c>
      <c r="H1346">
        <v>0</v>
      </c>
    </row>
    <row r="1347" spans="1:8">
      <c r="A1347" t="s">
        <v>156</v>
      </c>
      <c r="B1347" t="s">
        <v>171</v>
      </c>
      <c r="C1347" t="s">
        <v>857</v>
      </c>
      <c r="D1347">
        <v>9.42291950712114</v>
      </c>
      <c r="E1347">
        <v>0</v>
      </c>
      <c r="F1347">
        <v>0</v>
      </c>
      <c r="G1347">
        <v>0</v>
      </c>
      <c r="H1347">
        <v>0</v>
      </c>
    </row>
    <row r="1348" spans="1:8">
      <c r="A1348" t="s">
        <v>156</v>
      </c>
      <c r="B1348" t="s">
        <v>171</v>
      </c>
      <c r="C1348" t="s">
        <v>858</v>
      </c>
      <c r="D1348">
        <v>16.216803580707847</v>
      </c>
      <c r="E1348">
        <v>0</v>
      </c>
      <c r="F1348">
        <v>0</v>
      </c>
      <c r="G1348">
        <v>0</v>
      </c>
      <c r="H1348">
        <v>0</v>
      </c>
    </row>
    <row r="1349" spans="1:8">
      <c r="A1349" t="s">
        <v>156</v>
      </c>
      <c r="B1349" t="s">
        <v>171</v>
      </c>
      <c r="C1349" t="s">
        <v>859</v>
      </c>
      <c r="D1349">
        <v>18.058921138574419</v>
      </c>
      <c r="E1349">
        <v>0</v>
      </c>
      <c r="F1349">
        <v>0</v>
      </c>
      <c r="G1349">
        <v>0</v>
      </c>
      <c r="H1349">
        <v>0</v>
      </c>
    </row>
    <row r="1350" spans="1:8">
      <c r="A1350" t="s">
        <v>156</v>
      </c>
      <c r="B1350" t="s">
        <v>171</v>
      </c>
      <c r="C1350" t="s">
        <v>860</v>
      </c>
      <c r="D1350">
        <v>17.473260515830411</v>
      </c>
      <c r="E1350">
        <v>0</v>
      </c>
      <c r="F1350">
        <v>0</v>
      </c>
      <c r="G1350">
        <v>0</v>
      </c>
      <c r="H1350">
        <v>0</v>
      </c>
    </row>
    <row r="1351" spans="1:8">
      <c r="A1351" t="s">
        <v>156</v>
      </c>
      <c r="B1351" t="s">
        <v>171</v>
      </c>
      <c r="C1351" t="s">
        <v>861</v>
      </c>
      <c r="D1351">
        <v>0</v>
      </c>
      <c r="E1351">
        <v>11.329372748311979</v>
      </c>
      <c r="F1351">
        <v>2.5630417292963998</v>
      </c>
      <c r="G1351">
        <v>1.5808460382220306</v>
      </c>
      <c r="H1351">
        <v>2</v>
      </c>
    </row>
    <row r="1352" spans="1:8">
      <c r="A1352" t="s">
        <v>156</v>
      </c>
      <c r="B1352" t="s">
        <v>171</v>
      </c>
      <c r="C1352" t="s">
        <v>862</v>
      </c>
      <c r="D1352">
        <v>0</v>
      </c>
      <c r="E1352">
        <v>11.329372748311979</v>
      </c>
      <c r="F1352">
        <v>2.5630417292963998</v>
      </c>
      <c r="G1352">
        <v>1.5808460382220306</v>
      </c>
      <c r="H1352">
        <v>2</v>
      </c>
    </row>
    <row r="1353" spans="1:8">
      <c r="A1353" t="s">
        <v>156</v>
      </c>
      <c r="B1353" t="s">
        <v>171</v>
      </c>
      <c r="C1353" t="s">
        <v>863</v>
      </c>
      <c r="D1353">
        <v>0</v>
      </c>
      <c r="E1353">
        <v>11.329372748311979</v>
      </c>
      <c r="F1353">
        <v>2.5630417292963998</v>
      </c>
      <c r="G1353">
        <v>1.5808460382220306</v>
      </c>
      <c r="H1353">
        <v>2</v>
      </c>
    </row>
    <row r="1354" spans="1:8">
      <c r="A1354" t="s">
        <v>156</v>
      </c>
      <c r="B1354" t="s">
        <v>173</v>
      </c>
      <c r="C1354" t="s">
        <v>856</v>
      </c>
      <c r="D1354">
        <v>3.5203526056520609</v>
      </c>
      <c r="E1354">
        <v>0</v>
      </c>
      <c r="F1354">
        <v>0</v>
      </c>
      <c r="G1354">
        <v>0</v>
      </c>
      <c r="H1354">
        <v>0</v>
      </c>
    </row>
    <row r="1355" spans="1:8">
      <c r="A1355" t="s">
        <v>156</v>
      </c>
      <c r="B1355" t="s">
        <v>173</v>
      </c>
      <c r="C1355" t="s">
        <v>857</v>
      </c>
      <c r="D1355">
        <v>10.131092192483317</v>
      </c>
      <c r="E1355">
        <v>0</v>
      </c>
      <c r="F1355">
        <v>0</v>
      </c>
      <c r="G1355">
        <v>0</v>
      </c>
      <c r="H1355">
        <v>0</v>
      </c>
    </row>
    <row r="1356" spans="1:8">
      <c r="A1356" t="s">
        <v>156</v>
      </c>
      <c r="B1356" t="s">
        <v>173</v>
      </c>
      <c r="C1356" t="s">
        <v>858</v>
      </c>
      <c r="D1356">
        <v>12.830106028606259</v>
      </c>
      <c r="E1356">
        <v>0</v>
      </c>
      <c r="F1356">
        <v>0</v>
      </c>
      <c r="G1356">
        <v>0</v>
      </c>
      <c r="H1356">
        <v>0</v>
      </c>
    </row>
    <row r="1357" spans="1:8">
      <c r="A1357" t="s">
        <v>156</v>
      </c>
      <c r="B1357" t="s">
        <v>173</v>
      </c>
      <c r="C1357" t="s">
        <v>859</v>
      </c>
      <c r="D1357">
        <v>12.083912143324305</v>
      </c>
      <c r="E1357">
        <v>0</v>
      </c>
      <c r="F1357">
        <v>0</v>
      </c>
      <c r="G1357">
        <v>0</v>
      </c>
      <c r="H1357">
        <v>0</v>
      </c>
    </row>
    <row r="1358" spans="1:8">
      <c r="A1358" t="s">
        <v>156</v>
      </c>
      <c r="B1358" t="s">
        <v>173</v>
      </c>
      <c r="C1358" t="s">
        <v>860</v>
      </c>
      <c r="D1358">
        <v>15.170781857889905</v>
      </c>
      <c r="E1358">
        <v>0</v>
      </c>
      <c r="F1358">
        <v>0</v>
      </c>
      <c r="G1358">
        <v>0</v>
      </c>
      <c r="H1358">
        <v>0</v>
      </c>
    </row>
    <row r="1359" spans="1:8">
      <c r="A1359" t="s">
        <v>156</v>
      </c>
      <c r="B1359" t="s">
        <v>173</v>
      </c>
      <c r="C1359" t="s">
        <v>861</v>
      </c>
      <c r="D1359">
        <v>0</v>
      </c>
      <c r="E1359">
        <v>8.4735711893420991</v>
      </c>
      <c r="F1359">
        <v>2.9922578538974873</v>
      </c>
      <c r="G1359">
        <v>2.41788447942423</v>
      </c>
      <c r="H1359">
        <v>1.2870683352260861</v>
      </c>
    </row>
    <row r="1360" spans="1:8">
      <c r="A1360" t="s">
        <v>156</v>
      </c>
      <c r="B1360" t="s">
        <v>173</v>
      </c>
      <c r="C1360" t="s">
        <v>862</v>
      </c>
      <c r="D1360">
        <v>0</v>
      </c>
      <c r="E1360">
        <v>8.4735711893420991</v>
      </c>
      <c r="F1360">
        <v>2.9922578538974873</v>
      </c>
      <c r="G1360">
        <v>2.41788447942423</v>
      </c>
      <c r="H1360">
        <v>1.2870683352260861</v>
      </c>
    </row>
    <row r="1361" spans="1:8">
      <c r="A1361" t="s">
        <v>156</v>
      </c>
      <c r="B1361" t="s">
        <v>173</v>
      </c>
      <c r="C1361" t="s">
        <v>863</v>
      </c>
      <c r="D1361">
        <v>0</v>
      </c>
      <c r="E1361">
        <v>8.4735711893420991</v>
      </c>
      <c r="F1361">
        <v>2.9922578538974873</v>
      </c>
      <c r="G1361">
        <v>2.41788447942423</v>
      </c>
      <c r="H1361">
        <v>1.2870683352260861</v>
      </c>
    </row>
    <row r="1362" spans="1:8">
      <c r="A1362" t="s">
        <v>156</v>
      </c>
      <c r="B1362" t="s">
        <v>175</v>
      </c>
      <c r="C1362" t="s">
        <v>856</v>
      </c>
      <c r="D1362">
        <v>7.065853658536585</v>
      </c>
      <c r="E1362">
        <v>0</v>
      </c>
      <c r="F1362">
        <v>0</v>
      </c>
      <c r="G1362">
        <v>0</v>
      </c>
      <c r="H1362">
        <v>0</v>
      </c>
    </row>
    <row r="1363" spans="1:8">
      <c r="A1363" t="s">
        <v>156</v>
      </c>
      <c r="B1363" t="s">
        <v>175</v>
      </c>
      <c r="C1363" t="s">
        <v>857</v>
      </c>
      <c r="D1363">
        <v>7.065853658536585</v>
      </c>
      <c r="E1363">
        <v>0</v>
      </c>
      <c r="F1363">
        <v>0</v>
      </c>
      <c r="G1363">
        <v>0</v>
      </c>
      <c r="H1363">
        <v>0</v>
      </c>
    </row>
    <row r="1364" spans="1:8">
      <c r="A1364" t="s">
        <v>156</v>
      </c>
      <c r="B1364" t="s">
        <v>175</v>
      </c>
      <c r="C1364" t="s">
        <v>858</v>
      </c>
      <c r="D1364">
        <v>32.6819512195122</v>
      </c>
      <c r="E1364">
        <v>0</v>
      </c>
      <c r="F1364">
        <v>0</v>
      </c>
      <c r="G1364">
        <v>0</v>
      </c>
      <c r="H1364">
        <v>0</v>
      </c>
    </row>
    <row r="1365" spans="1:8">
      <c r="A1365" t="s">
        <v>156</v>
      </c>
      <c r="B1365" t="s">
        <v>175</v>
      </c>
      <c r="C1365" t="s">
        <v>859</v>
      </c>
      <c r="D1365">
        <v>32.6819512195122</v>
      </c>
      <c r="E1365">
        <v>0</v>
      </c>
      <c r="F1365">
        <v>0</v>
      </c>
      <c r="G1365">
        <v>0</v>
      </c>
      <c r="H1365">
        <v>0</v>
      </c>
    </row>
    <row r="1366" spans="1:8">
      <c r="A1366" t="s">
        <v>156</v>
      </c>
      <c r="B1366" t="s">
        <v>175</v>
      </c>
      <c r="C1366" t="s">
        <v>860</v>
      </c>
      <c r="D1366">
        <v>22.556316126553096</v>
      </c>
      <c r="E1366">
        <v>0</v>
      </c>
      <c r="F1366">
        <v>0</v>
      </c>
      <c r="G1366">
        <v>0</v>
      </c>
      <c r="H1366">
        <v>0</v>
      </c>
    </row>
    <row r="1367" spans="1:8">
      <c r="A1367" t="s">
        <v>156</v>
      </c>
      <c r="B1367" t="s">
        <v>175</v>
      </c>
      <c r="C1367" t="s">
        <v>861</v>
      </c>
      <c r="D1367">
        <v>0</v>
      </c>
      <c r="E1367">
        <v>1.8875112078903546</v>
      </c>
      <c r="F1367">
        <v>18.268804918662742</v>
      </c>
      <c r="G1367">
        <v>2.4</v>
      </c>
      <c r="H1367">
        <v>0</v>
      </c>
    </row>
    <row r="1368" spans="1:8">
      <c r="A1368" t="s">
        <v>156</v>
      </c>
      <c r="B1368" t="s">
        <v>175</v>
      </c>
      <c r="C1368" t="s">
        <v>862</v>
      </c>
      <c r="D1368">
        <v>0</v>
      </c>
      <c r="E1368">
        <v>1.8875112078903546</v>
      </c>
      <c r="F1368">
        <v>18.268804918662742</v>
      </c>
      <c r="G1368">
        <v>2.4</v>
      </c>
      <c r="H1368">
        <v>0</v>
      </c>
    </row>
    <row r="1369" spans="1:8">
      <c r="A1369" t="s">
        <v>156</v>
      </c>
      <c r="B1369" t="s">
        <v>175</v>
      </c>
      <c r="C1369" t="s">
        <v>863</v>
      </c>
      <c r="D1369">
        <v>0</v>
      </c>
      <c r="E1369">
        <v>1.8875112078903546</v>
      </c>
      <c r="F1369">
        <v>18.268804918662742</v>
      </c>
      <c r="G1369">
        <v>2.4</v>
      </c>
      <c r="H1369">
        <v>0</v>
      </c>
    </row>
    <row r="1370" spans="1:8">
      <c r="A1370" t="s">
        <v>156</v>
      </c>
      <c r="B1370" t="s">
        <v>177</v>
      </c>
      <c r="C1370" t="s">
        <v>856</v>
      </c>
      <c r="D1370">
        <v>3.7052631578947368</v>
      </c>
      <c r="E1370">
        <v>0</v>
      </c>
      <c r="F1370">
        <v>0</v>
      </c>
      <c r="G1370">
        <v>0</v>
      </c>
      <c r="H1370">
        <v>0</v>
      </c>
    </row>
    <row r="1371" spans="1:8">
      <c r="A1371" t="s">
        <v>156</v>
      </c>
      <c r="B1371" t="s">
        <v>177</v>
      </c>
      <c r="C1371" t="s">
        <v>857</v>
      </c>
      <c r="D1371">
        <v>5.3642105263157891</v>
      </c>
      <c r="E1371">
        <v>0</v>
      </c>
      <c r="F1371">
        <v>0</v>
      </c>
      <c r="G1371">
        <v>0</v>
      </c>
      <c r="H1371">
        <v>0</v>
      </c>
    </row>
    <row r="1372" spans="1:8">
      <c r="A1372" t="s">
        <v>156</v>
      </c>
      <c r="B1372" t="s">
        <v>177</v>
      </c>
      <c r="C1372" t="s">
        <v>858</v>
      </c>
      <c r="D1372">
        <v>19.771200000000004</v>
      </c>
      <c r="E1372">
        <v>0</v>
      </c>
      <c r="F1372">
        <v>0</v>
      </c>
      <c r="G1372">
        <v>0</v>
      </c>
      <c r="H1372">
        <v>0</v>
      </c>
    </row>
    <row r="1373" spans="1:8">
      <c r="A1373" t="s">
        <v>156</v>
      </c>
      <c r="B1373" t="s">
        <v>177</v>
      </c>
      <c r="C1373" t="s">
        <v>859</v>
      </c>
      <c r="D1373">
        <v>13.142720000000001</v>
      </c>
      <c r="E1373">
        <v>0</v>
      </c>
      <c r="F1373">
        <v>0</v>
      </c>
      <c r="G1373">
        <v>0</v>
      </c>
      <c r="H1373">
        <v>0</v>
      </c>
    </row>
    <row r="1374" spans="1:8">
      <c r="A1374" t="s">
        <v>156</v>
      </c>
      <c r="B1374" t="s">
        <v>177</v>
      </c>
      <c r="C1374" t="s">
        <v>860</v>
      </c>
      <c r="D1374">
        <v>13.142720000000002</v>
      </c>
      <c r="E1374">
        <v>0</v>
      </c>
      <c r="F1374">
        <v>0</v>
      </c>
      <c r="G1374">
        <v>0</v>
      </c>
      <c r="H1374">
        <v>0</v>
      </c>
    </row>
    <row r="1375" spans="1:8">
      <c r="A1375" t="s">
        <v>156</v>
      </c>
      <c r="B1375" t="s">
        <v>177</v>
      </c>
      <c r="C1375" t="s">
        <v>861</v>
      </c>
      <c r="D1375">
        <v>0</v>
      </c>
      <c r="E1375">
        <v>8.5027200000000018</v>
      </c>
      <c r="F1375">
        <v>2.2400000000000002</v>
      </c>
      <c r="G1375">
        <v>2.4</v>
      </c>
      <c r="H1375">
        <v>0</v>
      </c>
    </row>
    <row r="1376" spans="1:8">
      <c r="A1376" t="s">
        <v>156</v>
      </c>
      <c r="B1376" t="s">
        <v>177</v>
      </c>
      <c r="C1376" t="s">
        <v>862</v>
      </c>
      <c r="D1376">
        <v>0</v>
      </c>
      <c r="E1376">
        <v>8.5027200000000018</v>
      </c>
      <c r="F1376">
        <v>2.2400000000000002</v>
      </c>
      <c r="G1376">
        <v>2.4</v>
      </c>
      <c r="H1376">
        <v>0</v>
      </c>
    </row>
    <row r="1377" spans="1:8">
      <c r="A1377" t="s">
        <v>156</v>
      </c>
      <c r="B1377" t="s">
        <v>177</v>
      </c>
      <c r="C1377" t="s">
        <v>863</v>
      </c>
      <c r="D1377">
        <v>0</v>
      </c>
      <c r="E1377">
        <v>8.5027200000000018</v>
      </c>
      <c r="F1377">
        <v>2.2400000000000002</v>
      </c>
      <c r="G1377">
        <v>2.4</v>
      </c>
      <c r="H1377">
        <v>0</v>
      </c>
    </row>
    <row r="1378" spans="1:8">
      <c r="A1378" t="s">
        <v>156</v>
      </c>
      <c r="B1378" t="s">
        <v>179</v>
      </c>
      <c r="C1378" t="s">
        <v>856</v>
      </c>
      <c r="D1378">
        <v>3.7052631578947368</v>
      </c>
      <c r="E1378">
        <v>0</v>
      </c>
      <c r="F1378">
        <v>0</v>
      </c>
      <c r="G1378">
        <v>0</v>
      </c>
      <c r="H1378">
        <v>0</v>
      </c>
    </row>
    <row r="1379" spans="1:8">
      <c r="A1379" t="s">
        <v>156</v>
      </c>
      <c r="B1379" t="s">
        <v>179</v>
      </c>
      <c r="C1379" t="s">
        <v>857</v>
      </c>
      <c r="D1379">
        <v>5.3642105263157891</v>
      </c>
      <c r="E1379">
        <v>0</v>
      </c>
      <c r="F1379">
        <v>0</v>
      </c>
      <c r="G1379">
        <v>0</v>
      </c>
      <c r="H1379">
        <v>0</v>
      </c>
    </row>
    <row r="1380" spans="1:8">
      <c r="A1380" t="s">
        <v>156</v>
      </c>
      <c r="B1380" t="s">
        <v>179</v>
      </c>
      <c r="C1380" t="s">
        <v>858</v>
      </c>
      <c r="D1380">
        <v>19.771200000000004</v>
      </c>
      <c r="E1380">
        <v>0</v>
      </c>
      <c r="F1380">
        <v>0</v>
      </c>
      <c r="G1380">
        <v>0</v>
      </c>
      <c r="H1380">
        <v>0</v>
      </c>
    </row>
    <row r="1381" spans="1:8">
      <c r="A1381" t="s">
        <v>156</v>
      </c>
      <c r="B1381" t="s">
        <v>179</v>
      </c>
      <c r="C1381" t="s">
        <v>859</v>
      </c>
      <c r="D1381">
        <v>13.142720000000001</v>
      </c>
      <c r="E1381">
        <v>0</v>
      </c>
      <c r="F1381">
        <v>0</v>
      </c>
      <c r="G1381">
        <v>0</v>
      </c>
      <c r="H1381">
        <v>0</v>
      </c>
    </row>
    <row r="1382" spans="1:8">
      <c r="A1382" t="s">
        <v>156</v>
      </c>
      <c r="B1382" t="s">
        <v>179</v>
      </c>
      <c r="C1382" t="s">
        <v>860</v>
      </c>
      <c r="D1382">
        <v>13.142720000000002</v>
      </c>
      <c r="E1382">
        <v>0</v>
      </c>
      <c r="F1382">
        <v>0</v>
      </c>
      <c r="G1382">
        <v>0</v>
      </c>
      <c r="H1382">
        <v>0</v>
      </c>
    </row>
    <row r="1383" spans="1:8">
      <c r="A1383" t="s">
        <v>156</v>
      </c>
      <c r="B1383" t="s">
        <v>179</v>
      </c>
      <c r="C1383" t="s">
        <v>861</v>
      </c>
      <c r="D1383">
        <v>0</v>
      </c>
      <c r="E1383">
        <v>8.5027200000000018</v>
      </c>
      <c r="F1383">
        <v>2.2400000000000002</v>
      </c>
      <c r="G1383">
        <v>2.4</v>
      </c>
      <c r="H1383">
        <v>0</v>
      </c>
    </row>
    <row r="1384" spans="1:8">
      <c r="A1384" t="s">
        <v>156</v>
      </c>
      <c r="B1384" t="s">
        <v>179</v>
      </c>
      <c r="C1384" t="s">
        <v>862</v>
      </c>
      <c r="D1384">
        <v>0</v>
      </c>
      <c r="E1384">
        <v>8.5027200000000018</v>
      </c>
      <c r="F1384">
        <v>2.2400000000000002</v>
      </c>
      <c r="G1384">
        <v>2.4</v>
      </c>
      <c r="H1384">
        <v>0</v>
      </c>
    </row>
    <row r="1385" spans="1:8">
      <c r="A1385" t="s">
        <v>156</v>
      </c>
      <c r="B1385" t="s">
        <v>179</v>
      </c>
      <c r="C1385" t="s">
        <v>863</v>
      </c>
      <c r="D1385">
        <v>0</v>
      </c>
      <c r="E1385">
        <v>8.5027200000000018</v>
      </c>
      <c r="F1385">
        <v>2.2400000000000002</v>
      </c>
      <c r="G1385">
        <v>2.4</v>
      </c>
      <c r="H1385">
        <v>0</v>
      </c>
    </row>
    <row r="1386" spans="1:8">
      <c r="A1386" t="s">
        <v>156</v>
      </c>
      <c r="B1386" t="s">
        <v>181</v>
      </c>
      <c r="C1386" t="s">
        <v>856</v>
      </c>
      <c r="D1386">
        <v>3.7052631578947368</v>
      </c>
      <c r="E1386">
        <v>0</v>
      </c>
      <c r="F1386">
        <v>0</v>
      </c>
      <c r="G1386">
        <v>0</v>
      </c>
      <c r="H1386">
        <v>0</v>
      </c>
    </row>
    <row r="1387" spans="1:8">
      <c r="A1387" t="s">
        <v>156</v>
      </c>
      <c r="B1387" t="s">
        <v>181</v>
      </c>
      <c r="C1387" t="s">
        <v>857</v>
      </c>
      <c r="D1387">
        <v>5.3642105263157891</v>
      </c>
      <c r="E1387">
        <v>0</v>
      </c>
      <c r="F1387">
        <v>0</v>
      </c>
      <c r="G1387">
        <v>0</v>
      </c>
      <c r="H1387">
        <v>0</v>
      </c>
    </row>
    <row r="1388" spans="1:8">
      <c r="A1388" t="s">
        <v>156</v>
      </c>
      <c r="B1388" t="s">
        <v>181</v>
      </c>
      <c r="C1388" t="s">
        <v>858</v>
      </c>
      <c r="D1388">
        <v>19.771200000000004</v>
      </c>
      <c r="E1388">
        <v>0</v>
      </c>
      <c r="F1388">
        <v>0</v>
      </c>
      <c r="G1388">
        <v>0</v>
      </c>
      <c r="H1388">
        <v>0</v>
      </c>
    </row>
    <row r="1389" spans="1:8">
      <c r="A1389" t="s">
        <v>156</v>
      </c>
      <c r="B1389" t="s">
        <v>181</v>
      </c>
      <c r="C1389" t="s">
        <v>859</v>
      </c>
      <c r="D1389">
        <v>13.142720000000001</v>
      </c>
      <c r="E1389">
        <v>0</v>
      </c>
      <c r="F1389">
        <v>0</v>
      </c>
      <c r="G1389">
        <v>0</v>
      </c>
      <c r="H1389">
        <v>0</v>
      </c>
    </row>
    <row r="1390" spans="1:8">
      <c r="A1390" t="s">
        <v>156</v>
      </c>
      <c r="B1390" t="s">
        <v>181</v>
      </c>
      <c r="C1390" t="s">
        <v>860</v>
      </c>
      <c r="D1390">
        <v>13.142720000000002</v>
      </c>
      <c r="E1390">
        <v>0</v>
      </c>
      <c r="F1390">
        <v>0</v>
      </c>
      <c r="G1390">
        <v>0</v>
      </c>
      <c r="H1390">
        <v>0</v>
      </c>
    </row>
    <row r="1391" spans="1:8">
      <c r="A1391" t="s">
        <v>156</v>
      </c>
      <c r="B1391" t="s">
        <v>181</v>
      </c>
      <c r="C1391" t="s">
        <v>861</v>
      </c>
      <c r="D1391">
        <v>0</v>
      </c>
      <c r="E1391">
        <v>8.5027200000000018</v>
      </c>
      <c r="F1391">
        <v>2.2400000000000002</v>
      </c>
      <c r="G1391">
        <v>2.4</v>
      </c>
      <c r="H1391">
        <v>0</v>
      </c>
    </row>
    <row r="1392" spans="1:8">
      <c r="A1392" t="s">
        <v>156</v>
      </c>
      <c r="B1392" t="s">
        <v>181</v>
      </c>
      <c r="C1392" t="s">
        <v>862</v>
      </c>
      <c r="D1392">
        <v>0</v>
      </c>
      <c r="E1392">
        <v>8.5027200000000018</v>
      </c>
      <c r="F1392">
        <v>2.2400000000000002</v>
      </c>
      <c r="G1392">
        <v>2.4</v>
      </c>
      <c r="H1392">
        <v>0</v>
      </c>
    </row>
    <row r="1393" spans="1:8">
      <c r="A1393" t="s">
        <v>156</v>
      </c>
      <c r="B1393" t="s">
        <v>181</v>
      </c>
      <c r="C1393" t="s">
        <v>863</v>
      </c>
      <c r="D1393">
        <v>0</v>
      </c>
      <c r="E1393">
        <v>8.5027200000000018</v>
      </c>
      <c r="F1393">
        <v>2.2400000000000002</v>
      </c>
      <c r="G1393">
        <v>2.4</v>
      </c>
      <c r="H1393">
        <v>0</v>
      </c>
    </row>
    <row r="1394" spans="1:8">
      <c r="A1394" t="s">
        <v>156</v>
      </c>
      <c r="B1394" t="s">
        <v>183</v>
      </c>
      <c r="C1394" t="s">
        <v>856</v>
      </c>
      <c r="D1394">
        <v>3.7052631578947368</v>
      </c>
      <c r="E1394">
        <v>0</v>
      </c>
      <c r="F1394">
        <v>0</v>
      </c>
      <c r="G1394">
        <v>0</v>
      </c>
      <c r="H1394">
        <v>0</v>
      </c>
    </row>
    <row r="1395" spans="1:8">
      <c r="A1395" t="s">
        <v>156</v>
      </c>
      <c r="B1395" t="s">
        <v>183</v>
      </c>
      <c r="C1395" t="s">
        <v>857</v>
      </c>
      <c r="D1395">
        <v>5.3642105263157891</v>
      </c>
      <c r="E1395">
        <v>0</v>
      </c>
      <c r="F1395">
        <v>0</v>
      </c>
      <c r="G1395">
        <v>0</v>
      </c>
      <c r="H1395">
        <v>0</v>
      </c>
    </row>
    <row r="1396" spans="1:8">
      <c r="A1396" t="s">
        <v>156</v>
      </c>
      <c r="B1396" t="s">
        <v>183</v>
      </c>
      <c r="C1396" t="s">
        <v>858</v>
      </c>
      <c r="D1396">
        <v>19.771200000000004</v>
      </c>
      <c r="E1396">
        <v>0</v>
      </c>
      <c r="F1396">
        <v>0</v>
      </c>
      <c r="G1396">
        <v>0</v>
      </c>
      <c r="H1396">
        <v>0</v>
      </c>
    </row>
    <row r="1397" spans="1:8">
      <c r="A1397" t="s">
        <v>156</v>
      </c>
      <c r="B1397" t="s">
        <v>183</v>
      </c>
      <c r="C1397" t="s">
        <v>859</v>
      </c>
      <c r="D1397">
        <v>13.142720000000001</v>
      </c>
      <c r="E1397">
        <v>0</v>
      </c>
      <c r="F1397">
        <v>0</v>
      </c>
      <c r="G1397">
        <v>0</v>
      </c>
      <c r="H1397">
        <v>0</v>
      </c>
    </row>
    <row r="1398" spans="1:8">
      <c r="A1398" t="s">
        <v>156</v>
      </c>
      <c r="B1398" t="s">
        <v>183</v>
      </c>
      <c r="C1398" t="s">
        <v>860</v>
      </c>
      <c r="D1398">
        <v>13.142720000000002</v>
      </c>
      <c r="E1398">
        <v>0</v>
      </c>
      <c r="F1398">
        <v>0</v>
      </c>
      <c r="G1398">
        <v>0</v>
      </c>
      <c r="H1398">
        <v>0</v>
      </c>
    </row>
    <row r="1399" spans="1:8">
      <c r="A1399" t="s">
        <v>156</v>
      </c>
      <c r="B1399" t="s">
        <v>183</v>
      </c>
      <c r="C1399" t="s">
        <v>861</v>
      </c>
      <c r="D1399">
        <v>0</v>
      </c>
      <c r="E1399">
        <v>8.5027200000000018</v>
      </c>
      <c r="F1399">
        <v>2.2400000000000002</v>
      </c>
      <c r="G1399">
        <v>2.4</v>
      </c>
      <c r="H1399">
        <v>0</v>
      </c>
    </row>
    <row r="1400" spans="1:8">
      <c r="A1400" t="s">
        <v>156</v>
      </c>
      <c r="B1400" t="s">
        <v>183</v>
      </c>
      <c r="C1400" t="s">
        <v>862</v>
      </c>
      <c r="D1400">
        <v>0</v>
      </c>
      <c r="E1400">
        <v>8.5027200000000018</v>
      </c>
      <c r="F1400">
        <v>2.2400000000000002</v>
      </c>
      <c r="G1400">
        <v>2.4</v>
      </c>
      <c r="H1400">
        <v>0</v>
      </c>
    </row>
    <row r="1401" spans="1:8">
      <c r="A1401" t="s">
        <v>156</v>
      </c>
      <c r="B1401" t="s">
        <v>183</v>
      </c>
      <c r="C1401" t="s">
        <v>863</v>
      </c>
      <c r="D1401">
        <v>0</v>
      </c>
      <c r="E1401">
        <v>8.5027200000000018</v>
      </c>
      <c r="F1401">
        <v>2.2400000000000002</v>
      </c>
      <c r="G1401">
        <v>2.4</v>
      </c>
      <c r="H1401">
        <v>0</v>
      </c>
    </row>
    <row r="1402" spans="1:8">
      <c r="A1402" t="s">
        <v>156</v>
      </c>
      <c r="B1402" t="s">
        <v>185</v>
      </c>
      <c r="C1402" t="s">
        <v>856</v>
      </c>
      <c r="D1402">
        <v>6.1179931536157461</v>
      </c>
      <c r="E1402">
        <v>0</v>
      </c>
      <c r="F1402">
        <v>0</v>
      </c>
      <c r="G1402">
        <v>0</v>
      </c>
      <c r="H1402">
        <v>0</v>
      </c>
    </row>
    <row r="1403" spans="1:8">
      <c r="A1403" t="s">
        <v>156</v>
      </c>
      <c r="B1403" t="s">
        <v>185</v>
      </c>
      <c r="C1403" t="s">
        <v>857</v>
      </c>
      <c r="D1403">
        <v>6.8867871769914979</v>
      </c>
      <c r="E1403">
        <v>0</v>
      </c>
      <c r="F1403">
        <v>0</v>
      </c>
      <c r="G1403">
        <v>0</v>
      </c>
      <c r="H1403">
        <v>0</v>
      </c>
    </row>
    <row r="1404" spans="1:8">
      <c r="A1404" t="s">
        <v>156</v>
      </c>
      <c r="B1404" t="s">
        <v>185</v>
      </c>
      <c r="C1404" t="s">
        <v>858</v>
      </c>
      <c r="D1404">
        <v>18.627791869918706</v>
      </c>
      <c r="E1404">
        <v>0</v>
      </c>
      <c r="F1404">
        <v>0</v>
      </c>
      <c r="G1404">
        <v>0</v>
      </c>
      <c r="H1404">
        <v>0</v>
      </c>
    </row>
    <row r="1405" spans="1:8">
      <c r="A1405" t="s">
        <v>156</v>
      </c>
      <c r="B1405" t="s">
        <v>185</v>
      </c>
      <c r="C1405" t="s">
        <v>859</v>
      </c>
      <c r="D1405">
        <v>14.208805203252032</v>
      </c>
      <c r="E1405">
        <v>0</v>
      </c>
      <c r="F1405">
        <v>0</v>
      </c>
      <c r="G1405">
        <v>0</v>
      </c>
      <c r="H1405">
        <v>0</v>
      </c>
    </row>
    <row r="1406" spans="1:8">
      <c r="A1406" t="s">
        <v>156</v>
      </c>
      <c r="B1406" t="s">
        <v>185</v>
      </c>
      <c r="C1406" t="s">
        <v>860</v>
      </c>
      <c r="D1406">
        <v>12.521199354425519</v>
      </c>
      <c r="E1406">
        <v>0</v>
      </c>
      <c r="F1406">
        <v>0</v>
      </c>
      <c r="G1406">
        <v>0</v>
      </c>
      <c r="H1406">
        <v>0</v>
      </c>
    </row>
    <row r="1407" spans="1:8">
      <c r="A1407" t="s">
        <v>156</v>
      </c>
      <c r="B1407" t="s">
        <v>185</v>
      </c>
      <c r="C1407" t="s">
        <v>861</v>
      </c>
      <c r="D1407">
        <v>0</v>
      </c>
      <c r="E1407">
        <v>5.9830652013150605</v>
      </c>
      <c r="F1407">
        <v>4.538134153110458</v>
      </c>
      <c r="G1407">
        <v>2</v>
      </c>
      <c r="H1407">
        <v>0</v>
      </c>
    </row>
    <row r="1408" spans="1:8">
      <c r="A1408" t="s">
        <v>156</v>
      </c>
      <c r="B1408" t="s">
        <v>185</v>
      </c>
      <c r="C1408" t="s">
        <v>862</v>
      </c>
      <c r="D1408">
        <v>0</v>
      </c>
      <c r="E1408">
        <v>5.9830652013150605</v>
      </c>
      <c r="F1408">
        <v>4.538134153110458</v>
      </c>
      <c r="G1408">
        <v>2</v>
      </c>
      <c r="H1408">
        <v>0</v>
      </c>
    </row>
    <row r="1409" spans="1:8">
      <c r="A1409" t="s">
        <v>156</v>
      </c>
      <c r="B1409" t="s">
        <v>185</v>
      </c>
      <c r="C1409" t="s">
        <v>863</v>
      </c>
      <c r="D1409">
        <v>0</v>
      </c>
      <c r="E1409">
        <v>5.9830652013150605</v>
      </c>
      <c r="F1409">
        <v>4.538134153110458</v>
      </c>
      <c r="G1409">
        <v>2</v>
      </c>
      <c r="H1409">
        <v>0</v>
      </c>
    </row>
    <row r="1410" spans="1:8">
      <c r="A1410" t="s">
        <v>158</v>
      </c>
      <c r="B1410" t="s">
        <v>171</v>
      </c>
      <c r="C1410" t="s">
        <v>856</v>
      </c>
      <c r="D1410">
        <v>7.5093333333333341</v>
      </c>
      <c r="E1410">
        <v>0</v>
      </c>
      <c r="F1410">
        <v>0</v>
      </c>
      <c r="G1410">
        <v>0</v>
      </c>
      <c r="H1410">
        <v>0</v>
      </c>
    </row>
    <row r="1411" spans="1:8">
      <c r="A1411" t="s">
        <v>158</v>
      </c>
      <c r="B1411" t="s">
        <v>171</v>
      </c>
      <c r="C1411" t="s">
        <v>857</v>
      </c>
      <c r="D1411">
        <v>9.42291950712114</v>
      </c>
      <c r="E1411">
        <v>0</v>
      </c>
      <c r="F1411">
        <v>0</v>
      </c>
      <c r="G1411">
        <v>0</v>
      </c>
      <c r="H1411">
        <v>0</v>
      </c>
    </row>
    <row r="1412" spans="1:8">
      <c r="A1412" t="s">
        <v>158</v>
      </c>
      <c r="B1412" t="s">
        <v>171</v>
      </c>
      <c r="C1412" t="s">
        <v>858</v>
      </c>
      <c r="D1412">
        <v>16.216803580707847</v>
      </c>
      <c r="E1412">
        <v>0</v>
      </c>
      <c r="F1412">
        <v>0</v>
      </c>
      <c r="G1412">
        <v>0</v>
      </c>
      <c r="H1412">
        <v>0</v>
      </c>
    </row>
    <row r="1413" spans="1:8">
      <c r="A1413" t="s">
        <v>158</v>
      </c>
      <c r="B1413" t="s">
        <v>171</v>
      </c>
      <c r="C1413" t="s">
        <v>859</v>
      </c>
      <c r="D1413">
        <v>18.058921138574419</v>
      </c>
      <c r="E1413">
        <v>0</v>
      </c>
      <c r="F1413">
        <v>0</v>
      </c>
      <c r="G1413">
        <v>0</v>
      </c>
      <c r="H1413">
        <v>0</v>
      </c>
    </row>
    <row r="1414" spans="1:8">
      <c r="A1414" t="s">
        <v>158</v>
      </c>
      <c r="B1414" t="s">
        <v>171</v>
      </c>
      <c r="C1414" t="s">
        <v>860</v>
      </c>
      <c r="D1414">
        <v>17.473260515830411</v>
      </c>
      <c r="E1414">
        <v>0</v>
      </c>
      <c r="F1414">
        <v>0</v>
      </c>
      <c r="G1414">
        <v>0</v>
      </c>
      <c r="H1414">
        <v>0</v>
      </c>
    </row>
    <row r="1415" spans="1:8">
      <c r="A1415" t="s">
        <v>158</v>
      </c>
      <c r="B1415" t="s">
        <v>171</v>
      </c>
      <c r="C1415" t="s">
        <v>861</v>
      </c>
      <c r="D1415">
        <v>0</v>
      </c>
      <c r="E1415">
        <v>11.329372748311979</v>
      </c>
      <c r="F1415">
        <v>2.5630417292963998</v>
      </c>
      <c r="G1415">
        <v>1.5808460382220306</v>
      </c>
      <c r="H1415">
        <v>2</v>
      </c>
    </row>
    <row r="1416" spans="1:8">
      <c r="A1416" t="s">
        <v>158</v>
      </c>
      <c r="B1416" t="s">
        <v>171</v>
      </c>
      <c r="C1416" t="s">
        <v>862</v>
      </c>
      <c r="D1416">
        <v>0</v>
      </c>
      <c r="E1416">
        <v>11.329372748311979</v>
      </c>
      <c r="F1416">
        <v>2.5630417292963998</v>
      </c>
      <c r="G1416">
        <v>1.5808460382220306</v>
      </c>
      <c r="H1416">
        <v>2</v>
      </c>
    </row>
    <row r="1417" spans="1:8">
      <c r="A1417" t="s">
        <v>158</v>
      </c>
      <c r="B1417" t="s">
        <v>171</v>
      </c>
      <c r="C1417" t="s">
        <v>863</v>
      </c>
      <c r="D1417">
        <v>0</v>
      </c>
      <c r="E1417">
        <v>11.329372748311979</v>
      </c>
      <c r="F1417">
        <v>2.5630417292963998</v>
      </c>
      <c r="G1417">
        <v>1.5808460382220306</v>
      </c>
      <c r="H1417">
        <v>2</v>
      </c>
    </row>
    <row r="1418" spans="1:8">
      <c r="A1418" t="s">
        <v>158</v>
      </c>
      <c r="B1418" t="s">
        <v>173</v>
      </c>
      <c r="C1418" t="s">
        <v>856</v>
      </c>
      <c r="D1418">
        <v>3.5203526056520609</v>
      </c>
      <c r="E1418">
        <v>0</v>
      </c>
      <c r="F1418">
        <v>0</v>
      </c>
      <c r="G1418">
        <v>0</v>
      </c>
      <c r="H1418">
        <v>0</v>
      </c>
    </row>
    <row r="1419" spans="1:8">
      <c r="A1419" t="s">
        <v>158</v>
      </c>
      <c r="B1419" t="s">
        <v>173</v>
      </c>
      <c r="C1419" t="s">
        <v>857</v>
      </c>
      <c r="D1419">
        <v>10.131092192483317</v>
      </c>
      <c r="E1419">
        <v>0</v>
      </c>
      <c r="F1419">
        <v>0</v>
      </c>
      <c r="G1419">
        <v>0</v>
      </c>
      <c r="H1419">
        <v>0</v>
      </c>
    </row>
    <row r="1420" spans="1:8">
      <c r="A1420" t="s">
        <v>158</v>
      </c>
      <c r="B1420" t="s">
        <v>173</v>
      </c>
      <c r="C1420" t="s">
        <v>858</v>
      </c>
      <c r="D1420">
        <v>12.830106028606259</v>
      </c>
      <c r="E1420">
        <v>0</v>
      </c>
      <c r="F1420">
        <v>0</v>
      </c>
      <c r="G1420">
        <v>0</v>
      </c>
      <c r="H1420">
        <v>0</v>
      </c>
    </row>
    <row r="1421" spans="1:8">
      <c r="A1421" t="s">
        <v>158</v>
      </c>
      <c r="B1421" t="s">
        <v>173</v>
      </c>
      <c r="C1421" t="s">
        <v>859</v>
      </c>
      <c r="D1421">
        <v>12.083912143324305</v>
      </c>
      <c r="E1421">
        <v>0</v>
      </c>
      <c r="F1421">
        <v>0</v>
      </c>
      <c r="G1421">
        <v>0</v>
      </c>
      <c r="H1421">
        <v>0</v>
      </c>
    </row>
    <row r="1422" spans="1:8">
      <c r="A1422" t="s">
        <v>158</v>
      </c>
      <c r="B1422" t="s">
        <v>173</v>
      </c>
      <c r="C1422" t="s">
        <v>860</v>
      </c>
      <c r="D1422">
        <v>15.170781857889905</v>
      </c>
      <c r="E1422">
        <v>0</v>
      </c>
      <c r="F1422">
        <v>0</v>
      </c>
      <c r="G1422">
        <v>0</v>
      </c>
      <c r="H1422">
        <v>0</v>
      </c>
    </row>
    <row r="1423" spans="1:8">
      <c r="A1423" t="s">
        <v>158</v>
      </c>
      <c r="B1423" t="s">
        <v>173</v>
      </c>
      <c r="C1423" t="s">
        <v>861</v>
      </c>
      <c r="D1423">
        <v>0</v>
      </c>
      <c r="E1423">
        <v>8.4735711893420991</v>
      </c>
      <c r="F1423">
        <v>2.9922578538974873</v>
      </c>
      <c r="G1423">
        <v>2.41788447942423</v>
      </c>
      <c r="H1423">
        <v>1.2870683352260861</v>
      </c>
    </row>
    <row r="1424" spans="1:8">
      <c r="A1424" t="s">
        <v>158</v>
      </c>
      <c r="B1424" t="s">
        <v>173</v>
      </c>
      <c r="C1424" t="s">
        <v>862</v>
      </c>
      <c r="D1424">
        <v>0</v>
      </c>
      <c r="E1424">
        <v>8.4735711893420991</v>
      </c>
      <c r="F1424">
        <v>2.9922578538974873</v>
      </c>
      <c r="G1424">
        <v>2.41788447942423</v>
      </c>
      <c r="H1424">
        <v>1.2870683352260861</v>
      </c>
    </row>
    <row r="1425" spans="1:8">
      <c r="A1425" t="s">
        <v>158</v>
      </c>
      <c r="B1425" t="s">
        <v>173</v>
      </c>
      <c r="C1425" t="s">
        <v>863</v>
      </c>
      <c r="D1425">
        <v>0</v>
      </c>
      <c r="E1425">
        <v>8.4735711893420991</v>
      </c>
      <c r="F1425">
        <v>2.9922578538974873</v>
      </c>
      <c r="G1425">
        <v>2.41788447942423</v>
      </c>
      <c r="H1425">
        <v>1.2870683352260861</v>
      </c>
    </row>
    <row r="1426" spans="1:8">
      <c r="A1426" t="s">
        <v>158</v>
      </c>
      <c r="B1426" t="s">
        <v>175</v>
      </c>
      <c r="C1426" t="s">
        <v>856</v>
      </c>
      <c r="D1426">
        <v>7.065853658536585</v>
      </c>
      <c r="E1426">
        <v>0</v>
      </c>
      <c r="F1426">
        <v>0</v>
      </c>
      <c r="G1426">
        <v>0</v>
      </c>
      <c r="H1426">
        <v>0</v>
      </c>
    </row>
    <row r="1427" spans="1:8">
      <c r="A1427" t="s">
        <v>158</v>
      </c>
      <c r="B1427" t="s">
        <v>175</v>
      </c>
      <c r="C1427" t="s">
        <v>857</v>
      </c>
      <c r="D1427">
        <v>7.065853658536585</v>
      </c>
      <c r="E1427">
        <v>0</v>
      </c>
      <c r="F1427">
        <v>0</v>
      </c>
      <c r="G1427">
        <v>0</v>
      </c>
      <c r="H1427">
        <v>0</v>
      </c>
    </row>
    <row r="1428" spans="1:8">
      <c r="A1428" t="s">
        <v>158</v>
      </c>
      <c r="B1428" t="s">
        <v>175</v>
      </c>
      <c r="C1428" t="s">
        <v>858</v>
      </c>
      <c r="D1428">
        <v>32.6819512195122</v>
      </c>
      <c r="E1428">
        <v>0</v>
      </c>
      <c r="F1428">
        <v>0</v>
      </c>
      <c r="G1428">
        <v>0</v>
      </c>
      <c r="H1428">
        <v>0</v>
      </c>
    </row>
    <row r="1429" spans="1:8">
      <c r="A1429" t="s">
        <v>158</v>
      </c>
      <c r="B1429" t="s">
        <v>175</v>
      </c>
      <c r="C1429" t="s">
        <v>859</v>
      </c>
      <c r="D1429">
        <v>32.6819512195122</v>
      </c>
      <c r="E1429">
        <v>0</v>
      </c>
      <c r="F1429">
        <v>0</v>
      </c>
      <c r="G1429">
        <v>0</v>
      </c>
      <c r="H1429">
        <v>0</v>
      </c>
    </row>
    <row r="1430" spans="1:8">
      <c r="A1430" t="s">
        <v>158</v>
      </c>
      <c r="B1430" t="s">
        <v>175</v>
      </c>
      <c r="C1430" t="s">
        <v>860</v>
      </c>
      <c r="D1430">
        <v>22.556316126553096</v>
      </c>
      <c r="E1430">
        <v>0</v>
      </c>
      <c r="F1430">
        <v>0</v>
      </c>
      <c r="G1430">
        <v>0</v>
      </c>
      <c r="H1430">
        <v>0</v>
      </c>
    </row>
    <row r="1431" spans="1:8">
      <c r="A1431" t="s">
        <v>158</v>
      </c>
      <c r="B1431" t="s">
        <v>175</v>
      </c>
      <c r="C1431" t="s">
        <v>861</v>
      </c>
      <c r="D1431">
        <v>0</v>
      </c>
      <c r="E1431">
        <v>1.8875112078903546</v>
      </c>
      <c r="F1431">
        <v>18.268804918662742</v>
      </c>
      <c r="G1431">
        <v>2.4</v>
      </c>
      <c r="H1431">
        <v>0</v>
      </c>
    </row>
    <row r="1432" spans="1:8">
      <c r="A1432" t="s">
        <v>158</v>
      </c>
      <c r="B1432" t="s">
        <v>175</v>
      </c>
      <c r="C1432" t="s">
        <v>862</v>
      </c>
      <c r="D1432">
        <v>0</v>
      </c>
      <c r="E1432">
        <v>1.8875112078903546</v>
      </c>
      <c r="F1432">
        <v>18.268804918662742</v>
      </c>
      <c r="G1432">
        <v>2.4</v>
      </c>
      <c r="H1432">
        <v>0</v>
      </c>
    </row>
    <row r="1433" spans="1:8">
      <c r="A1433" t="s">
        <v>158</v>
      </c>
      <c r="B1433" t="s">
        <v>175</v>
      </c>
      <c r="C1433" t="s">
        <v>863</v>
      </c>
      <c r="D1433">
        <v>0</v>
      </c>
      <c r="E1433">
        <v>1.8875112078903546</v>
      </c>
      <c r="F1433">
        <v>18.268804918662742</v>
      </c>
      <c r="G1433">
        <v>2.4</v>
      </c>
      <c r="H1433">
        <v>0</v>
      </c>
    </row>
    <row r="1434" spans="1:8">
      <c r="A1434" t="s">
        <v>158</v>
      </c>
      <c r="B1434" t="s">
        <v>177</v>
      </c>
      <c r="C1434" t="s">
        <v>856</v>
      </c>
      <c r="D1434">
        <v>3.7052631578947368</v>
      </c>
      <c r="E1434">
        <v>0</v>
      </c>
      <c r="F1434">
        <v>0</v>
      </c>
      <c r="G1434">
        <v>0</v>
      </c>
      <c r="H1434">
        <v>0</v>
      </c>
    </row>
    <row r="1435" spans="1:8">
      <c r="A1435" t="s">
        <v>158</v>
      </c>
      <c r="B1435" t="s">
        <v>177</v>
      </c>
      <c r="C1435" t="s">
        <v>857</v>
      </c>
      <c r="D1435">
        <v>5.3642105263157891</v>
      </c>
      <c r="E1435">
        <v>0</v>
      </c>
      <c r="F1435">
        <v>0</v>
      </c>
      <c r="G1435">
        <v>0</v>
      </c>
      <c r="H1435">
        <v>0</v>
      </c>
    </row>
    <row r="1436" spans="1:8">
      <c r="A1436" t="s">
        <v>158</v>
      </c>
      <c r="B1436" t="s">
        <v>177</v>
      </c>
      <c r="C1436" t="s">
        <v>858</v>
      </c>
      <c r="D1436">
        <v>19.771200000000004</v>
      </c>
      <c r="E1436">
        <v>0</v>
      </c>
      <c r="F1436">
        <v>0</v>
      </c>
      <c r="G1436">
        <v>0</v>
      </c>
      <c r="H1436">
        <v>0</v>
      </c>
    </row>
    <row r="1437" spans="1:8">
      <c r="A1437" t="s">
        <v>158</v>
      </c>
      <c r="B1437" t="s">
        <v>177</v>
      </c>
      <c r="C1437" t="s">
        <v>859</v>
      </c>
      <c r="D1437">
        <v>13.142720000000001</v>
      </c>
      <c r="E1437">
        <v>0</v>
      </c>
      <c r="F1437">
        <v>0</v>
      </c>
      <c r="G1437">
        <v>0</v>
      </c>
      <c r="H1437">
        <v>0</v>
      </c>
    </row>
    <row r="1438" spans="1:8">
      <c r="A1438" t="s">
        <v>158</v>
      </c>
      <c r="B1438" t="s">
        <v>177</v>
      </c>
      <c r="C1438" t="s">
        <v>860</v>
      </c>
      <c r="D1438">
        <v>13.142720000000002</v>
      </c>
      <c r="E1438">
        <v>0</v>
      </c>
      <c r="F1438">
        <v>0</v>
      </c>
      <c r="G1438">
        <v>0</v>
      </c>
      <c r="H1438">
        <v>0</v>
      </c>
    </row>
    <row r="1439" spans="1:8">
      <c r="A1439" t="s">
        <v>158</v>
      </c>
      <c r="B1439" t="s">
        <v>177</v>
      </c>
      <c r="C1439" t="s">
        <v>861</v>
      </c>
      <c r="D1439">
        <v>0</v>
      </c>
      <c r="E1439">
        <v>8.5027200000000018</v>
      </c>
      <c r="F1439">
        <v>2.2400000000000002</v>
      </c>
      <c r="G1439">
        <v>2.4</v>
      </c>
      <c r="H1439">
        <v>0</v>
      </c>
    </row>
    <row r="1440" spans="1:8">
      <c r="A1440" t="s">
        <v>158</v>
      </c>
      <c r="B1440" t="s">
        <v>177</v>
      </c>
      <c r="C1440" t="s">
        <v>862</v>
      </c>
      <c r="D1440">
        <v>0</v>
      </c>
      <c r="E1440">
        <v>8.5027200000000018</v>
      </c>
      <c r="F1440">
        <v>2.2400000000000002</v>
      </c>
      <c r="G1440">
        <v>2.4</v>
      </c>
      <c r="H1440">
        <v>0</v>
      </c>
    </row>
    <row r="1441" spans="1:8">
      <c r="A1441" t="s">
        <v>158</v>
      </c>
      <c r="B1441" t="s">
        <v>177</v>
      </c>
      <c r="C1441" t="s">
        <v>863</v>
      </c>
      <c r="D1441">
        <v>0</v>
      </c>
      <c r="E1441">
        <v>8.5027200000000018</v>
      </c>
      <c r="F1441">
        <v>2.2400000000000002</v>
      </c>
      <c r="G1441">
        <v>2.4</v>
      </c>
      <c r="H1441">
        <v>0</v>
      </c>
    </row>
    <row r="1442" spans="1:8">
      <c r="A1442" t="s">
        <v>158</v>
      </c>
      <c r="B1442" t="s">
        <v>179</v>
      </c>
      <c r="C1442" t="s">
        <v>856</v>
      </c>
      <c r="D1442">
        <v>3.7052631578947368</v>
      </c>
      <c r="E1442">
        <v>0</v>
      </c>
      <c r="F1442">
        <v>0</v>
      </c>
      <c r="G1442">
        <v>0</v>
      </c>
      <c r="H1442">
        <v>0</v>
      </c>
    </row>
    <row r="1443" spans="1:8">
      <c r="A1443" t="s">
        <v>158</v>
      </c>
      <c r="B1443" t="s">
        <v>179</v>
      </c>
      <c r="C1443" t="s">
        <v>857</v>
      </c>
      <c r="D1443">
        <v>5.3642105263157891</v>
      </c>
      <c r="E1443">
        <v>0</v>
      </c>
      <c r="F1443">
        <v>0</v>
      </c>
      <c r="G1443">
        <v>0</v>
      </c>
      <c r="H1443">
        <v>0</v>
      </c>
    </row>
    <row r="1444" spans="1:8">
      <c r="A1444" t="s">
        <v>158</v>
      </c>
      <c r="B1444" t="s">
        <v>179</v>
      </c>
      <c r="C1444" t="s">
        <v>858</v>
      </c>
      <c r="D1444">
        <v>19.771200000000004</v>
      </c>
      <c r="E1444">
        <v>0</v>
      </c>
      <c r="F1444">
        <v>0</v>
      </c>
      <c r="G1444">
        <v>0</v>
      </c>
      <c r="H1444">
        <v>0</v>
      </c>
    </row>
    <row r="1445" spans="1:8">
      <c r="A1445" t="s">
        <v>158</v>
      </c>
      <c r="B1445" t="s">
        <v>179</v>
      </c>
      <c r="C1445" t="s">
        <v>859</v>
      </c>
      <c r="D1445">
        <v>13.142720000000001</v>
      </c>
      <c r="E1445">
        <v>0</v>
      </c>
      <c r="F1445">
        <v>0</v>
      </c>
      <c r="G1445">
        <v>0</v>
      </c>
      <c r="H1445">
        <v>0</v>
      </c>
    </row>
    <row r="1446" spans="1:8">
      <c r="A1446" t="s">
        <v>158</v>
      </c>
      <c r="B1446" t="s">
        <v>179</v>
      </c>
      <c r="C1446" t="s">
        <v>860</v>
      </c>
      <c r="D1446">
        <v>13.142720000000002</v>
      </c>
      <c r="E1446">
        <v>0</v>
      </c>
      <c r="F1446">
        <v>0</v>
      </c>
      <c r="G1446">
        <v>0</v>
      </c>
      <c r="H1446">
        <v>0</v>
      </c>
    </row>
    <row r="1447" spans="1:8">
      <c r="A1447" t="s">
        <v>158</v>
      </c>
      <c r="B1447" t="s">
        <v>179</v>
      </c>
      <c r="C1447" t="s">
        <v>861</v>
      </c>
      <c r="D1447">
        <v>0</v>
      </c>
      <c r="E1447">
        <v>8.5027200000000018</v>
      </c>
      <c r="F1447">
        <v>2.2400000000000002</v>
      </c>
      <c r="G1447">
        <v>2.4</v>
      </c>
      <c r="H1447">
        <v>0</v>
      </c>
    </row>
    <row r="1448" spans="1:8">
      <c r="A1448" t="s">
        <v>158</v>
      </c>
      <c r="B1448" t="s">
        <v>179</v>
      </c>
      <c r="C1448" t="s">
        <v>862</v>
      </c>
      <c r="D1448">
        <v>0</v>
      </c>
      <c r="E1448">
        <v>8.5027200000000018</v>
      </c>
      <c r="F1448">
        <v>2.2400000000000002</v>
      </c>
      <c r="G1448">
        <v>2.4</v>
      </c>
      <c r="H1448">
        <v>0</v>
      </c>
    </row>
    <row r="1449" spans="1:8">
      <c r="A1449" t="s">
        <v>158</v>
      </c>
      <c r="B1449" t="s">
        <v>179</v>
      </c>
      <c r="C1449" t="s">
        <v>863</v>
      </c>
      <c r="D1449">
        <v>0</v>
      </c>
      <c r="E1449">
        <v>8.5027200000000018</v>
      </c>
      <c r="F1449">
        <v>2.2400000000000002</v>
      </c>
      <c r="G1449">
        <v>2.4</v>
      </c>
      <c r="H1449">
        <v>0</v>
      </c>
    </row>
    <row r="1450" spans="1:8">
      <c r="A1450" t="s">
        <v>158</v>
      </c>
      <c r="B1450" t="s">
        <v>181</v>
      </c>
      <c r="C1450" t="s">
        <v>856</v>
      </c>
      <c r="D1450">
        <v>3.7052631578947368</v>
      </c>
      <c r="E1450">
        <v>0</v>
      </c>
      <c r="F1450">
        <v>0</v>
      </c>
      <c r="G1450">
        <v>0</v>
      </c>
      <c r="H1450">
        <v>0</v>
      </c>
    </row>
    <row r="1451" spans="1:8">
      <c r="A1451" t="s">
        <v>158</v>
      </c>
      <c r="B1451" t="s">
        <v>181</v>
      </c>
      <c r="C1451" t="s">
        <v>857</v>
      </c>
      <c r="D1451">
        <v>5.3642105263157891</v>
      </c>
      <c r="E1451">
        <v>0</v>
      </c>
      <c r="F1451">
        <v>0</v>
      </c>
      <c r="G1451">
        <v>0</v>
      </c>
      <c r="H1451">
        <v>0</v>
      </c>
    </row>
    <row r="1452" spans="1:8">
      <c r="A1452" t="s">
        <v>158</v>
      </c>
      <c r="B1452" t="s">
        <v>181</v>
      </c>
      <c r="C1452" t="s">
        <v>858</v>
      </c>
      <c r="D1452">
        <v>19.771200000000004</v>
      </c>
      <c r="E1452">
        <v>0</v>
      </c>
      <c r="F1452">
        <v>0</v>
      </c>
      <c r="G1452">
        <v>0</v>
      </c>
      <c r="H1452">
        <v>0</v>
      </c>
    </row>
    <row r="1453" spans="1:8">
      <c r="A1453" t="s">
        <v>158</v>
      </c>
      <c r="B1453" t="s">
        <v>181</v>
      </c>
      <c r="C1453" t="s">
        <v>859</v>
      </c>
      <c r="D1453">
        <v>13.142720000000001</v>
      </c>
      <c r="E1453">
        <v>0</v>
      </c>
      <c r="F1453">
        <v>0</v>
      </c>
      <c r="G1453">
        <v>0</v>
      </c>
      <c r="H1453">
        <v>0</v>
      </c>
    </row>
    <row r="1454" spans="1:8">
      <c r="A1454" t="s">
        <v>158</v>
      </c>
      <c r="B1454" t="s">
        <v>181</v>
      </c>
      <c r="C1454" t="s">
        <v>860</v>
      </c>
      <c r="D1454">
        <v>13.142720000000002</v>
      </c>
      <c r="E1454">
        <v>0</v>
      </c>
      <c r="F1454">
        <v>0</v>
      </c>
      <c r="G1454">
        <v>0</v>
      </c>
      <c r="H1454">
        <v>0</v>
      </c>
    </row>
    <row r="1455" spans="1:8">
      <c r="A1455" t="s">
        <v>158</v>
      </c>
      <c r="B1455" t="s">
        <v>181</v>
      </c>
      <c r="C1455" t="s">
        <v>861</v>
      </c>
      <c r="D1455">
        <v>0</v>
      </c>
      <c r="E1455">
        <v>8.5027200000000018</v>
      </c>
      <c r="F1455">
        <v>2.2400000000000002</v>
      </c>
      <c r="G1455">
        <v>2.4</v>
      </c>
      <c r="H1455">
        <v>0</v>
      </c>
    </row>
    <row r="1456" spans="1:8">
      <c r="A1456" t="s">
        <v>158</v>
      </c>
      <c r="B1456" t="s">
        <v>181</v>
      </c>
      <c r="C1456" t="s">
        <v>862</v>
      </c>
      <c r="D1456">
        <v>0</v>
      </c>
      <c r="E1456">
        <v>8.5027200000000018</v>
      </c>
      <c r="F1456">
        <v>2.2400000000000002</v>
      </c>
      <c r="G1456">
        <v>2.4</v>
      </c>
      <c r="H1456">
        <v>0</v>
      </c>
    </row>
    <row r="1457" spans="1:8">
      <c r="A1457" t="s">
        <v>158</v>
      </c>
      <c r="B1457" t="s">
        <v>181</v>
      </c>
      <c r="C1457" t="s">
        <v>863</v>
      </c>
      <c r="D1457">
        <v>0</v>
      </c>
      <c r="E1457">
        <v>8.5027200000000018</v>
      </c>
      <c r="F1457">
        <v>2.2400000000000002</v>
      </c>
      <c r="G1457">
        <v>2.4</v>
      </c>
      <c r="H1457">
        <v>0</v>
      </c>
    </row>
    <row r="1458" spans="1:8">
      <c r="A1458" t="s">
        <v>158</v>
      </c>
      <c r="B1458" t="s">
        <v>183</v>
      </c>
      <c r="C1458" t="s">
        <v>856</v>
      </c>
      <c r="D1458">
        <v>3.7052631578947368</v>
      </c>
      <c r="E1458">
        <v>0</v>
      </c>
      <c r="F1458">
        <v>0</v>
      </c>
      <c r="G1458">
        <v>0</v>
      </c>
      <c r="H1458">
        <v>0</v>
      </c>
    </row>
    <row r="1459" spans="1:8">
      <c r="A1459" t="s">
        <v>158</v>
      </c>
      <c r="B1459" t="s">
        <v>183</v>
      </c>
      <c r="C1459" t="s">
        <v>857</v>
      </c>
      <c r="D1459">
        <v>5.3642105263157891</v>
      </c>
      <c r="E1459">
        <v>0</v>
      </c>
      <c r="F1459">
        <v>0</v>
      </c>
      <c r="G1459">
        <v>0</v>
      </c>
      <c r="H1459">
        <v>0</v>
      </c>
    </row>
    <row r="1460" spans="1:8">
      <c r="A1460" t="s">
        <v>158</v>
      </c>
      <c r="B1460" t="s">
        <v>183</v>
      </c>
      <c r="C1460" t="s">
        <v>858</v>
      </c>
      <c r="D1460">
        <v>19.771200000000004</v>
      </c>
      <c r="E1460">
        <v>0</v>
      </c>
      <c r="F1460">
        <v>0</v>
      </c>
      <c r="G1460">
        <v>0</v>
      </c>
      <c r="H1460">
        <v>0</v>
      </c>
    </row>
    <row r="1461" spans="1:8">
      <c r="A1461" t="s">
        <v>158</v>
      </c>
      <c r="B1461" t="s">
        <v>183</v>
      </c>
      <c r="C1461" t="s">
        <v>859</v>
      </c>
      <c r="D1461">
        <v>13.142720000000001</v>
      </c>
      <c r="E1461">
        <v>0</v>
      </c>
      <c r="F1461">
        <v>0</v>
      </c>
      <c r="G1461">
        <v>0</v>
      </c>
      <c r="H1461">
        <v>0</v>
      </c>
    </row>
    <row r="1462" spans="1:8">
      <c r="A1462" t="s">
        <v>158</v>
      </c>
      <c r="B1462" t="s">
        <v>183</v>
      </c>
      <c r="C1462" t="s">
        <v>860</v>
      </c>
      <c r="D1462">
        <v>13.142720000000002</v>
      </c>
      <c r="E1462">
        <v>0</v>
      </c>
      <c r="F1462">
        <v>0</v>
      </c>
      <c r="G1462">
        <v>0</v>
      </c>
      <c r="H1462">
        <v>0</v>
      </c>
    </row>
    <row r="1463" spans="1:8">
      <c r="A1463" t="s">
        <v>158</v>
      </c>
      <c r="B1463" t="s">
        <v>183</v>
      </c>
      <c r="C1463" t="s">
        <v>861</v>
      </c>
      <c r="D1463">
        <v>0</v>
      </c>
      <c r="E1463">
        <v>8.5027200000000018</v>
      </c>
      <c r="F1463">
        <v>2.2400000000000002</v>
      </c>
      <c r="G1463">
        <v>2.4</v>
      </c>
      <c r="H1463">
        <v>0</v>
      </c>
    </row>
    <row r="1464" spans="1:8">
      <c r="A1464" t="s">
        <v>158</v>
      </c>
      <c r="B1464" t="s">
        <v>183</v>
      </c>
      <c r="C1464" t="s">
        <v>862</v>
      </c>
      <c r="D1464">
        <v>0</v>
      </c>
      <c r="E1464">
        <v>8.5027200000000018</v>
      </c>
      <c r="F1464">
        <v>2.2400000000000002</v>
      </c>
      <c r="G1464">
        <v>2.4</v>
      </c>
      <c r="H1464">
        <v>0</v>
      </c>
    </row>
    <row r="1465" spans="1:8">
      <c r="A1465" t="s">
        <v>158</v>
      </c>
      <c r="B1465" t="s">
        <v>183</v>
      </c>
      <c r="C1465" t="s">
        <v>863</v>
      </c>
      <c r="D1465">
        <v>0</v>
      </c>
      <c r="E1465">
        <v>8.5027200000000018</v>
      </c>
      <c r="F1465">
        <v>2.2400000000000002</v>
      </c>
      <c r="G1465">
        <v>2.4</v>
      </c>
      <c r="H1465">
        <v>0</v>
      </c>
    </row>
    <row r="1466" spans="1:8">
      <c r="A1466" t="s">
        <v>158</v>
      </c>
      <c r="B1466" t="s">
        <v>185</v>
      </c>
      <c r="C1466" t="s">
        <v>856</v>
      </c>
      <c r="D1466">
        <v>6.1179931536157461</v>
      </c>
      <c r="E1466">
        <v>0</v>
      </c>
      <c r="F1466">
        <v>0</v>
      </c>
      <c r="G1466">
        <v>0</v>
      </c>
      <c r="H1466">
        <v>0</v>
      </c>
    </row>
    <row r="1467" spans="1:8">
      <c r="A1467" t="s">
        <v>158</v>
      </c>
      <c r="B1467" t="s">
        <v>185</v>
      </c>
      <c r="C1467" t="s">
        <v>857</v>
      </c>
      <c r="D1467">
        <v>6.8867871769914979</v>
      </c>
      <c r="E1467">
        <v>0</v>
      </c>
      <c r="F1467">
        <v>0</v>
      </c>
      <c r="G1467">
        <v>0</v>
      </c>
      <c r="H1467">
        <v>0</v>
      </c>
    </row>
    <row r="1468" spans="1:8">
      <c r="A1468" t="s">
        <v>158</v>
      </c>
      <c r="B1468" t="s">
        <v>185</v>
      </c>
      <c r="C1468" t="s">
        <v>858</v>
      </c>
      <c r="D1468">
        <v>18.627791869918706</v>
      </c>
      <c r="E1468">
        <v>0</v>
      </c>
      <c r="F1468">
        <v>0</v>
      </c>
      <c r="G1468">
        <v>0</v>
      </c>
      <c r="H1468">
        <v>0</v>
      </c>
    </row>
    <row r="1469" spans="1:8">
      <c r="A1469" t="s">
        <v>158</v>
      </c>
      <c r="B1469" t="s">
        <v>185</v>
      </c>
      <c r="C1469" t="s">
        <v>859</v>
      </c>
      <c r="D1469">
        <v>14.208805203252032</v>
      </c>
      <c r="E1469">
        <v>0</v>
      </c>
      <c r="F1469">
        <v>0</v>
      </c>
      <c r="G1469">
        <v>0</v>
      </c>
      <c r="H1469">
        <v>0</v>
      </c>
    </row>
    <row r="1470" spans="1:8">
      <c r="A1470" t="s">
        <v>158</v>
      </c>
      <c r="B1470" t="s">
        <v>185</v>
      </c>
      <c r="C1470" t="s">
        <v>860</v>
      </c>
      <c r="D1470">
        <v>12.521199354425519</v>
      </c>
      <c r="E1470">
        <v>0</v>
      </c>
      <c r="F1470">
        <v>0</v>
      </c>
      <c r="G1470">
        <v>0</v>
      </c>
      <c r="H1470">
        <v>0</v>
      </c>
    </row>
    <row r="1471" spans="1:8">
      <c r="A1471" t="s">
        <v>158</v>
      </c>
      <c r="B1471" t="s">
        <v>185</v>
      </c>
      <c r="C1471" t="s">
        <v>861</v>
      </c>
      <c r="D1471">
        <v>0</v>
      </c>
      <c r="E1471">
        <v>5.9830652013150605</v>
      </c>
      <c r="F1471">
        <v>4.538134153110458</v>
      </c>
      <c r="G1471">
        <v>2</v>
      </c>
      <c r="H1471">
        <v>0</v>
      </c>
    </row>
    <row r="1472" spans="1:8">
      <c r="A1472" t="s">
        <v>158</v>
      </c>
      <c r="B1472" t="s">
        <v>185</v>
      </c>
      <c r="C1472" t="s">
        <v>862</v>
      </c>
      <c r="D1472">
        <v>0</v>
      </c>
      <c r="E1472">
        <v>5.9830652013150605</v>
      </c>
      <c r="F1472">
        <v>4.538134153110458</v>
      </c>
      <c r="G1472">
        <v>2</v>
      </c>
      <c r="H1472">
        <v>0</v>
      </c>
    </row>
    <row r="1473" spans="1:8">
      <c r="A1473" t="s">
        <v>158</v>
      </c>
      <c r="B1473" t="s">
        <v>185</v>
      </c>
      <c r="C1473" t="s">
        <v>863</v>
      </c>
      <c r="D1473">
        <v>0</v>
      </c>
      <c r="E1473">
        <v>5.9830652013150605</v>
      </c>
      <c r="F1473">
        <v>4.538134153110458</v>
      </c>
      <c r="G1473">
        <v>2</v>
      </c>
      <c r="H1473">
        <v>0</v>
      </c>
    </row>
    <row r="1474" spans="1:8">
      <c r="A1474" t="s">
        <v>160</v>
      </c>
      <c r="B1474" t="s">
        <v>171</v>
      </c>
      <c r="C1474" t="s">
        <v>856</v>
      </c>
      <c r="D1474">
        <v>5.6175560175560184</v>
      </c>
      <c r="E1474">
        <v>0</v>
      </c>
      <c r="F1474">
        <v>0</v>
      </c>
      <c r="G1474">
        <v>0</v>
      </c>
      <c r="H1474">
        <v>0</v>
      </c>
    </row>
    <row r="1475" spans="1:8">
      <c r="A1475" t="s">
        <v>160</v>
      </c>
      <c r="B1475" t="s">
        <v>171</v>
      </c>
      <c r="C1475" t="s">
        <v>857</v>
      </c>
      <c r="D1475">
        <v>10.947542957713862</v>
      </c>
      <c r="E1475">
        <v>0</v>
      </c>
      <c r="F1475">
        <v>0</v>
      </c>
      <c r="G1475">
        <v>0</v>
      </c>
      <c r="H1475">
        <v>0</v>
      </c>
    </row>
    <row r="1476" spans="1:8">
      <c r="A1476" t="s">
        <v>160</v>
      </c>
      <c r="B1476" t="s">
        <v>171</v>
      </c>
      <c r="C1476" t="s">
        <v>858</v>
      </c>
      <c r="D1476">
        <v>10.947542957713862</v>
      </c>
      <c r="E1476">
        <v>0</v>
      </c>
      <c r="F1476">
        <v>0</v>
      </c>
      <c r="G1476">
        <v>0</v>
      </c>
      <c r="H1476">
        <v>0</v>
      </c>
    </row>
    <row r="1477" spans="1:8">
      <c r="A1477" t="s">
        <v>160</v>
      </c>
      <c r="B1477" t="s">
        <v>171</v>
      </c>
      <c r="C1477" t="s">
        <v>859</v>
      </c>
      <c r="D1477">
        <v>20.807175182523093</v>
      </c>
      <c r="E1477">
        <v>0</v>
      </c>
      <c r="F1477">
        <v>0</v>
      </c>
      <c r="G1477">
        <v>0</v>
      </c>
      <c r="H1477">
        <v>0</v>
      </c>
    </row>
    <row r="1478" spans="1:8">
      <c r="A1478" t="s">
        <v>160</v>
      </c>
      <c r="B1478" t="s">
        <v>171</v>
      </c>
      <c r="C1478" t="s">
        <v>860</v>
      </c>
      <c r="D1478">
        <v>17.759232811229637</v>
      </c>
      <c r="E1478">
        <v>0</v>
      </c>
      <c r="F1478">
        <v>0</v>
      </c>
      <c r="G1478">
        <v>0</v>
      </c>
      <c r="H1478">
        <v>0</v>
      </c>
    </row>
    <row r="1479" spans="1:8">
      <c r="A1479" t="s">
        <v>160</v>
      </c>
      <c r="B1479" t="s">
        <v>171</v>
      </c>
      <c r="C1479" t="s">
        <v>861</v>
      </c>
      <c r="D1479">
        <v>0</v>
      </c>
      <c r="E1479">
        <v>9.7777777777777786</v>
      </c>
      <c r="F1479">
        <v>3.5814550334518596</v>
      </c>
      <c r="G1479">
        <v>2.4000000000000004</v>
      </c>
      <c r="H1479">
        <v>2</v>
      </c>
    </row>
    <row r="1480" spans="1:8">
      <c r="A1480" t="s">
        <v>160</v>
      </c>
      <c r="B1480" t="s">
        <v>171</v>
      </c>
      <c r="C1480" t="s">
        <v>862</v>
      </c>
      <c r="D1480">
        <v>0</v>
      </c>
      <c r="E1480">
        <v>9.7777777777777786</v>
      </c>
      <c r="F1480">
        <v>3.5814550334518596</v>
      </c>
      <c r="G1480">
        <v>2.4000000000000004</v>
      </c>
      <c r="H1480">
        <v>2</v>
      </c>
    </row>
    <row r="1481" spans="1:8">
      <c r="A1481" t="s">
        <v>160</v>
      </c>
      <c r="B1481" t="s">
        <v>171</v>
      </c>
      <c r="C1481" t="s">
        <v>863</v>
      </c>
      <c r="D1481">
        <v>0</v>
      </c>
      <c r="E1481">
        <v>9.7777777777777786</v>
      </c>
      <c r="F1481">
        <v>3.5814550334518596</v>
      </c>
      <c r="G1481">
        <v>2.4000000000000004</v>
      </c>
      <c r="H1481">
        <v>2</v>
      </c>
    </row>
    <row r="1482" spans="1:8">
      <c r="A1482" t="s">
        <v>160</v>
      </c>
      <c r="B1482" t="s">
        <v>173</v>
      </c>
      <c r="C1482" t="s">
        <v>856</v>
      </c>
      <c r="D1482">
        <v>3.4246030579241395</v>
      </c>
      <c r="E1482">
        <v>0</v>
      </c>
      <c r="F1482">
        <v>0</v>
      </c>
      <c r="G1482">
        <v>0</v>
      </c>
      <c r="H1482">
        <v>0</v>
      </c>
    </row>
    <row r="1483" spans="1:8">
      <c r="A1483" t="s">
        <v>160</v>
      </c>
      <c r="B1483" t="s">
        <v>173</v>
      </c>
      <c r="C1483" t="s">
        <v>857</v>
      </c>
      <c r="D1483">
        <v>6.3982297008317772</v>
      </c>
      <c r="E1483">
        <v>0</v>
      </c>
      <c r="F1483">
        <v>0</v>
      </c>
      <c r="G1483">
        <v>0</v>
      </c>
      <c r="H1483">
        <v>0</v>
      </c>
    </row>
    <row r="1484" spans="1:8">
      <c r="A1484" t="s">
        <v>160</v>
      </c>
      <c r="B1484" t="s">
        <v>173</v>
      </c>
      <c r="C1484" t="s">
        <v>858</v>
      </c>
      <c r="D1484">
        <v>5.8260151958178277</v>
      </c>
      <c r="E1484">
        <v>0</v>
      </c>
      <c r="F1484">
        <v>0</v>
      </c>
      <c r="G1484">
        <v>0</v>
      </c>
      <c r="H1484">
        <v>0</v>
      </c>
    </row>
    <row r="1485" spans="1:8">
      <c r="A1485" t="s">
        <v>160</v>
      </c>
      <c r="B1485" t="s">
        <v>173</v>
      </c>
      <c r="C1485" t="s">
        <v>859</v>
      </c>
      <c r="D1485">
        <v>8.2107236826514409</v>
      </c>
      <c r="E1485">
        <v>0</v>
      </c>
      <c r="F1485">
        <v>0</v>
      </c>
      <c r="G1485">
        <v>0</v>
      </c>
      <c r="H1485">
        <v>0</v>
      </c>
    </row>
    <row r="1486" spans="1:8">
      <c r="A1486" t="s">
        <v>160</v>
      </c>
      <c r="B1486" t="s">
        <v>173</v>
      </c>
      <c r="C1486" t="s">
        <v>860</v>
      </c>
      <c r="D1486">
        <v>29.503903811912465</v>
      </c>
      <c r="E1486">
        <v>0</v>
      </c>
      <c r="F1486">
        <v>0</v>
      </c>
      <c r="G1486">
        <v>0</v>
      </c>
      <c r="H1486">
        <v>0</v>
      </c>
    </row>
    <row r="1487" spans="1:8">
      <c r="A1487" t="s">
        <v>160</v>
      </c>
      <c r="B1487" t="s">
        <v>173</v>
      </c>
      <c r="C1487" t="s">
        <v>861</v>
      </c>
      <c r="D1487">
        <v>0</v>
      </c>
      <c r="E1487">
        <v>10.914366673667953</v>
      </c>
      <c r="F1487">
        <v>7.0393504579021764</v>
      </c>
      <c r="G1487">
        <v>8.8008128969903634</v>
      </c>
      <c r="H1487">
        <v>2.749373783351972</v>
      </c>
    </row>
    <row r="1488" spans="1:8">
      <c r="A1488" t="s">
        <v>160</v>
      </c>
      <c r="B1488" t="s">
        <v>173</v>
      </c>
      <c r="C1488" t="s">
        <v>862</v>
      </c>
      <c r="D1488">
        <v>0</v>
      </c>
      <c r="E1488">
        <v>10.914366673667953</v>
      </c>
      <c r="F1488">
        <v>7.0393504579021764</v>
      </c>
      <c r="G1488">
        <v>8.8008128969903634</v>
      </c>
      <c r="H1488">
        <v>2.749373783351972</v>
      </c>
    </row>
    <row r="1489" spans="1:8">
      <c r="A1489" t="s">
        <v>160</v>
      </c>
      <c r="B1489" t="s">
        <v>173</v>
      </c>
      <c r="C1489" t="s">
        <v>863</v>
      </c>
      <c r="D1489">
        <v>0</v>
      </c>
      <c r="E1489">
        <v>10.914366673667953</v>
      </c>
      <c r="F1489">
        <v>7.0393504579021764</v>
      </c>
      <c r="G1489">
        <v>8.8008128969903634</v>
      </c>
      <c r="H1489">
        <v>2.749373783351972</v>
      </c>
    </row>
    <row r="1490" spans="1:8">
      <c r="A1490" t="s">
        <v>160</v>
      </c>
      <c r="B1490" t="s">
        <v>175</v>
      </c>
      <c r="C1490" t="s">
        <v>856</v>
      </c>
      <c r="D1490">
        <v>14.821052631578947</v>
      </c>
      <c r="E1490">
        <v>0</v>
      </c>
      <c r="F1490">
        <v>0</v>
      </c>
      <c r="G1490">
        <v>0</v>
      </c>
      <c r="H1490">
        <v>0</v>
      </c>
    </row>
    <row r="1491" spans="1:8">
      <c r="A1491" t="s">
        <v>160</v>
      </c>
      <c r="B1491" t="s">
        <v>175</v>
      </c>
      <c r="C1491" t="s">
        <v>857</v>
      </c>
      <c r="D1491">
        <v>0</v>
      </c>
      <c r="E1491">
        <v>0</v>
      </c>
      <c r="F1491">
        <v>0</v>
      </c>
      <c r="G1491">
        <v>0</v>
      </c>
      <c r="H1491">
        <v>0</v>
      </c>
    </row>
    <row r="1492" spans="1:8">
      <c r="A1492" t="s">
        <v>160</v>
      </c>
      <c r="B1492" t="s">
        <v>175</v>
      </c>
      <c r="C1492" t="s">
        <v>858</v>
      </c>
      <c r="D1492">
        <v>0</v>
      </c>
      <c r="E1492">
        <v>0</v>
      </c>
      <c r="F1492">
        <v>0</v>
      </c>
      <c r="G1492">
        <v>0</v>
      </c>
      <c r="H1492">
        <v>0</v>
      </c>
    </row>
    <row r="1493" spans="1:8">
      <c r="A1493" t="s">
        <v>160</v>
      </c>
      <c r="B1493" t="s">
        <v>175</v>
      </c>
      <c r="C1493" t="s">
        <v>859</v>
      </c>
      <c r="D1493">
        <v>0</v>
      </c>
      <c r="E1493">
        <v>0</v>
      </c>
      <c r="F1493">
        <v>0</v>
      </c>
      <c r="G1493">
        <v>0</v>
      </c>
      <c r="H1493">
        <v>0</v>
      </c>
    </row>
    <row r="1494" spans="1:8">
      <c r="A1494" t="s">
        <v>160</v>
      </c>
      <c r="B1494" t="s">
        <v>175</v>
      </c>
      <c r="C1494" t="s">
        <v>860</v>
      </c>
      <c r="D1494">
        <v>0</v>
      </c>
      <c r="E1494">
        <v>0</v>
      </c>
      <c r="F1494">
        <v>0</v>
      </c>
      <c r="G1494">
        <v>0</v>
      </c>
      <c r="H1494">
        <v>0</v>
      </c>
    </row>
    <row r="1495" spans="1:8">
      <c r="A1495" t="s">
        <v>160</v>
      </c>
      <c r="B1495" t="s">
        <v>175</v>
      </c>
      <c r="C1495" t="s">
        <v>861</v>
      </c>
      <c r="D1495">
        <v>0</v>
      </c>
      <c r="E1495">
        <v>0</v>
      </c>
      <c r="F1495">
        <v>0</v>
      </c>
      <c r="G1495">
        <v>0</v>
      </c>
      <c r="H1495">
        <v>0</v>
      </c>
    </row>
    <row r="1496" spans="1:8">
      <c r="A1496" t="s">
        <v>160</v>
      </c>
      <c r="B1496" t="s">
        <v>175</v>
      </c>
      <c r="C1496" t="s">
        <v>862</v>
      </c>
      <c r="D1496">
        <v>0</v>
      </c>
      <c r="E1496">
        <v>0</v>
      </c>
      <c r="F1496">
        <v>0</v>
      </c>
      <c r="G1496">
        <v>0</v>
      </c>
      <c r="H1496">
        <v>0</v>
      </c>
    </row>
    <row r="1497" spans="1:8">
      <c r="A1497" t="s">
        <v>160</v>
      </c>
      <c r="B1497" t="s">
        <v>175</v>
      </c>
      <c r="C1497" t="s">
        <v>863</v>
      </c>
      <c r="D1497">
        <v>0</v>
      </c>
      <c r="E1497">
        <v>0</v>
      </c>
      <c r="F1497">
        <v>0</v>
      </c>
      <c r="G1497">
        <v>0</v>
      </c>
      <c r="H1497">
        <v>0</v>
      </c>
    </row>
    <row r="1498" spans="1:8">
      <c r="A1498" t="s">
        <v>160</v>
      </c>
      <c r="B1498" t="s">
        <v>177</v>
      </c>
      <c r="C1498" t="s">
        <v>856</v>
      </c>
      <c r="D1498">
        <v>2.7789473684210528</v>
      </c>
      <c r="E1498">
        <v>0</v>
      </c>
      <c r="F1498">
        <v>0</v>
      </c>
      <c r="G1498">
        <v>0</v>
      </c>
      <c r="H1498">
        <v>0</v>
      </c>
    </row>
    <row r="1499" spans="1:8">
      <c r="A1499" t="s">
        <v>160</v>
      </c>
      <c r="B1499" t="s">
        <v>177</v>
      </c>
      <c r="C1499" t="s">
        <v>857</v>
      </c>
      <c r="D1499">
        <v>8.3365818181818181</v>
      </c>
      <c r="E1499">
        <v>0</v>
      </c>
      <c r="F1499">
        <v>0</v>
      </c>
      <c r="G1499">
        <v>0</v>
      </c>
      <c r="H1499">
        <v>0</v>
      </c>
    </row>
    <row r="1500" spans="1:8">
      <c r="A1500" t="s">
        <v>160</v>
      </c>
      <c r="B1500" t="s">
        <v>177</v>
      </c>
      <c r="C1500" t="s">
        <v>858</v>
      </c>
      <c r="D1500">
        <v>4.9599999999999991</v>
      </c>
      <c r="E1500">
        <v>0</v>
      </c>
      <c r="F1500">
        <v>0</v>
      </c>
      <c r="G1500">
        <v>0</v>
      </c>
      <c r="H1500">
        <v>0</v>
      </c>
    </row>
    <row r="1501" spans="1:8">
      <c r="A1501" t="s">
        <v>160</v>
      </c>
      <c r="B1501" t="s">
        <v>177</v>
      </c>
      <c r="C1501" t="s">
        <v>859</v>
      </c>
      <c r="D1501">
        <v>5.3462640000000006</v>
      </c>
      <c r="E1501">
        <v>0</v>
      </c>
      <c r="F1501">
        <v>0</v>
      </c>
      <c r="G1501">
        <v>0</v>
      </c>
      <c r="H1501">
        <v>0</v>
      </c>
    </row>
    <row r="1502" spans="1:8">
      <c r="A1502" t="s">
        <v>160</v>
      </c>
      <c r="B1502" t="s">
        <v>177</v>
      </c>
      <c r="C1502" t="s">
        <v>860</v>
      </c>
      <c r="D1502">
        <v>5.3462639999999997</v>
      </c>
      <c r="E1502">
        <v>0</v>
      </c>
      <c r="F1502">
        <v>0</v>
      </c>
      <c r="G1502">
        <v>0</v>
      </c>
      <c r="H1502">
        <v>0</v>
      </c>
    </row>
    <row r="1503" spans="1:8">
      <c r="A1503" t="s">
        <v>160</v>
      </c>
      <c r="B1503" t="s">
        <v>177</v>
      </c>
      <c r="C1503" t="s">
        <v>861</v>
      </c>
      <c r="D1503">
        <v>0</v>
      </c>
      <c r="E1503">
        <v>1.3462640000000003</v>
      </c>
      <c r="F1503">
        <v>1.6</v>
      </c>
      <c r="G1503">
        <v>2.4</v>
      </c>
      <c r="H1503">
        <v>0</v>
      </c>
    </row>
    <row r="1504" spans="1:8">
      <c r="A1504" t="s">
        <v>160</v>
      </c>
      <c r="B1504" t="s">
        <v>177</v>
      </c>
      <c r="C1504" t="s">
        <v>862</v>
      </c>
      <c r="D1504">
        <v>0</v>
      </c>
      <c r="E1504">
        <v>1.3462640000000003</v>
      </c>
      <c r="F1504">
        <v>1.6</v>
      </c>
      <c r="G1504">
        <v>2.4</v>
      </c>
      <c r="H1504">
        <v>0</v>
      </c>
    </row>
    <row r="1505" spans="1:8">
      <c r="A1505" t="s">
        <v>160</v>
      </c>
      <c r="B1505" t="s">
        <v>177</v>
      </c>
      <c r="C1505" t="s">
        <v>863</v>
      </c>
      <c r="D1505">
        <v>0</v>
      </c>
      <c r="E1505">
        <v>1.3462640000000003</v>
      </c>
      <c r="F1505">
        <v>1.6</v>
      </c>
      <c r="G1505">
        <v>2.4</v>
      </c>
      <c r="H1505">
        <v>0</v>
      </c>
    </row>
    <row r="1506" spans="1:8">
      <c r="A1506" t="s">
        <v>160</v>
      </c>
      <c r="B1506" t="s">
        <v>179</v>
      </c>
      <c r="C1506" t="s">
        <v>856</v>
      </c>
      <c r="D1506">
        <v>2.7789473684210528</v>
      </c>
      <c r="E1506">
        <v>0</v>
      </c>
      <c r="F1506">
        <v>0</v>
      </c>
      <c r="G1506">
        <v>0</v>
      </c>
      <c r="H1506">
        <v>0</v>
      </c>
    </row>
    <row r="1507" spans="1:8">
      <c r="A1507" t="s">
        <v>160</v>
      </c>
      <c r="B1507" t="s">
        <v>179</v>
      </c>
      <c r="C1507" t="s">
        <v>857</v>
      </c>
      <c r="D1507">
        <v>8.3365818181818181</v>
      </c>
      <c r="E1507">
        <v>0</v>
      </c>
      <c r="F1507">
        <v>0</v>
      </c>
      <c r="G1507">
        <v>0</v>
      </c>
      <c r="H1507">
        <v>0</v>
      </c>
    </row>
    <row r="1508" spans="1:8">
      <c r="A1508" t="s">
        <v>160</v>
      </c>
      <c r="B1508" t="s">
        <v>179</v>
      </c>
      <c r="C1508" t="s">
        <v>858</v>
      </c>
      <c r="D1508">
        <v>4.9599999999999991</v>
      </c>
      <c r="E1508">
        <v>0</v>
      </c>
      <c r="F1508">
        <v>0</v>
      </c>
      <c r="G1508">
        <v>0</v>
      </c>
      <c r="H1508">
        <v>0</v>
      </c>
    </row>
    <row r="1509" spans="1:8">
      <c r="A1509" t="s">
        <v>160</v>
      </c>
      <c r="B1509" t="s">
        <v>179</v>
      </c>
      <c r="C1509" t="s">
        <v>859</v>
      </c>
      <c r="D1509">
        <v>5.3462640000000006</v>
      </c>
      <c r="E1509">
        <v>0</v>
      </c>
      <c r="F1509">
        <v>0</v>
      </c>
      <c r="G1509">
        <v>0</v>
      </c>
      <c r="H1509">
        <v>0</v>
      </c>
    </row>
    <row r="1510" spans="1:8">
      <c r="A1510" t="s">
        <v>160</v>
      </c>
      <c r="B1510" t="s">
        <v>179</v>
      </c>
      <c r="C1510" t="s">
        <v>860</v>
      </c>
      <c r="D1510">
        <v>5.3462639999999997</v>
      </c>
      <c r="E1510">
        <v>0</v>
      </c>
      <c r="F1510">
        <v>0</v>
      </c>
      <c r="G1510">
        <v>0</v>
      </c>
      <c r="H1510">
        <v>0</v>
      </c>
    </row>
    <row r="1511" spans="1:8">
      <c r="A1511" t="s">
        <v>160</v>
      </c>
      <c r="B1511" t="s">
        <v>179</v>
      </c>
      <c r="C1511" t="s">
        <v>861</v>
      </c>
      <c r="D1511">
        <v>0</v>
      </c>
      <c r="E1511">
        <v>1.3462640000000003</v>
      </c>
      <c r="F1511">
        <v>1.6</v>
      </c>
      <c r="G1511">
        <v>2.4</v>
      </c>
      <c r="H1511">
        <v>0</v>
      </c>
    </row>
    <row r="1512" spans="1:8">
      <c r="A1512" t="s">
        <v>160</v>
      </c>
      <c r="B1512" t="s">
        <v>179</v>
      </c>
      <c r="C1512" t="s">
        <v>862</v>
      </c>
      <c r="D1512">
        <v>0</v>
      </c>
      <c r="E1512">
        <v>1.3462640000000003</v>
      </c>
      <c r="F1512">
        <v>1.6</v>
      </c>
      <c r="G1512">
        <v>2.4</v>
      </c>
      <c r="H1512">
        <v>0</v>
      </c>
    </row>
    <row r="1513" spans="1:8">
      <c r="A1513" t="s">
        <v>160</v>
      </c>
      <c r="B1513" t="s">
        <v>179</v>
      </c>
      <c r="C1513" t="s">
        <v>863</v>
      </c>
      <c r="D1513">
        <v>0</v>
      </c>
      <c r="E1513">
        <v>1.3462640000000003</v>
      </c>
      <c r="F1513">
        <v>1.6</v>
      </c>
      <c r="G1513">
        <v>2.4</v>
      </c>
      <c r="H1513">
        <v>0</v>
      </c>
    </row>
    <row r="1514" spans="1:8">
      <c r="A1514" t="s">
        <v>160</v>
      </c>
      <c r="B1514" t="s">
        <v>181</v>
      </c>
      <c r="C1514" t="s">
        <v>856</v>
      </c>
      <c r="D1514">
        <v>2.7789473684210528</v>
      </c>
      <c r="E1514">
        <v>0</v>
      </c>
      <c r="F1514">
        <v>0</v>
      </c>
      <c r="G1514">
        <v>0</v>
      </c>
      <c r="H1514">
        <v>0</v>
      </c>
    </row>
    <row r="1515" spans="1:8">
      <c r="A1515" t="s">
        <v>160</v>
      </c>
      <c r="B1515" t="s">
        <v>181</v>
      </c>
      <c r="C1515" t="s">
        <v>857</v>
      </c>
      <c r="D1515">
        <v>8.3365818181818181</v>
      </c>
      <c r="E1515">
        <v>0</v>
      </c>
      <c r="F1515">
        <v>0</v>
      </c>
      <c r="G1515">
        <v>0</v>
      </c>
      <c r="H1515">
        <v>0</v>
      </c>
    </row>
    <row r="1516" spans="1:8">
      <c r="A1516" t="s">
        <v>160</v>
      </c>
      <c r="B1516" t="s">
        <v>181</v>
      </c>
      <c r="C1516" t="s">
        <v>858</v>
      </c>
      <c r="D1516">
        <v>4.9599999999999991</v>
      </c>
      <c r="E1516">
        <v>0</v>
      </c>
      <c r="F1516">
        <v>0</v>
      </c>
      <c r="G1516">
        <v>0</v>
      </c>
      <c r="H1516">
        <v>0</v>
      </c>
    </row>
    <row r="1517" spans="1:8">
      <c r="A1517" t="s">
        <v>160</v>
      </c>
      <c r="B1517" t="s">
        <v>181</v>
      </c>
      <c r="C1517" t="s">
        <v>859</v>
      </c>
      <c r="D1517">
        <v>5.3462640000000006</v>
      </c>
      <c r="E1517">
        <v>0</v>
      </c>
      <c r="F1517">
        <v>0</v>
      </c>
      <c r="G1517">
        <v>0</v>
      </c>
      <c r="H1517">
        <v>0</v>
      </c>
    </row>
    <row r="1518" spans="1:8">
      <c r="A1518" t="s">
        <v>160</v>
      </c>
      <c r="B1518" t="s">
        <v>181</v>
      </c>
      <c r="C1518" t="s">
        <v>860</v>
      </c>
      <c r="D1518">
        <v>5.3462639999999997</v>
      </c>
      <c r="E1518">
        <v>0</v>
      </c>
      <c r="F1518">
        <v>0</v>
      </c>
      <c r="G1518">
        <v>0</v>
      </c>
      <c r="H1518">
        <v>0</v>
      </c>
    </row>
    <row r="1519" spans="1:8">
      <c r="A1519" t="s">
        <v>160</v>
      </c>
      <c r="B1519" t="s">
        <v>181</v>
      </c>
      <c r="C1519" t="s">
        <v>861</v>
      </c>
      <c r="D1519">
        <v>0</v>
      </c>
      <c r="E1519">
        <v>1.3462640000000003</v>
      </c>
      <c r="F1519">
        <v>1.6</v>
      </c>
      <c r="G1519">
        <v>2.4</v>
      </c>
      <c r="H1519">
        <v>0</v>
      </c>
    </row>
    <row r="1520" spans="1:8">
      <c r="A1520" t="s">
        <v>160</v>
      </c>
      <c r="B1520" t="s">
        <v>181</v>
      </c>
      <c r="C1520" t="s">
        <v>862</v>
      </c>
      <c r="D1520">
        <v>0</v>
      </c>
      <c r="E1520">
        <v>1.3462640000000003</v>
      </c>
      <c r="F1520">
        <v>1.6</v>
      </c>
      <c r="G1520">
        <v>2.4</v>
      </c>
      <c r="H1520">
        <v>0</v>
      </c>
    </row>
    <row r="1521" spans="1:8">
      <c r="A1521" t="s">
        <v>160</v>
      </c>
      <c r="B1521" t="s">
        <v>181</v>
      </c>
      <c r="C1521" t="s">
        <v>863</v>
      </c>
      <c r="D1521">
        <v>0</v>
      </c>
      <c r="E1521">
        <v>1.3462640000000003</v>
      </c>
      <c r="F1521">
        <v>1.6</v>
      </c>
      <c r="G1521">
        <v>2.4</v>
      </c>
      <c r="H1521">
        <v>0</v>
      </c>
    </row>
    <row r="1522" spans="1:8">
      <c r="A1522" t="s">
        <v>160</v>
      </c>
      <c r="B1522" t="s">
        <v>183</v>
      </c>
      <c r="C1522" t="s">
        <v>856</v>
      </c>
      <c r="D1522">
        <v>2.7789473684210528</v>
      </c>
      <c r="E1522">
        <v>0</v>
      </c>
      <c r="F1522">
        <v>0</v>
      </c>
      <c r="G1522">
        <v>0</v>
      </c>
      <c r="H1522">
        <v>0</v>
      </c>
    </row>
    <row r="1523" spans="1:8">
      <c r="A1523" t="s">
        <v>160</v>
      </c>
      <c r="B1523" t="s">
        <v>183</v>
      </c>
      <c r="C1523" t="s">
        <v>857</v>
      </c>
      <c r="D1523">
        <v>8.3365818181818181</v>
      </c>
      <c r="E1523">
        <v>0</v>
      </c>
      <c r="F1523">
        <v>0</v>
      </c>
      <c r="G1523">
        <v>0</v>
      </c>
      <c r="H1523">
        <v>0</v>
      </c>
    </row>
    <row r="1524" spans="1:8">
      <c r="A1524" t="s">
        <v>160</v>
      </c>
      <c r="B1524" t="s">
        <v>183</v>
      </c>
      <c r="C1524" t="s">
        <v>858</v>
      </c>
      <c r="D1524">
        <v>4.9599999999999991</v>
      </c>
      <c r="E1524">
        <v>0</v>
      </c>
      <c r="F1524">
        <v>0</v>
      </c>
      <c r="G1524">
        <v>0</v>
      </c>
      <c r="H1524">
        <v>0</v>
      </c>
    </row>
    <row r="1525" spans="1:8">
      <c r="A1525" t="s">
        <v>160</v>
      </c>
      <c r="B1525" t="s">
        <v>183</v>
      </c>
      <c r="C1525" t="s">
        <v>859</v>
      </c>
      <c r="D1525">
        <v>5.3462640000000006</v>
      </c>
      <c r="E1525">
        <v>0</v>
      </c>
      <c r="F1525">
        <v>0</v>
      </c>
      <c r="G1525">
        <v>0</v>
      </c>
      <c r="H1525">
        <v>0</v>
      </c>
    </row>
    <row r="1526" spans="1:8">
      <c r="A1526" t="s">
        <v>160</v>
      </c>
      <c r="B1526" t="s">
        <v>183</v>
      </c>
      <c r="C1526" t="s">
        <v>860</v>
      </c>
      <c r="D1526">
        <v>5.3462639999999997</v>
      </c>
      <c r="E1526">
        <v>0</v>
      </c>
      <c r="F1526">
        <v>0</v>
      </c>
      <c r="G1526">
        <v>0</v>
      </c>
      <c r="H1526">
        <v>0</v>
      </c>
    </row>
    <row r="1527" spans="1:8">
      <c r="A1527" t="s">
        <v>160</v>
      </c>
      <c r="B1527" t="s">
        <v>183</v>
      </c>
      <c r="C1527" t="s">
        <v>861</v>
      </c>
      <c r="D1527">
        <v>0</v>
      </c>
      <c r="E1527">
        <v>1.3462640000000003</v>
      </c>
      <c r="F1527">
        <v>1.6</v>
      </c>
      <c r="G1527">
        <v>2.4</v>
      </c>
      <c r="H1527">
        <v>0</v>
      </c>
    </row>
    <row r="1528" spans="1:8">
      <c r="A1528" t="s">
        <v>160</v>
      </c>
      <c r="B1528" t="s">
        <v>183</v>
      </c>
      <c r="C1528" t="s">
        <v>862</v>
      </c>
      <c r="D1528">
        <v>0</v>
      </c>
      <c r="E1528">
        <v>1.3462640000000003</v>
      </c>
      <c r="F1528">
        <v>1.6</v>
      </c>
      <c r="G1528">
        <v>2.4</v>
      </c>
      <c r="H1528">
        <v>0</v>
      </c>
    </row>
    <row r="1529" spans="1:8">
      <c r="A1529" t="s">
        <v>160</v>
      </c>
      <c r="B1529" t="s">
        <v>183</v>
      </c>
      <c r="C1529" t="s">
        <v>863</v>
      </c>
      <c r="D1529">
        <v>0</v>
      </c>
      <c r="E1529">
        <v>1.3462640000000003</v>
      </c>
      <c r="F1529">
        <v>1.6</v>
      </c>
      <c r="G1529">
        <v>2.4</v>
      </c>
      <c r="H1529">
        <v>0</v>
      </c>
    </row>
    <row r="1530" spans="1:8">
      <c r="A1530" t="s">
        <v>160</v>
      </c>
      <c r="B1530" t="s">
        <v>185</v>
      </c>
      <c r="C1530" t="s">
        <v>856</v>
      </c>
      <c r="D1530">
        <v>6.7929824561403498</v>
      </c>
      <c r="E1530">
        <v>0</v>
      </c>
      <c r="F1530">
        <v>0</v>
      </c>
      <c r="G1530">
        <v>0</v>
      </c>
      <c r="H1530">
        <v>0</v>
      </c>
    </row>
    <row r="1531" spans="1:8">
      <c r="A1531" t="s">
        <v>160</v>
      </c>
      <c r="B1531" t="s">
        <v>185</v>
      </c>
      <c r="C1531" t="s">
        <v>857</v>
      </c>
      <c r="D1531">
        <v>5.5577212121212121</v>
      </c>
      <c r="E1531">
        <v>0</v>
      </c>
      <c r="F1531">
        <v>0</v>
      </c>
      <c r="G1531">
        <v>0</v>
      </c>
      <c r="H1531">
        <v>0</v>
      </c>
    </row>
    <row r="1532" spans="1:8">
      <c r="A1532" t="s">
        <v>160</v>
      </c>
      <c r="B1532" t="s">
        <v>185</v>
      </c>
      <c r="C1532" t="s">
        <v>858</v>
      </c>
      <c r="D1532">
        <v>3.3066666666666662</v>
      </c>
      <c r="E1532">
        <v>0</v>
      </c>
      <c r="F1532">
        <v>0</v>
      </c>
      <c r="G1532">
        <v>0</v>
      </c>
      <c r="H1532">
        <v>0</v>
      </c>
    </row>
    <row r="1533" spans="1:8">
      <c r="A1533" t="s">
        <v>160</v>
      </c>
      <c r="B1533" t="s">
        <v>185</v>
      </c>
      <c r="C1533" t="s">
        <v>859</v>
      </c>
      <c r="D1533">
        <v>3.5641760000000002</v>
      </c>
      <c r="E1533">
        <v>0</v>
      </c>
      <c r="F1533">
        <v>0</v>
      </c>
      <c r="G1533">
        <v>0</v>
      </c>
      <c r="H1533">
        <v>0</v>
      </c>
    </row>
    <row r="1534" spans="1:8">
      <c r="A1534" t="s">
        <v>160</v>
      </c>
      <c r="B1534" t="s">
        <v>185</v>
      </c>
      <c r="C1534" t="s">
        <v>860</v>
      </c>
      <c r="D1534">
        <v>3.5641759999999998</v>
      </c>
      <c r="E1534">
        <v>0</v>
      </c>
      <c r="F1534">
        <v>0</v>
      </c>
      <c r="G1534">
        <v>0</v>
      </c>
      <c r="H1534">
        <v>0</v>
      </c>
    </row>
    <row r="1535" spans="1:8">
      <c r="A1535" t="s">
        <v>160</v>
      </c>
      <c r="B1535" t="s">
        <v>185</v>
      </c>
      <c r="C1535" t="s">
        <v>861</v>
      </c>
      <c r="D1535">
        <v>0</v>
      </c>
      <c r="E1535">
        <v>0.8975093333333336</v>
      </c>
      <c r="F1535">
        <v>1.0666666666666667</v>
      </c>
      <c r="G1535">
        <v>1.5999999999999999</v>
      </c>
      <c r="H1535">
        <v>0</v>
      </c>
    </row>
    <row r="1536" spans="1:8">
      <c r="A1536" t="s">
        <v>160</v>
      </c>
      <c r="B1536" t="s">
        <v>185</v>
      </c>
      <c r="C1536" t="s">
        <v>862</v>
      </c>
      <c r="D1536">
        <v>0</v>
      </c>
      <c r="E1536">
        <v>0.8975093333333336</v>
      </c>
      <c r="F1536">
        <v>1.0666666666666667</v>
      </c>
      <c r="G1536">
        <v>1.5999999999999999</v>
      </c>
      <c r="H1536">
        <v>0</v>
      </c>
    </row>
    <row r="1537" spans="1:8">
      <c r="A1537" t="s">
        <v>160</v>
      </c>
      <c r="B1537" t="s">
        <v>185</v>
      </c>
      <c r="C1537" t="s">
        <v>863</v>
      </c>
      <c r="D1537">
        <v>0</v>
      </c>
      <c r="E1537">
        <v>0.8975093333333336</v>
      </c>
      <c r="F1537">
        <v>1.0666666666666667</v>
      </c>
      <c r="G1537">
        <v>1.5999999999999999</v>
      </c>
      <c r="H1537">
        <v>0</v>
      </c>
    </row>
    <row r="1538" spans="1:8">
      <c r="A1538" t="s">
        <v>162</v>
      </c>
      <c r="B1538" t="s">
        <v>171</v>
      </c>
      <c r="C1538" t="s">
        <v>856</v>
      </c>
      <c r="D1538">
        <v>7.5093333333333341</v>
      </c>
      <c r="E1538">
        <v>0</v>
      </c>
      <c r="F1538">
        <v>0</v>
      </c>
      <c r="G1538">
        <v>0</v>
      </c>
      <c r="H1538">
        <v>0</v>
      </c>
    </row>
    <row r="1539" spans="1:8">
      <c r="A1539" t="s">
        <v>162</v>
      </c>
      <c r="B1539" t="s">
        <v>171</v>
      </c>
      <c r="C1539" t="s">
        <v>857</v>
      </c>
      <c r="D1539">
        <v>9.42291950712114</v>
      </c>
      <c r="E1539">
        <v>0</v>
      </c>
      <c r="F1539">
        <v>0</v>
      </c>
      <c r="G1539">
        <v>0</v>
      </c>
      <c r="H1539">
        <v>0</v>
      </c>
    </row>
    <row r="1540" spans="1:8">
      <c r="A1540" t="s">
        <v>162</v>
      </c>
      <c r="B1540" t="s">
        <v>171</v>
      </c>
      <c r="C1540" t="s">
        <v>858</v>
      </c>
      <c r="D1540">
        <v>16.216803580707847</v>
      </c>
      <c r="E1540">
        <v>0</v>
      </c>
      <c r="F1540">
        <v>0</v>
      </c>
      <c r="G1540">
        <v>0</v>
      </c>
      <c r="H1540">
        <v>0</v>
      </c>
    </row>
    <row r="1541" spans="1:8">
      <c r="A1541" t="s">
        <v>162</v>
      </c>
      <c r="B1541" t="s">
        <v>171</v>
      </c>
      <c r="C1541" t="s">
        <v>859</v>
      </c>
      <c r="D1541">
        <v>18.058921138574419</v>
      </c>
      <c r="E1541">
        <v>0</v>
      </c>
      <c r="F1541">
        <v>0</v>
      </c>
      <c r="G1541">
        <v>0</v>
      </c>
      <c r="H1541">
        <v>0</v>
      </c>
    </row>
    <row r="1542" spans="1:8">
      <c r="A1542" t="s">
        <v>162</v>
      </c>
      <c r="B1542" t="s">
        <v>171</v>
      </c>
      <c r="C1542" t="s">
        <v>860</v>
      </c>
      <c r="D1542">
        <v>17.473260515830411</v>
      </c>
      <c r="E1542">
        <v>0</v>
      </c>
      <c r="F1542">
        <v>0</v>
      </c>
      <c r="G1542">
        <v>0</v>
      </c>
      <c r="H1542">
        <v>0</v>
      </c>
    </row>
    <row r="1543" spans="1:8">
      <c r="A1543" t="s">
        <v>162</v>
      </c>
      <c r="B1543" t="s">
        <v>171</v>
      </c>
      <c r="C1543" t="s">
        <v>861</v>
      </c>
      <c r="D1543">
        <v>0</v>
      </c>
      <c r="E1543">
        <v>11.329372748311979</v>
      </c>
      <c r="F1543">
        <v>2.5630417292963998</v>
      </c>
      <c r="G1543">
        <v>1.5808460382220306</v>
      </c>
      <c r="H1543">
        <v>2</v>
      </c>
    </row>
    <row r="1544" spans="1:8">
      <c r="A1544" t="s">
        <v>162</v>
      </c>
      <c r="B1544" t="s">
        <v>171</v>
      </c>
      <c r="C1544" t="s">
        <v>862</v>
      </c>
      <c r="D1544">
        <v>0</v>
      </c>
      <c r="E1544">
        <v>11.329372748311979</v>
      </c>
      <c r="F1544">
        <v>2.5630417292963998</v>
      </c>
      <c r="G1544">
        <v>1.5808460382220306</v>
      </c>
      <c r="H1544">
        <v>2</v>
      </c>
    </row>
    <row r="1545" spans="1:8">
      <c r="A1545" t="s">
        <v>162</v>
      </c>
      <c r="B1545" t="s">
        <v>171</v>
      </c>
      <c r="C1545" t="s">
        <v>863</v>
      </c>
      <c r="D1545">
        <v>0</v>
      </c>
      <c r="E1545">
        <v>11.329372748311979</v>
      </c>
      <c r="F1545">
        <v>2.5630417292963998</v>
      </c>
      <c r="G1545">
        <v>1.5808460382220306</v>
      </c>
      <c r="H1545">
        <v>2</v>
      </c>
    </row>
    <row r="1546" spans="1:8">
      <c r="A1546" t="s">
        <v>162</v>
      </c>
      <c r="B1546" t="s">
        <v>173</v>
      </c>
      <c r="C1546" t="s">
        <v>856</v>
      </c>
      <c r="D1546">
        <v>3.5203526056520609</v>
      </c>
      <c r="E1546">
        <v>0</v>
      </c>
      <c r="F1546">
        <v>0</v>
      </c>
      <c r="G1546">
        <v>0</v>
      </c>
      <c r="H1546">
        <v>0</v>
      </c>
    </row>
    <row r="1547" spans="1:8">
      <c r="A1547" t="s">
        <v>162</v>
      </c>
      <c r="B1547" t="s">
        <v>173</v>
      </c>
      <c r="C1547" t="s">
        <v>857</v>
      </c>
      <c r="D1547">
        <v>10.131092192483317</v>
      </c>
      <c r="E1547">
        <v>0</v>
      </c>
      <c r="F1547">
        <v>0</v>
      </c>
      <c r="G1547">
        <v>0</v>
      </c>
      <c r="H1547">
        <v>0</v>
      </c>
    </row>
    <row r="1548" spans="1:8">
      <c r="A1548" t="s">
        <v>162</v>
      </c>
      <c r="B1548" t="s">
        <v>173</v>
      </c>
      <c r="C1548" t="s">
        <v>858</v>
      </c>
      <c r="D1548">
        <v>12.830106028606259</v>
      </c>
      <c r="E1548">
        <v>0</v>
      </c>
      <c r="F1548">
        <v>0</v>
      </c>
      <c r="G1548">
        <v>0</v>
      </c>
      <c r="H1548">
        <v>0</v>
      </c>
    </row>
    <row r="1549" spans="1:8">
      <c r="A1549" t="s">
        <v>162</v>
      </c>
      <c r="B1549" t="s">
        <v>173</v>
      </c>
      <c r="C1549" t="s">
        <v>859</v>
      </c>
      <c r="D1549">
        <v>12.083912143324305</v>
      </c>
      <c r="E1549">
        <v>0</v>
      </c>
      <c r="F1549">
        <v>0</v>
      </c>
      <c r="G1549">
        <v>0</v>
      </c>
      <c r="H1549">
        <v>0</v>
      </c>
    </row>
    <row r="1550" spans="1:8">
      <c r="A1550" t="s">
        <v>162</v>
      </c>
      <c r="B1550" t="s">
        <v>173</v>
      </c>
      <c r="C1550" t="s">
        <v>860</v>
      </c>
      <c r="D1550">
        <v>15.170781857889905</v>
      </c>
      <c r="E1550">
        <v>0</v>
      </c>
      <c r="F1550">
        <v>0</v>
      </c>
      <c r="G1550">
        <v>0</v>
      </c>
      <c r="H1550">
        <v>0</v>
      </c>
    </row>
    <row r="1551" spans="1:8">
      <c r="A1551" t="s">
        <v>162</v>
      </c>
      <c r="B1551" t="s">
        <v>173</v>
      </c>
      <c r="C1551" t="s">
        <v>861</v>
      </c>
      <c r="D1551">
        <v>0</v>
      </c>
      <c r="E1551">
        <v>8.4735711893420991</v>
      </c>
      <c r="F1551">
        <v>2.9922578538974873</v>
      </c>
      <c r="G1551">
        <v>2.41788447942423</v>
      </c>
      <c r="H1551">
        <v>1.2870683352260861</v>
      </c>
    </row>
    <row r="1552" spans="1:8">
      <c r="A1552" t="s">
        <v>162</v>
      </c>
      <c r="B1552" t="s">
        <v>173</v>
      </c>
      <c r="C1552" t="s">
        <v>862</v>
      </c>
      <c r="D1552">
        <v>0</v>
      </c>
      <c r="E1552">
        <v>8.4735711893420991</v>
      </c>
      <c r="F1552">
        <v>2.9922578538974873</v>
      </c>
      <c r="G1552">
        <v>2.41788447942423</v>
      </c>
      <c r="H1552">
        <v>1.2870683352260861</v>
      </c>
    </row>
    <row r="1553" spans="1:8">
      <c r="A1553" t="s">
        <v>162</v>
      </c>
      <c r="B1553" t="s">
        <v>173</v>
      </c>
      <c r="C1553" t="s">
        <v>863</v>
      </c>
      <c r="D1553">
        <v>0</v>
      </c>
      <c r="E1553">
        <v>8.4735711893420991</v>
      </c>
      <c r="F1553">
        <v>2.9922578538974873</v>
      </c>
      <c r="G1553">
        <v>2.41788447942423</v>
      </c>
      <c r="H1553">
        <v>1.2870683352260861</v>
      </c>
    </row>
    <row r="1554" spans="1:8">
      <c r="A1554" t="s">
        <v>162</v>
      </c>
      <c r="B1554" t="s">
        <v>175</v>
      </c>
      <c r="C1554" t="s">
        <v>856</v>
      </c>
      <c r="D1554">
        <v>7.065853658536585</v>
      </c>
      <c r="E1554">
        <v>0</v>
      </c>
      <c r="F1554">
        <v>0</v>
      </c>
      <c r="G1554">
        <v>0</v>
      </c>
      <c r="H1554">
        <v>0</v>
      </c>
    </row>
    <row r="1555" spans="1:8">
      <c r="A1555" t="s">
        <v>162</v>
      </c>
      <c r="B1555" t="s">
        <v>175</v>
      </c>
      <c r="C1555" t="s">
        <v>857</v>
      </c>
      <c r="D1555">
        <v>7.065853658536585</v>
      </c>
      <c r="E1555">
        <v>0</v>
      </c>
      <c r="F1555">
        <v>0</v>
      </c>
      <c r="G1555">
        <v>0</v>
      </c>
      <c r="H1555">
        <v>0</v>
      </c>
    </row>
    <row r="1556" spans="1:8">
      <c r="A1556" t="s">
        <v>162</v>
      </c>
      <c r="B1556" t="s">
        <v>175</v>
      </c>
      <c r="C1556" t="s">
        <v>858</v>
      </c>
      <c r="D1556">
        <v>32.6819512195122</v>
      </c>
      <c r="E1556">
        <v>0</v>
      </c>
      <c r="F1556">
        <v>0</v>
      </c>
      <c r="G1556">
        <v>0</v>
      </c>
      <c r="H1556">
        <v>0</v>
      </c>
    </row>
    <row r="1557" spans="1:8">
      <c r="A1557" t="s">
        <v>162</v>
      </c>
      <c r="B1557" t="s">
        <v>175</v>
      </c>
      <c r="C1557" t="s">
        <v>859</v>
      </c>
      <c r="D1557">
        <v>32.6819512195122</v>
      </c>
      <c r="E1557">
        <v>0</v>
      </c>
      <c r="F1557">
        <v>0</v>
      </c>
      <c r="G1557">
        <v>0</v>
      </c>
      <c r="H1557">
        <v>0</v>
      </c>
    </row>
    <row r="1558" spans="1:8">
      <c r="A1558" t="s">
        <v>162</v>
      </c>
      <c r="B1558" t="s">
        <v>175</v>
      </c>
      <c r="C1558" t="s">
        <v>860</v>
      </c>
      <c r="D1558">
        <v>22.556316126553096</v>
      </c>
      <c r="E1558">
        <v>0</v>
      </c>
      <c r="F1558">
        <v>0</v>
      </c>
      <c r="G1558">
        <v>0</v>
      </c>
      <c r="H1558">
        <v>0</v>
      </c>
    </row>
    <row r="1559" spans="1:8">
      <c r="A1559" t="s">
        <v>162</v>
      </c>
      <c r="B1559" t="s">
        <v>175</v>
      </c>
      <c r="C1559" t="s">
        <v>861</v>
      </c>
      <c r="D1559">
        <v>0</v>
      </c>
      <c r="E1559">
        <v>1.8875112078903546</v>
      </c>
      <c r="F1559">
        <v>18.268804918662742</v>
      </c>
      <c r="G1559">
        <v>2.4</v>
      </c>
      <c r="H1559">
        <v>0</v>
      </c>
    </row>
    <row r="1560" spans="1:8">
      <c r="A1560" t="s">
        <v>162</v>
      </c>
      <c r="B1560" t="s">
        <v>175</v>
      </c>
      <c r="C1560" t="s">
        <v>862</v>
      </c>
      <c r="D1560">
        <v>0</v>
      </c>
      <c r="E1560">
        <v>1.8875112078903546</v>
      </c>
      <c r="F1560">
        <v>18.268804918662742</v>
      </c>
      <c r="G1560">
        <v>2.4</v>
      </c>
      <c r="H1560">
        <v>0</v>
      </c>
    </row>
    <row r="1561" spans="1:8">
      <c r="A1561" t="s">
        <v>162</v>
      </c>
      <c r="B1561" t="s">
        <v>175</v>
      </c>
      <c r="C1561" t="s">
        <v>863</v>
      </c>
      <c r="D1561">
        <v>0</v>
      </c>
      <c r="E1561">
        <v>1.8875112078903546</v>
      </c>
      <c r="F1561">
        <v>18.268804918662742</v>
      </c>
      <c r="G1561">
        <v>2.4</v>
      </c>
      <c r="H1561">
        <v>0</v>
      </c>
    </row>
    <row r="1562" spans="1:8">
      <c r="A1562" t="s">
        <v>162</v>
      </c>
      <c r="B1562" t="s">
        <v>177</v>
      </c>
      <c r="C1562" t="s">
        <v>856</v>
      </c>
      <c r="D1562">
        <v>3.7052631578947368</v>
      </c>
      <c r="E1562">
        <v>0</v>
      </c>
      <c r="F1562">
        <v>0</v>
      </c>
      <c r="G1562">
        <v>0</v>
      </c>
      <c r="H1562">
        <v>0</v>
      </c>
    </row>
    <row r="1563" spans="1:8">
      <c r="A1563" t="s">
        <v>162</v>
      </c>
      <c r="B1563" t="s">
        <v>177</v>
      </c>
      <c r="C1563" t="s">
        <v>857</v>
      </c>
      <c r="D1563">
        <v>5.3642105263157891</v>
      </c>
      <c r="E1563">
        <v>0</v>
      </c>
      <c r="F1563">
        <v>0</v>
      </c>
      <c r="G1563">
        <v>0</v>
      </c>
      <c r="H1563">
        <v>0</v>
      </c>
    </row>
    <row r="1564" spans="1:8">
      <c r="A1564" t="s">
        <v>162</v>
      </c>
      <c r="B1564" t="s">
        <v>177</v>
      </c>
      <c r="C1564" t="s">
        <v>858</v>
      </c>
      <c r="D1564">
        <v>19.771200000000004</v>
      </c>
      <c r="E1564">
        <v>0</v>
      </c>
      <c r="F1564">
        <v>0</v>
      </c>
      <c r="G1564">
        <v>0</v>
      </c>
      <c r="H1564">
        <v>0</v>
      </c>
    </row>
    <row r="1565" spans="1:8">
      <c r="A1565" t="s">
        <v>162</v>
      </c>
      <c r="B1565" t="s">
        <v>177</v>
      </c>
      <c r="C1565" t="s">
        <v>859</v>
      </c>
      <c r="D1565">
        <v>13.142720000000001</v>
      </c>
      <c r="E1565">
        <v>0</v>
      </c>
      <c r="F1565">
        <v>0</v>
      </c>
      <c r="G1565">
        <v>0</v>
      </c>
      <c r="H1565">
        <v>0</v>
      </c>
    </row>
    <row r="1566" spans="1:8">
      <c r="A1566" t="s">
        <v>162</v>
      </c>
      <c r="B1566" t="s">
        <v>177</v>
      </c>
      <c r="C1566" t="s">
        <v>860</v>
      </c>
      <c r="D1566">
        <v>13.142720000000002</v>
      </c>
      <c r="E1566">
        <v>0</v>
      </c>
      <c r="F1566">
        <v>0</v>
      </c>
      <c r="G1566">
        <v>0</v>
      </c>
      <c r="H1566">
        <v>0</v>
      </c>
    </row>
    <row r="1567" spans="1:8">
      <c r="A1567" t="s">
        <v>162</v>
      </c>
      <c r="B1567" t="s">
        <v>177</v>
      </c>
      <c r="C1567" t="s">
        <v>861</v>
      </c>
      <c r="D1567">
        <v>0</v>
      </c>
      <c r="E1567">
        <v>8.5027200000000018</v>
      </c>
      <c r="F1567">
        <v>2.2400000000000002</v>
      </c>
      <c r="G1567">
        <v>2.4</v>
      </c>
      <c r="H1567">
        <v>0</v>
      </c>
    </row>
    <row r="1568" spans="1:8">
      <c r="A1568" t="s">
        <v>162</v>
      </c>
      <c r="B1568" t="s">
        <v>177</v>
      </c>
      <c r="C1568" t="s">
        <v>862</v>
      </c>
      <c r="D1568">
        <v>0</v>
      </c>
      <c r="E1568">
        <v>8.5027200000000018</v>
      </c>
      <c r="F1568">
        <v>2.2400000000000002</v>
      </c>
      <c r="G1568">
        <v>2.4</v>
      </c>
      <c r="H1568">
        <v>0</v>
      </c>
    </row>
    <row r="1569" spans="1:8">
      <c r="A1569" t="s">
        <v>162</v>
      </c>
      <c r="B1569" t="s">
        <v>177</v>
      </c>
      <c r="C1569" t="s">
        <v>863</v>
      </c>
      <c r="D1569">
        <v>0</v>
      </c>
      <c r="E1569">
        <v>8.5027200000000018</v>
      </c>
      <c r="F1569">
        <v>2.2400000000000002</v>
      </c>
      <c r="G1569">
        <v>2.4</v>
      </c>
      <c r="H1569">
        <v>0</v>
      </c>
    </row>
    <row r="1570" spans="1:8">
      <c r="A1570" t="s">
        <v>162</v>
      </c>
      <c r="B1570" t="s">
        <v>179</v>
      </c>
      <c r="C1570" t="s">
        <v>856</v>
      </c>
      <c r="D1570">
        <v>3.7052631578947368</v>
      </c>
      <c r="E1570">
        <v>0</v>
      </c>
      <c r="F1570">
        <v>0</v>
      </c>
      <c r="G1570">
        <v>0</v>
      </c>
      <c r="H1570">
        <v>0</v>
      </c>
    </row>
    <row r="1571" spans="1:8">
      <c r="A1571" t="s">
        <v>162</v>
      </c>
      <c r="B1571" t="s">
        <v>179</v>
      </c>
      <c r="C1571" t="s">
        <v>857</v>
      </c>
      <c r="D1571">
        <v>5.3642105263157891</v>
      </c>
      <c r="E1571">
        <v>0</v>
      </c>
      <c r="F1571">
        <v>0</v>
      </c>
      <c r="G1571">
        <v>0</v>
      </c>
      <c r="H1571">
        <v>0</v>
      </c>
    </row>
    <row r="1572" spans="1:8">
      <c r="A1572" t="s">
        <v>162</v>
      </c>
      <c r="B1572" t="s">
        <v>179</v>
      </c>
      <c r="C1572" t="s">
        <v>858</v>
      </c>
      <c r="D1572">
        <v>19.771200000000004</v>
      </c>
      <c r="E1572">
        <v>0</v>
      </c>
      <c r="F1572">
        <v>0</v>
      </c>
      <c r="G1572">
        <v>0</v>
      </c>
      <c r="H1572">
        <v>0</v>
      </c>
    </row>
    <row r="1573" spans="1:8">
      <c r="A1573" t="s">
        <v>162</v>
      </c>
      <c r="B1573" t="s">
        <v>179</v>
      </c>
      <c r="C1573" t="s">
        <v>859</v>
      </c>
      <c r="D1573">
        <v>13.142720000000001</v>
      </c>
      <c r="E1573">
        <v>0</v>
      </c>
      <c r="F1573">
        <v>0</v>
      </c>
      <c r="G1573">
        <v>0</v>
      </c>
      <c r="H1573">
        <v>0</v>
      </c>
    </row>
    <row r="1574" spans="1:8">
      <c r="A1574" t="s">
        <v>162</v>
      </c>
      <c r="B1574" t="s">
        <v>179</v>
      </c>
      <c r="C1574" t="s">
        <v>860</v>
      </c>
      <c r="D1574">
        <v>13.142720000000002</v>
      </c>
      <c r="E1574">
        <v>0</v>
      </c>
      <c r="F1574">
        <v>0</v>
      </c>
      <c r="G1574">
        <v>0</v>
      </c>
      <c r="H1574">
        <v>0</v>
      </c>
    </row>
    <row r="1575" spans="1:8">
      <c r="A1575" t="s">
        <v>162</v>
      </c>
      <c r="B1575" t="s">
        <v>179</v>
      </c>
      <c r="C1575" t="s">
        <v>861</v>
      </c>
      <c r="D1575">
        <v>0</v>
      </c>
      <c r="E1575">
        <v>8.5027200000000018</v>
      </c>
      <c r="F1575">
        <v>2.2400000000000002</v>
      </c>
      <c r="G1575">
        <v>2.4</v>
      </c>
      <c r="H1575">
        <v>0</v>
      </c>
    </row>
    <row r="1576" spans="1:8">
      <c r="A1576" t="s">
        <v>162</v>
      </c>
      <c r="B1576" t="s">
        <v>179</v>
      </c>
      <c r="C1576" t="s">
        <v>862</v>
      </c>
      <c r="D1576">
        <v>0</v>
      </c>
      <c r="E1576">
        <v>8.5027200000000018</v>
      </c>
      <c r="F1576">
        <v>2.2400000000000002</v>
      </c>
      <c r="G1576">
        <v>2.4</v>
      </c>
      <c r="H1576">
        <v>0</v>
      </c>
    </row>
    <row r="1577" spans="1:8">
      <c r="A1577" t="s">
        <v>162</v>
      </c>
      <c r="B1577" t="s">
        <v>179</v>
      </c>
      <c r="C1577" t="s">
        <v>863</v>
      </c>
      <c r="D1577">
        <v>0</v>
      </c>
      <c r="E1577">
        <v>8.5027200000000018</v>
      </c>
      <c r="F1577">
        <v>2.2400000000000002</v>
      </c>
      <c r="G1577">
        <v>2.4</v>
      </c>
      <c r="H1577">
        <v>0</v>
      </c>
    </row>
    <row r="1578" spans="1:8">
      <c r="A1578" t="s">
        <v>162</v>
      </c>
      <c r="B1578" t="s">
        <v>181</v>
      </c>
      <c r="C1578" t="s">
        <v>856</v>
      </c>
      <c r="D1578">
        <v>3.7052631578947368</v>
      </c>
      <c r="E1578">
        <v>0</v>
      </c>
      <c r="F1578">
        <v>0</v>
      </c>
      <c r="G1578">
        <v>0</v>
      </c>
      <c r="H1578">
        <v>0</v>
      </c>
    </row>
    <row r="1579" spans="1:8">
      <c r="A1579" t="s">
        <v>162</v>
      </c>
      <c r="B1579" t="s">
        <v>181</v>
      </c>
      <c r="C1579" t="s">
        <v>857</v>
      </c>
      <c r="D1579">
        <v>5.3642105263157891</v>
      </c>
      <c r="E1579">
        <v>0</v>
      </c>
      <c r="F1579">
        <v>0</v>
      </c>
      <c r="G1579">
        <v>0</v>
      </c>
      <c r="H1579">
        <v>0</v>
      </c>
    </row>
    <row r="1580" spans="1:8">
      <c r="A1580" t="s">
        <v>162</v>
      </c>
      <c r="B1580" t="s">
        <v>181</v>
      </c>
      <c r="C1580" t="s">
        <v>858</v>
      </c>
      <c r="D1580">
        <v>19.771200000000004</v>
      </c>
      <c r="E1580">
        <v>0</v>
      </c>
      <c r="F1580">
        <v>0</v>
      </c>
      <c r="G1580">
        <v>0</v>
      </c>
      <c r="H1580">
        <v>0</v>
      </c>
    </row>
    <row r="1581" spans="1:8">
      <c r="A1581" t="s">
        <v>162</v>
      </c>
      <c r="B1581" t="s">
        <v>181</v>
      </c>
      <c r="C1581" t="s">
        <v>859</v>
      </c>
      <c r="D1581">
        <v>13.142720000000001</v>
      </c>
      <c r="E1581">
        <v>0</v>
      </c>
      <c r="F1581">
        <v>0</v>
      </c>
      <c r="G1581">
        <v>0</v>
      </c>
      <c r="H1581">
        <v>0</v>
      </c>
    </row>
    <row r="1582" spans="1:8">
      <c r="A1582" t="s">
        <v>162</v>
      </c>
      <c r="B1582" t="s">
        <v>181</v>
      </c>
      <c r="C1582" t="s">
        <v>860</v>
      </c>
      <c r="D1582">
        <v>13.142720000000002</v>
      </c>
      <c r="E1582">
        <v>0</v>
      </c>
      <c r="F1582">
        <v>0</v>
      </c>
      <c r="G1582">
        <v>0</v>
      </c>
      <c r="H1582">
        <v>0</v>
      </c>
    </row>
    <row r="1583" spans="1:8">
      <c r="A1583" t="s">
        <v>162</v>
      </c>
      <c r="B1583" t="s">
        <v>181</v>
      </c>
      <c r="C1583" t="s">
        <v>861</v>
      </c>
      <c r="D1583">
        <v>0</v>
      </c>
      <c r="E1583">
        <v>8.5027200000000018</v>
      </c>
      <c r="F1583">
        <v>2.2400000000000002</v>
      </c>
      <c r="G1583">
        <v>2.4</v>
      </c>
      <c r="H1583">
        <v>0</v>
      </c>
    </row>
    <row r="1584" spans="1:8">
      <c r="A1584" t="s">
        <v>162</v>
      </c>
      <c r="B1584" t="s">
        <v>181</v>
      </c>
      <c r="C1584" t="s">
        <v>862</v>
      </c>
      <c r="D1584">
        <v>0</v>
      </c>
      <c r="E1584">
        <v>8.5027200000000018</v>
      </c>
      <c r="F1584">
        <v>2.2400000000000002</v>
      </c>
      <c r="G1584">
        <v>2.4</v>
      </c>
      <c r="H1584">
        <v>0</v>
      </c>
    </row>
    <row r="1585" spans="1:8">
      <c r="A1585" t="s">
        <v>162</v>
      </c>
      <c r="B1585" t="s">
        <v>181</v>
      </c>
      <c r="C1585" t="s">
        <v>863</v>
      </c>
      <c r="D1585">
        <v>0</v>
      </c>
      <c r="E1585">
        <v>8.5027200000000018</v>
      </c>
      <c r="F1585">
        <v>2.2400000000000002</v>
      </c>
      <c r="G1585">
        <v>2.4</v>
      </c>
      <c r="H1585">
        <v>0</v>
      </c>
    </row>
    <row r="1586" spans="1:8">
      <c r="A1586" t="s">
        <v>162</v>
      </c>
      <c r="B1586" t="s">
        <v>183</v>
      </c>
      <c r="C1586" t="s">
        <v>856</v>
      </c>
      <c r="D1586">
        <v>3.7052631578947368</v>
      </c>
      <c r="E1586">
        <v>0</v>
      </c>
      <c r="F1586">
        <v>0</v>
      </c>
      <c r="G1586">
        <v>0</v>
      </c>
      <c r="H1586">
        <v>0</v>
      </c>
    </row>
    <row r="1587" spans="1:8">
      <c r="A1587" t="s">
        <v>162</v>
      </c>
      <c r="B1587" t="s">
        <v>183</v>
      </c>
      <c r="C1587" t="s">
        <v>857</v>
      </c>
      <c r="D1587">
        <v>5.3642105263157891</v>
      </c>
      <c r="E1587">
        <v>0</v>
      </c>
      <c r="F1587">
        <v>0</v>
      </c>
      <c r="G1587">
        <v>0</v>
      </c>
      <c r="H1587">
        <v>0</v>
      </c>
    </row>
    <row r="1588" spans="1:8">
      <c r="A1588" t="s">
        <v>162</v>
      </c>
      <c r="B1588" t="s">
        <v>183</v>
      </c>
      <c r="C1588" t="s">
        <v>858</v>
      </c>
      <c r="D1588">
        <v>19.771200000000004</v>
      </c>
      <c r="E1588">
        <v>0</v>
      </c>
      <c r="F1588">
        <v>0</v>
      </c>
      <c r="G1588">
        <v>0</v>
      </c>
      <c r="H1588">
        <v>0</v>
      </c>
    </row>
    <row r="1589" spans="1:8">
      <c r="A1589" t="s">
        <v>162</v>
      </c>
      <c r="B1589" t="s">
        <v>183</v>
      </c>
      <c r="C1589" t="s">
        <v>859</v>
      </c>
      <c r="D1589">
        <v>13.142720000000001</v>
      </c>
      <c r="E1589">
        <v>0</v>
      </c>
      <c r="F1589">
        <v>0</v>
      </c>
      <c r="G1589">
        <v>0</v>
      </c>
      <c r="H1589">
        <v>0</v>
      </c>
    </row>
    <row r="1590" spans="1:8">
      <c r="A1590" t="s">
        <v>162</v>
      </c>
      <c r="B1590" t="s">
        <v>183</v>
      </c>
      <c r="C1590" t="s">
        <v>860</v>
      </c>
      <c r="D1590">
        <v>13.142720000000002</v>
      </c>
      <c r="E1590">
        <v>0</v>
      </c>
      <c r="F1590">
        <v>0</v>
      </c>
      <c r="G1590">
        <v>0</v>
      </c>
      <c r="H1590">
        <v>0</v>
      </c>
    </row>
    <row r="1591" spans="1:8">
      <c r="A1591" t="s">
        <v>162</v>
      </c>
      <c r="B1591" t="s">
        <v>183</v>
      </c>
      <c r="C1591" t="s">
        <v>861</v>
      </c>
      <c r="D1591">
        <v>0</v>
      </c>
      <c r="E1591">
        <v>8.5027200000000018</v>
      </c>
      <c r="F1591">
        <v>2.2400000000000002</v>
      </c>
      <c r="G1591">
        <v>2.4</v>
      </c>
      <c r="H1591">
        <v>0</v>
      </c>
    </row>
    <row r="1592" spans="1:8">
      <c r="A1592" t="s">
        <v>162</v>
      </c>
      <c r="B1592" t="s">
        <v>183</v>
      </c>
      <c r="C1592" t="s">
        <v>862</v>
      </c>
      <c r="D1592">
        <v>0</v>
      </c>
      <c r="E1592">
        <v>8.5027200000000018</v>
      </c>
      <c r="F1592">
        <v>2.2400000000000002</v>
      </c>
      <c r="G1592">
        <v>2.4</v>
      </c>
      <c r="H1592">
        <v>0</v>
      </c>
    </row>
    <row r="1593" spans="1:8">
      <c r="A1593" t="s">
        <v>162</v>
      </c>
      <c r="B1593" t="s">
        <v>183</v>
      </c>
      <c r="C1593" t="s">
        <v>863</v>
      </c>
      <c r="D1593">
        <v>0</v>
      </c>
      <c r="E1593">
        <v>8.5027200000000018</v>
      </c>
      <c r="F1593">
        <v>2.2400000000000002</v>
      </c>
      <c r="G1593">
        <v>2.4</v>
      </c>
      <c r="H1593">
        <v>0</v>
      </c>
    </row>
    <row r="1594" spans="1:8">
      <c r="A1594" t="s">
        <v>162</v>
      </c>
      <c r="B1594" t="s">
        <v>185</v>
      </c>
      <c r="C1594" t="s">
        <v>856</v>
      </c>
      <c r="D1594">
        <v>6.1179931536157461</v>
      </c>
      <c r="E1594">
        <v>0</v>
      </c>
      <c r="F1594">
        <v>0</v>
      </c>
      <c r="G1594">
        <v>0</v>
      </c>
      <c r="H1594">
        <v>0</v>
      </c>
    </row>
    <row r="1595" spans="1:8">
      <c r="A1595" t="s">
        <v>162</v>
      </c>
      <c r="B1595" t="s">
        <v>185</v>
      </c>
      <c r="C1595" t="s">
        <v>857</v>
      </c>
      <c r="D1595">
        <v>6.8867871769914979</v>
      </c>
      <c r="E1595">
        <v>0</v>
      </c>
      <c r="F1595">
        <v>0</v>
      </c>
      <c r="G1595">
        <v>0</v>
      </c>
      <c r="H1595">
        <v>0</v>
      </c>
    </row>
    <row r="1596" spans="1:8">
      <c r="A1596" t="s">
        <v>162</v>
      </c>
      <c r="B1596" t="s">
        <v>185</v>
      </c>
      <c r="C1596" t="s">
        <v>858</v>
      </c>
      <c r="D1596">
        <v>18.627791869918706</v>
      </c>
      <c r="E1596">
        <v>0</v>
      </c>
      <c r="F1596">
        <v>0</v>
      </c>
      <c r="G1596">
        <v>0</v>
      </c>
      <c r="H1596">
        <v>0</v>
      </c>
    </row>
    <row r="1597" spans="1:8">
      <c r="A1597" t="s">
        <v>162</v>
      </c>
      <c r="B1597" t="s">
        <v>185</v>
      </c>
      <c r="C1597" t="s">
        <v>859</v>
      </c>
      <c r="D1597">
        <v>14.208805203252032</v>
      </c>
      <c r="E1597">
        <v>0</v>
      </c>
      <c r="F1597">
        <v>0</v>
      </c>
      <c r="G1597">
        <v>0</v>
      </c>
      <c r="H1597">
        <v>0</v>
      </c>
    </row>
    <row r="1598" spans="1:8">
      <c r="A1598" t="s">
        <v>162</v>
      </c>
      <c r="B1598" t="s">
        <v>185</v>
      </c>
      <c r="C1598" t="s">
        <v>860</v>
      </c>
      <c r="D1598">
        <v>12.521199354425519</v>
      </c>
      <c r="E1598">
        <v>0</v>
      </c>
      <c r="F1598">
        <v>0</v>
      </c>
      <c r="G1598">
        <v>0</v>
      </c>
      <c r="H1598">
        <v>0</v>
      </c>
    </row>
    <row r="1599" spans="1:8">
      <c r="A1599" t="s">
        <v>162</v>
      </c>
      <c r="B1599" t="s">
        <v>185</v>
      </c>
      <c r="C1599" t="s">
        <v>861</v>
      </c>
      <c r="D1599">
        <v>0</v>
      </c>
      <c r="E1599">
        <v>5.9830652013150605</v>
      </c>
      <c r="F1599">
        <v>4.538134153110458</v>
      </c>
      <c r="G1599">
        <v>2</v>
      </c>
      <c r="H1599">
        <v>0</v>
      </c>
    </row>
    <row r="1600" spans="1:8">
      <c r="A1600" t="s">
        <v>162</v>
      </c>
      <c r="B1600" t="s">
        <v>185</v>
      </c>
      <c r="C1600" t="s">
        <v>862</v>
      </c>
      <c r="D1600">
        <v>0</v>
      </c>
      <c r="E1600">
        <v>5.9830652013150605</v>
      </c>
      <c r="F1600">
        <v>4.538134153110458</v>
      </c>
      <c r="G1600">
        <v>2</v>
      </c>
      <c r="H1600">
        <v>0</v>
      </c>
    </row>
    <row r="1601" spans="1:8">
      <c r="A1601" t="s">
        <v>162</v>
      </c>
      <c r="B1601" t="s">
        <v>185</v>
      </c>
      <c r="C1601" t="s">
        <v>863</v>
      </c>
      <c r="D1601">
        <v>0</v>
      </c>
      <c r="E1601">
        <v>5.9830652013150605</v>
      </c>
      <c r="F1601">
        <v>4.538134153110458</v>
      </c>
      <c r="G1601">
        <v>2</v>
      </c>
      <c r="H1601">
        <v>0</v>
      </c>
    </row>
    <row r="1602" spans="1:8">
      <c r="A1602" t="s">
        <v>164</v>
      </c>
      <c r="B1602" t="s">
        <v>171</v>
      </c>
      <c r="C1602" t="s">
        <v>856</v>
      </c>
      <c r="D1602">
        <v>7.5093333333333341</v>
      </c>
      <c r="E1602">
        <v>0</v>
      </c>
      <c r="F1602">
        <v>0</v>
      </c>
      <c r="G1602">
        <v>0</v>
      </c>
      <c r="H1602">
        <v>0</v>
      </c>
    </row>
    <row r="1603" spans="1:8">
      <c r="A1603" t="s">
        <v>164</v>
      </c>
      <c r="B1603" t="s">
        <v>171</v>
      </c>
      <c r="C1603" t="s">
        <v>857</v>
      </c>
      <c r="D1603">
        <v>9.42291950712114</v>
      </c>
      <c r="E1603">
        <v>0</v>
      </c>
      <c r="F1603">
        <v>0</v>
      </c>
      <c r="G1603">
        <v>0</v>
      </c>
      <c r="H1603">
        <v>0</v>
      </c>
    </row>
    <row r="1604" spans="1:8">
      <c r="A1604" t="s">
        <v>164</v>
      </c>
      <c r="B1604" t="s">
        <v>171</v>
      </c>
      <c r="C1604" t="s">
        <v>858</v>
      </c>
      <c r="D1604">
        <v>16.216803580707847</v>
      </c>
      <c r="E1604">
        <v>0</v>
      </c>
      <c r="F1604">
        <v>0</v>
      </c>
      <c r="G1604">
        <v>0</v>
      </c>
      <c r="H1604">
        <v>0</v>
      </c>
    </row>
    <row r="1605" spans="1:8">
      <c r="A1605" t="s">
        <v>164</v>
      </c>
      <c r="B1605" t="s">
        <v>171</v>
      </c>
      <c r="C1605" t="s">
        <v>859</v>
      </c>
      <c r="D1605">
        <v>18.058921138574419</v>
      </c>
      <c r="E1605">
        <v>0</v>
      </c>
      <c r="F1605">
        <v>0</v>
      </c>
      <c r="G1605">
        <v>0</v>
      </c>
      <c r="H1605">
        <v>0</v>
      </c>
    </row>
    <row r="1606" spans="1:8">
      <c r="A1606" t="s">
        <v>164</v>
      </c>
      <c r="B1606" t="s">
        <v>171</v>
      </c>
      <c r="C1606" t="s">
        <v>860</v>
      </c>
      <c r="D1606">
        <v>17.473260515830411</v>
      </c>
      <c r="E1606">
        <v>0</v>
      </c>
      <c r="F1606">
        <v>0</v>
      </c>
      <c r="G1606">
        <v>0</v>
      </c>
      <c r="H1606">
        <v>0</v>
      </c>
    </row>
    <row r="1607" spans="1:8">
      <c r="A1607" t="s">
        <v>164</v>
      </c>
      <c r="B1607" t="s">
        <v>171</v>
      </c>
      <c r="C1607" t="s">
        <v>861</v>
      </c>
      <c r="D1607">
        <v>0</v>
      </c>
      <c r="E1607">
        <v>11.329372748311979</v>
      </c>
      <c r="F1607">
        <v>2.5630417292963998</v>
      </c>
      <c r="G1607">
        <v>1.5808460382220306</v>
      </c>
      <c r="H1607">
        <v>2</v>
      </c>
    </row>
    <row r="1608" spans="1:8">
      <c r="A1608" t="s">
        <v>164</v>
      </c>
      <c r="B1608" t="s">
        <v>171</v>
      </c>
      <c r="C1608" t="s">
        <v>862</v>
      </c>
      <c r="D1608">
        <v>0</v>
      </c>
      <c r="E1608">
        <v>11.329372748311979</v>
      </c>
      <c r="F1608">
        <v>2.5630417292963998</v>
      </c>
      <c r="G1608">
        <v>1.5808460382220306</v>
      </c>
      <c r="H1608">
        <v>2</v>
      </c>
    </row>
    <row r="1609" spans="1:8">
      <c r="A1609" t="s">
        <v>164</v>
      </c>
      <c r="B1609" t="s">
        <v>171</v>
      </c>
      <c r="C1609" t="s">
        <v>863</v>
      </c>
      <c r="D1609">
        <v>0</v>
      </c>
      <c r="E1609">
        <v>11.329372748311979</v>
      </c>
      <c r="F1609">
        <v>2.5630417292963998</v>
      </c>
      <c r="G1609">
        <v>1.5808460382220306</v>
      </c>
      <c r="H1609">
        <v>2</v>
      </c>
    </row>
    <row r="1610" spans="1:8">
      <c r="A1610" t="s">
        <v>164</v>
      </c>
      <c r="B1610" t="s">
        <v>173</v>
      </c>
      <c r="C1610" t="s">
        <v>856</v>
      </c>
      <c r="D1610">
        <v>3.5203526056520609</v>
      </c>
      <c r="E1610">
        <v>0</v>
      </c>
      <c r="F1610">
        <v>0</v>
      </c>
      <c r="G1610">
        <v>0</v>
      </c>
      <c r="H1610">
        <v>0</v>
      </c>
    </row>
    <row r="1611" spans="1:8">
      <c r="A1611" t="s">
        <v>164</v>
      </c>
      <c r="B1611" t="s">
        <v>173</v>
      </c>
      <c r="C1611" t="s">
        <v>857</v>
      </c>
      <c r="D1611">
        <v>10.131092192483317</v>
      </c>
      <c r="E1611">
        <v>0</v>
      </c>
      <c r="F1611">
        <v>0</v>
      </c>
      <c r="G1611">
        <v>0</v>
      </c>
      <c r="H1611">
        <v>0</v>
      </c>
    </row>
    <row r="1612" spans="1:8">
      <c r="A1612" t="s">
        <v>164</v>
      </c>
      <c r="B1612" t="s">
        <v>173</v>
      </c>
      <c r="C1612" t="s">
        <v>858</v>
      </c>
      <c r="D1612">
        <v>12.830106028606259</v>
      </c>
      <c r="E1612">
        <v>0</v>
      </c>
      <c r="F1612">
        <v>0</v>
      </c>
      <c r="G1612">
        <v>0</v>
      </c>
      <c r="H1612">
        <v>0</v>
      </c>
    </row>
    <row r="1613" spans="1:8">
      <c r="A1613" t="s">
        <v>164</v>
      </c>
      <c r="B1613" t="s">
        <v>173</v>
      </c>
      <c r="C1613" t="s">
        <v>859</v>
      </c>
      <c r="D1613">
        <v>12.083912143324305</v>
      </c>
      <c r="E1613">
        <v>0</v>
      </c>
      <c r="F1613">
        <v>0</v>
      </c>
      <c r="G1613">
        <v>0</v>
      </c>
      <c r="H1613">
        <v>0</v>
      </c>
    </row>
    <row r="1614" spans="1:8">
      <c r="A1614" t="s">
        <v>164</v>
      </c>
      <c r="B1614" t="s">
        <v>173</v>
      </c>
      <c r="C1614" t="s">
        <v>860</v>
      </c>
      <c r="D1614">
        <v>15.170781857889905</v>
      </c>
      <c r="E1614">
        <v>0</v>
      </c>
      <c r="F1614">
        <v>0</v>
      </c>
      <c r="G1614">
        <v>0</v>
      </c>
      <c r="H1614">
        <v>0</v>
      </c>
    </row>
    <row r="1615" spans="1:8">
      <c r="A1615" t="s">
        <v>164</v>
      </c>
      <c r="B1615" t="s">
        <v>173</v>
      </c>
      <c r="C1615" t="s">
        <v>861</v>
      </c>
      <c r="D1615">
        <v>0</v>
      </c>
      <c r="E1615">
        <v>8.4735711893420991</v>
      </c>
      <c r="F1615">
        <v>2.9922578538974873</v>
      </c>
      <c r="G1615">
        <v>2.41788447942423</v>
      </c>
      <c r="H1615">
        <v>1.2870683352260861</v>
      </c>
    </row>
    <row r="1616" spans="1:8">
      <c r="A1616" t="s">
        <v>164</v>
      </c>
      <c r="B1616" t="s">
        <v>173</v>
      </c>
      <c r="C1616" t="s">
        <v>862</v>
      </c>
      <c r="D1616">
        <v>0</v>
      </c>
      <c r="E1616">
        <v>8.4735711893420991</v>
      </c>
      <c r="F1616">
        <v>2.9922578538974873</v>
      </c>
      <c r="G1616">
        <v>2.41788447942423</v>
      </c>
      <c r="H1616">
        <v>1.2870683352260861</v>
      </c>
    </row>
    <row r="1617" spans="1:8">
      <c r="A1617" t="s">
        <v>164</v>
      </c>
      <c r="B1617" t="s">
        <v>173</v>
      </c>
      <c r="C1617" t="s">
        <v>863</v>
      </c>
      <c r="D1617">
        <v>0</v>
      </c>
      <c r="E1617">
        <v>8.4735711893420991</v>
      </c>
      <c r="F1617">
        <v>2.9922578538974873</v>
      </c>
      <c r="G1617">
        <v>2.41788447942423</v>
      </c>
      <c r="H1617">
        <v>1.2870683352260861</v>
      </c>
    </row>
    <row r="1618" spans="1:8">
      <c r="A1618" t="s">
        <v>164</v>
      </c>
      <c r="B1618" t="s">
        <v>175</v>
      </c>
      <c r="C1618" t="s">
        <v>856</v>
      </c>
      <c r="D1618">
        <v>7.065853658536585</v>
      </c>
      <c r="E1618">
        <v>0</v>
      </c>
      <c r="F1618">
        <v>0</v>
      </c>
      <c r="G1618">
        <v>0</v>
      </c>
      <c r="H1618">
        <v>0</v>
      </c>
    </row>
    <row r="1619" spans="1:8">
      <c r="A1619" t="s">
        <v>164</v>
      </c>
      <c r="B1619" t="s">
        <v>175</v>
      </c>
      <c r="C1619" t="s">
        <v>857</v>
      </c>
      <c r="D1619">
        <v>7.065853658536585</v>
      </c>
      <c r="E1619">
        <v>0</v>
      </c>
      <c r="F1619">
        <v>0</v>
      </c>
      <c r="G1619">
        <v>0</v>
      </c>
      <c r="H1619">
        <v>0</v>
      </c>
    </row>
    <row r="1620" spans="1:8">
      <c r="A1620" t="s">
        <v>164</v>
      </c>
      <c r="B1620" t="s">
        <v>175</v>
      </c>
      <c r="C1620" t="s">
        <v>858</v>
      </c>
      <c r="D1620">
        <v>32.6819512195122</v>
      </c>
      <c r="E1620">
        <v>0</v>
      </c>
      <c r="F1620">
        <v>0</v>
      </c>
      <c r="G1620">
        <v>0</v>
      </c>
      <c r="H1620">
        <v>0</v>
      </c>
    </row>
    <row r="1621" spans="1:8">
      <c r="A1621" t="s">
        <v>164</v>
      </c>
      <c r="B1621" t="s">
        <v>175</v>
      </c>
      <c r="C1621" t="s">
        <v>859</v>
      </c>
      <c r="D1621">
        <v>32.6819512195122</v>
      </c>
      <c r="E1621">
        <v>0</v>
      </c>
      <c r="F1621">
        <v>0</v>
      </c>
      <c r="G1621">
        <v>0</v>
      </c>
      <c r="H1621">
        <v>0</v>
      </c>
    </row>
    <row r="1622" spans="1:8">
      <c r="A1622" t="s">
        <v>164</v>
      </c>
      <c r="B1622" t="s">
        <v>175</v>
      </c>
      <c r="C1622" t="s">
        <v>860</v>
      </c>
      <c r="D1622">
        <v>22.556316126553096</v>
      </c>
      <c r="E1622">
        <v>0</v>
      </c>
      <c r="F1622">
        <v>0</v>
      </c>
      <c r="G1622">
        <v>0</v>
      </c>
      <c r="H1622">
        <v>0</v>
      </c>
    </row>
    <row r="1623" spans="1:8">
      <c r="A1623" t="s">
        <v>164</v>
      </c>
      <c r="B1623" t="s">
        <v>175</v>
      </c>
      <c r="C1623" t="s">
        <v>861</v>
      </c>
      <c r="D1623">
        <v>0</v>
      </c>
      <c r="E1623">
        <v>1.8875112078903546</v>
      </c>
      <c r="F1623">
        <v>18.268804918662742</v>
      </c>
      <c r="G1623">
        <v>2.4</v>
      </c>
      <c r="H1623">
        <v>0</v>
      </c>
    </row>
    <row r="1624" spans="1:8">
      <c r="A1624" t="s">
        <v>164</v>
      </c>
      <c r="B1624" t="s">
        <v>175</v>
      </c>
      <c r="C1624" t="s">
        <v>862</v>
      </c>
      <c r="D1624">
        <v>0</v>
      </c>
      <c r="E1624">
        <v>1.8875112078903546</v>
      </c>
      <c r="F1624">
        <v>18.268804918662742</v>
      </c>
      <c r="G1624">
        <v>2.4</v>
      </c>
      <c r="H1624">
        <v>0</v>
      </c>
    </row>
    <row r="1625" spans="1:8">
      <c r="A1625" t="s">
        <v>164</v>
      </c>
      <c r="B1625" t="s">
        <v>175</v>
      </c>
      <c r="C1625" t="s">
        <v>863</v>
      </c>
      <c r="D1625">
        <v>0</v>
      </c>
      <c r="E1625">
        <v>1.8875112078903546</v>
      </c>
      <c r="F1625">
        <v>18.268804918662742</v>
      </c>
      <c r="G1625">
        <v>2.4</v>
      </c>
      <c r="H1625">
        <v>0</v>
      </c>
    </row>
    <row r="1626" spans="1:8">
      <c r="A1626" t="s">
        <v>164</v>
      </c>
      <c r="B1626" t="s">
        <v>177</v>
      </c>
      <c r="C1626" t="s">
        <v>856</v>
      </c>
      <c r="D1626">
        <v>3.7052631578947368</v>
      </c>
      <c r="E1626">
        <v>0</v>
      </c>
      <c r="F1626">
        <v>0</v>
      </c>
      <c r="G1626">
        <v>0</v>
      </c>
      <c r="H1626">
        <v>0</v>
      </c>
    </row>
    <row r="1627" spans="1:8">
      <c r="A1627" t="s">
        <v>164</v>
      </c>
      <c r="B1627" t="s">
        <v>177</v>
      </c>
      <c r="C1627" t="s">
        <v>857</v>
      </c>
      <c r="D1627">
        <v>5.3642105263157891</v>
      </c>
      <c r="E1627">
        <v>0</v>
      </c>
      <c r="F1627">
        <v>0</v>
      </c>
      <c r="G1627">
        <v>0</v>
      </c>
      <c r="H1627">
        <v>0</v>
      </c>
    </row>
    <row r="1628" spans="1:8">
      <c r="A1628" t="s">
        <v>164</v>
      </c>
      <c r="B1628" t="s">
        <v>177</v>
      </c>
      <c r="C1628" t="s">
        <v>858</v>
      </c>
      <c r="D1628">
        <v>19.771200000000004</v>
      </c>
      <c r="E1628">
        <v>0</v>
      </c>
      <c r="F1628">
        <v>0</v>
      </c>
      <c r="G1628">
        <v>0</v>
      </c>
      <c r="H1628">
        <v>0</v>
      </c>
    </row>
    <row r="1629" spans="1:8">
      <c r="A1629" t="s">
        <v>164</v>
      </c>
      <c r="B1629" t="s">
        <v>177</v>
      </c>
      <c r="C1629" t="s">
        <v>859</v>
      </c>
      <c r="D1629">
        <v>13.142720000000001</v>
      </c>
      <c r="E1629">
        <v>0</v>
      </c>
      <c r="F1629">
        <v>0</v>
      </c>
      <c r="G1629">
        <v>0</v>
      </c>
      <c r="H1629">
        <v>0</v>
      </c>
    </row>
    <row r="1630" spans="1:8">
      <c r="A1630" t="s">
        <v>164</v>
      </c>
      <c r="B1630" t="s">
        <v>177</v>
      </c>
      <c r="C1630" t="s">
        <v>860</v>
      </c>
      <c r="D1630">
        <v>13.142720000000002</v>
      </c>
      <c r="E1630">
        <v>0</v>
      </c>
      <c r="F1630">
        <v>0</v>
      </c>
      <c r="G1630">
        <v>0</v>
      </c>
      <c r="H1630">
        <v>0</v>
      </c>
    </row>
    <row r="1631" spans="1:8">
      <c r="A1631" t="s">
        <v>164</v>
      </c>
      <c r="B1631" t="s">
        <v>177</v>
      </c>
      <c r="C1631" t="s">
        <v>861</v>
      </c>
      <c r="D1631">
        <v>0</v>
      </c>
      <c r="E1631">
        <v>8.5027200000000018</v>
      </c>
      <c r="F1631">
        <v>2.2400000000000002</v>
      </c>
      <c r="G1631">
        <v>2.4</v>
      </c>
      <c r="H1631">
        <v>0</v>
      </c>
    </row>
    <row r="1632" spans="1:8">
      <c r="A1632" t="s">
        <v>164</v>
      </c>
      <c r="B1632" t="s">
        <v>177</v>
      </c>
      <c r="C1632" t="s">
        <v>862</v>
      </c>
      <c r="D1632">
        <v>0</v>
      </c>
      <c r="E1632">
        <v>8.5027200000000018</v>
      </c>
      <c r="F1632">
        <v>2.2400000000000002</v>
      </c>
      <c r="G1632">
        <v>2.4</v>
      </c>
      <c r="H1632">
        <v>0</v>
      </c>
    </row>
    <row r="1633" spans="1:8">
      <c r="A1633" t="s">
        <v>164</v>
      </c>
      <c r="B1633" t="s">
        <v>177</v>
      </c>
      <c r="C1633" t="s">
        <v>863</v>
      </c>
      <c r="D1633">
        <v>0</v>
      </c>
      <c r="E1633">
        <v>8.5027200000000018</v>
      </c>
      <c r="F1633">
        <v>2.2400000000000002</v>
      </c>
      <c r="G1633">
        <v>2.4</v>
      </c>
      <c r="H1633">
        <v>0</v>
      </c>
    </row>
    <row r="1634" spans="1:8">
      <c r="A1634" t="s">
        <v>164</v>
      </c>
      <c r="B1634" t="s">
        <v>179</v>
      </c>
      <c r="C1634" t="s">
        <v>856</v>
      </c>
      <c r="D1634">
        <v>3.7052631578947368</v>
      </c>
      <c r="E1634">
        <v>0</v>
      </c>
      <c r="F1634">
        <v>0</v>
      </c>
      <c r="G1634">
        <v>0</v>
      </c>
      <c r="H1634">
        <v>0</v>
      </c>
    </row>
    <row r="1635" spans="1:8">
      <c r="A1635" t="s">
        <v>164</v>
      </c>
      <c r="B1635" t="s">
        <v>179</v>
      </c>
      <c r="C1635" t="s">
        <v>857</v>
      </c>
      <c r="D1635">
        <v>5.3642105263157891</v>
      </c>
      <c r="E1635">
        <v>0</v>
      </c>
      <c r="F1635">
        <v>0</v>
      </c>
      <c r="G1635">
        <v>0</v>
      </c>
      <c r="H1635">
        <v>0</v>
      </c>
    </row>
    <row r="1636" spans="1:8">
      <c r="A1636" t="s">
        <v>164</v>
      </c>
      <c r="B1636" t="s">
        <v>179</v>
      </c>
      <c r="C1636" t="s">
        <v>858</v>
      </c>
      <c r="D1636">
        <v>19.771200000000004</v>
      </c>
      <c r="E1636">
        <v>0</v>
      </c>
      <c r="F1636">
        <v>0</v>
      </c>
      <c r="G1636">
        <v>0</v>
      </c>
      <c r="H1636">
        <v>0</v>
      </c>
    </row>
    <row r="1637" spans="1:8">
      <c r="A1637" t="s">
        <v>164</v>
      </c>
      <c r="B1637" t="s">
        <v>179</v>
      </c>
      <c r="C1637" t="s">
        <v>859</v>
      </c>
      <c r="D1637">
        <v>13.142720000000001</v>
      </c>
      <c r="E1637">
        <v>0</v>
      </c>
      <c r="F1637">
        <v>0</v>
      </c>
      <c r="G1637">
        <v>0</v>
      </c>
      <c r="H1637">
        <v>0</v>
      </c>
    </row>
    <row r="1638" spans="1:8">
      <c r="A1638" t="s">
        <v>164</v>
      </c>
      <c r="B1638" t="s">
        <v>179</v>
      </c>
      <c r="C1638" t="s">
        <v>860</v>
      </c>
      <c r="D1638">
        <v>13.142720000000002</v>
      </c>
      <c r="E1638">
        <v>0</v>
      </c>
      <c r="F1638">
        <v>0</v>
      </c>
      <c r="G1638">
        <v>0</v>
      </c>
      <c r="H1638">
        <v>0</v>
      </c>
    </row>
    <row r="1639" spans="1:8">
      <c r="A1639" t="s">
        <v>164</v>
      </c>
      <c r="B1639" t="s">
        <v>179</v>
      </c>
      <c r="C1639" t="s">
        <v>861</v>
      </c>
      <c r="D1639">
        <v>0</v>
      </c>
      <c r="E1639">
        <v>8.5027200000000018</v>
      </c>
      <c r="F1639">
        <v>2.2400000000000002</v>
      </c>
      <c r="G1639">
        <v>2.4</v>
      </c>
      <c r="H1639">
        <v>0</v>
      </c>
    </row>
    <row r="1640" spans="1:8">
      <c r="A1640" t="s">
        <v>164</v>
      </c>
      <c r="B1640" t="s">
        <v>179</v>
      </c>
      <c r="C1640" t="s">
        <v>862</v>
      </c>
      <c r="D1640">
        <v>0</v>
      </c>
      <c r="E1640">
        <v>8.5027200000000018</v>
      </c>
      <c r="F1640">
        <v>2.2400000000000002</v>
      </c>
      <c r="G1640">
        <v>2.4</v>
      </c>
      <c r="H1640">
        <v>0</v>
      </c>
    </row>
    <row r="1641" spans="1:8">
      <c r="A1641" t="s">
        <v>164</v>
      </c>
      <c r="B1641" t="s">
        <v>179</v>
      </c>
      <c r="C1641" t="s">
        <v>863</v>
      </c>
      <c r="D1641">
        <v>0</v>
      </c>
      <c r="E1641">
        <v>8.5027200000000018</v>
      </c>
      <c r="F1641">
        <v>2.2400000000000002</v>
      </c>
      <c r="G1641">
        <v>2.4</v>
      </c>
      <c r="H1641">
        <v>0</v>
      </c>
    </row>
    <row r="1642" spans="1:8">
      <c r="A1642" t="s">
        <v>164</v>
      </c>
      <c r="B1642" t="s">
        <v>181</v>
      </c>
      <c r="C1642" t="s">
        <v>856</v>
      </c>
      <c r="D1642">
        <v>3.7052631578947368</v>
      </c>
      <c r="E1642">
        <v>0</v>
      </c>
      <c r="F1642">
        <v>0</v>
      </c>
      <c r="G1642">
        <v>0</v>
      </c>
      <c r="H1642">
        <v>0</v>
      </c>
    </row>
    <row r="1643" spans="1:8">
      <c r="A1643" t="s">
        <v>164</v>
      </c>
      <c r="B1643" t="s">
        <v>181</v>
      </c>
      <c r="C1643" t="s">
        <v>857</v>
      </c>
      <c r="D1643">
        <v>5.3642105263157891</v>
      </c>
      <c r="E1643">
        <v>0</v>
      </c>
      <c r="F1643">
        <v>0</v>
      </c>
      <c r="G1643">
        <v>0</v>
      </c>
      <c r="H1643">
        <v>0</v>
      </c>
    </row>
    <row r="1644" spans="1:8">
      <c r="A1644" t="s">
        <v>164</v>
      </c>
      <c r="B1644" t="s">
        <v>181</v>
      </c>
      <c r="C1644" t="s">
        <v>858</v>
      </c>
      <c r="D1644">
        <v>19.771200000000004</v>
      </c>
      <c r="E1644">
        <v>0</v>
      </c>
      <c r="F1644">
        <v>0</v>
      </c>
      <c r="G1644">
        <v>0</v>
      </c>
      <c r="H1644">
        <v>0</v>
      </c>
    </row>
    <row r="1645" spans="1:8">
      <c r="A1645" t="s">
        <v>164</v>
      </c>
      <c r="B1645" t="s">
        <v>181</v>
      </c>
      <c r="C1645" t="s">
        <v>859</v>
      </c>
      <c r="D1645">
        <v>13.142720000000001</v>
      </c>
      <c r="E1645">
        <v>0</v>
      </c>
      <c r="F1645">
        <v>0</v>
      </c>
      <c r="G1645">
        <v>0</v>
      </c>
      <c r="H1645">
        <v>0</v>
      </c>
    </row>
    <row r="1646" spans="1:8">
      <c r="A1646" t="s">
        <v>164</v>
      </c>
      <c r="B1646" t="s">
        <v>181</v>
      </c>
      <c r="C1646" t="s">
        <v>860</v>
      </c>
      <c r="D1646">
        <v>13.142720000000002</v>
      </c>
      <c r="E1646">
        <v>0</v>
      </c>
      <c r="F1646">
        <v>0</v>
      </c>
      <c r="G1646">
        <v>0</v>
      </c>
      <c r="H1646">
        <v>0</v>
      </c>
    </row>
    <row r="1647" spans="1:8">
      <c r="A1647" t="s">
        <v>164</v>
      </c>
      <c r="B1647" t="s">
        <v>181</v>
      </c>
      <c r="C1647" t="s">
        <v>861</v>
      </c>
      <c r="D1647">
        <v>0</v>
      </c>
      <c r="E1647">
        <v>8.5027200000000018</v>
      </c>
      <c r="F1647">
        <v>2.2400000000000002</v>
      </c>
      <c r="G1647">
        <v>2.4</v>
      </c>
      <c r="H1647">
        <v>0</v>
      </c>
    </row>
    <row r="1648" spans="1:8">
      <c r="A1648" t="s">
        <v>164</v>
      </c>
      <c r="B1648" t="s">
        <v>181</v>
      </c>
      <c r="C1648" t="s">
        <v>862</v>
      </c>
      <c r="D1648">
        <v>0</v>
      </c>
      <c r="E1648">
        <v>8.5027200000000018</v>
      </c>
      <c r="F1648">
        <v>2.2400000000000002</v>
      </c>
      <c r="G1648">
        <v>2.4</v>
      </c>
      <c r="H1648">
        <v>0</v>
      </c>
    </row>
    <row r="1649" spans="1:8">
      <c r="A1649" t="s">
        <v>164</v>
      </c>
      <c r="B1649" t="s">
        <v>181</v>
      </c>
      <c r="C1649" t="s">
        <v>863</v>
      </c>
      <c r="D1649">
        <v>0</v>
      </c>
      <c r="E1649">
        <v>8.5027200000000018</v>
      </c>
      <c r="F1649">
        <v>2.2400000000000002</v>
      </c>
      <c r="G1649">
        <v>2.4</v>
      </c>
      <c r="H1649">
        <v>0</v>
      </c>
    </row>
    <row r="1650" spans="1:8">
      <c r="A1650" t="s">
        <v>164</v>
      </c>
      <c r="B1650" t="s">
        <v>183</v>
      </c>
      <c r="C1650" t="s">
        <v>856</v>
      </c>
      <c r="D1650">
        <v>3.7052631578947368</v>
      </c>
      <c r="E1650">
        <v>0</v>
      </c>
      <c r="F1650">
        <v>0</v>
      </c>
      <c r="G1650">
        <v>0</v>
      </c>
      <c r="H1650">
        <v>0</v>
      </c>
    </row>
    <row r="1651" spans="1:8">
      <c r="A1651" t="s">
        <v>164</v>
      </c>
      <c r="B1651" t="s">
        <v>183</v>
      </c>
      <c r="C1651" t="s">
        <v>857</v>
      </c>
      <c r="D1651">
        <v>5.3642105263157891</v>
      </c>
      <c r="E1651">
        <v>0</v>
      </c>
      <c r="F1651">
        <v>0</v>
      </c>
      <c r="G1651">
        <v>0</v>
      </c>
      <c r="H1651">
        <v>0</v>
      </c>
    </row>
    <row r="1652" spans="1:8">
      <c r="A1652" t="s">
        <v>164</v>
      </c>
      <c r="B1652" t="s">
        <v>183</v>
      </c>
      <c r="C1652" t="s">
        <v>858</v>
      </c>
      <c r="D1652">
        <v>19.771200000000004</v>
      </c>
      <c r="E1652">
        <v>0</v>
      </c>
      <c r="F1652">
        <v>0</v>
      </c>
      <c r="G1652">
        <v>0</v>
      </c>
      <c r="H1652">
        <v>0</v>
      </c>
    </row>
    <row r="1653" spans="1:8">
      <c r="A1653" t="s">
        <v>164</v>
      </c>
      <c r="B1653" t="s">
        <v>183</v>
      </c>
      <c r="C1653" t="s">
        <v>859</v>
      </c>
      <c r="D1653">
        <v>13.142720000000001</v>
      </c>
      <c r="E1653">
        <v>0</v>
      </c>
      <c r="F1653">
        <v>0</v>
      </c>
      <c r="G1653">
        <v>0</v>
      </c>
      <c r="H1653">
        <v>0</v>
      </c>
    </row>
    <row r="1654" spans="1:8">
      <c r="A1654" t="s">
        <v>164</v>
      </c>
      <c r="B1654" t="s">
        <v>183</v>
      </c>
      <c r="C1654" t="s">
        <v>860</v>
      </c>
      <c r="D1654">
        <v>13.142720000000002</v>
      </c>
      <c r="E1654">
        <v>0</v>
      </c>
      <c r="F1654">
        <v>0</v>
      </c>
      <c r="G1654">
        <v>0</v>
      </c>
      <c r="H1654">
        <v>0</v>
      </c>
    </row>
    <row r="1655" spans="1:8">
      <c r="A1655" t="s">
        <v>164</v>
      </c>
      <c r="B1655" t="s">
        <v>183</v>
      </c>
      <c r="C1655" t="s">
        <v>861</v>
      </c>
      <c r="D1655">
        <v>0</v>
      </c>
      <c r="E1655">
        <v>8.5027200000000018</v>
      </c>
      <c r="F1655">
        <v>2.2400000000000002</v>
      </c>
      <c r="G1655">
        <v>2.4</v>
      </c>
      <c r="H1655">
        <v>0</v>
      </c>
    </row>
    <row r="1656" spans="1:8">
      <c r="A1656" t="s">
        <v>164</v>
      </c>
      <c r="B1656" t="s">
        <v>183</v>
      </c>
      <c r="C1656" t="s">
        <v>862</v>
      </c>
      <c r="D1656">
        <v>0</v>
      </c>
      <c r="E1656">
        <v>8.5027200000000018</v>
      </c>
      <c r="F1656">
        <v>2.2400000000000002</v>
      </c>
      <c r="G1656">
        <v>2.4</v>
      </c>
      <c r="H1656">
        <v>0</v>
      </c>
    </row>
    <row r="1657" spans="1:8">
      <c r="A1657" t="s">
        <v>164</v>
      </c>
      <c r="B1657" t="s">
        <v>183</v>
      </c>
      <c r="C1657" t="s">
        <v>863</v>
      </c>
      <c r="D1657">
        <v>0</v>
      </c>
      <c r="E1657">
        <v>8.5027200000000018</v>
      </c>
      <c r="F1657">
        <v>2.2400000000000002</v>
      </c>
      <c r="G1657">
        <v>2.4</v>
      </c>
      <c r="H1657">
        <v>0</v>
      </c>
    </row>
    <row r="1658" spans="1:8">
      <c r="A1658" t="s">
        <v>164</v>
      </c>
      <c r="B1658" t="s">
        <v>185</v>
      </c>
      <c r="C1658" t="s">
        <v>856</v>
      </c>
      <c r="D1658">
        <v>6.1179931536157461</v>
      </c>
      <c r="E1658">
        <v>0</v>
      </c>
      <c r="F1658">
        <v>0</v>
      </c>
      <c r="G1658">
        <v>0</v>
      </c>
      <c r="H1658">
        <v>0</v>
      </c>
    </row>
    <row r="1659" spans="1:8">
      <c r="A1659" t="s">
        <v>164</v>
      </c>
      <c r="B1659" t="s">
        <v>185</v>
      </c>
      <c r="C1659" t="s">
        <v>857</v>
      </c>
      <c r="D1659">
        <v>6.8867871769914979</v>
      </c>
      <c r="E1659">
        <v>0</v>
      </c>
      <c r="F1659">
        <v>0</v>
      </c>
      <c r="G1659">
        <v>0</v>
      </c>
      <c r="H1659">
        <v>0</v>
      </c>
    </row>
    <row r="1660" spans="1:8">
      <c r="A1660" t="s">
        <v>164</v>
      </c>
      <c r="B1660" t="s">
        <v>185</v>
      </c>
      <c r="C1660" t="s">
        <v>858</v>
      </c>
      <c r="D1660">
        <v>18.627791869918706</v>
      </c>
      <c r="E1660">
        <v>0</v>
      </c>
      <c r="F1660">
        <v>0</v>
      </c>
      <c r="G1660">
        <v>0</v>
      </c>
      <c r="H1660">
        <v>0</v>
      </c>
    </row>
    <row r="1661" spans="1:8">
      <c r="A1661" t="s">
        <v>164</v>
      </c>
      <c r="B1661" t="s">
        <v>185</v>
      </c>
      <c r="C1661" t="s">
        <v>859</v>
      </c>
      <c r="D1661">
        <v>14.208805203252032</v>
      </c>
      <c r="E1661">
        <v>0</v>
      </c>
      <c r="F1661">
        <v>0</v>
      </c>
      <c r="G1661">
        <v>0</v>
      </c>
      <c r="H1661">
        <v>0</v>
      </c>
    </row>
    <row r="1662" spans="1:8">
      <c r="A1662" t="s">
        <v>164</v>
      </c>
      <c r="B1662" t="s">
        <v>185</v>
      </c>
      <c r="C1662" t="s">
        <v>860</v>
      </c>
      <c r="D1662">
        <v>12.521199354425519</v>
      </c>
      <c r="E1662">
        <v>0</v>
      </c>
      <c r="F1662">
        <v>0</v>
      </c>
      <c r="G1662">
        <v>0</v>
      </c>
      <c r="H1662">
        <v>0</v>
      </c>
    </row>
    <row r="1663" spans="1:8">
      <c r="A1663" t="s">
        <v>164</v>
      </c>
      <c r="B1663" t="s">
        <v>185</v>
      </c>
      <c r="C1663" t="s">
        <v>861</v>
      </c>
      <c r="D1663">
        <v>0</v>
      </c>
      <c r="E1663">
        <v>5.9830652013150605</v>
      </c>
      <c r="F1663">
        <v>4.538134153110458</v>
      </c>
      <c r="G1663">
        <v>2</v>
      </c>
      <c r="H1663">
        <v>0</v>
      </c>
    </row>
    <row r="1664" spans="1:8">
      <c r="A1664" t="s">
        <v>164</v>
      </c>
      <c r="B1664" t="s">
        <v>185</v>
      </c>
      <c r="C1664" t="s">
        <v>862</v>
      </c>
      <c r="D1664">
        <v>0</v>
      </c>
      <c r="E1664">
        <v>5.9830652013150605</v>
      </c>
      <c r="F1664">
        <v>4.538134153110458</v>
      </c>
      <c r="G1664">
        <v>2</v>
      </c>
      <c r="H1664">
        <v>0</v>
      </c>
    </row>
    <row r="1665" spans="1:8">
      <c r="A1665" t="s">
        <v>164</v>
      </c>
      <c r="B1665" t="s">
        <v>185</v>
      </c>
      <c r="C1665" t="s">
        <v>863</v>
      </c>
      <c r="D1665">
        <v>0</v>
      </c>
      <c r="E1665">
        <v>5.9830652013150605</v>
      </c>
      <c r="F1665">
        <v>4.538134153110458</v>
      </c>
      <c r="G1665">
        <v>2</v>
      </c>
      <c r="H1665">
        <v>0</v>
      </c>
    </row>
    <row r="1666" spans="1:8">
      <c r="A1666" t="s">
        <v>166</v>
      </c>
      <c r="B1666" t="s">
        <v>171</v>
      </c>
      <c r="C1666" t="s">
        <v>856</v>
      </c>
      <c r="D1666">
        <v>7.5093333333333341</v>
      </c>
      <c r="E1666">
        <v>0</v>
      </c>
      <c r="F1666">
        <v>0</v>
      </c>
      <c r="G1666">
        <v>0</v>
      </c>
      <c r="H1666">
        <v>0</v>
      </c>
    </row>
    <row r="1667" spans="1:8">
      <c r="A1667" t="s">
        <v>166</v>
      </c>
      <c r="B1667" t="s">
        <v>171</v>
      </c>
      <c r="C1667" t="s">
        <v>857</v>
      </c>
      <c r="D1667">
        <v>9.42291950712114</v>
      </c>
      <c r="E1667">
        <v>0</v>
      </c>
      <c r="F1667">
        <v>0</v>
      </c>
      <c r="G1667">
        <v>0</v>
      </c>
      <c r="H1667">
        <v>0</v>
      </c>
    </row>
    <row r="1668" spans="1:8">
      <c r="A1668" t="s">
        <v>166</v>
      </c>
      <c r="B1668" t="s">
        <v>171</v>
      </c>
      <c r="C1668" t="s">
        <v>858</v>
      </c>
      <c r="D1668">
        <v>16.216803580707847</v>
      </c>
      <c r="E1668">
        <v>0</v>
      </c>
      <c r="F1668">
        <v>0</v>
      </c>
      <c r="G1668">
        <v>0</v>
      </c>
      <c r="H1668">
        <v>0</v>
      </c>
    </row>
    <row r="1669" spans="1:8">
      <c r="A1669" t="s">
        <v>166</v>
      </c>
      <c r="B1669" t="s">
        <v>171</v>
      </c>
      <c r="C1669" t="s">
        <v>859</v>
      </c>
      <c r="D1669">
        <v>18.058921138574419</v>
      </c>
      <c r="E1669">
        <v>0</v>
      </c>
      <c r="F1669">
        <v>0</v>
      </c>
      <c r="G1669">
        <v>0</v>
      </c>
      <c r="H1669">
        <v>0</v>
      </c>
    </row>
    <row r="1670" spans="1:8">
      <c r="A1670" t="s">
        <v>166</v>
      </c>
      <c r="B1670" t="s">
        <v>171</v>
      </c>
      <c r="C1670" t="s">
        <v>860</v>
      </c>
      <c r="D1670">
        <v>17.473260515830411</v>
      </c>
      <c r="E1670">
        <v>0</v>
      </c>
      <c r="F1670">
        <v>0</v>
      </c>
      <c r="G1670">
        <v>0</v>
      </c>
      <c r="H1670">
        <v>0</v>
      </c>
    </row>
    <row r="1671" spans="1:8">
      <c r="A1671" t="s">
        <v>166</v>
      </c>
      <c r="B1671" t="s">
        <v>171</v>
      </c>
      <c r="C1671" t="s">
        <v>861</v>
      </c>
      <c r="D1671">
        <v>0</v>
      </c>
      <c r="E1671">
        <v>11.329372748311979</v>
      </c>
      <c r="F1671">
        <v>2.5630417292963998</v>
      </c>
      <c r="G1671">
        <v>1.5808460382220306</v>
      </c>
      <c r="H1671">
        <v>2</v>
      </c>
    </row>
    <row r="1672" spans="1:8">
      <c r="A1672" t="s">
        <v>166</v>
      </c>
      <c r="B1672" t="s">
        <v>171</v>
      </c>
      <c r="C1672" t="s">
        <v>862</v>
      </c>
      <c r="D1672">
        <v>0</v>
      </c>
      <c r="E1672">
        <v>11.329372748311979</v>
      </c>
      <c r="F1672">
        <v>2.5630417292963998</v>
      </c>
      <c r="G1672">
        <v>1.5808460382220306</v>
      </c>
      <c r="H1672">
        <v>2</v>
      </c>
    </row>
    <row r="1673" spans="1:8">
      <c r="A1673" t="s">
        <v>166</v>
      </c>
      <c r="B1673" t="s">
        <v>171</v>
      </c>
      <c r="C1673" t="s">
        <v>863</v>
      </c>
      <c r="D1673">
        <v>0</v>
      </c>
      <c r="E1673">
        <v>11.329372748311979</v>
      </c>
      <c r="F1673">
        <v>2.5630417292963998</v>
      </c>
      <c r="G1673">
        <v>1.5808460382220306</v>
      </c>
      <c r="H1673">
        <v>2</v>
      </c>
    </row>
    <row r="1674" spans="1:8">
      <c r="A1674" t="s">
        <v>166</v>
      </c>
      <c r="B1674" t="s">
        <v>173</v>
      </c>
      <c r="C1674" t="s">
        <v>856</v>
      </c>
      <c r="D1674">
        <v>3.5203526056520609</v>
      </c>
      <c r="E1674">
        <v>0</v>
      </c>
      <c r="F1674">
        <v>0</v>
      </c>
      <c r="G1674">
        <v>0</v>
      </c>
      <c r="H1674">
        <v>0</v>
      </c>
    </row>
    <row r="1675" spans="1:8">
      <c r="A1675" t="s">
        <v>166</v>
      </c>
      <c r="B1675" t="s">
        <v>173</v>
      </c>
      <c r="C1675" t="s">
        <v>857</v>
      </c>
      <c r="D1675">
        <v>10.131092192483317</v>
      </c>
      <c r="E1675">
        <v>0</v>
      </c>
      <c r="F1675">
        <v>0</v>
      </c>
      <c r="G1675">
        <v>0</v>
      </c>
      <c r="H1675">
        <v>0</v>
      </c>
    </row>
    <row r="1676" spans="1:8">
      <c r="A1676" t="s">
        <v>166</v>
      </c>
      <c r="B1676" t="s">
        <v>173</v>
      </c>
      <c r="C1676" t="s">
        <v>858</v>
      </c>
      <c r="D1676">
        <v>12.830106028606259</v>
      </c>
      <c r="E1676">
        <v>0</v>
      </c>
      <c r="F1676">
        <v>0</v>
      </c>
      <c r="G1676">
        <v>0</v>
      </c>
      <c r="H1676">
        <v>0</v>
      </c>
    </row>
    <row r="1677" spans="1:8">
      <c r="A1677" t="s">
        <v>166</v>
      </c>
      <c r="B1677" t="s">
        <v>173</v>
      </c>
      <c r="C1677" t="s">
        <v>859</v>
      </c>
      <c r="D1677">
        <v>12.083912143324305</v>
      </c>
      <c r="E1677">
        <v>0</v>
      </c>
      <c r="F1677">
        <v>0</v>
      </c>
      <c r="G1677">
        <v>0</v>
      </c>
      <c r="H1677">
        <v>0</v>
      </c>
    </row>
    <row r="1678" spans="1:8">
      <c r="A1678" t="s">
        <v>166</v>
      </c>
      <c r="B1678" t="s">
        <v>173</v>
      </c>
      <c r="C1678" t="s">
        <v>860</v>
      </c>
      <c r="D1678">
        <v>15.170781857889905</v>
      </c>
      <c r="E1678">
        <v>0</v>
      </c>
      <c r="F1678">
        <v>0</v>
      </c>
      <c r="G1678">
        <v>0</v>
      </c>
      <c r="H1678">
        <v>0</v>
      </c>
    </row>
    <row r="1679" spans="1:8">
      <c r="A1679" t="s">
        <v>166</v>
      </c>
      <c r="B1679" t="s">
        <v>173</v>
      </c>
      <c r="C1679" t="s">
        <v>861</v>
      </c>
      <c r="D1679">
        <v>0</v>
      </c>
      <c r="E1679">
        <v>8.4735711893420991</v>
      </c>
      <c r="F1679">
        <v>2.9922578538974873</v>
      </c>
      <c r="G1679">
        <v>2.41788447942423</v>
      </c>
      <c r="H1679">
        <v>1.2870683352260861</v>
      </c>
    </row>
    <row r="1680" spans="1:8">
      <c r="A1680" t="s">
        <v>166</v>
      </c>
      <c r="B1680" t="s">
        <v>173</v>
      </c>
      <c r="C1680" t="s">
        <v>862</v>
      </c>
      <c r="D1680">
        <v>0</v>
      </c>
      <c r="E1680">
        <v>8.4735711893420991</v>
      </c>
      <c r="F1680">
        <v>2.9922578538974873</v>
      </c>
      <c r="G1680">
        <v>2.41788447942423</v>
      </c>
      <c r="H1680">
        <v>1.2870683352260861</v>
      </c>
    </row>
    <row r="1681" spans="1:8">
      <c r="A1681" t="s">
        <v>166</v>
      </c>
      <c r="B1681" t="s">
        <v>173</v>
      </c>
      <c r="C1681" t="s">
        <v>863</v>
      </c>
      <c r="D1681">
        <v>0</v>
      </c>
      <c r="E1681">
        <v>8.4735711893420991</v>
      </c>
      <c r="F1681">
        <v>2.9922578538974873</v>
      </c>
      <c r="G1681">
        <v>2.41788447942423</v>
      </c>
      <c r="H1681">
        <v>1.2870683352260861</v>
      </c>
    </row>
    <row r="1682" spans="1:8">
      <c r="A1682" t="s">
        <v>166</v>
      </c>
      <c r="B1682" t="s">
        <v>175</v>
      </c>
      <c r="C1682" t="s">
        <v>856</v>
      </c>
      <c r="D1682">
        <v>7.065853658536585</v>
      </c>
      <c r="E1682">
        <v>0</v>
      </c>
      <c r="F1682">
        <v>0</v>
      </c>
      <c r="G1682">
        <v>0</v>
      </c>
      <c r="H1682">
        <v>0</v>
      </c>
    </row>
    <row r="1683" spans="1:8">
      <c r="A1683" t="s">
        <v>166</v>
      </c>
      <c r="B1683" t="s">
        <v>175</v>
      </c>
      <c r="C1683" t="s">
        <v>857</v>
      </c>
      <c r="D1683">
        <v>7.065853658536585</v>
      </c>
      <c r="E1683">
        <v>0</v>
      </c>
      <c r="F1683">
        <v>0</v>
      </c>
      <c r="G1683">
        <v>0</v>
      </c>
      <c r="H1683">
        <v>0</v>
      </c>
    </row>
    <row r="1684" spans="1:8">
      <c r="A1684" t="s">
        <v>166</v>
      </c>
      <c r="B1684" t="s">
        <v>175</v>
      </c>
      <c r="C1684" t="s">
        <v>858</v>
      </c>
      <c r="D1684">
        <v>32.6819512195122</v>
      </c>
      <c r="E1684">
        <v>0</v>
      </c>
      <c r="F1684">
        <v>0</v>
      </c>
      <c r="G1684">
        <v>0</v>
      </c>
      <c r="H1684">
        <v>0</v>
      </c>
    </row>
    <row r="1685" spans="1:8">
      <c r="A1685" t="s">
        <v>166</v>
      </c>
      <c r="B1685" t="s">
        <v>175</v>
      </c>
      <c r="C1685" t="s">
        <v>859</v>
      </c>
      <c r="D1685">
        <v>32.6819512195122</v>
      </c>
      <c r="E1685">
        <v>0</v>
      </c>
      <c r="F1685">
        <v>0</v>
      </c>
      <c r="G1685">
        <v>0</v>
      </c>
      <c r="H1685">
        <v>0</v>
      </c>
    </row>
    <row r="1686" spans="1:8">
      <c r="A1686" t="s">
        <v>166</v>
      </c>
      <c r="B1686" t="s">
        <v>175</v>
      </c>
      <c r="C1686" t="s">
        <v>860</v>
      </c>
      <c r="D1686">
        <v>22.556316126553096</v>
      </c>
      <c r="E1686">
        <v>0</v>
      </c>
      <c r="F1686">
        <v>0</v>
      </c>
      <c r="G1686">
        <v>0</v>
      </c>
      <c r="H1686">
        <v>0</v>
      </c>
    </row>
    <row r="1687" spans="1:8">
      <c r="A1687" t="s">
        <v>166</v>
      </c>
      <c r="B1687" t="s">
        <v>175</v>
      </c>
      <c r="C1687" t="s">
        <v>861</v>
      </c>
      <c r="D1687">
        <v>0</v>
      </c>
      <c r="E1687">
        <v>1.8875112078903546</v>
      </c>
      <c r="F1687">
        <v>18.268804918662742</v>
      </c>
      <c r="G1687">
        <v>2.4</v>
      </c>
      <c r="H1687">
        <v>0</v>
      </c>
    </row>
    <row r="1688" spans="1:8">
      <c r="A1688" t="s">
        <v>166</v>
      </c>
      <c r="B1688" t="s">
        <v>175</v>
      </c>
      <c r="C1688" t="s">
        <v>862</v>
      </c>
      <c r="D1688">
        <v>0</v>
      </c>
      <c r="E1688">
        <v>1.8875112078903546</v>
      </c>
      <c r="F1688">
        <v>18.268804918662742</v>
      </c>
      <c r="G1688">
        <v>2.4</v>
      </c>
      <c r="H1688">
        <v>0</v>
      </c>
    </row>
    <row r="1689" spans="1:8">
      <c r="A1689" t="s">
        <v>166</v>
      </c>
      <c r="B1689" t="s">
        <v>175</v>
      </c>
      <c r="C1689" t="s">
        <v>863</v>
      </c>
      <c r="D1689">
        <v>0</v>
      </c>
      <c r="E1689">
        <v>1.8875112078903546</v>
      </c>
      <c r="F1689">
        <v>18.268804918662742</v>
      </c>
      <c r="G1689">
        <v>2.4</v>
      </c>
      <c r="H1689">
        <v>0</v>
      </c>
    </row>
    <row r="1690" spans="1:8">
      <c r="A1690" t="s">
        <v>166</v>
      </c>
      <c r="B1690" t="s">
        <v>177</v>
      </c>
      <c r="C1690" t="s">
        <v>856</v>
      </c>
      <c r="D1690">
        <v>3.7052631578947368</v>
      </c>
      <c r="E1690">
        <v>0</v>
      </c>
      <c r="F1690">
        <v>0</v>
      </c>
      <c r="G1690">
        <v>0</v>
      </c>
      <c r="H1690">
        <v>0</v>
      </c>
    </row>
    <row r="1691" spans="1:8">
      <c r="A1691" t="s">
        <v>166</v>
      </c>
      <c r="B1691" t="s">
        <v>177</v>
      </c>
      <c r="C1691" t="s">
        <v>857</v>
      </c>
      <c r="D1691">
        <v>5.3642105263157891</v>
      </c>
      <c r="E1691">
        <v>0</v>
      </c>
      <c r="F1691">
        <v>0</v>
      </c>
      <c r="G1691">
        <v>0</v>
      </c>
      <c r="H1691">
        <v>0</v>
      </c>
    </row>
    <row r="1692" spans="1:8">
      <c r="A1692" t="s">
        <v>166</v>
      </c>
      <c r="B1692" t="s">
        <v>177</v>
      </c>
      <c r="C1692" t="s">
        <v>858</v>
      </c>
      <c r="D1692">
        <v>19.771200000000004</v>
      </c>
      <c r="E1692">
        <v>0</v>
      </c>
      <c r="F1692">
        <v>0</v>
      </c>
      <c r="G1692">
        <v>0</v>
      </c>
      <c r="H1692">
        <v>0</v>
      </c>
    </row>
    <row r="1693" spans="1:8">
      <c r="A1693" t="s">
        <v>166</v>
      </c>
      <c r="B1693" t="s">
        <v>177</v>
      </c>
      <c r="C1693" t="s">
        <v>859</v>
      </c>
      <c r="D1693">
        <v>13.142720000000001</v>
      </c>
      <c r="E1693">
        <v>0</v>
      </c>
      <c r="F1693">
        <v>0</v>
      </c>
      <c r="G1693">
        <v>0</v>
      </c>
      <c r="H1693">
        <v>0</v>
      </c>
    </row>
    <row r="1694" spans="1:8">
      <c r="A1694" t="s">
        <v>166</v>
      </c>
      <c r="B1694" t="s">
        <v>177</v>
      </c>
      <c r="C1694" t="s">
        <v>860</v>
      </c>
      <c r="D1694">
        <v>13.142720000000002</v>
      </c>
      <c r="E1694">
        <v>0</v>
      </c>
      <c r="F1694">
        <v>0</v>
      </c>
      <c r="G1694">
        <v>0</v>
      </c>
      <c r="H1694">
        <v>0</v>
      </c>
    </row>
    <row r="1695" spans="1:8">
      <c r="A1695" t="s">
        <v>166</v>
      </c>
      <c r="B1695" t="s">
        <v>177</v>
      </c>
      <c r="C1695" t="s">
        <v>861</v>
      </c>
      <c r="D1695">
        <v>0</v>
      </c>
      <c r="E1695">
        <v>8.5027200000000018</v>
      </c>
      <c r="F1695">
        <v>2.2400000000000002</v>
      </c>
      <c r="G1695">
        <v>2.4</v>
      </c>
      <c r="H1695">
        <v>0</v>
      </c>
    </row>
    <row r="1696" spans="1:8">
      <c r="A1696" t="s">
        <v>166</v>
      </c>
      <c r="B1696" t="s">
        <v>177</v>
      </c>
      <c r="C1696" t="s">
        <v>862</v>
      </c>
      <c r="D1696">
        <v>0</v>
      </c>
      <c r="E1696">
        <v>8.5027200000000018</v>
      </c>
      <c r="F1696">
        <v>2.2400000000000002</v>
      </c>
      <c r="G1696">
        <v>2.4</v>
      </c>
      <c r="H1696">
        <v>0</v>
      </c>
    </row>
    <row r="1697" spans="1:8">
      <c r="A1697" t="s">
        <v>166</v>
      </c>
      <c r="B1697" t="s">
        <v>177</v>
      </c>
      <c r="C1697" t="s">
        <v>863</v>
      </c>
      <c r="D1697">
        <v>0</v>
      </c>
      <c r="E1697">
        <v>8.5027200000000018</v>
      </c>
      <c r="F1697">
        <v>2.2400000000000002</v>
      </c>
      <c r="G1697">
        <v>2.4</v>
      </c>
      <c r="H1697">
        <v>0</v>
      </c>
    </row>
    <row r="1698" spans="1:8">
      <c r="A1698" t="s">
        <v>166</v>
      </c>
      <c r="B1698" t="s">
        <v>179</v>
      </c>
      <c r="C1698" t="s">
        <v>856</v>
      </c>
      <c r="D1698">
        <v>3.7052631578947368</v>
      </c>
      <c r="E1698">
        <v>0</v>
      </c>
      <c r="F1698">
        <v>0</v>
      </c>
      <c r="G1698">
        <v>0</v>
      </c>
      <c r="H1698">
        <v>0</v>
      </c>
    </row>
    <row r="1699" spans="1:8">
      <c r="A1699" t="s">
        <v>166</v>
      </c>
      <c r="B1699" t="s">
        <v>179</v>
      </c>
      <c r="C1699" t="s">
        <v>857</v>
      </c>
      <c r="D1699">
        <v>5.3642105263157891</v>
      </c>
      <c r="E1699">
        <v>0</v>
      </c>
      <c r="F1699">
        <v>0</v>
      </c>
      <c r="G1699">
        <v>0</v>
      </c>
      <c r="H1699">
        <v>0</v>
      </c>
    </row>
    <row r="1700" spans="1:8">
      <c r="A1700" t="s">
        <v>166</v>
      </c>
      <c r="B1700" t="s">
        <v>179</v>
      </c>
      <c r="C1700" t="s">
        <v>858</v>
      </c>
      <c r="D1700">
        <v>19.771200000000004</v>
      </c>
      <c r="E1700">
        <v>0</v>
      </c>
      <c r="F1700">
        <v>0</v>
      </c>
      <c r="G1700">
        <v>0</v>
      </c>
      <c r="H1700">
        <v>0</v>
      </c>
    </row>
    <row r="1701" spans="1:8">
      <c r="A1701" t="s">
        <v>166</v>
      </c>
      <c r="B1701" t="s">
        <v>179</v>
      </c>
      <c r="C1701" t="s">
        <v>859</v>
      </c>
      <c r="D1701">
        <v>13.142720000000001</v>
      </c>
      <c r="E1701">
        <v>0</v>
      </c>
      <c r="F1701">
        <v>0</v>
      </c>
      <c r="G1701">
        <v>0</v>
      </c>
      <c r="H1701">
        <v>0</v>
      </c>
    </row>
    <row r="1702" spans="1:8">
      <c r="A1702" t="s">
        <v>166</v>
      </c>
      <c r="B1702" t="s">
        <v>179</v>
      </c>
      <c r="C1702" t="s">
        <v>860</v>
      </c>
      <c r="D1702">
        <v>13.142720000000002</v>
      </c>
      <c r="E1702">
        <v>0</v>
      </c>
      <c r="F1702">
        <v>0</v>
      </c>
      <c r="G1702">
        <v>0</v>
      </c>
      <c r="H1702">
        <v>0</v>
      </c>
    </row>
    <row r="1703" spans="1:8">
      <c r="A1703" t="s">
        <v>166</v>
      </c>
      <c r="B1703" t="s">
        <v>179</v>
      </c>
      <c r="C1703" t="s">
        <v>861</v>
      </c>
      <c r="D1703">
        <v>0</v>
      </c>
      <c r="E1703">
        <v>8.5027200000000018</v>
      </c>
      <c r="F1703">
        <v>2.2400000000000002</v>
      </c>
      <c r="G1703">
        <v>2.4</v>
      </c>
      <c r="H1703">
        <v>0</v>
      </c>
    </row>
    <row r="1704" spans="1:8">
      <c r="A1704" t="s">
        <v>166</v>
      </c>
      <c r="B1704" t="s">
        <v>179</v>
      </c>
      <c r="C1704" t="s">
        <v>862</v>
      </c>
      <c r="D1704">
        <v>0</v>
      </c>
      <c r="E1704">
        <v>8.5027200000000018</v>
      </c>
      <c r="F1704">
        <v>2.2400000000000002</v>
      </c>
      <c r="G1704">
        <v>2.4</v>
      </c>
      <c r="H1704">
        <v>0</v>
      </c>
    </row>
    <row r="1705" spans="1:8">
      <c r="A1705" t="s">
        <v>166</v>
      </c>
      <c r="B1705" t="s">
        <v>179</v>
      </c>
      <c r="C1705" t="s">
        <v>863</v>
      </c>
      <c r="D1705">
        <v>0</v>
      </c>
      <c r="E1705">
        <v>8.5027200000000018</v>
      </c>
      <c r="F1705">
        <v>2.2400000000000002</v>
      </c>
      <c r="G1705">
        <v>2.4</v>
      </c>
      <c r="H1705">
        <v>0</v>
      </c>
    </row>
    <row r="1706" spans="1:8">
      <c r="A1706" t="s">
        <v>166</v>
      </c>
      <c r="B1706" t="s">
        <v>181</v>
      </c>
      <c r="C1706" t="s">
        <v>856</v>
      </c>
      <c r="D1706">
        <v>3.7052631578947368</v>
      </c>
      <c r="E1706">
        <v>0</v>
      </c>
      <c r="F1706">
        <v>0</v>
      </c>
      <c r="G1706">
        <v>0</v>
      </c>
      <c r="H1706">
        <v>0</v>
      </c>
    </row>
    <row r="1707" spans="1:8">
      <c r="A1707" t="s">
        <v>166</v>
      </c>
      <c r="B1707" t="s">
        <v>181</v>
      </c>
      <c r="C1707" t="s">
        <v>857</v>
      </c>
      <c r="D1707">
        <v>5.3642105263157891</v>
      </c>
      <c r="E1707">
        <v>0</v>
      </c>
      <c r="F1707">
        <v>0</v>
      </c>
      <c r="G1707">
        <v>0</v>
      </c>
      <c r="H1707">
        <v>0</v>
      </c>
    </row>
    <row r="1708" spans="1:8">
      <c r="A1708" t="s">
        <v>166</v>
      </c>
      <c r="B1708" t="s">
        <v>181</v>
      </c>
      <c r="C1708" t="s">
        <v>858</v>
      </c>
      <c r="D1708">
        <v>19.771200000000004</v>
      </c>
      <c r="E1708">
        <v>0</v>
      </c>
      <c r="F1708">
        <v>0</v>
      </c>
      <c r="G1708">
        <v>0</v>
      </c>
      <c r="H1708">
        <v>0</v>
      </c>
    </row>
    <row r="1709" spans="1:8">
      <c r="A1709" t="s">
        <v>166</v>
      </c>
      <c r="B1709" t="s">
        <v>181</v>
      </c>
      <c r="C1709" t="s">
        <v>859</v>
      </c>
      <c r="D1709">
        <v>13.142720000000001</v>
      </c>
      <c r="E1709">
        <v>0</v>
      </c>
      <c r="F1709">
        <v>0</v>
      </c>
      <c r="G1709">
        <v>0</v>
      </c>
      <c r="H1709">
        <v>0</v>
      </c>
    </row>
    <row r="1710" spans="1:8">
      <c r="A1710" t="s">
        <v>166</v>
      </c>
      <c r="B1710" t="s">
        <v>181</v>
      </c>
      <c r="C1710" t="s">
        <v>860</v>
      </c>
      <c r="D1710">
        <v>13.142720000000002</v>
      </c>
      <c r="E1710">
        <v>0</v>
      </c>
      <c r="F1710">
        <v>0</v>
      </c>
      <c r="G1710">
        <v>0</v>
      </c>
      <c r="H1710">
        <v>0</v>
      </c>
    </row>
    <row r="1711" spans="1:8">
      <c r="A1711" t="s">
        <v>166</v>
      </c>
      <c r="B1711" t="s">
        <v>181</v>
      </c>
      <c r="C1711" t="s">
        <v>861</v>
      </c>
      <c r="D1711">
        <v>0</v>
      </c>
      <c r="E1711">
        <v>8.5027200000000018</v>
      </c>
      <c r="F1711">
        <v>2.2400000000000002</v>
      </c>
      <c r="G1711">
        <v>2.4</v>
      </c>
      <c r="H1711">
        <v>0</v>
      </c>
    </row>
    <row r="1712" spans="1:8">
      <c r="A1712" t="s">
        <v>166</v>
      </c>
      <c r="B1712" t="s">
        <v>181</v>
      </c>
      <c r="C1712" t="s">
        <v>862</v>
      </c>
      <c r="D1712">
        <v>0</v>
      </c>
      <c r="E1712">
        <v>8.5027200000000018</v>
      </c>
      <c r="F1712">
        <v>2.2400000000000002</v>
      </c>
      <c r="G1712">
        <v>2.4</v>
      </c>
      <c r="H1712">
        <v>0</v>
      </c>
    </row>
    <row r="1713" spans="1:8">
      <c r="A1713" t="s">
        <v>166</v>
      </c>
      <c r="B1713" t="s">
        <v>181</v>
      </c>
      <c r="C1713" t="s">
        <v>863</v>
      </c>
      <c r="D1713">
        <v>0</v>
      </c>
      <c r="E1713">
        <v>8.5027200000000018</v>
      </c>
      <c r="F1713">
        <v>2.2400000000000002</v>
      </c>
      <c r="G1713">
        <v>2.4</v>
      </c>
      <c r="H1713">
        <v>0</v>
      </c>
    </row>
    <row r="1714" spans="1:8">
      <c r="A1714" t="s">
        <v>166</v>
      </c>
      <c r="B1714" t="s">
        <v>183</v>
      </c>
      <c r="C1714" t="s">
        <v>856</v>
      </c>
      <c r="D1714">
        <v>3.7052631578947368</v>
      </c>
      <c r="E1714">
        <v>0</v>
      </c>
      <c r="F1714">
        <v>0</v>
      </c>
      <c r="G1714">
        <v>0</v>
      </c>
      <c r="H1714">
        <v>0</v>
      </c>
    </row>
    <row r="1715" spans="1:8">
      <c r="A1715" t="s">
        <v>166</v>
      </c>
      <c r="B1715" t="s">
        <v>183</v>
      </c>
      <c r="C1715" t="s">
        <v>857</v>
      </c>
      <c r="D1715">
        <v>5.3642105263157891</v>
      </c>
      <c r="E1715">
        <v>0</v>
      </c>
      <c r="F1715">
        <v>0</v>
      </c>
      <c r="G1715">
        <v>0</v>
      </c>
      <c r="H1715">
        <v>0</v>
      </c>
    </row>
    <row r="1716" spans="1:8">
      <c r="A1716" t="s">
        <v>166</v>
      </c>
      <c r="B1716" t="s">
        <v>183</v>
      </c>
      <c r="C1716" t="s">
        <v>858</v>
      </c>
      <c r="D1716">
        <v>19.771200000000004</v>
      </c>
      <c r="E1716">
        <v>0</v>
      </c>
      <c r="F1716">
        <v>0</v>
      </c>
      <c r="G1716">
        <v>0</v>
      </c>
      <c r="H1716">
        <v>0</v>
      </c>
    </row>
    <row r="1717" spans="1:8">
      <c r="A1717" t="s">
        <v>166</v>
      </c>
      <c r="B1717" t="s">
        <v>183</v>
      </c>
      <c r="C1717" t="s">
        <v>859</v>
      </c>
      <c r="D1717">
        <v>13.142720000000001</v>
      </c>
      <c r="E1717">
        <v>0</v>
      </c>
      <c r="F1717">
        <v>0</v>
      </c>
      <c r="G1717">
        <v>0</v>
      </c>
      <c r="H1717">
        <v>0</v>
      </c>
    </row>
    <row r="1718" spans="1:8">
      <c r="A1718" t="s">
        <v>166</v>
      </c>
      <c r="B1718" t="s">
        <v>183</v>
      </c>
      <c r="C1718" t="s">
        <v>860</v>
      </c>
      <c r="D1718">
        <v>13.142720000000002</v>
      </c>
      <c r="E1718">
        <v>0</v>
      </c>
      <c r="F1718">
        <v>0</v>
      </c>
      <c r="G1718">
        <v>0</v>
      </c>
      <c r="H1718">
        <v>0</v>
      </c>
    </row>
    <row r="1719" spans="1:8">
      <c r="A1719" t="s">
        <v>166</v>
      </c>
      <c r="B1719" t="s">
        <v>183</v>
      </c>
      <c r="C1719" t="s">
        <v>861</v>
      </c>
      <c r="D1719">
        <v>0</v>
      </c>
      <c r="E1719">
        <v>8.5027200000000018</v>
      </c>
      <c r="F1719">
        <v>2.2400000000000002</v>
      </c>
      <c r="G1719">
        <v>2.4</v>
      </c>
      <c r="H1719">
        <v>0</v>
      </c>
    </row>
    <row r="1720" spans="1:8">
      <c r="A1720" t="s">
        <v>166</v>
      </c>
      <c r="B1720" t="s">
        <v>183</v>
      </c>
      <c r="C1720" t="s">
        <v>862</v>
      </c>
      <c r="D1720">
        <v>0</v>
      </c>
      <c r="E1720">
        <v>8.5027200000000018</v>
      </c>
      <c r="F1720">
        <v>2.2400000000000002</v>
      </c>
      <c r="G1720">
        <v>2.4</v>
      </c>
      <c r="H1720">
        <v>0</v>
      </c>
    </row>
    <row r="1721" spans="1:8">
      <c r="A1721" t="s">
        <v>166</v>
      </c>
      <c r="B1721" t="s">
        <v>183</v>
      </c>
      <c r="C1721" t="s">
        <v>863</v>
      </c>
      <c r="D1721">
        <v>0</v>
      </c>
      <c r="E1721">
        <v>8.5027200000000018</v>
      </c>
      <c r="F1721">
        <v>2.2400000000000002</v>
      </c>
      <c r="G1721">
        <v>2.4</v>
      </c>
      <c r="H1721">
        <v>0</v>
      </c>
    </row>
    <row r="1722" spans="1:8">
      <c r="A1722" t="s">
        <v>166</v>
      </c>
      <c r="B1722" t="s">
        <v>185</v>
      </c>
      <c r="C1722" t="s">
        <v>856</v>
      </c>
      <c r="D1722">
        <v>6.1179931536157461</v>
      </c>
      <c r="E1722">
        <v>0</v>
      </c>
      <c r="F1722">
        <v>0</v>
      </c>
      <c r="G1722">
        <v>0</v>
      </c>
      <c r="H1722">
        <v>0</v>
      </c>
    </row>
    <row r="1723" spans="1:8">
      <c r="A1723" t="s">
        <v>166</v>
      </c>
      <c r="B1723" t="s">
        <v>185</v>
      </c>
      <c r="C1723" t="s">
        <v>857</v>
      </c>
      <c r="D1723">
        <v>6.8867871769914979</v>
      </c>
      <c r="E1723">
        <v>0</v>
      </c>
      <c r="F1723">
        <v>0</v>
      </c>
      <c r="G1723">
        <v>0</v>
      </c>
      <c r="H1723">
        <v>0</v>
      </c>
    </row>
    <row r="1724" spans="1:8">
      <c r="A1724" t="s">
        <v>166</v>
      </c>
      <c r="B1724" t="s">
        <v>185</v>
      </c>
      <c r="C1724" t="s">
        <v>858</v>
      </c>
      <c r="D1724">
        <v>18.627791869918706</v>
      </c>
      <c r="E1724">
        <v>0</v>
      </c>
      <c r="F1724">
        <v>0</v>
      </c>
      <c r="G1724">
        <v>0</v>
      </c>
      <c r="H1724">
        <v>0</v>
      </c>
    </row>
    <row r="1725" spans="1:8">
      <c r="A1725" t="s">
        <v>166</v>
      </c>
      <c r="B1725" t="s">
        <v>185</v>
      </c>
      <c r="C1725" t="s">
        <v>859</v>
      </c>
      <c r="D1725">
        <v>14.208805203252032</v>
      </c>
      <c r="E1725">
        <v>0</v>
      </c>
      <c r="F1725">
        <v>0</v>
      </c>
      <c r="G1725">
        <v>0</v>
      </c>
      <c r="H1725">
        <v>0</v>
      </c>
    </row>
    <row r="1726" spans="1:8">
      <c r="A1726" t="s">
        <v>166</v>
      </c>
      <c r="B1726" t="s">
        <v>185</v>
      </c>
      <c r="C1726" t="s">
        <v>860</v>
      </c>
      <c r="D1726">
        <v>12.521199354425519</v>
      </c>
      <c r="E1726">
        <v>0</v>
      </c>
      <c r="F1726">
        <v>0</v>
      </c>
      <c r="G1726">
        <v>0</v>
      </c>
      <c r="H1726">
        <v>0</v>
      </c>
    </row>
    <row r="1727" spans="1:8">
      <c r="A1727" t="s">
        <v>166</v>
      </c>
      <c r="B1727" t="s">
        <v>185</v>
      </c>
      <c r="C1727" t="s">
        <v>861</v>
      </c>
      <c r="D1727">
        <v>0</v>
      </c>
      <c r="E1727">
        <v>5.9830652013150605</v>
      </c>
      <c r="F1727">
        <v>4.538134153110458</v>
      </c>
      <c r="G1727">
        <v>2</v>
      </c>
      <c r="H1727">
        <v>0</v>
      </c>
    </row>
    <row r="1728" spans="1:8">
      <c r="A1728" t="s">
        <v>166</v>
      </c>
      <c r="B1728" t="s">
        <v>185</v>
      </c>
      <c r="C1728" t="s">
        <v>862</v>
      </c>
      <c r="D1728">
        <v>0</v>
      </c>
      <c r="E1728">
        <v>5.9830652013150605</v>
      </c>
      <c r="F1728">
        <v>4.538134153110458</v>
      </c>
      <c r="G1728">
        <v>2</v>
      </c>
      <c r="H1728">
        <v>0</v>
      </c>
    </row>
    <row r="1729" spans="1:8">
      <c r="A1729" t="s">
        <v>166</v>
      </c>
      <c r="B1729" t="s">
        <v>185</v>
      </c>
      <c r="C1729" t="s">
        <v>863</v>
      </c>
      <c r="D1729">
        <v>0</v>
      </c>
      <c r="E1729">
        <v>5.9830652013150605</v>
      </c>
      <c r="F1729">
        <v>4.538134153110458</v>
      </c>
      <c r="G1729">
        <v>2</v>
      </c>
      <c r="H1729">
        <v>0</v>
      </c>
    </row>
    <row r="1730" spans="1:8">
      <c r="A1730" t="s">
        <v>168</v>
      </c>
      <c r="B1730" t="s">
        <v>171</v>
      </c>
      <c r="C1730" t="s">
        <v>856</v>
      </c>
      <c r="D1730">
        <v>12.63434115805947</v>
      </c>
      <c r="E1730">
        <v>0</v>
      </c>
      <c r="F1730">
        <v>0</v>
      </c>
      <c r="G1730">
        <v>0</v>
      </c>
      <c r="H1730">
        <v>0</v>
      </c>
    </row>
    <row r="1731" spans="1:8">
      <c r="A1731" t="s">
        <v>168</v>
      </c>
      <c r="B1731" t="s">
        <v>171</v>
      </c>
      <c r="C1731" t="s">
        <v>857</v>
      </c>
      <c r="D1731">
        <v>10.915325953259533</v>
      </c>
      <c r="E1731">
        <v>0</v>
      </c>
      <c r="F1731">
        <v>0</v>
      </c>
      <c r="G1731">
        <v>0</v>
      </c>
      <c r="H1731">
        <v>0</v>
      </c>
    </row>
    <row r="1732" spans="1:8">
      <c r="A1732" t="s">
        <v>168</v>
      </c>
      <c r="B1732" t="s">
        <v>171</v>
      </c>
      <c r="C1732" t="s">
        <v>858</v>
      </c>
      <c r="D1732">
        <v>8.1345756358768408</v>
      </c>
      <c r="E1732">
        <v>0</v>
      </c>
      <c r="F1732">
        <v>0</v>
      </c>
      <c r="G1732">
        <v>0</v>
      </c>
      <c r="H1732">
        <v>0</v>
      </c>
    </row>
    <row r="1733" spans="1:8">
      <c r="A1733" t="s">
        <v>168</v>
      </c>
      <c r="B1733" t="s">
        <v>171</v>
      </c>
      <c r="C1733" t="s">
        <v>859</v>
      </c>
      <c r="D1733">
        <v>6.9234042553191477</v>
      </c>
      <c r="E1733">
        <v>0</v>
      </c>
      <c r="F1733">
        <v>0</v>
      </c>
      <c r="G1733">
        <v>0</v>
      </c>
      <c r="H1733">
        <v>0</v>
      </c>
    </row>
    <row r="1734" spans="1:8">
      <c r="A1734" t="s">
        <v>168</v>
      </c>
      <c r="B1734" t="s">
        <v>171</v>
      </c>
      <c r="C1734" t="s">
        <v>860</v>
      </c>
      <c r="D1734">
        <v>12.977777777777778</v>
      </c>
      <c r="E1734">
        <v>0</v>
      </c>
      <c r="F1734">
        <v>0</v>
      </c>
      <c r="G1734">
        <v>0</v>
      </c>
      <c r="H1734">
        <v>0</v>
      </c>
    </row>
    <row r="1735" spans="1:8">
      <c r="A1735" t="s">
        <v>168</v>
      </c>
      <c r="B1735" t="s">
        <v>171</v>
      </c>
      <c r="C1735" t="s">
        <v>861</v>
      </c>
      <c r="D1735">
        <v>0</v>
      </c>
      <c r="E1735">
        <v>10.774004192872118</v>
      </c>
      <c r="F1735">
        <v>0</v>
      </c>
      <c r="G1735">
        <v>0</v>
      </c>
      <c r="H1735">
        <v>2.2037735849056599</v>
      </c>
    </row>
    <row r="1736" spans="1:8">
      <c r="A1736" t="s">
        <v>168</v>
      </c>
      <c r="B1736" t="s">
        <v>171</v>
      </c>
      <c r="C1736" t="s">
        <v>862</v>
      </c>
      <c r="D1736">
        <v>0</v>
      </c>
      <c r="E1736">
        <v>10.774004192872118</v>
      </c>
      <c r="F1736">
        <v>0</v>
      </c>
      <c r="G1736">
        <v>0</v>
      </c>
      <c r="H1736">
        <v>2.2037735849056599</v>
      </c>
    </row>
    <row r="1737" spans="1:8">
      <c r="A1737" t="s">
        <v>168</v>
      </c>
      <c r="B1737" t="s">
        <v>171</v>
      </c>
      <c r="C1737" t="s">
        <v>863</v>
      </c>
      <c r="D1737">
        <v>0</v>
      </c>
      <c r="E1737">
        <v>10.774004192872118</v>
      </c>
      <c r="F1737">
        <v>0</v>
      </c>
      <c r="G1737">
        <v>0</v>
      </c>
      <c r="H1737">
        <v>2.2037735849056599</v>
      </c>
    </row>
    <row r="1738" spans="1:8">
      <c r="A1738" t="s">
        <v>168</v>
      </c>
      <c r="B1738" t="s">
        <v>173</v>
      </c>
      <c r="C1738" t="s">
        <v>856</v>
      </c>
      <c r="D1738">
        <v>6.5775871140592965</v>
      </c>
      <c r="E1738">
        <v>0</v>
      </c>
      <c r="F1738">
        <v>0</v>
      </c>
      <c r="G1738">
        <v>0</v>
      </c>
      <c r="H1738">
        <v>0</v>
      </c>
    </row>
    <row r="1739" spans="1:8">
      <c r="A1739" t="s">
        <v>168</v>
      </c>
      <c r="B1739" t="s">
        <v>173</v>
      </c>
      <c r="C1739" t="s">
        <v>857</v>
      </c>
      <c r="D1739">
        <v>6.691979862588374</v>
      </c>
      <c r="E1739">
        <v>0</v>
      </c>
      <c r="F1739">
        <v>0</v>
      </c>
      <c r="G1739">
        <v>0</v>
      </c>
      <c r="H1739">
        <v>0</v>
      </c>
    </row>
    <row r="1740" spans="1:8">
      <c r="A1740" t="s">
        <v>168</v>
      </c>
      <c r="B1740" t="s">
        <v>173</v>
      </c>
      <c r="C1740" t="s">
        <v>858</v>
      </c>
      <c r="D1740">
        <v>8.0077359069910248</v>
      </c>
      <c r="E1740">
        <v>0</v>
      </c>
      <c r="F1740">
        <v>0</v>
      </c>
      <c r="G1740">
        <v>0</v>
      </c>
      <c r="H1740">
        <v>0</v>
      </c>
    </row>
    <row r="1741" spans="1:8">
      <c r="A1741" t="s">
        <v>168</v>
      </c>
      <c r="B1741" t="s">
        <v>173</v>
      </c>
      <c r="C1741" t="s">
        <v>859</v>
      </c>
      <c r="D1741">
        <v>22.385126442604108</v>
      </c>
      <c r="E1741">
        <v>0</v>
      </c>
      <c r="F1741">
        <v>0</v>
      </c>
      <c r="G1741">
        <v>0</v>
      </c>
      <c r="H1741">
        <v>0</v>
      </c>
    </row>
    <row r="1742" spans="1:8">
      <c r="A1742" t="s">
        <v>168</v>
      </c>
      <c r="B1742" t="s">
        <v>173</v>
      </c>
      <c r="C1742" t="s">
        <v>860</v>
      </c>
      <c r="D1742">
        <v>22.242560860010741</v>
      </c>
      <c r="E1742">
        <v>0</v>
      </c>
      <c r="F1742">
        <v>0</v>
      </c>
      <c r="G1742">
        <v>0</v>
      </c>
      <c r="H1742">
        <v>0</v>
      </c>
    </row>
    <row r="1743" spans="1:8">
      <c r="A1743" t="s">
        <v>168</v>
      </c>
      <c r="B1743" t="s">
        <v>173</v>
      </c>
      <c r="C1743" t="s">
        <v>861</v>
      </c>
      <c r="D1743">
        <v>0</v>
      </c>
      <c r="E1743">
        <v>11.691210275181712</v>
      </c>
      <c r="F1743">
        <v>6.0184751171130415</v>
      </c>
      <c r="G1743">
        <v>1.5906410167070815</v>
      </c>
      <c r="H1743">
        <v>2.9422344510089093</v>
      </c>
    </row>
    <row r="1744" spans="1:8">
      <c r="A1744" t="s">
        <v>168</v>
      </c>
      <c r="B1744" t="s">
        <v>173</v>
      </c>
      <c r="C1744" t="s">
        <v>862</v>
      </c>
      <c r="D1744">
        <v>0</v>
      </c>
      <c r="E1744">
        <v>11.691210275181712</v>
      </c>
      <c r="F1744">
        <v>6.0184751171130415</v>
      </c>
      <c r="G1744">
        <v>1.5906410167070815</v>
      </c>
      <c r="H1744">
        <v>2.9422344510089093</v>
      </c>
    </row>
    <row r="1745" spans="1:8">
      <c r="A1745" t="s">
        <v>168</v>
      </c>
      <c r="B1745" t="s">
        <v>173</v>
      </c>
      <c r="C1745" t="s">
        <v>863</v>
      </c>
      <c r="D1745">
        <v>0</v>
      </c>
      <c r="E1745">
        <v>11.691210275181712</v>
      </c>
      <c r="F1745">
        <v>6.0184751171130415</v>
      </c>
      <c r="G1745">
        <v>1.5906410167070815</v>
      </c>
      <c r="H1745">
        <v>2.9422344510089093</v>
      </c>
    </row>
    <row r="1746" spans="1:8">
      <c r="A1746" t="s">
        <v>168</v>
      </c>
      <c r="B1746" t="s">
        <v>175</v>
      </c>
      <c r="C1746" t="s">
        <v>856</v>
      </c>
      <c r="D1746">
        <v>23.92344497607656</v>
      </c>
      <c r="E1746">
        <v>0</v>
      </c>
      <c r="F1746">
        <v>0</v>
      </c>
      <c r="G1746">
        <v>0</v>
      </c>
      <c r="H1746">
        <v>0</v>
      </c>
    </row>
    <row r="1747" spans="1:8">
      <c r="A1747" t="s">
        <v>168</v>
      </c>
      <c r="B1747" t="s">
        <v>175</v>
      </c>
      <c r="C1747" t="s">
        <v>857</v>
      </c>
      <c r="D1747">
        <v>26.604949867258682</v>
      </c>
      <c r="E1747">
        <v>0</v>
      </c>
      <c r="F1747">
        <v>0</v>
      </c>
      <c r="G1747">
        <v>0</v>
      </c>
      <c r="H1747">
        <v>0</v>
      </c>
    </row>
    <row r="1748" spans="1:8">
      <c r="A1748" t="s">
        <v>168</v>
      </c>
      <c r="B1748" t="s">
        <v>175</v>
      </c>
      <c r="C1748" t="s">
        <v>858</v>
      </c>
      <c r="D1748">
        <v>26.435344751989938</v>
      </c>
      <c r="E1748">
        <v>0</v>
      </c>
      <c r="F1748">
        <v>0</v>
      </c>
      <c r="G1748">
        <v>0</v>
      </c>
      <c r="H1748">
        <v>0</v>
      </c>
    </row>
    <row r="1749" spans="1:8">
      <c r="A1749" t="s">
        <v>168</v>
      </c>
      <c r="B1749" t="s">
        <v>175</v>
      </c>
      <c r="C1749" t="s">
        <v>859</v>
      </c>
      <c r="D1749">
        <v>24.800000000000004</v>
      </c>
      <c r="E1749">
        <v>0</v>
      </c>
      <c r="F1749">
        <v>0</v>
      </c>
      <c r="G1749">
        <v>0</v>
      </c>
      <c r="H1749">
        <v>0</v>
      </c>
    </row>
    <row r="1750" spans="1:8">
      <c r="A1750" t="s">
        <v>168</v>
      </c>
      <c r="B1750" t="s">
        <v>175</v>
      </c>
      <c r="C1750" t="s">
        <v>860</v>
      </c>
      <c r="D1750">
        <v>24.800000000000004</v>
      </c>
      <c r="E1750">
        <v>0</v>
      </c>
      <c r="F1750">
        <v>0</v>
      </c>
      <c r="G1750">
        <v>0</v>
      </c>
      <c r="H1750">
        <v>0</v>
      </c>
    </row>
    <row r="1751" spans="1:8">
      <c r="A1751" t="s">
        <v>168</v>
      </c>
      <c r="B1751" t="s">
        <v>175</v>
      </c>
      <c r="C1751" t="s">
        <v>861</v>
      </c>
      <c r="D1751">
        <v>0</v>
      </c>
      <c r="E1751">
        <v>0</v>
      </c>
      <c r="F1751">
        <v>22.400000000000006</v>
      </c>
      <c r="G1751">
        <v>2.4</v>
      </c>
      <c r="H1751">
        <v>0</v>
      </c>
    </row>
    <row r="1752" spans="1:8">
      <c r="A1752" t="s">
        <v>168</v>
      </c>
      <c r="B1752" t="s">
        <v>175</v>
      </c>
      <c r="C1752" t="s">
        <v>862</v>
      </c>
      <c r="D1752">
        <v>0</v>
      </c>
      <c r="E1752">
        <v>0</v>
      </c>
      <c r="F1752">
        <v>22.400000000000006</v>
      </c>
      <c r="G1752">
        <v>2.4</v>
      </c>
      <c r="H1752">
        <v>0</v>
      </c>
    </row>
    <row r="1753" spans="1:8">
      <c r="A1753" t="s">
        <v>168</v>
      </c>
      <c r="B1753" t="s">
        <v>175</v>
      </c>
      <c r="C1753" t="s">
        <v>863</v>
      </c>
      <c r="D1753">
        <v>0</v>
      </c>
      <c r="E1753">
        <v>0</v>
      </c>
      <c r="F1753">
        <v>22.400000000000006</v>
      </c>
      <c r="G1753">
        <v>2.4</v>
      </c>
      <c r="H1753">
        <v>0</v>
      </c>
    </row>
    <row r="1754" spans="1:8">
      <c r="A1754" t="s">
        <v>168</v>
      </c>
      <c r="B1754" t="s">
        <v>177</v>
      </c>
      <c r="C1754" t="s">
        <v>856</v>
      </c>
      <c r="D1754">
        <v>0.88</v>
      </c>
      <c r="E1754">
        <v>0</v>
      </c>
      <c r="F1754">
        <v>0</v>
      </c>
      <c r="G1754">
        <v>0</v>
      </c>
      <c r="H1754">
        <v>0</v>
      </c>
    </row>
    <row r="1755" spans="1:8">
      <c r="A1755" t="s">
        <v>168</v>
      </c>
      <c r="B1755" t="s">
        <v>177</v>
      </c>
      <c r="C1755" t="s">
        <v>857</v>
      </c>
      <c r="D1755">
        <v>0.88</v>
      </c>
      <c r="E1755">
        <v>0</v>
      </c>
      <c r="F1755">
        <v>0</v>
      </c>
      <c r="G1755">
        <v>0</v>
      </c>
      <c r="H1755">
        <v>0</v>
      </c>
    </row>
    <row r="1756" spans="1:8">
      <c r="A1756" t="s">
        <v>168</v>
      </c>
      <c r="B1756" t="s">
        <v>177</v>
      </c>
      <c r="C1756" t="s">
        <v>858</v>
      </c>
      <c r="D1756">
        <v>11.999967474510054</v>
      </c>
      <c r="E1756">
        <v>0</v>
      </c>
      <c r="F1756">
        <v>0</v>
      </c>
      <c r="G1756">
        <v>0</v>
      </c>
      <c r="H1756">
        <v>0</v>
      </c>
    </row>
    <row r="1757" spans="1:8">
      <c r="A1757" t="s">
        <v>168</v>
      </c>
      <c r="B1757" t="s">
        <v>177</v>
      </c>
      <c r="C1757" t="s">
        <v>859</v>
      </c>
      <c r="D1757">
        <v>14.302536790250036</v>
      </c>
      <c r="E1757">
        <v>0</v>
      </c>
      <c r="F1757">
        <v>0</v>
      </c>
      <c r="G1757">
        <v>0</v>
      </c>
      <c r="H1757">
        <v>0</v>
      </c>
    </row>
    <row r="1758" spans="1:8">
      <c r="A1758" t="s">
        <v>168</v>
      </c>
      <c r="B1758" t="s">
        <v>177</v>
      </c>
      <c r="C1758" t="s">
        <v>860</v>
      </c>
      <c r="D1758">
        <v>7.0166323630099248</v>
      </c>
      <c r="E1758">
        <v>0</v>
      </c>
      <c r="F1758">
        <v>0</v>
      </c>
      <c r="G1758">
        <v>0</v>
      </c>
      <c r="H1758">
        <v>0</v>
      </c>
    </row>
    <row r="1759" spans="1:8">
      <c r="A1759" t="s">
        <v>168</v>
      </c>
      <c r="B1759" t="s">
        <v>177</v>
      </c>
      <c r="C1759" t="s">
        <v>861</v>
      </c>
      <c r="D1759">
        <v>0</v>
      </c>
      <c r="E1759">
        <v>1.9025582889358483</v>
      </c>
      <c r="F1759">
        <v>0.88888888888888895</v>
      </c>
      <c r="G1759">
        <v>4.0000000000000018</v>
      </c>
      <c r="H1759">
        <v>0.22518518518518521</v>
      </c>
    </row>
    <row r="1760" spans="1:8">
      <c r="A1760" t="s">
        <v>168</v>
      </c>
      <c r="B1760" t="s">
        <v>177</v>
      </c>
      <c r="C1760" t="s">
        <v>862</v>
      </c>
      <c r="D1760">
        <v>0</v>
      </c>
      <c r="E1760">
        <v>1.9025582889358483</v>
      </c>
      <c r="F1760">
        <v>0.88888888888888895</v>
      </c>
      <c r="G1760">
        <v>4.0000000000000018</v>
      </c>
      <c r="H1760">
        <v>0.22518518518518521</v>
      </c>
    </row>
    <row r="1761" spans="1:8">
      <c r="A1761" t="s">
        <v>168</v>
      </c>
      <c r="B1761" t="s">
        <v>177</v>
      </c>
      <c r="C1761" t="s">
        <v>863</v>
      </c>
      <c r="D1761">
        <v>0</v>
      </c>
      <c r="E1761">
        <v>1.9025582889358483</v>
      </c>
      <c r="F1761">
        <v>0.88888888888888895</v>
      </c>
      <c r="G1761">
        <v>4.0000000000000018</v>
      </c>
      <c r="H1761">
        <v>0.22518518518518521</v>
      </c>
    </row>
    <row r="1762" spans="1:8">
      <c r="A1762" t="s">
        <v>168</v>
      </c>
      <c r="B1762" t="s">
        <v>179</v>
      </c>
      <c r="C1762" t="s">
        <v>856</v>
      </c>
      <c r="D1762">
        <v>0.88</v>
      </c>
      <c r="E1762">
        <v>0</v>
      </c>
      <c r="F1762">
        <v>0</v>
      </c>
      <c r="G1762">
        <v>0</v>
      </c>
      <c r="H1762">
        <v>0</v>
      </c>
    </row>
    <row r="1763" spans="1:8">
      <c r="A1763" t="s">
        <v>168</v>
      </c>
      <c r="B1763" t="s">
        <v>179</v>
      </c>
      <c r="C1763" t="s">
        <v>857</v>
      </c>
      <c r="D1763">
        <v>0.88</v>
      </c>
      <c r="E1763">
        <v>0</v>
      </c>
      <c r="F1763">
        <v>0</v>
      </c>
      <c r="G1763">
        <v>0</v>
      </c>
      <c r="H1763">
        <v>0</v>
      </c>
    </row>
    <row r="1764" spans="1:8">
      <c r="A1764" t="s">
        <v>168</v>
      </c>
      <c r="B1764" t="s">
        <v>179</v>
      </c>
      <c r="C1764" t="s">
        <v>858</v>
      </c>
      <c r="D1764">
        <v>11.999967474510054</v>
      </c>
      <c r="E1764">
        <v>0</v>
      </c>
      <c r="F1764">
        <v>0</v>
      </c>
      <c r="G1764">
        <v>0</v>
      </c>
      <c r="H1764">
        <v>0</v>
      </c>
    </row>
    <row r="1765" spans="1:8">
      <c r="A1765" t="s">
        <v>168</v>
      </c>
      <c r="B1765" t="s">
        <v>179</v>
      </c>
      <c r="C1765" t="s">
        <v>859</v>
      </c>
      <c r="D1765">
        <v>14.302536790250036</v>
      </c>
      <c r="E1765">
        <v>0</v>
      </c>
      <c r="F1765">
        <v>0</v>
      </c>
      <c r="G1765">
        <v>0</v>
      </c>
      <c r="H1765">
        <v>0</v>
      </c>
    </row>
    <row r="1766" spans="1:8">
      <c r="A1766" t="s">
        <v>168</v>
      </c>
      <c r="B1766" t="s">
        <v>179</v>
      </c>
      <c r="C1766" t="s">
        <v>860</v>
      </c>
      <c r="D1766">
        <v>7.0166323630099248</v>
      </c>
      <c r="E1766">
        <v>0</v>
      </c>
      <c r="F1766">
        <v>0</v>
      </c>
      <c r="G1766">
        <v>0</v>
      </c>
      <c r="H1766">
        <v>0</v>
      </c>
    </row>
    <row r="1767" spans="1:8">
      <c r="A1767" t="s">
        <v>168</v>
      </c>
      <c r="B1767" t="s">
        <v>179</v>
      </c>
      <c r="C1767" t="s">
        <v>861</v>
      </c>
      <c r="D1767">
        <v>0</v>
      </c>
      <c r="E1767">
        <v>1.9025582889358483</v>
      </c>
      <c r="F1767">
        <v>0.88888888888888895</v>
      </c>
      <c r="G1767">
        <v>4.0000000000000018</v>
      </c>
      <c r="H1767">
        <v>0.22518518518518521</v>
      </c>
    </row>
    <row r="1768" spans="1:8">
      <c r="A1768" t="s">
        <v>168</v>
      </c>
      <c r="B1768" t="s">
        <v>179</v>
      </c>
      <c r="C1768" t="s">
        <v>862</v>
      </c>
      <c r="D1768">
        <v>0</v>
      </c>
      <c r="E1768">
        <v>1.9025582889358483</v>
      </c>
      <c r="F1768">
        <v>0.88888888888888895</v>
      </c>
      <c r="G1768">
        <v>4.0000000000000018</v>
      </c>
      <c r="H1768">
        <v>0.22518518518518521</v>
      </c>
    </row>
    <row r="1769" spans="1:8">
      <c r="A1769" t="s">
        <v>168</v>
      </c>
      <c r="B1769" t="s">
        <v>179</v>
      </c>
      <c r="C1769" t="s">
        <v>863</v>
      </c>
      <c r="D1769">
        <v>0</v>
      </c>
      <c r="E1769">
        <v>1.9025582889358483</v>
      </c>
      <c r="F1769">
        <v>0.88888888888888895</v>
      </c>
      <c r="G1769">
        <v>4.0000000000000018</v>
      </c>
      <c r="H1769">
        <v>0.22518518518518521</v>
      </c>
    </row>
    <row r="1770" spans="1:8">
      <c r="A1770" t="s">
        <v>168</v>
      </c>
      <c r="B1770" t="s">
        <v>181</v>
      </c>
      <c r="C1770" t="s">
        <v>856</v>
      </c>
      <c r="D1770">
        <v>0.88</v>
      </c>
      <c r="E1770">
        <v>0</v>
      </c>
      <c r="F1770">
        <v>0</v>
      </c>
      <c r="G1770">
        <v>0</v>
      </c>
      <c r="H1770">
        <v>0</v>
      </c>
    </row>
    <row r="1771" spans="1:8">
      <c r="A1771" t="s">
        <v>168</v>
      </c>
      <c r="B1771" t="s">
        <v>181</v>
      </c>
      <c r="C1771" t="s">
        <v>857</v>
      </c>
      <c r="D1771">
        <v>0.88</v>
      </c>
      <c r="E1771">
        <v>0</v>
      </c>
      <c r="F1771">
        <v>0</v>
      </c>
      <c r="G1771">
        <v>0</v>
      </c>
      <c r="H1771">
        <v>0</v>
      </c>
    </row>
    <row r="1772" spans="1:8">
      <c r="A1772" t="s">
        <v>168</v>
      </c>
      <c r="B1772" t="s">
        <v>181</v>
      </c>
      <c r="C1772" t="s">
        <v>858</v>
      </c>
      <c r="D1772">
        <v>11.999967474510054</v>
      </c>
      <c r="E1772">
        <v>0</v>
      </c>
      <c r="F1772">
        <v>0</v>
      </c>
      <c r="G1772">
        <v>0</v>
      </c>
      <c r="H1772">
        <v>0</v>
      </c>
    </row>
    <row r="1773" spans="1:8">
      <c r="A1773" t="s">
        <v>168</v>
      </c>
      <c r="B1773" t="s">
        <v>181</v>
      </c>
      <c r="C1773" t="s">
        <v>859</v>
      </c>
      <c r="D1773">
        <v>14.302536790250036</v>
      </c>
      <c r="E1773">
        <v>0</v>
      </c>
      <c r="F1773">
        <v>0</v>
      </c>
      <c r="G1773">
        <v>0</v>
      </c>
      <c r="H1773">
        <v>0</v>
      </c>
    </row>
    <row r="1774" spans="1:8">
      <c r="A1774" t="s">
        <v>168</v>
      </c>
      <c r="B1774" t="s">
        <v>181</v>
      </c>
      <c r="C1774" t="s">
        <v>860</v>
      </c>
      <c r="D1774">
        <v>7.0166323630099248</v>
      </c>
      <c r="E1774">
        <v>0</v>
      </c>
      <c r="F1774">
        <v>0</v>
      </c>
      <c r="G1774">
        <v>0</v>
      </c>
      <c r="H1774">
        <v>0</v>
      </c>
    </row>
    <row r="1775" spans="1:8">
      <c r="A1775" t="s">
        <v>168</v>
      </c>
      <c r="B1775" t="s">
        <v>181</v>
      </c>
      <c r="C1775" t="s">
        <v>861</v>
      </c>
      <c r="D1775">
        <v>0</v>
      </c>
      <c r="E1775">
        <v>1.9025582889358483</v>
      </c>
      <c r="F1775">
        <v>0.88888888888888895</v>
      </c>
      <c r="G1775">
        <v>4.0000000000000018</v>
      </c>
      <c r="H1775">
        <v>0.22518518518518521</v>
      </c>
    </row>
    <row r="1776" spans="1:8">
      <c r="A1776" t="s">
        <v>168</v>
      </c>
      <c r="B1776" t="s">
        <v>181</v>
      </c>
      <c r="C1776" t="s">
        <v>862</v>
      </c>
      <c r="D1776">
        <v>0</v>
      </c>
      <c r="E1776">
        <v>1.9025582889358483</v>
      </c>
      <c r="F1776">
        <v>0.88888888888888895</v>
      </c>
      <c r="G1776">
        <v>4.0000000000000018</v>
      </c>
      <c r="H1776">
        <v>0.22518518518518521</v>
      </c>
    </row>
    <row r="1777" spans="1:8">
      <c r="A1777" t="s">
        <v>168</v>
      </c>
      <c r="B1777" t="s">
        <v>181</v>
      </c>
      <c r="C1777" t="s">
        <v>863</v>
      </c>
      <c r="D1777">
        <v>0</v>
      </c>
      <c r="E1777">
        <v>1.9025582889358483</v>
      </c>
      <c r="F1777">
        <v>0.88888888888888895</v>
      </c>
      <c r="G1777">
        <v>4.0000000000000018</v>
      </c>
      <c r="H1777">
        <v>0.22518518518518521</v>
      </c>
    </row>
    <row r="1778" spans="1:8">
      <c r="A1778" t="s">
        <v>168</v>
      </c>
      <c r="B1778" t="s">
        <v>183</v>
      </c>
      <c r="C1778" t="s">
        <v>856</v>
      </c>
      <c r="D1778">
        <v>0.88</v>
      </c>
      <c r="E1778">
        <v>0</v>
      </c>
      <c r="F1778">
        <v>0</v>
      </c>
      <c r="G1778">
        <v>0</v>
      </c>
      <c r="H1778">
        <v>0</v>
      </c>
    </row>
    <row r="1779" spans="1:8">
      <c r="A1779" t="s">
        <v>168</v>
      </c>
      <c r="B1779" t="s">
        <v>183</v>
      </c>
      <c r="C1779" t="s">
        <v>857</v>
      </c>
      <c r="D1779">
        <v>0.88</v>
      </c>
      <c r="E1779">
        <v>0</v>
      </c>
      <c r="F1779">
        <v>0</v>
      </c>
      <c r="G1779">
        <v>0</v>
      </c>
      <c r="H1779">
        <v>0</v>
      </c>
    </row>
    <row r="1780" spans="1:8">
      <c r="A1780" t="s">
        <v>168</v>
      </c>
      <c r="B1780" t="s">
        <v>183</v>
      </c>
      <c r="C1780" t="s">
        <v>858</v>
      </c>
      <c r="D1780">
        <v>11.999967474510054</v>
      </c>
      <c r="E1780">
        <v>0</v>
      </c>
      <c r="F1780">
        <v>0</v>
      </c>
      <c r="G1780">
        <v>0</v>
      </c>
      <c r="H1780">
        <v>0</v>
      </c>
    </row>
    <row r="1781" spans="1:8">
      <c r="A1781" t="s">
        <v>168</v>
      </c>
      <c r="B1781" t="s">
        <v>183</v>
      </c>
      <c r="C1781" t="s">
        <v>859</v>
      </c>
      <c r="D1781">
        <v>14.302536790250036</v>
      </c>
      <c r="E1781">
        <v>0</v>
      </c>
      <c r="F1781">
        <v>0</v>
      </c>
      <c r="G1781">
        <v>0</v>
      </c>
      <c r="H1781">
        <v>0</v>
      </c>
    </row>
    <row r="1782" spans="1:8">
      <c r="A1782" t="s">
        <v>168</v>
      </c>
      <c r="B1782" t="s">
        <v>183</v>
      </c>
      <c r="C1782" t="s">
        <v>860</v>
      </c>
      <c r="D1782">
        <v>7.0166323630099248</v>
      </c>
      <c r="E1782">
        <v>0</v>
      </c>
      <c r="F1782">
        <v>0</v>
      </c>
      <c r="G1782">
        <v>0</v>
      </c>
      <c r="H1782">
        <v>0</v>
      </c>
    </row>
    <row r="1783" spans="1:8">
      <c r="A1783" t="s">
        <v>168</v>
      </c>
      <c r="B1783" t="s">
        <v>183</v>
      </c>
      <c r="C1783" t="s">
        <v>861</v>
      </c>
      <c r="D1783">
        <v>0</v>
      </c>
      <c r="E1783">
        <v>1.9025582889358483</v>
      </c>
      <c r="F1783">
        <v>0.88888888888888895</v>
      </c>
      <c r="G1783">
        <v>4.0000000000000018</v>
      </c>
      <c r="H1783">
        <v>0.22518518518518521</v>
      </c>
    </row>
    <row r="1784" spans="1:8">
      <c r="A1784" t="s">
        <v>168</v>
      </c>
      <c r="B1784" t="s">
        <v>183</v>
      </c>
      <c r="C1784" t="s">
        <v>862</v>
      </c>
      <c r="D1784">
        <v>0</v>
      </c>
      <c r="E1784">
        <v>1.9025582889358483</v>
      </c>
      <c r="F1784">
        <v>0.88888888888888895</v>
      </c>
      <c r="G1784">
        <v>4.0000000000000018</v>
      </c>
      <c r="H1784">
        <v>0.22518518518518521</v>
      </c>
    </row>
    <row r="1785" spans="1:8">
      <c r="A1785" t="s">
        <v>168</v>
      </c>
      <c r="B1785" t="s">
        <v>183</v>
      </c>
      <c r="C1785" t="s">
        <v>863</v>
      </c>
      <c r="D1785">
        <v>0</v>
      </c>
      <c r="E1785">
        <v>1.9025582889358483</v>
      </c>
      <c r="F1785">
        <v>0.88888888888888895</v>
      </c>
      <c r="G1785">
        <v>4.0000000000000018</v>
      </c>
      <c r="H1785">
        <v>0.22518518518518521</v>
      </c>
    </row>
    <row r="1786" spans="1:8">
      <c r="A1786" t="s">
        <v>168</v>
      </c>
      <c r="B1786" t="s">
        <v>185</v>
      </c>
      <c r="C1786" t="s">
        <v>856</v>
      </c>
      <c r="D1786">
        <v>8.5611483253588556</v>
      </c>
      <c r="E1786">
        <v>0</v>
      </c>
      <c r="F1786">
        <v>0</v>
      </c>
      <c r="G1786">
        <v>0</v>
      </c>
      <c r="H1786">
        <v>0</v>
      </c>
    </row>
    <row r="1787" spans="1:8">
      <c r="A1787" t="s">
        <v>168</v>
      </c>
      <c r="B1787" t="s">
        <v>185</v>
      </c>
      <c r="C1787" t="s">
        <v>857</v>
      </c>
      <c r="D1787">
        <v>9.4549832890862291</v>
      </c>
      <c r="E1787">
        <v>0</v>
      </c>
      <c r="F1787">
        <v>0</v>
      </c>
      <c r="G1787">
        <v>0</v>
      </c>
      <c r="H1787">
        <v>0</v>
      </c>
    </row>
    <row r="1788" spans="1:8">
      <c r="A1788" t="s">
        <v>168</v>
      </c>
      <c r="B1788" t="s">
        <v>185</v>
      </c>
      <c r="C1788" t="s">
        <v>858</v>
      </c>
      <c r="D1788">
        <v>16.811759900336686</v>
      </c>
      <c r="E1788">
        <v>0</v>
      </c>
      <c r="F1788">
        <v>0</v>
      </c>
      <c r="G1788">
        <v>0</v>
      </c>
      <c r="H1788">
        <v>0</v>
      </c>
    </row>
    <row r="1789" spans="1:8">
      <c r="A1789" t="s">
        <v>168</v>
      </c>
      <c r="B1789" t="s">
        <v>185</v>
      </c>
      <c r="C1789" t="s">
        <v>859</v>
      </c>
      <c r="D1789">
        <v>18.074248652165011</v>
      </c>
      <c r="E1789">
        <v>0</v>
      </c>
      <c r="F1789">
        <v>0</v>
      </c>
      <c r="G1789">
        <v>0</v>
      </c>
      <c r="H1789">
        <v>0</v>
      </c>
    </row>
    <row r="1790" spans="1:8">
      <c r="A1790" t="s">
        <v>168</v>
      </c>
      <c r="B1790" t="s">
        <v>185</v>
      </c>
      <c r="C1790" t="s">
        <v>860</v>
      </c>
      <c r="D1790">
        <v>13.288505186077048</v>
      </c>
      <c r="E1790">
        <v>0</v>
      </c>
      <c r="F1790">
        <v>0</v>
      </c>
      <c r="G1790">
        <v>0</v>
      </c>
      <c r="H1790">
        <v>0</v>
      </c>
    </row>
    <row r="1791" spans="1:8">
      <c r="A1791" t="s">
        <v>168</v>
      </c>
      <c r="B1791" t="s">
        <v>185</v>
      </c>
      <c r="C1791" t="s">
        <v>861</v>
      </c>
      <c r="D1791">
        <v>0</v>
      </c>
      <c r="E1791">
        <v>1.6124558033609999</v>
      </c>
      <c r="F1791">
        <v>8.0592592592592585</v>
      </c>
      <c r="G1791">
        <v>3.4666666666666672</v>
      </c>
      <c r="H1791">
        <v>0.15012345679012348</v>
      </c>
    </row>
    <row r="1792" spans="1:8">
      <c r="A1792" t="s">
        <v>168</v>
      </c>
      <c r="B1792" t="s">
        <v>185</v>
      </c>
      <c r="C1792" t="s">
        <v>862</v>
      </c>
      <c r="D1792">
        <v>0</v>
      </c>
      <c r="E1792">
        <v>1.6124558033609999</v>
      </c>
      <c r="F1792">
        <v>8.0592592592592585</v>
      </c>
      <c r="G1792">
        <v>3.4666666666666672</v>
      </c>
      <c r="H1792">
        <v>0.15012345679012348</v>
      </c>
    </row>
    <row r="1793" spans="1:8">
      <c r="A1793" t="s">
        <v>168</v>
      </c>
      <c r="B1793" t="s">
        <v>185</v>
      </c>
      <c r="C1793" t="s">
        <v>863</v>
      </c>
      <c r="D1793">
        <v>0</v>
      </c>
      <c r="E1793">
        <v>1.6124558033609999</v>
      </c>
      <c r="F1793">
        <v>8.0592592592592585</v>
      </c>
      <c r="G1793">
        <v>3.4666666666666672</v>
      </c>
      <c r="H1793">
        <v>0.15012345679012348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65CB-836F-4347-A563-9A0C16E7278F}">
  <sheetPr>
    <tabColor rgb="FFFFC000"/>
  </sheetPr>
  <dimension ref="A1:F1793"/>
  <sheetViews>
    <sheetView workbookViewId="0"/>
    <sheetView workbookViewId="1"/>
  </sheetViews>
  <sheetFormatPr defaultColWidth="8.5546875" defaultRowHeight="14.4"/>
  <cols>
    <col min="2" max="2" width="13.44140625" customWidth="1"/>
    <col min="3" max="3" width="11.44140625" customWidth="1"/>
    <col min="4" max="4" width="10" customWidth="1"/>
    <col min="5" max="5" width="15" customWidth="1"/>
  </cols>
  <sheetData>
    <row r="1" spans="1:6">
      <c r="A1" t="s">
        <v>813</v>
      </c>
      <c r="B1" t="s">
        <v>814</v>
      </c>
      <c r="C1" t="s">
        <v>815</v>
      </c>
      <c r="D1" t="s">
        <v>885</v>
      </c>
      <c r="E1" t="s">
        <v>886</v>
      </c>
      <c r="F1" t="s">
        <v>887</v>
      </c>
    </row>
    <row r="2" spans="1:6">
      <c r="A2" t="s">
        <v>114</v>
      </c>
      <c r="B2" t="s">
        <v>171</v>
      </c>
      <c r="C2" t="s">
        <v>856</v>
      </c>
      <c r="D2">
        <v>2.8253773969808238</v>
      </c>
      <c r="E2">
        <v>0</v>
      </c>
      <c r="F2">
        <v>0</v>
      </c>
    </row>
    <row r="3" spans="1:6">
      <c r="A3" t="s">
        <v>114</v>
      </c>
      <c r="B3" t="s">
        <v>171</v>
      </c>
      <c r="C3" t="s">
        <v>857</v>
      </c>
      <c r="D3">
        <v>2.8253773969808238</v>
      </c>
      <c r="E3">
        <v>0</v>
      </c>
      <c r="F3">
        <v>0</v>
      </c>
    </row>
    <row r="4" spans="1:6">
      <c r="A4" t="s">
        <v>114</v>
      </c>
      <c r="B4" t="s">
        <v>171</v>
      </c>
      <c r="C4" t="s">
        <v>858</v>
      </c>
      <c r="D4">
        <v>2.8253773969808238</v>
      </c>
      <c r="E4">
        <v>0</v>
      </c>
      <c r="F4">
        <v>0</v>
      </c>
    </row>
    <row r="5" spans="1:6">
      <c r="A5" t="s">
        <v>114</v>
      </c>
      <c r="B5" t="s">
        <v>171</v>
      </c>
      <c r="C5" t="s">
        <v>859</v>
      </c>
      <c r="D5">
        <v>2.8253773969808238</v>
      </c>
      <c r="E5">
        <v>0</v>
      </c>
      <c r="F5">
        <v>0</v>
      </c>
    </row>
    <row r="6" spans="1:6">
      <c r="A6" t="s">
        <v>114</v>
      </c>
      <c r="B6" t="s">
        <v>171</v>
      </c>
      <c r="C6" t="s">
        <v>860</v>
      </c>
      <c r="D6">
        <v>11.301509587923295</v>
      </c>
      <c r="E6">
        <v>0</v>
      </c>
      <c r="F6">
        <v>0</v>
      </c>
    </row>
    <row r="7" spans="1:6">
      <c r="A7" t="s">
        <v>114</v>
      </c>
      <c r="B7" t="s">
        <v>171</v>
      </c>
      <c r="C7" t="s">
        <v>861</v>
      </c>
      <c r="D7">
        <v>11.301509587923295</v>
      </c>
      <c r="E7">
        <v>0</v>
      </c>
      <c r="F7">
        <v>0</v>
      </c>
    </row>
    <row r="8" spans="1:6">
      <c r="A8" t="s">
        <v>114</v>
      </c>
      <c r="B8" t="s">
        <v>171</v>
      </c>
      <c r="C8" t="s">
        <v>862</v>
      </c>
      <c r="D8">
        <v>11.301509587923295</v>
      </c>
      <c r="E8">
        <v>0</v>
      </c>
      <c r="F8">
        <v>0</v>
      </c>
    </row>
    <row r="9" spans="1:6">
      <c r="A9" t="s">
        <v>114</v>
      </c>
      <c r="B9" t="s">
        <v>171</v>
      </c>
      <c r="C9" t="s">
        <v>863</v>
      </c>
      <c r="D9">
        <v>11.301509587923295</v>
      </c>
      <c r="E9">
        <v>0</v>
      </c>
      <c r="F9">
        <v>0</v>
      </c>
    </row>
    <row r="10" spans="1:6">
      <c r="A10" t="s">
        <v>114</v>
      </c>
      <c r="B10" t="s">
        <v>173</v>
      </c>
      <c r="C10" t="s">
        <v>856</v>
      </c>
      <c r="D10">
        <v>0.90913925299999998</v>
      </c>
      <c r="E10">
        <v>0</v>
      </c>
      <c r="F10">
        <v>0</v>
      </c>
    </row>
    <row r="11" spans="1:6">
      <c r="A11" t="s">
        <v>114</v>
      </c>
      <c r="B11" t="s">
        <v>173</v>
      </c>
      <c r="C11" t="s">
        <v>857</v>
      </c>
      <c r="D11">
        <v>1.9926951352121214</v>
      </c>
      <c r="E11">
        <v>0</v>
      </c>
      <c r="F11">
        <v>0</v>
      </c>
    </row>
    <row r="12" spans="1:6">
      <c r="A12" t="s">
        <v>114</v>
      </c>
      <c r="B12" t="s">
        <v>173</v>
      </c>
      <c r="C12" t="s">
        <v>858</v>
      </c>
      <c r="D12">
        <v>3.0762510174242426</v>
      </c>
      <c r="E12">
        <v>0</v>
      </c>
      <c r="F12">
        <v>0</v>
      </c>
    </row>
    <row r="13" spans="1:6">
      <c r="A13" t="s">
        <v>114</v>
      </c>
      <c r="B13" t="s">
        <v>173</v>
      </c>
      <c r="C13" t="s">
        <v>859</v>
      </c>
      <c r="D13">
        <v>4.1598068996363642</v>
      </c>
      <c r="E13">
        <v>0</v>
      </c>
      <c r="F13">
        <v>0</v>
      </c>
    </row>
    <row r="14" spans="1:6">
      <c r="A14" t="s">
        <v>114</v>
      </c>
      <c r="B14" t="s">
        <v>173</v>
      </c>
      <c r="C14" t="s">
        <v>860</v>
      </c>
      <c r="D14">
        <v>16.639227598545457</v>
      </c>
      <c r="E14">
        <v>0</v>
      </c>
      <c r="F14">
        <v>0</v>
      </c>
    </row>
    <row r="15" spans="1:6">
      <c r="A15" t="s">
        <v>114</v>
      </c>
      <c r="B15" t="s">
        <v>173</v>
      </c>
      <c r="C15" t="s">
        <v>861</v>
      </c>
      <c r="D15">
        <v>16.639227598545457</v>
      </c>
      <c r="E15">
        <v>0</v>
      </c>
      <c r="F15">
        <v>0</v>
      </c>
    </row>
    <row r="16" spans="1:6">
      <c r="A16" t="s">
        <v>114</v>
      </c>
      <c r="B16" t="s">
        <v>173</v>
      </c>
      <c r="C16" t="s">
        <v>862</v>
      </c>
      <c r="D16">
        <v>16.639227598545457</v>
      </c>
      <c r="E16">
        <v>0</v>
      </c>
      <c r="F16">
        <v>0</v>
      </c>
    </row>
    <row r="17" spans="1:6">
      <c r="A17" t="s">
        <v>114</v>
      </c>
      <c r="B17" t="s">
        <v>173</v>
      </c>
      <c r="C17" t="s">
        <v>863</v>
      </c>
      <c r="D17">
        <v>16.639227598545457</v>
      </c>
      <c r="E17">
        <v>0</v>
      </c>
      <c r="F17">
        <v>0</v>
      </c>
    </row>
    <row r="18" spans="1:6">
      <c r="A18" t="s">
        <v>114</v>
      </c>
      <c r="B18" t="s">
        <v>175</v>
      </c>
      <c r="C18" t="s">
        <v>856</v>
      </c>
      <c r="D18">
        <v>5.8666666666666671</v>
      </c>
      <c r="E18">
        <v>0</v>
      </c>
      <c r="F18">
        <v>0</v>
      </c>
    </row>
    <row r="19" spans="1:6">
      <c r="A19" t="s">
        <v>114</v>
      </c>
      <c r="B19" t="s">
        <v>175</v>
      </c>
      <c r="C19" t="s">
        <v>857</v>
      </c>
      <c r="D19">
        <v>5.8666666666666671</v>
      </c>
      <c r="E19">
        <v>0</v>
      </c>
      <c r="F19">
        <v>0</v>
      </c>
    </row>
    <row r="20" spans="1:6">
      <c r="A20" t="s">
        <v>114</v>
      </c>
      <c r="B20" t="s">
        <v>175</v>
      </c>
      <c r="C20" t="s">
        <v>858</v>
      </c>
      <c r="D20">
        <v>5.8666666666666671</v>
      </c>
      <c r="E20">
        <v>0</v>
      </c>
      <c r="F20">
        <v>0</v>
      </c>
    </row>
    <row r="21" spans="1:6">
      <c r="A21" t="s">
        <v>114</v>
      </c>
      <c r="B21" t="s">
        <v>175</v>
      </c>
      <c r="C21" t="s">
        <v>859</v>
      </c>
      <c r="D21">
        <v>5.8666666666666671</v>
      </c>
      <c r="E21">
        <v>0</v>
      </c>
      <c r="F21">
        <v>0</v>
      </c>
    </row>
    <row r="22" spans="1:6">
      <c r="A22" t="s">
        <v>114</v>
      </c>
      <c r="B22" t="s">
        <v>175</v>
      </c>
      <c r="C22" t="s">
        <v>860</v>
      </c>
      <c r="D22">
        <v>23.466666666666669</v>
      </c>
      <c r="E22">
        <v>0</v>
      </c>
      <c r="F22">
        <v>0</v>
      </c>
    </row>
    <row r="23" spans="1:6">
      <c r="A23" t="s">
        <v>114</v>
      </c>
      <c r="B23" t="s">
        <v>175</v>
      </c>
      <c r="C23" t="s">
        <v>861</v>
      </c>
      <c r="D23">
        <v>23.466666666666669</v>
      </c>
      <c r="E23">
        <v>0</v>
      </c>
      <c r="F23">
        <v>0</v>
      </c>
    </row>
    <row r="24" spans="1:6">
      <c r="A24" t="s">
        <v>114</v>
      </c>
      <c r="B24" t="s">
        <v>175</v>
      </c>
      <c r="C24" t="s">
        <v>862</v>
      </c>
      <c r="D24">
        <v>23.466666666666669</v>
      </c>
      <c r="E24">
        <v>0</v>
      </c>
      <c r="F24">
        <v>0</v>
      </c>
    </row>
    <row r="25" spans="1:6">
      <c r="A25" t="s">
        <v>114</v>
      </c>
      <c r="B25" t="s">
        <v>175</v>
      </c>
      <c r="C25" t="s">
        <v>863</v>
      </c>
      <c r="D25">
        <v>23.466666666666669</v>
      </c>
      <c r="E25">
        <v>0</v>
      </c>
      <c r="F25">
        <v>0</v>
      </c>
    </row>
    <row r="26" spans="1:6">
      <c r="A26" t="s">
        <v>114</v>
      </c>
      <c r="B26" t="s">
        <v>177</v>
      </c>
      <c r="C26" t="s">
        <v>856</v>
      </c>
      <c r="D26">
        <v>6.4399999999999995</v>
      </c>
      <c r="E26">
        <v>0</v>
      </c>
      <c r="F26">
        <v>0</v>
      </c>
    </row>
    <row r="27" spans="1:6">
      <c r="A27" t="s">
        <v>114</v>
      </c>
      <c r="B27" t="s">
        <v>177</v>
      </c>
      <c r="C27" t="s">
        <v>857</v>
      </c>
      <c r="D27">
        <v>6.4399999999999995</v>
      </c>
      <c r="E27">
        <v>0</v>
      </c>
      <c r="F27">
        <v>0</v>
      </c>
    </row>
    <row r="28" spans="1:6">
      <c r="A28" t="s">
        <v>114</v>
      </c>
      <c r="B28" t="s">
        <v>177</v>
      </c>
      <c r="C28" t="s">
        <v>858</v>
      </c>
      <c r="D28">
        <v>6.4399999999999995</v>
      </c>
      <c r="E28">
        <v>0</v>
      </c>
      <c r="F28">
        <v>0</v>
      </c>
    </row>
    <row r="29" spans="1:6">
      <c r="A29" t="s">
        <v>114</v>
      </c>
      <c r="B29" t="s">
        <v>177</v>
      </c>
      <c r="C29" t="s">
        <v>859</v>
      </c>
      <c r="D29">
        <v>6.4399999999999995</v>
      </c>
      <c r="E29">
        <v>0</v>
      </c>
      <c r="F29">
        <v>0</v>
      </c>
    </row>
    <row r="30" spans="1:6">
      <c r="A30" t="s">
        <v>114</v>
      </c>
      <c r="B30" t="s">
        <v>177</v>
      </c>
      <c r="C30" t="s">
        <v>860</v>
      </c>
      <c r="D30">
        <v>25.759999999999998</v>
      </c>
      <c r="E30">
        <v>0</v>
      </c>
      <c r="F30">
        <v>0</v>
      </c>
    </row>
    <row r="31" spans="1:6">
      <c r="A31" t="s">
        <v>114</v>
      </c>
      <c r="B31" t="s">
        <v>177</v>
      </c>
      <c r="C31" t="s">
        <v>861</v>
      </c>
      <c r="D31">
        <v>25.759999999999998</v>
      </c>
      <c r="E31">
        <v>0</v>
      </c>
      <c r="F31">
        <v>0</v>
      </c>
    </row>
    <row r="32" spans="1:6">
      <c r="A32" t="s">
        <v>114</v>
      </c>
      <c r="B32" t="s">
        <v>177</v>
      </c>
      <c r="C32" t="s">
        <v>862</v>
      </c>
      <c r="D32">
        <v>25.759999999999998</v>
      </c>
      <c r="E32">
        <v>0</v>
      </c>
      <c r="F32">
        <v>0</v>
      </c>
    </row>
    <row r="33" spans="1:6">
      <c r="A33" t="s">
        <v>114</v>
      </c>
      <c r="B33" t="s">
        <v>177</v>
      </c>
      <c r="C33" t="s">
        <v>863</v>
      </c>
      <c r="D33">
        <v>25.759999999999998</v>
      </c>
      <c r="E33">
        <v>0</v>
      </c>
      <c r="F33">
        <v>0</v>
      </c>
    </row>
    <row r="34" spans="1:6">
      <c r="A34" t="s">
        <v>114</v>
      </c>
      <c r="B34" t="s">
        <v>179</v>
      </c>
      <c r="C34" t="s">
        <v>856</v>
      </c>
      <c r="D34">
        <v>3.9</v>
      </c>
      <c r="E34">
        <v>0</v>
      </c>
      <c r="F34">
        <v>0</v>
      </c>
    </row>
    <row r="35" spans="1:6">
      <c r="A35" t="s">
        <v>114</v>
      </c>
      <c r="B35" t="s">
        <v>179</v>
      </c>
      <c r="C35" t="s">
        <v>857</v>
      </c>
      <c r="D35">
        <v>3.9</v>
      </c>
      <c r="E35">
        <v>0</v>
      </c>
      <c r="F35">
        <v>0</v>
      </c>
    </row>
    <row r="36" spans="1:6">
      <c r="A36" t="s">
        <v>114</v>
      </c>
      <c r="B36" t="s">
        <v>179</v>
      </c>
      <c r="C36" t="s">
        <v>858</v>
      </c>
      <c r="D36">
        <v>3.9</v>
      </c>
      <c r="E36">
        <v>0</v>
      </c>
      <c r="F36">
        <v>0</v>
      </c>
    </row>
    <row r="37" spans="1:6">
      <c r="A37" t="s">
        <v>114</v>
      </c>
      <c r="B37" t="s">
        <v>179</v>
      </c>
      <c r="C37" t="s">
        <v>859</v>
      </c>
      <c r="D37">
        <v>3.9</v>
      </c>
      <c r="E37">
        <v>0</v>
      </c>
      <c r="F37">
        <v>0</v>
      </c>
    </row>
    <row r="38" spans="1:6">
      <c r="A38" t="s">
        <v>114</v>
      </c>
      <c r="B38" t="s">
        <v>179</v>
      </c>
      <c r="C38" t="s">
        <v>860</v>
      </c>
      <c r="D38">
        <v>15.6</v>
      </c>
      <c r="E38">
        <v>0</v>
      </c>
      <c r="F38">
        <v>0</v>
      </c>
    </row>
    <row r="39" spans="1:6">
      <c r="A39" t="s">
        <v>114</v>
      </c>
      <c r="B39" t="s">
        <v>179</v>
      </c>
      <c r="C39" t="s">
        <v>861</v>
      </c>
      <c r="D39">
        <v>15.6</v>
      </c>
      <c r="E39">
        <v>0</v>
      </c>
      <c r="F39">
        <v>0</v>
      </c>
    </row>
    <row r="40" spans="1:6">
      <c r="A40" t="s">
        <v>114</v>
      </c>
      <c r="B40" t="s">
        <v>179</v>
      </c>
      <c r="C40" t="s">
        <v>862</v>
      </c>
      <c r="D40">
        <v>15.6</v>
      </c>
      <c r="E40">
        <v>0</v>
      </c>
      <c r="F40">
        <v>0</v>
      </c>
    </row>
    <row r="41" spans="1:6">
      <c r="A41" t="s">
        <v>114</v>
      </c>
      <c r="B41" t="s">
        <v>179</v>
      </c>
      <c r="C41" t="s">
        <v>863</v>
      </c>
      <c r="D41">
        <v>15.6</v>
      </c>
      <c r="E41">
        <v>0</v>
      </c>
      <c r="F41">
        <v>0</v>
      </c>
    </row>
    <row r="42" spans="1:6">
      <c r="A42" t="s">
        <v>114</v>
      </c>
      <c r="B42" t="s">
        <v>181</v>
      </c>
      <c r="C42" t="s">
        <v>856</v>
      </c>
      <c r="D42">
        <v>6.25</v>
      </c>
      <c r="E42">
        <v>0</v>
      </c>
      <c r="F42">
        <v>0</v>
      </c>
    </row>
    <row r="43" spans="1:6">
      <c r="A43" t="s">
        <v>114</v>
      </c>
      <c r="B43" t="s">
        <v>181</v>
      </c>
      <c r="C43" t="s">
        <v>857</v>
      </c>
      <c r="D43">
        <v>6.25</v>
      </c>
      <c r="E43">
        <v>0</v>
      </c>
      <c r="F43">
        <v>0</v>
      </c>
    </row>
    <row r="44" spans="1:6">
      <c r="A44" t="s">
        <v>114</v>
      </c>
      <c r="B44" t="s">
        <v>181</v>
      </c>
      <c r="C44" t="s">
        <v>858</v>
      </c>
      <c r="D44">
        <v>6.25</v>
      </c>
      <c r="E44">
        <v>0</v>
      </c>
      <c r="F44">
        <v>0</v>
      </c>
    </row>
    <row r="45" spans="1:6">
      <c r="A45" t="s">
        <v>114</v>
      </c>
      <c r="B45" t="s">
        <v>181</v>
      </c>
      <c r="C45" t="s">
        <v>859</v>
      </c>
      <c r="D45">
        <v>6.25</v>
      </c>
      <c r="E45">
        <v>0</v>
      </c>
      <c r="F45">
        <v>0</v>
      </c>
    </row>
    <row r="46" spans="1:6">
      <c r="A46" t="s">
        <v>114</v>
      </c>
      <c r="B46" t="s">
        <v>181</v>
      </c>
      <c r="C46" t="s">
        <v>860</v>
      </c>
      <c r="D46">
        <v>25</v>
      </c>
      <c r="E46">
        <v>0</v>
      </c>
      <c r="F46">
        <v>0</v>
      </c>
    </row>
    <row r="47" spans="1:6">
      <c r="A47" t="s">
        <v>114</v>
      </c>
      <c r="B47" t="s">
        <v>181</v>
      </c>
      <c r="C47" t="s">
        <v>861</v>
      </c>
      <c r="D47">
        <v>25</v>
      </c>
      <c r="E47">
        <v>0</v>
      </c>
      <c r="F47">
        <v>0</v>
      </c>
    </row>
    <row r="48" spans="1:6">
      <c r="A48" t="s">
        <v>114</v>
      </c>
      <c r="B48" t="s">
        <v>181</v>
      </c>
      <c r="C48" t="s">
        <v>862</v>
      </c>
      <c r="D48">
        <v>25</v>
      </c>
      <c r="E48">
        <v>0</v>
      </c>
      <c r="F48">
        <v>0</v>
      </c>
    </row>
    <row r="49" spans="1:6">
      <c r="A49" t="s">
        <v>114</v>
      </c>
      <c r="B49" t="s">
        <v>181</v>
      </c>
      <c r="C49" t="s">
        <v>863</v>
      </c>
      <c r="D49">
        <v>25</v>
      </c>
      <c r="E49">
        <v>0</v>
      </c>
      <c r="F49">
        <v>0</v>
      </c>
    </row>
    <row r="50" spans="1:6">
      <c r="A50" t="s">
        <v>114</v>
      </c>
      <c r="B50" t="s">
        <v>183</v>
      </c>
      <c r="C50" t="s">
        <v>856</v>
      </c>
      <c r="D50">
        <v>4.9000000000000004</v>
      </c>
      <c r="E50">
        <v>0</v>
      </c>
      <c r="F50">
        <v>0</v>
      </c>
    </row>
    <row r="51" spans="1:6">
      <c r="A51" t="s">
        <v>114</v>
      </c>
      <c r="B51" t="s">
        <v>183</v>
      </c>
      <c r="C51" t="s">
        <v>857</v>
      </c>
      <c r="D51">
        <v>4.9000000000000004</v>
      </c>
      <c r="E51">
        <v>0</v>
      </c>
      <c r="F51">
        <v>0</v>
      </c>
    </row>
    <row r="52" spans="1:6">
      <c r="A52" t="s">
        <v>114</v>
      </c>
      <c r="B52" t="s">
        <v>183</v>
      </c>
      <c r="C52" t="s">
        <v>858</v>
      </c>
      <c r="D52">
        <v>4.9000000000000004</v>
      </c>
      <c r="E52">
        <v>0</v>
      </c>
      <c r="F52">
        <v>0</v>
      </c>
    </row>
    <row r="53" spans="1:6">
      <c r="A53" t="s">
        <v>114</v>
      </c>
      <c r="B53" t="s">
        <v>183</v>
      </c>
      <c r="C53" t="s">
        <v>859</v>
      </c>
      <c r="D53">
        <v>4.9000000000000004</v>
      </c>
      <c r="E53">
        <v>0</v>
      </c>
      <c r="F53">
        <v>0</v>
      </c>
    </row>
    <row r="54" spans="1:6">
      <c r="A54" t="s">
        <v>114</v>
      </c>
      <c r="B54" t="s">
        <v>183</v>
      </c>
      <c r="C54" t="s">
        <v>860</v>
      </c>
      <c r="D54">
        <v>19.600000000000001</v>
      </c>
      <c r="E54">
        <v>0</v>
      </c>
      <c r="F54">
        <v>0</v>
      </c>
    </row>
    <row r="55" spans="1:6">
      <c r="A55" t="s">
        <v>114</v>
      </c>
      <c r="B55" t="s">
        <v>183</v>
      </c>
      <c r="C55" t="s">
        <v>861</v>
      </c>
      <c r="D55">
        <v>19.600000000000001</v>
      </c>
      <c r="E55">
        <v>0</v>
      </c>
      <c r="F55">
        <v>0</v>
      </c>
    </row>
    <row r="56" spans="1:6">
      <c r="A56" t="s">
        <v>114</v>
      </c>
      <c r="B56" t="s">
        <v>183</v>
      </c>
      <c r="C56" t="s">
        <v>862</v>
      </c>
      <c r="D56">
        <v>19.600000000000001</v>
      </c>
      <c r="E56">
        <v>0</v>
      </c>
      <c r="F56">
        <v>0</v>
      </c>
    </row>
    <row r="57" spans="1:6">
      <c r="A57" t="s">
        <v>114</v>
      </c>
      <c r="B57" t="s">
        <v>183</v>
      </c>
      <c r="C57" t="s">
        <v>863</v>
      </c>
      <c r="D57">
        <v>19.600000000000001</v>
      </c>
      <c r="E57">
        <v>0</v>
      </c>
      <c r="F57">
        <v>0</v>
      </c>
    </row>
    <row r="58" spans="1:6">
      <c r="A58" t="s">
        <v>114</v>
      </c>
      <c r="B58" t="s">
        <v>185</v>
      </c>
      <c r="C58" t="s">
        <v>856</v>
      </c>
      <c r="D58">
        <v>14.5</v>
      </c>
      <c r="E58">
        <v>0</v>
      </c>
      <c r="F58">
        <v>0</v>
      </c>
    </row>
    <row r="59" spans="1:6">
      <c r="A59" t="s">
        <v>114</v>
      </c>
      <c r="B59" t="s">
        <v>185</v>
      </c>
      <c r="C59" t="s">
        <v>857</v>
      </c>
      <c r="D59">
        <v>14.5</v>
      </c>
      <c r="E59">
        <v>0</v>
      </c>
      <c r="F59">
        <v>0</v>
      </c>
    </row>
    <row r="60" spans="1:6">
      <c r="A60" t="s">
        <v>114</v>
      </c>
      <c r="B60" t="s">
        <v>185</v>
      </c>
      <c r="C60" t="s">
        <v>858</v>
      </c>
      <c r="D60">
        <v>14.5</v>
      </c>
      <c r="E60">
        <v>0</v>
      </c>
      <c r="F60">
        <v>0</v>
      </c>
    </row>
    <row r="61" spans="1:6">
      <c r="A61" t="s">
        <v>114</v>
      </c>
      <c r="B61" t="s">
        <v>185</v>
      </c>
      <c r="C61" t="s">
        <v>859</v>
      </c>
      <c r="D61">
        <v>14.5</v>
      </c>
      <c r="E61">
        <v>0</v>
      </c>
      <c r="F61">
        <v>0</v>
      </c>
    </row>
    <row r="62" spans="1:6">
      <c r="A62" t="s">
        <v>114</v>
      </c>
      <c r="B62" t="s">
        <v>185</v>
      </c>
      <c r="C62" t="s">
        <v>860</v>
      </c>
      <c r="D62">
        <v>58</v>
      </c>
      <c r="E62">
        <v>0</v>
      </c>
      <c r="F62">
        <v>0</v>
      </c>
    </row>
    <row r="63" spans="1:6">
      <c r="A63" t="s">
        <v>114</v>
      </c>
      <c r="B63" t="s">
        <v>185</v>
      </c>
      <c r="C63" t="s">
        <v>861</v>
      </c>
      <c r="D63">
        <v>58</v>
      </c>
      <c r="E63">
        <v>0</v>
      </c>
      <c r="F63">
        <v>0</v>
      </c>
    </row>
    <row r="64" spans="1:6">
      <c r="A64" t="s">
        <v>114</v>
      </c>
      <c r="B64" t="s">
        <v>185</v>
      </c>
      <c r="C64" t="s">
        <v>862</v>
      </c>
      <c r="D64">
        <v>58</v>
      </c>
      <c r="E64">
        <v>0</v>
      </c>
      <c r="F64">
        <v>0</v>
      </c>
    </row>
    <row r="65" spans="1:6">
      <c r="A65" t="s">
        <v>114</v>
      </c>
      <c r="B65" t="s">
        <v>185</v>
      </c>
      <c r="C65" t="s">
        <v>863</v>
      </c>
      <c r="D65">
        <v>58</v>
      </c>
      <c r="E65">
        <v>0</v>
      </c>
      <c r="F65">
        <v>0</v>
      </c>
    </row>
    <row r="66" spans="1:6">
      <c r="A66" t="s">
        <v>116</v>
      </c>
      <c r="B66" t="s">
        <v>171</v>
      </c>
      <c r="C66" t="s">
        <v>856</v>
      </c>
      <c r="D66">
        <v>2.8253773969808238</v>
      </c>
      <c r="E66">
        <v>0</v>
      </c>
      <c r="F66">
        <v>0</v>
      </c>
    </row>
    <row r="67" spans="1:6">
      <c r="A67" t="s">
        <v>116</v>
      </c>
      <c r="B67" t="s">
        <v>171</v>
      </c>
      <c r="C67" t="s">
        <v>857</v>
      </c>
      <c r="D67">
        <v>2.8253773969808238</v>
      </c>
      <c r="E67">
        <v>0</v>
      </c>
      <c r="F67">
        <v>0</v>
      </c>
    </row>
    <row r="68" spans="1:6">
      <c r="A68" t="s">
        <v>116</v>
      </c>
      <c r="B68" t="s">
        <v>171</v>
      </c>
      <c r="C68" t="s">
        <v>858</v>
      </c>
      <c r="D68">
        <v>2.8253773969808238</v>
      </c>
      <c r="E68">
        <v>0</v>
      </c>
      <c r="F68">
        <v>0</v>
      </c>
    </row>
    <row r="69" spans="1:6">
      <c r="A69" t="s">
        <v>116</v>
      </c>
      <c r="B69" t="s">
        <v>171</v>
      </c>
      <c r="C69" t="s">
        <v>859</v>
      </c>
      <c r="D69">
        <v>2.8253773969808238</v>
      </c>
      <c r="E69">
        <v>0</v>
      </c>
      <c r="F69">
        <v>0</v>
      </c>
    </row>
    <row r="70" spans="1:6">
      <c r="A70" t="s">
        <v>116</v>
      </c>
      <c r="B70" t="s">
        <v>171</v>
      </c>
      <c r="C70" t="s">
        <v>860</v>
      </c>
      <c r="D70">
        <v>11.301509587923295</v>
      </c>
      <c r="E70">
        <v>0</v>
      </c>
      <c r="F70">
        <v>0</v>
      </c>
    </row>
    <row r="71" spans="1:6">
      <c r="A71" t="s">
        <v>116</v>
      </c>
      <c r="B71" t="s">
        <v>171</v>
      </c>
      <c r="C71" t="s">
        <v>861</v>
      </c>
      <c r="D71">
        <v>11.301509587923295</v>
      </c>
      <c r="E71">
        <v>0</v>
      </c>
      <c r="F71">
        <v>0</v>
      </c>
    </row>
    <row r="72" spans="1:6">
      <c r="A72" t="s">
        <v>116</v>
      </c>
      <c r="B72" t="s">
        <v>171</v>
      </c>
      <c r="C72" t="s">
        <v>862</v>
      </c>
      <c r="D72">
        <v>11.301509587923295</v>
      </c>
      <c r="E72">
        <v>0</v>
      </c>
      <c r="F72">
        <v>0</v>
      </c>
    </row>
    <row r="73" spans="1:6">
      <c r="A73" t="s">
        <v>116</v>
      </c>
      <c r="B73" t="s">
        <v>171</v>
      </c>
      <c r="C73" t="s">
        <v>863</v>
      </c>
      <c r="D73">
        <v>11.301509587923295</v>
      </c>
      <c r="E73">
        <v>0</v>
      </c>
      <c r="F73">
        <v>0</v>
      </c>
    </row>
    <row r="74" spans="1:6">
      <c r="A74" t="s">
        <v>116</v>
      </c>
      <c r="B74" t="s">
        <v>173</v>
      </c>
      <c r="C74" t="s">
        <v>856</v>
      </c>
      <c r="D74">
        <v>0.90913925299999998</v>
      </c>
      <c r="E74">
        <v>0</v>
      </c>
      <c r="F74">
        <v>0</v>
      </c>
    </row>
    <row r="75" spans="1:6">
      <c r="A75" t="s">
        <v>116</v>
      </c>
      <c r="B75" t="s">
        <v>173</v>
      </c>
      <c r="C75" t="s">
        <v>857</v>
      </c>
      <c r="D75">
        <v>1.9926951352121214</v>
      </c>
      <c r="E75">
        <v>0</v>
      </c>
      <c r="F75">
        <v>0</v>
      </c>
    </row>
    <row r="76" spans="1:6">
      <c r="A76" t="s">
        <v>116</v>
      </c>
      <c r="B76" t="s">
        <v>173</v>
      </c>
      <c r="C76" t="s">
        <v>858</v>
      </c>
      <c r="D76">
        <v>3.0762510174242426</v>
      </c>
      <c r="E76">
        <v>0</v>
      </c>
      <c r="F76">
        <v>0</v>
      </c>
    </row>
    <row r="77" spans="1:6">
      <c r="A77" t="s">
        <v>116</v>
      </c>
      <c r="B77" t="s">
        <v>173</v>
      </c>
      <c r="C77" t="s">
        <v>859</v>
      </c>
      <c r="D77">
        <v>4.1598068996363642</v>
      </c>
      <c r="E77">
        <v>0</v>
      </c>
      <c r="F77">
        <v>0</v>
      </c>
    </row>
    <row r="78" spans="1:6">
      <c r="A78" t="s">
        <v>116</v>
      </c>
      <c r="B78" t="s">
        <v>173</v>
      </c>
      <c r="C78" t="s">
        <v>860</v>
      </c>
      <c r="D78">
        <v>16.639227598545457</v>
      </c>
      <c r="E78">
        <v>0</v>
      </c>
      <c r="F78">
        <v>0</v>
      </c>
    </row>
    <row r="79" spans="1:6">
      <c r="A79" t="s">
        <v>116</v>
      </c>
      <c r="B79" t="s">
        <v>173</v>
      </c>
      <c r="C79" t="s">
        <v>861</v>
      </c>
      <c r="D79">
        <v>16.639227598545457</v>
      </c>
      <c r="E79">
        <v>0</v>
      </c>
      <c r="F79">
        <v>0</v>
      </c>
    </row>
    <row r="80" spans="1:6">
      <c r="A80" t="s">
        <v>116</v>
      </c>
      <c r="B80" t="s">
        <v>173</v>
      </c>
      <c r="C80" t="s">
        <v>862</v>
      </c>
      <c r="D80">
        <v>16.639227598545457</v>
      </c>
      <c r="E80">
        <v>0</v>
      </c>
      <c r="F80">
        <v>0</v>
      </c>
    </row>
    <row r="81" spans="1:6">
      <c r="A81" t="s">
        <v>116</v>
      </c>
      <c r="B81" t="s">
        <v>173</v>
      </c>
      <c r="C81" t="s">
        <v>863</v>
      </c>
      <c r="D81">
        <v>16.639227598545457</v>
      </c>
      <c r="E81">
        <v>0</v>
      </c>
      <c r="F81">
        <v>0</v>
      </c>
    </row>
    <row r="82" spans="1:6">
      <c r="A82" t="s">
        <v>116</v>
      </c>
      <c r="B82" t="s">
        <v>175</v>
      </c>
      <c r="C82" t="s">
        <v>856</v>
      </c>
      <c r="D82">
        <v>5.8666666666666671</v>
      </c>
      <c r="E82">
        <v>0</v>
      </c>
      <c r="F82">
        <v>0</v>
      </c>
    </row>
    <row r="83" spans="1:6">
      <c r="A83" t="s">
        <v>116</v>
      </c>
      <c r="B83" t="s">
        <v>175</v>
      </c>
      <c r="C83" t="s">
        <v>857</v>
      </c>
      <c r="D83">
        <v>5.8666666666666671</v>
      </c>
      <c r="E83">
        <v>0</v>
      </c>
      <c r="F83">
        <v>0</v>
      </c>
    </row>
    <row r="84" spans="1:6">
      <c r="A84" t="s">
        <v>116</v>
      </c>
      <c r="B84" t="s">
        <v>175</v>
      </c>
      <c r="C84" t="s">
        <v>858</v>
      </c>
      <c r="D84">
        <v>5.8666666666666671</v>
      </c>
      <c r="E84">
        <v>0</v>
      </c>
      <c r="F84">
        <v>0</v>
      </c>
    </row>
    <row r="85" spans="1:6">
      <c r="A85" t="s">
        <v>116</v>
      </c>
      <c r="B85" t="s">
        <v>175</v>
      </c>
      <c r="C85" t="s">
        <v>859</v>
      </c>
      <c r="D85">
        <v>5.8666666666666671</v>
      </c>
      <c r="E85">
        <v>0</v>
      </c>
      <c r="F85">
        <v>0</v>
      </c>
    </row>
    <row r="86" spans="1:6">
      <c r="A86" t="s">
        <v>116</v>
      </c>
      <c r="B86" t="s">
        <v>175</v>
      </c>
      <c r="C86" t="s">
        <v>860</v>
      </c>
      <c r="D86">
        <v>23.466666666666669</v>
      </c>
      <c r="E86">
        <v>0</v>
      </c>
      <c r="F86">
        <v>0</v>
      </c>
    </row>
    <row r="87" spans="1:6">
      <c r="A87" t="s">
        <v>116</v>
      </c>
      <c r="B87" t="s">
        <v>175</v>
      </c>
      <c r="C87" t="s">
        <v>861</v>
      </c>
      <c r="D87">
        <v>23.466666666666669</v>
      </c>
      <c r="E87">
        <v>0</v>
      </c>
      <c r="F87">
        <v>0</v>
      </c>
    </row>
    <row r="88" spans="1:6">
      <c r="A88" t="s">
        <v>116</v>
      </c>
      <c r="B88" t="s">
        <v>175</v>
      </c>
      <c r="C88" t="s">
        <v>862</v>
      </c>
      <c r="D88">
        <v>23.466666666666669</v>
      </c>
      <c r="E88">
        <v>0</v>
      </c>
      <c r="F88">
        <v>0</v>
      </c>
    </row>
    <row r="89" spans="1:6">
      <c r="A89" t="s">
        <v>116</v>
      </c>
      <c r="B89" t="s">
        <v>175</v>
      </c>
      <c r="C89" t="s">
        <v>863</v>
      </c>
      <c r="D89">
        <v>23.466666666666669</v>
      </c>
      <c r="E89">
        <v>0</v>
      </c>
      <c r="F89">
        <v>0</v>
      </c>
    </row>
    <row r="90" spans="1:6">
      <c r="A90" t="s">
        <v>116</v>
      </c>
      <c r="B90" t="s">
        <v>177</v>
      </c>
      <c r="C90" t="s">
        <v>856</v>
      </c>
      <c r="D90">
        <v>6.4399999999999995</v>
      </c>
      <c r="E90">
        <v>0</v>
      </c>
      <c r="F90">
        <v>0</v>
      </c>
    </row>
    <row r="91" spans="1:6">
      <c r="A91" t="s">
        <v>116</v>
      </c>
      <c r="B91" t="s">
        <v>177</v>
      </c>
      <c r="C91" t="s">
        <v>857</v>
      </c>
      <c r="D91">
        <v>6.4399999999999995</v>
      </c>
      <c r="E91">
        <v>0</v>
      </c>
      <c r="F91">
        <v>0</v>
      </c>
    </row>
    <row r="92" spans="1:6">
      <c r="A92" t="s">
        <v>116</v>
      </c>
      <c r="B92" t="s">
        <v>177</v>
      </c>
      <c r="C92" t="s">
        <v>858</v>
      </c>
      <c r="D92">
        <v>6.4399999999999995</v>
      </c>
      <c r="E92">
        <v>0</v>
      </c>
      <c r="F92">
        <v>0</v>
      </c>
    </row>
    <row r="93" spans="1:6">
      <c r="A93" t="s">
        <v>116</v>
      </c>
      <c r="B93" t="s">
        <v>177</v>
      </c>
      <c r="C93" t="s">
        <v>859</v>
      </c>
      <c r="D93">
        <v>6.4399999999999995</v>
      </c>
      <c r="E93">
        <v>0</v>
      </c>
      <c r="F93">
        <v>0</v>
      </c>
    </row>
    <row r="94" spans="1:6">
      <c r="A94" t="s">
        <v>116</v>
      </c>
      <c r="B94" t="s">
        <v>177</v>
      </c>
      <c r="C94" t="s">
        <v>860</v>
      </c>
      <c r="D94">
        <v>25.759999999999998</v>
      </c>
      <c r="E94">
        <v>0</v>
      </c>
      <c r="F94">
        <v>0</v>
      </c>
    </row>
    <row r="95" spans="1:6">
      <c r="A95" t="s">
        <v>116</v>
      </c>
      <c r="B95" t="s">
        <v>177</v>
      </c>
      <c r="C95" t="s">
        <v>861</v>
      </c>
      <c r="D95">
        <v>25.759999999999998</v>
      </c>
      <c r="E95">
        <v>0</v>
      </c>
      <c r="F95">
        <v>0</v>
      </c>
    </row>
    <row r="96" spans="1:6">
      <c r="A96" t="s">
        <v>116</v>
      </c>
      <c r="B96" t="s">
        <v>177</v>
      </c>
      <c r="C96" t="s">
        <v>862</v>
      </c>
      <c r="D96">
        <v>25.759999999999998</v>
      </c>
      <c r="E96">
        <v>0</v>
      </c>
      <c r="F96">
        <v>0</v>
      </c>
    </row>
    <row r="97" spans="1:6">
      <c r="A97" t="s">
        <v>116</v>
      </c>
      <c r="B97" t="s">
        <v>177</v>
      </c>
      <c r="C97" t="s">
        <v>863</v>
      </c>
      <c r="D97">
        <v>25.759999999999998</v>
      </c>
      <c r="E97">
        <v>0</v>
      </c>
      <c r="F97">
        <v>0</v>
      </c>
    </row>
    <row r="98" spans="1:6">
      <c r="A98" t="s">
        <v>116</v>
      </c>
      <c r="B98" t="s">
        <v>179</v>
      </c>
      <c r="C98" t="s">
        <v>856</v>
      </c>
      <c r="D98">
        <v>3.9</v>
      </c>
      <c r="E98">
        <v>0</v>
      </c>
      <c r="F98">
        <v>0</v>
      </c>
    </row>
    <row r="99" spans="1:6">
      <c r="A99" t="s">
        <v>116</v>
      </c>
      <c r="B99" t="s">
        <v>179</v>
      </c>
      <c r="C99" t="s">
        <v>857</v>
      </c>
      <c r="D99">
        <v>3.9</v>
      </c>
      <c r="E99">
        <v>0</v>
      </c>
      <c r="F99">
        <v>0</v>
      </c>
    </row>
    <row r="100" spans="1:6">
      <c r="A100" t="s">
        <v>116</v>
      </c>
      <c r="B100" t="s">
        <v>179</v>
      </c>
      <c r="C100" t="s">
        <v>858</v>
      </c>
      <c r="D100">
        <v>3.9</v>
      </c>
      <c r="E100">
        <v>0</v>
      </c>
      <c r="F100">
        <v>0</v>
      </c>
    </row>
    <row r="101" spans="1:6">
      <c r="A101" t="s">
        <v>116</v>
      </c>
      <c r="B101" t="s">
        <v>179</v>
      </c>
      <c r="C101" t="s">
        <v>859</v>
      </c>
      <c r="D101">
        <v>3.9</v>
      </c>
      <c r="E101">
        <v>0</v>
      </c>
      <c r="F101">
        <v>0</v>
      </c>
    </row>
    <row r="102" spans="1:6">
      <c r="A102" t="s">
        <v>116</v>
      </c>
      <c r="B102" t="s">
        <v>179</v>
      </c>
      <c r="C102" t="s">
        <v>860</v>
      </c>
      <c r="D102">
        <v>15.6</v>
      </c>
      <c r="E102">
        <v>0</v>
      </c>
      <c r="F102">
        <v>0</v>
      </c>
    </row>
    <row r="103" spans="1:6">
      <c r="A103" t="s">
        <v>116</v>
      </c>
      <c r="B103" t="s">
        <v>179</v>
      </c>
      <c r="C103" t="s">
        <v>861</v>
      </c>
      <c r="D103">
        <v>15.6</v>
      </c>
      <c r="E103">
        <v>0</v>
      </c>
      <c r="F103">
        <v>0</v>
      </c>
    </row>
    <row r="104" spans="1:6">
      <c r="A104" t="s">
        <v>116</v>
      </c>
      <c r="B104" t="s">
        <v>179</v>
      </c>
      <c r="C104" t="s">
        <v>862</v>
      </c>
      <c r="D104">
        <v>15.6</v>
      </c>
      <c r="E104">
        <v>0</v>
      </c>
      <c r="F104">
        <v>0</v>
      </c>
    </row>
    <row r="105" spans="1:6">
      <c r="A105" t="s">
        <v>116</v>
      </c>
      <c r="B105" t="s">
        <v>179</v>
      </c>
      <c r="C105" t="s">
        <v>863</v>
      </c>
      <c r="D105">
        <v>15.6</v>
      </c>
      <c r="E105">
        <v>0</v>
      </c>
      <c r="F105">
        <v>0</v>
      </c>
    </row>
    <row r="106" spans="1:6">
      <c r="A106" t="s">
        <v>116</v>
      </c>
      <c r="B106" t="s">
        <v>181</v>
      </c>
      <c r="C106" t="s">
        <v>856</v>
      </c>
      <c r="D106">
        <v>6.25</v>
      </c>
      <c r="E106">
        <v>0</v>
      </c>
      <c r="F106">
        <v>0</v>
      </c>
    </row>
    <row r="107" spans="1:6">
      <c r="A107" t="s">
        <v>116</v>
      </c>
      <c r="B107" t="s">
        <v>181</v>
      </c>
      <c r="C107" t="s">
        <v>857</v>
      </c>
      <c r="D107">
        <v>6.25</v>
      </c>
      <c r="E107">
        <v>0</v>
      </c>
      <c r="F107">
        <v>0</v>
      </c>
    </row>
    <row r="108" spans="1:6">
      <c r="A108" t="s">
        <v>116</v>
      </c>
      <c r="B108" t="s">
        <v>181</v>
      </c>
      <c r="C108" t="s">
        <v>858</v>
      </c>
      <c r="D108">
        <v>6.25</v>
      </c>
      <c r="E108">
        <v>0</v>
      </c>
      <c r="F108">
        <v>0</v>
      </c>
    </row>
    <row r="109" spans="1:6">
      <c r="A109" t="s">
        <v>116</v>
      </c>
      <c r="B109" t="s">
        <v>181</v>
      </c>
      <c r="C109" t="s">
        <v>859</v>
      </c>
      <c r="D109">
        <v>6.25</v>
      </c>
      <c r="E109">
        <v>0</v>
      </c>
      <c r="F109">
        <v>0</v>
      </c>
    </row>
    <row r="110" spans="1:6">
      <c r="A110" t="s">
        <v>116</v>
      </c>
      <c r="B110" t="s">
        <v>181</v>
      </c>
      <c r="C110" t="s">
        <v>860</v>
      </c>
      <c r="D110">
        <v>25</v>
      </c>
      <c r="E110">
        <v>0</v>
      </c>
      <c r="F110">
        <v>0</v>
      </c>
    </row>
    <row r="111" spans="1:6">
      <c r="A111" t="s">
        <v>116</v>
      </c>
      <c r="B111" t="s">
        <v>181</v>
      </c>
      <c r="C111" t="s">
        <v>861</v>
      </c>
      <c r="D111">
        <v>25</v>
      </c>
      <c r="E111">
        <v>0</v>
      </c>
      <c r="F111">
        <v>0</v>
      </c>
    </row>
    <row r="112" spans="1:6">
      <c r="A112" t="s">
        <v>116</v>
      </c>
      <c r="B112" t="s">
        <v>181</v>
      </c>
      <c r="C112" t="s">
        <v>862</v>
      </c>
      <c r="D112">
        <v>25</v>
      </c>
      <c r="E112">
        <v>0</v>
      </c>
      <c r="F112">
        <v>0</v>
      </c>
    </row>
    <row r="113" spans="1:6">
      <c r="A113" t="s">
        <v>116</v>
      </c>
      <c r="B113" t="s">
        <v>181</v>
      </c>
      <c r="C113" t="s">
        <v>863</v>
      </c>
      <c r="D113">
        <v>25</v>
      </c>
      <c r="E113">
        <v>0</v>
      </c>
      <c r="F113">
        <v>0</v>
      </c>
    </row>
    <row r="114" spans="1:6">
      <c r="A114" t="s">
        <v>116</v>
      </c>
      <c r="B114" t="s">
        <v>183</v>
      </c>
      <c r="C114" t="s">
        <v>856</v>
      </c>
      <c r="D114">
        <v>4.9000000000000004</v>
      </c>
      <c r="E114">
        <v>0</v>
      </c>
      <c r="F114">
        <v>0</v>
      </c>
    </row>
    <row r="115" spans="1:6">
      <c r="A115" t="s">
        <v>116</v>
      </c>
      <c r="B115" t="s">
        <v>183</v>
      </c>
      <c r="C115" t="s">
        <v>857</v>
      </c>
      <c r="D115">
        <v>4.9000000000000004</v>
      </c>
      <c r="E115">
        <v>0</v>
      </c>
      <c r="F115">
        <v>0</v>
      </c>
    </row>
    <row r="116" spans="1:6">
      <c r="A116" t="s">
        <v>116</v>
      </c>
      <c r="B116" t="s">
        <v>183</v>
      </c>
      <c r="C116" t="s">
        <v>858</v>
      </c>
      <c r="D116">
        <v>4.9000000000000004</v>
      </c>
      <c r="E116">
        <v>0</v>
      </c>
      <c r="F116">
        <v>0</v>
      </c>
    </row>
    <row r="117" spans="1:6">
      <c r="A117" t="s">
        <v>116</v>
      </c>
      <c r="B117" t="s">
        <v>183</v>
      </c>
      <c r="C117" t="s">
        <v>859</v>
      </c>
      <c r="D117">
        <v>4.9000000000000004</v>
      </c>
      <c r="E117">
        <v>0</v>
      </c>
      <c r="F117">
        <v>0</v>
      </c>
    </row>
    <row r="118" spans="1:6">
      <c r="A118" t="s">
        <v>116</v>
      </c>
      <c r="B118" t="s">
        <v>183</v>
      </c>
      <c r="C118" t="s">
        <v>860</v>
      </c>
      <c r="D118">
        <v>19.600000000000001</v>
      </c>
      <c r="E118">
        <v>0</v>
      </c>
      <c r="F118">
        <v>0</v>
      </c>
    </row>
    <row r="119" spans="1:6">
      <c r="A119" t="s">
        <v>116</v>
      </c>
      <c r="B119" t="s">
        <v>183</v>
      </c>
      <c r="C119" t="s">
        <v>861</v>
      </c>
      <c r="D119">
        <v>19.600000000000001</v>
      </c>
      <c r="E119">
        <v>0</v>
      </c>
      <c r="F119">
        <v>0</v>
      </c>
    </row>
    <row r="120" spans="1:6">
      <c r="A120" t="s">
        <v>116</v>
      </c>
      <c r="B120" t="s">
        <v>183</v>
      </c>
      <c r="C120" t="s">
        <v>862</v>
      </c>
      <c r="D120">
        <v>19.600000000000001</v>
      </c>
      <c r="E120">
        <v>0</v>
      </c>
      <c r="F120">
        <v>0</v>
      </c>
    </row>
    <row r="121" spans="1:6">
      <c r="A121" t="s">
        <v>116</v>
      </c>
      <c r="B121" t="s">
        <v>183</v>
      </c>
      <c r="C121" t="s">
        <v>863</v>
      </c>
      <c r="D121">
        <v>19.600000000000001</v>
      </c>
      <c r="E121">
        <v>0</v>
      </c>
      <c r="F121">
        <v>0</v>
      </c>
    </row>
    <row r="122" spans="1:6">
      <c r="A122" t="s">
        <v>116</v>
      </c>
      <c r="B122" t="s">
        <v>185</v>
      </c>
      <c r="C122" t="s">
        <v>856</v>
      </c>
      <c r="D122">
        <v>14.5</v>
      </c>
      <c r="E122">
        <v>0</v>
      </c>
      <c r="F122">
        <v>0</v>
      </c>
    </row>
    <row r="123" spans="1:6">
      <c r="A123" t="s">
        <v>116</v>
      </c>
      <c r="B123" t="s">
        <v>185</v>
      </c>
      <c r="C123" t="s">
        <v>857</v>
      </c>
      <c r="D123">
        <v>14.5</v>
      </c>
      <c r="E123">
        <v>0</v>
      </c>
      <c r="F123">
        <v>0</v>
      </c>
    </row>
    <row r="124" spans="1:6">
      <c r="A124" t="s">
        <v>116</v>
      </c>
      <c r="B124" t="s">
        <v>185</v>
      </c>
      <c r="C124" t="s">
        <v>858</v>
      </c>
      <c r="D124">
        <v>14.5</v>
      </c>
      <c r="E124">
        <v>0</v>
      </c>
      <c r="F124">
        <v>0</v>
      </c>
    </row>
    <row r="125" spans="1:6">
      <c r="A125" t="s">
        <v>116</v>
      </c>
      <c r="B125" t="s">
        <v>185</v>
      </c>
      <c r="C125" t="s">
        <v>859</v>
      </c>
      <c r="D125">
        <v>14.5</v>
      </c>
      <c r="E125">
        <v>0</v>
      </c>
      <c r="F125">
        <v>0</v>
      </c>
    </row>
    <row r="126" spans="1:6">
      <c r="A126" t="s">
        <v>116</v>
      </c>
      <c r="B126" t="s">
        <v>185</v>
      </c>
      <c r="C126" t="s">
        <v>860</v>
      </c>
      <c r="D126">
        <v>58</v>
      </c>
      <c r="E126">
        <v>0</v>
      </c>
      <c r="F126">
        <v>0</v>
      </c>
    </row>
    <row r="127" spans="1:6">
      <c r="A127" t="s">
        <v>116</v>
      </c>
      <c r="B127" t="s">
        <v>185</v>
      </c>
      <c r="C127" t="s">
        <v>861</v>
      </c>
      <c r="D127">
        <v>58</v>
      </c>
      <c r="E127">
        <v>0</v>
      </c>
      <c r="F127">
        <v>0</v>
      </c>
    </row>
    <row r="128" spans="1:6">
      <c r="A128" t="s">
        <v>116</v>
      </c>
      <c r="B128" t="s">
        <v>185</v>
      </c>
      <c r="C128" t="s">
        <v>862</v>
      </c>
      <c r="D128">
        <v>58</v>
      </c>
      <c r="E128">
        <v>0</v>
      </c>
      <c r="F128">
        <v>0</v>
      </c>
    </row>
    <row r="129" spans="1:6">
      <c r="A129" t="s">
        <v>116</v>
      </c>
      <c r="B129" t="s">
        <v>185</v>
      </c>
      <c r="C129" t="s">
        <v>863</v>
      </c>
      <c r="D129">
        <v>58</v>
      </c>
      <c r="E129">
        <v>0</v>
      </c>
      <c r="F129">
        <v>0</v>
      </c>
    </row>
    <row r="130" spans="1:6">
      <c r="A130" t="s">
        <v>118</v>
      </c>
      <c r="B130" t="s">
        <v>171</v>
      </c>
      <c r="C130" t="s">
        <v>856</v>
      </c>
      <c r="D130">
        <v>2.8253773969808238</v>
      </c>
      <c r="E130">
        <v>0</v>
      </c>
      <c r="F130">
        <v>0</v>
      </c>
    </row>
    <row r="131" spans="1:6">
      <c r="A131" t="s">
        <v>118</v>
      </c>
      <c r="B131" t="s">
        <v>171</v>
      </c>
      <c r="C131" t="s">
        <v>857</v>
      </c>
      <c r="D131">
        <v>2.8253773969808238</v>
      </c>
      <c r="E131">
        <v>0</v>
      </c>
      <c r="F131">
        <v>0</v>
      </c>
    </row>
    <row r="132" spans="1:6">
      <c r="A132" t="s">
        <v>118</v>
      </c>
      <c r="B132" t="s">
        <v>171</v>
      </c>
      <c r="C132" t="s">
        <v>858</v>
      </c>
      <c r="D132">
        <v>2.8253773969808238</v>
      </c>
      <c r="E132">
        <v>0</v>
      </c>
      <c r="F132">
        <v>0</v>
      </c>
    </row>
    <row r="133" spans="1:6">
      <c r="A133" t="s">
        <v>118</v>
      </c>
      <c r="B133" t="s">
        <v>171</v>
      </c>
      <c r="C133" t="s">
        <v>859</v>
      </c>
      <c r="D133">
        <v>2.8253773969808238</v>
      </c>
      <c r="E133">
        <v>0</v>
      </c>
      <c r="F133">
        <v>0</v>
      </c>
    </row>
    <row r="134" spans="1:6">
      <c r="A134" t="s">
        <v>118</v>
      </c>
      <c r="B134" t="s">
        <v>171</v>
      </c>
      <c r="C134" t="s">
        <v>860</v>
      </c>
      <c r="D134">
        <v>11.301509587923295</v>
      </c>
      <c r="E134">
        <v>0</v>
      </c>
      <c r="F134">
        <v>0</v>
      </c>
    </row>
    <row r="135" spans="1:6">
      <c r="A135" t="s">
        <v>118</v>
      </c>
      <c r="B135" t="s">
        <v>171</v>
      </c>
      <c r="C135" t="s">
        <v>861</v>
      </c>
      <c r="D135">
        <v>11.301509587923295</v>
      </c>
      <c r="E135">
        <v>0</v>
      </c>
      <c r="F135">
        <v>0</v>
      </c>
    </row>
    <row r="136" spans="1:6">
      <c r="A136" t="s">
        <v>118</v>
      </c>
      <c r="B136" t="s">
        <v>171</v>
      </c>
      <c r="C136" t="s">
        <v>862</v>
      </c>
      <c r="D136">
        <v>11.301509587923295</v>
      </c>
      <c r="E136">
        <v>0</v>
      </c>
      <c r="F136">
        <v>0</v>
      </c>
    </row>
    <row r="137" spans="1:6">
      <c r="A137" t="s">
        <v>118</v>
      </c>
      <c r="B137" t="s">
        <v>171</v>
      </c>
      <c r="C137" t="s">
        <v>863</v>
      </c>
      <c r="D137">
        <v>11.301509587923295</v>
      </c>
      <c r="E137">
        <v>0</v>
      </c>
      <c r="F137">
        <v>0</v>
      </c>
    </row>
    <row r="138" spans="1:6">
      <c r="A138" t="s">
        <v>118</v>
      </c>
      <c r="B138" t="s">
        <v>173</v>
      </c>
      <c r="C138" t="s">
        <v>856</v>
      </c>
      <c r="D138">
        <v>0.90913925299999998</v>
      </c>
      <c r="E138">
        <v>0</v>
      </c>
      <c r="F138">
        <v>0</v>
      </c>
    </row>
    <row r="139" spans="1:6">
      <c r="A139" t="s">
        <v>118</v>
      </c>
      <c r="B139" t="s">
        <v>173</v>
      </c>
      <c r="C139" t="s">
        <v>857</v>
      </c>
      <c r="D139">
        <v>1.9926951352121214</v>
      </c>
      <c r="E139">
        <v>0</v>
      </c>
      <c r="F139">
        <v>0</v>
      </c>
    </row>
    <row r="140" spans="1:6">
      <c r="A140" t="s">
        <v>118</v>
      </c>
      <c r="B140" t="s">
        <v>173</v>
      </c>
      <c r="C140" t="s">
        <v>858</v>
      </c>
      <c r="D140">
        <v>3.0762510174242426</v>
      </c>
      <c r="E140">
        <v>0</v>
      </c>
      <c r="F140">
        <v>0</v>
      </c>
    </row>
    <row r="141" spans="1:6">
      <c r="A141" t="s">
        <v>118</v>
      </c>
      <c r="B141" t="s">
        <v>173</v>
      </c>
      <c r="C141" t="s">
        <v>859</v>
      </c>
      <c r="D141">
        <v>4.1598068996363642</v>
      </c>
      <c r="E141">
        <v>0</v>
      </c>
      <c r="F141">
        <v>0</v>
      </c>
    </row>
    <row r="142" spans="1:6">
      <c r="A142" t="s">
        <v>118</v>
      </c>
      <c r="B142" t="s">
        <v>173</v>
      </c>
      <c r="C142" t="s">
        <v>860</v>
      </c>
      <c r="D142">
        <v>16.639227598545457</v>
      </c>
      <c r="E142">
        <v>0</v>
      </c>
      <c r="F142">
        <v>0</v>
      </c>
    </row>
    <row r="143" spans="1:6">
      <c r="A143" t="s">
        <v>118</v>
      </c>
      <c r="B143" t="s">
        <v>173</v>
      </c>
      <c r="C143" t="s">
        <v>861</v>
      </c>
      <c r="D143">
        <v>16.639227598545457</v>
      </c>
      <c r="E143">
        <v>0</v>
      </c>
      <c r="F143">
        <v>0</v>
      </c>
    </row>
    <row r="144" spans="1:6">
      <c r="A144" t="s">
        <v>118</v>
      </c>
      <c r="B144" t="s">
        <v>173</v>
      </c>
      <c r="C144" t="s">
        <v>862</v>
      </c>
      <c r="D144">
        <v>16.639227598545457</v>
      </c>
      <c r="E144">
        <v>0</v>
      </c>
      <c r="F144">
        <v>0</v>
      </c>
    </row>
    <row r="145" spans="1:6">
      <c r="A145" t="s">
        <v>118</v>
      </c>
      <c r="B145" t="s">
        <v>173</v>
      </c>
      <c r="C145" t="s">
        <v>863</v>
      </c>
      <c r="D145">
        <v>16.639227598545457</v>
      </c>
      <c r="E145">
        <v>0</v>
      </c>
      <c r="F145">
        <v>0</v>
      </c>
    </row>
    <row r="146" spans="1:6">
      <c r="A146" t="s">
        <v>118</v>
      </c>
      <c r="B146" t="s">
        <v>175</v>
      </c>
      <c r="C146" t="s">
        <v>856</v>
      </c>
      <c r="D146">
        <v>5.8666666666666671</v>
      </c>
      <c r="E146">
        <v>0</v>
      </c>
      <c r="F146">
        <v>0</v>
      </c>
    </row>
    <row r="147" spans="1:6">
      <c r="A147" t="s">
        <v>118</v>
      </c>
      <c r="B147" t="s">
        <v>175</v>
      </c>
      <c r="C147" t="s">
        <v>857</v>
      </c>
      <c r="D147">
        <v>5.8666666666666671</v>
      </c>
      <c r="E147">
        <v>0</v>
      </c>
      <c r="F147">
        <v>0</v>
      </c>
    </row>
    <row r="148" spans="1:6">
      <c r="A148" t="s">
        <v>118</v>
      </c>
      <c r="B148" t="s">
        <v>175</v>
      </c>
      <c r="C148" t="s">
        <v>858</v>
      </c>
      <c r="D148">
        <v>5.8666666666666671</v>
      </c>
      <c r="E148">
        <v>0</v>
      </c>
      <c r="F148">
        <v>0</v>
      </c>
    </row>
    <row r="149" spans="1:6">
      <c r="A149" t="s">
        <v>118</v>
      </c>
      <c r="B149" t="s">
        <v>175</v>
      </c>
      <c r="C149" t="s">
        <v>859</v>
      </c>
      <c r="D149">
        <v>5.8666666666666671</v>
      </c>
      <c r="E149">
        <v>0</v>
      </c>
      <c r="F149">
        <v>0</v>
      </c>
    </row>
    <row r="150" spans="1:6">
      <c r="A150" t="s">
        <v>118</v>
      </c>
      <c r="B150" t="s">
        <v>175</v>
      </c>
      <c r="C150" t="s">
        <v>860</v>
      </c>
      <c r="D150">
        <v>23.466666666666669</v>
      </c>
      <c r="E150">
        <v>0</v>
      </c>
      <c r="F150">
        <v>0</v>
      </c>
    </row>
    <row r="151" spans="1:6">
      <c r="A151" t="s">
        <v>118</v>
      </c>
      <c r="B151" t="s">
        <v>175</v>
      </c>
      <c r="C151" t="s">
        <v>861</v>
      </c>
      <c r="D151">
        <v>23.466666666666669</v>
      </c>
      <c r="E151">
        <v>0</v>
      </c>
      <c r="F151">
        <v>0</v>
      </c>
    </row>
    <row r="152" spans="1:6">
      <c r="A152" t="s">
        <v>118</v>
      </c>
      <c r="B152" t="s">
        <v>175</v>
      </c>
      <c r="C152" t="s">
        <v>862</v>
      </c>
      <c r="D152">
        <v>23.466666666666669</v>
      </c>
      <c r="E152">
        <v>0</v>
      </c>
      <c r="F152">
        <v>0</v>
      </c>
    </row>
    <row r="153" spans="1:6">
      <c r="A153" t="s">
        <v>118</v>
      </c>
      <c r="B153" t="s">
        <v>175</v>
      </c>
      <c r="C153" t="s">
        <v>863</v>
      </c>
      <c r="D153">
        <v>23.466666666666669</v>
      </c>
      <c r="E153">
        <v>0</v>
      </c>
      <c r="F153">
        <v>0</v>
      </c>
    </row>
    <row r="154" spans="1:6">
      <c r="A154" t="s">
        <v>118</v>
      </c>
      <c r="B154" t="s">
        <v>177</v>
      </c>
      <c r="C154" t="s">
        <v>856</v>
      </c>
      <c r="D154">
        <v>6.4399999999999995</v>
      </c>
      <c r="E154">
        <v>0</v>
      </c>
      <c r="F154">
        <v>0</v>
      </c>
    </row>
    <row r="155" spans="1:6">
      <c r="A155" t="s">
        <v>118</v>
      </c>
      <c r="B155" t="s">
        <v>177</v>
      </c>
      <c r="C155" t="s">
        <v>857</v>
      </c>
      <c r="D155">
        <v>6.4399999999999995</v>
      </c>
      <c r="E155">
        <v>0</v>
      </c>
      <c r="F155">
        <v>0</v>
      </c>
    </row>
    <row r="156" spans="1:6">
      <c r="A156" t="s">
        <v>118</v>
      </c>
      <c r="B156" t="s">
        <v>177</v>
      </c>
      <c r="C156" t="s">
        <v>858</v>
      </c>
      <c r="D156">
        <v>6.4399999999999995</v>
      </c>
      <c r="E156">
        <v>0</v>
      </c>
      <c r="F156">
        <v>0</v>
      </c>
    </row>
    <row r="157" spans="1:6">
      <c r="A157" t="s">
        <v>118</v>
      </c>
      <c r="B157" t="s">
        <v>177</v>
      </c>
      <c r="C157" t="s">
        <v>859</v>
      </c>
      <c r="D157">
        <v>6.4399999999999995</v>
      </c>
      <c r="E157">
        <v>0</v>
      </c>
      <c r="F157">
        <v>0</v>
      </c>
    </row>
    <row r="158" spans="1:6">
      <c r="A158" t="s">
        <v>118</v>
      </c>
      <c r="B158" t="s">
        <v>177</v>
      </c>
      <c r="C158" t="s">
        <v>860</v>
      </c>
      <c r="D158">
        <v>25.759999999999998</v>
      </c>
      <c r="E158">
        <v>0</v>
      </c>
      <c r="F158">
        <v>0</v>
      </c>
    </row>
    <row r="159" spans="1:6">
      <c r="A159" t="s">
        <v>118</v>
      </c>
      <c r="B159" t="s">
        <v>177</v>
      </c>
      <c r="C159" t="s">
        <v>861</v>
      </c>
      <c r="D159">
        <v>25.759999999999998</v>
      </c>
      <c r="E159">
        <v>0</v>
      </c>
      <c r="F159">
        <v>0</v>
      </c>
    </row>
    <row r="160" spans="1:6">
      <c r="A160" t="s">
        <v>118</v>
      </c>
      <c r="B160" t="s">
        <v>177</v>
      </c>
      <c r="C160" t="s">
        <v>862</v>
      </c>
      <c r="D160">
        <v>25.759999999999998</v>
      </c>
      <c r="E160">
        <v>0</v>
      </c>
      <c r="F160">
        <v>0</v>
      </c>
    </row>
    <row r="161" spans="1:6">
      <c r="A161" t="s">
        <v>118</v>
      </c>
      <c r="B161" t="s">
        <v>177</v>
      </c>
      <c r="C161" t="s">
        <v>863</v>
      </c>
      <c r="D161">
        <v>25.759999999999998</v>
      </c>
      <c r="E161">
        <v>0</v>
      </c>
      <c r="F161">
        <v>0</v>
      </c>
    </row>
    <row r="162" spans="1:6">
      <c r="A162" t="s">
        <v>118</v>
      </c>
      <c r="B162" t="s">
        <v>179</v>
      </c>
      <c r="C162" t="s">
        <v>856</v>
      </c>
      <c r="D162">
        <v>3.9</v>
      </c>
      <c r="E162">
        <v>0</v>
      </c>
      <c r="F162">
        <v>0</v>
      </c>
    </row>
    <row r="163" spans="1:6">
      <c r="A163" t="s">
        <v>118</v>
      </c>
      <c r="B163" t="s">
        <v>179</v>
      </c>
      <c r="C163" t="s">
        <v>857</v>
      </c>
      <c r="D163">
        <v>3.9</v>
      </c>
      <c r="E163">
        <v>0</v>
      </c>
      <c r="F163">
        <v>0</v>
      </c>
    </row>
    <row r="164" spans="1:6">
      <c r="A164" t="s">
        <v>118</v>
      </c>
      <c r="B164" t="s">
        <v>179</v>
      </c>
      <c r="C164" t="s">
        <v>858</v>
      </c>
      <c r="D164">
        <v>3.9</v>
      </c>
      <c r="E164">
        <v>0</v>
      </c>
      <c r="F164">
        <v>0</v>
      </c>
    </row>
    <row r="165" spans="1:6">
      <c r="A165" t="s">
        <v>118</v>
      </c>
      <c r="B165" t="s">
        <v>179</v>
      </c>
      <c r="C165" t="s">
        <v>859</v>
      </c>
      <c r="D165">
        <v>3.9</v>
      </c>
      <c r="E165">
        <v>0</v>
      </c>
      <c r="F165">
        <v>0</v>
      </c>
    </row>
    <row r="166" spans="1:6">
      <c r="A166" t="s">
        <v>118</v>
      </c>
      <c r="B166" t="s">
        <v>179</v>
      </c>
      <c r="C166" t="s">
        <v>860</v>
      </c>
      <c r="D166">
        <v>15.6</v>
      </c>
      <c r="E166">
        <v>0</v>
      </c>
      <c r="F166">
        <v>0</v>
      </c>
    </row>
    <row r="167" spans="1:6">
      <c r="A167" t="s">
        <v>118</v>
      </c>
      <c r="B167" t="s">
        <v>179</v>
      </c>
      <c r="C167" t="s">
        <v>861</v>
      </c>
      <c r="D167">
        <v>15.6</v>
      </c>
      <c r="E167">
        <v>0</v>
      </c>
      <c r="F167">
        <v>0</v>
      </c>
    </row>
    <row r="168" spans="1:6">
      <c r="A168" t="s">
        <v>118</v>
      </c>
      <c r="B168" t="s">
        <v>179</v>
      </c>
      <c r="C168" t="s">
        <v>862</v>
      </c>
      <c r="D168">
        <v>15.6</v>
      </c>
      <c r="E168">
        <v>0</v>
      </c>
      <c r="F168">
        <v>0</v>
      </c>
    </row>
    <row r="169" spans="1:6">
      <c r="A169" t="s">
        <v>118</v>
      </c>
      <c r="B169" t="s">
        <v>179</v>
      </c>
      <c r="C169" t="s">
        <v>863</v>
      </c>
      <c r="D169">
        <v>15.6</v>
      </c>
      <c r="E169">
        <v>0</v>
      </c>
      <c r="F169">
        <v>0</v>
      </c>
    </row>
    <row r="170" spans="1:6">
      <c r="A170" t="s">
        <v>118</v>
      </c>
      <c r="B170" t="s">
        <v>181</v>
      </c>
      <c r="C170" t="s">
        <v>856</v>
      </c>
      <c r="D170">
        <v>6.25</v>
      </c>
      <c r="E170">
        <v>0</v>
      </c>
      <c r="F170">
        <v>0</v>
      </c>
    </row>
    <row r="171" spans="1:6">
      <c r="A171" t="s">
        <v>118</v>
      </c>
      <c r="B171" t="s">
        <v>181</v>
      </c>
      <c r="C171" t="s">
        <v>857</v>
      </c>
      <c r="D171">
        <v>6.25</v>
      </c>
      <c r="E171">
        <v>0</v>
      </c>
      <c r="F171">
        <v>0</v>
      </c>
    </row>
    <row r="172" spans="1:6">
      <c r="A172" t="s">
        <v>118</v>
      </c>
      <c r="B172" t="s">
        <v>181</v>
      </c>
      <c r="C172" t="s">
        <v>858</v>
      </c>
      <c r="D172">
        <v>6.25</v>
      </c>
      <c r="E172">
        <v>0</v>
      </c>
      <c r="F172">
        <v>0</v>
      </c>
    </row>
    <row r="173" spans="1:6">
      <c r="A173" t="s">
        <v>118</v>
      </c>
      <c r="B173" t="s">
        <v>181</v>
      </c>
      <c r="C173" t="s">
        <v>859</v>
      </c>
      <c r="D173">
        <v>6.25</v>
      </c>
      <c r="E173">
        <v>0</v>
      </c>
      <c r="F173">
        <v>0</v>
      </c>
    </row>
    <row r="174" spans="1:6">
      <c r="A174" t="s">
        <v>118</v>
      </c>
      <c r="B174" t="s">
        <v>181</v>
      </c>
      <c r="C174" t="s">
        <v>860</v>
      </c>
      <c r="D174">
        <v>25</v>
      </c>
      <c r="E174">
        <v>0</v>
      </c>
      <c r="F174">
        <v>0</v>
      </c>
    </row>
    <row r="175" spans="1:6">
      <c r="A175" t="s">
        <v>118</v>
      </c>
      <c r="B175" t="s">
        <v>181</v>
      </c>
      <c r="C175" t="s">
        <v>861</v>
      </c>
      <c r="D175">
        <v>25</v>
      </c>
      <c r="E175">
        <v>0</v>
      </c>
      <c r="F175">
        <v>0</v>
      </c>
    </row>
    <row r="176" spans="1:6">
      <c r="A176" t="s">
        <v>118</v>
      </c>
      <c r="B176" t="s">
        <v>181</v>
      </c>
      <c r="C176" t="s">
        <v>862</v>
      </c>
      <c r="D176">
        <v>25</v>
      </c>
      <c r="E176">
        <v>0</v>
      </c>
      <c r="F176">
        <v>0</v>
      </c>
    </row>
    <row r="177" spans="1:6">
      <c r="A177" t="s">
        <v>118</v>
      </c>
      <c r="B177" t="s">
        <v>181</v>
      </c>
      <c r="C177" t="s">
        <v>863</v>
      </c>
      <c r="D177">
        <v>25</v>
      </c>
      <c r="E177">
        <v>0</v>
      </c>
      <c r="F177">
        <v>0</v>
      </c>
    </row>
    <row r="178" spans="1:6">
      <c r="A178" t="s">
        <v>118</v>
      </c>
      <c r="B178" t="s">
        <v>183</v>
      </c>
      <c r="C178" t="s">
        <v>856</v>
      </c>
      <c r="D178">
        <v>4.9000000000000004</v>
      </c>
      <c r="E178">
        <v>0</v>
      </c>
      <c r="F178">
        <v>0</v>
      </c>
    </row>
    <row r="179" spans="1:6">
      <c r="A179" t="s">
        <v>118</v>
      </c>
      <c r="B179" t="s">
        <v>183</v>
      </c>
      <c r="C179" t="s">
        <v>857</v>
      </c>
      <c r="D179">
        <v>4.9000000000000004</v>
      </c>
      <c r="E179">
        <v>0</v>
      </c>
      <c r="F179">
        <v>0</v>
      </c>
    </row>
    <row r="180" spans="1:6">
      <c r="A180" t="s">
        <v>118</v>
      </c>
      <c r="B180" t="s">
        <v>183</v>
      </c>
      <c r="C180" t="s">
        <v>858</v>
      </c>
      <c r="D180">
        <v>4.9000000000000004</v>
      </c>
      <c r="E180">
        <v>0</v>
      </c>
      <c r="F180">
        <v>0</v>
      </c>
    </row>
    <row r="181" spans="1:6">
      <c r="A181" t="s">
        <v>118</v>
      </c>
      <c r="B181" t="s">
        <v>183</v>
      </c>
      <c r="C181" t="s">
        <v>859</v>
      </c>
      <c r="D181">
        <v>4.9000000000000004</v>
      </c>
      <c r="E181">
        <v>0</v>
      </c>
      <c r="F181">
        <v>0</v>
      </c>
    </row>
    <row r="182" spans="1:6">
      <c r="A182" t="s">
        <v>118</v>
      </c>
      <c r="B182" t="s">
        <v>183</v>
      </c>
      <c r="C182" t="s">
        <v>860</v>
      </c>
      <c r="D182">
        <v>19.600000000000001</v>
      </c>
      <c r="E182">
        <v>0</v>
      </c>
      <c r="F182">
        <v>0</v>
      </c>
    </row>
    <row r="183" spans="1:6">
      <c r="A183" t="s">
        <v>118</v>
      </c>
      <c r="B183" t="s">
        <v>183</v>
      </c>
      <c r="C183" t="s">
        <v>861</v>
      </c>
      <c r="D183">
        <v>19.600000000000001</v>
      </c>
      <c r="E183">
        <v>0</v>
      </c>
      <c r="F183">
        <v>0</v>
      </c>
    </row>
    <row r="184" spans="1:6">
      <c r="A184" t="s">
        <v>118</v>
      </c>
      <c r="B184" t="s">
        <v>183</v>
      </c>
      <c r="C184" t="s">
        <v>862</v>
      </c>
      <c r="D184">
        <v>19.600000000000001</v>
      </c>
      <c r="E184">
        <v>0</v>
      </c>
      <c r="F184">
        <v>0</v>
      </c>
    </row>
    <row r="185" spans="1:6">
      <c r="A185" t="s">
        <v>118</v>
      </c>
      <c r="B185" t="s">
        <v>183</v>
      </c>
      <c r="C185" t="s">
        <v>863</v>
      </c>
      <c r="D185">
        <v>19.600000000000001</v>
      </c>
      <c r="E185">
        <v>0</v>
      </c>
      <c r="F185">
        <v>0</v>
      </c>
    </row>
    <row r="186" spans="1:6">
      <c r="A186" t="s">
        <v>118</v>
      </c>
      <c r="B186" t="s">
        <v>185</v>
      </c>
      <c r="C186" t="s">
        <v>856</v>
      </c>
      <c r="D186">
        <v>14.5</v>
      </c>
      <c r="E186">
        <v>0</v>
      </c>
      <c r="F186">
        <v>0</v>
      </c>
    </row>
    <row r="187" spans="1:6">
      <c r="A187" t="s">
        <v>118</v>
      </c>
      <c r="B187" t="s">
        <v>185</v>
      </c>
      <c r="C187" t="s">
        <v>857</v>
      </c>
      <c r="D187">
        <v>14.5</v>
      </c>
      <c r="E187">
        <v>0</v>
      </c>
      <c r="F187">
        <v>0</v>
      </c>
    </row>
    <row r="188" spans="1:6">
      <c r="A188" t="s">
        <v>118</v>
      </c>
      <c r="B188" t="s">
        <v>185</v>
      </c>
      <c r="C188" t="s">
        <v>858</v>
      </c>
      <c r="D188">
        <v>14.5</v>
      </c>
      <c r="E188">
        <v>0</v>
      </c>
      <c r="F188">
        <v>0</v>
      </c>
    </row>
    <row r="189" spans="1:6">
      <c r="A189" t="s">
        <v>118</v>
      </c>
      <c r="B189" t="s">
        <v>185</v>
      </c>
      <c r="C189" t="s">
        <v>859</v>
      </c>
      <c r="D189">
        <v>14.5</v>
      </c>
      <c r="E189">
        <v>0</v>
      </c>
      <c r="F189">
        <v>0</v>
      </c>
    </row>
    <row r="190" spans="1:6">
      <c r="A190" t="s">
        <v>118</v>
      </c>
      <c r="B190" t="s">
        <v>185</v>
      </c>
      <c r="C190" t="s">
        <v>860</v>
      </c>
      <c r="D190">
        <v>58</v>
      </c>
      <c r="E190">
        <v>0</v>
      </c>
      <c r="F190">
        <v>0</v>
      </c>
    </row>
    <row r="191" spans="1:6">
      <c r="A191" t="s">
        <v>118</v>
      </c>
      <c r="B191" t="s">
        <v>185</v>
      </c>
      <c r="C191" t="s">
        <v>861</v>
      </c>
      <c r="D191">
        <v>58</v>
      </c>
      <c r="E191">
        <v>0</v>
      </c>
      <c r="F191">
        <v>0</v>
      </c>
    </row>
    <row r="192" spans="1:6">
      <c r="A192" t="s">
        <v>118</v>
      </c>
      <c r="B192" t="s">
        <v>185</v>
      </c>
      <c r="C192" t="s">
        <v>862</v>
      </c>
      <c r="D192">
        <v>58</v>
      </c>
      <c r="E192">
        <v>0</v>
      </c>
      <c r="F192">
        <v>0</v>
      </c>
    </row>
    <row r="193" spans="1:6">
      <c r="A193" t="s">
        <v>118</v>
      </c>
      <c r="B193" t="s">
        <v>185</v>
      </c>
      <c r="C193" t="s">
        <v>863</v>
      </c>
      <c r="D193">
        <v>58</v>
      </c>
      <c r="E193">
        <v>0</v>
      </c>
      <c r="F193">
        <v>0</v>
      </c>
    </row>
    <row r="194" spans="1:6">
      <c r="A194" t="s">
        <v>120</v>
      </c>
      <c r="B194" t="s">
        <v>171</v>
      </c>
      <c r="C194" t="s">
        <v>856</v>
      </c>
      <c r="D194">
        <v>3</v>
      </c>
      <c r="E194">
        <v>0</v>
      </c>
      <c r="F194">
        <v>0</v>
      </c>
    </row>
    <row r="195" spans="1:6">
      <c r="A195" t="s">
        <v>120</v>
      </c>
      <c r="B195" t="s">
        <v>171</v>
      </c>
      <c r="C195" t="s">
        <v>857</v>
      </c>
      <c r="D195">
        <v>3</v>
      </c>
      <c r="E195">
        <v>0</v>
      </c>
      <c r="F195">
        <v>0</v>
      </c>
    </row>
    <row r="196" spans="1:6">
      <c r="A196" t="s">
        <v>120</v>
      </c>
      <c r="B196" t="s">
        <v>171</v>
      </c>
      <c r="C196" t="s">
        <v>858</v>
      </c>
      <c r="D196">
        <v>3</v>
      </c>
      <c r="E196">
        <v>0</v>
      </c>
      <c r="F196">
        <v>0</v>
      </c>
    </row>
    <row r="197" spans="1:6">
      <c r="A197" t="s">
        <v>120</v>
      </c>
      <c r="B197" t="s">
        <v>171</v>
      </c>
      <c r="C197" t="s">
        <v>859</v>
      </c>
      <c r="D197">
        <v>3</v>
      </c>
      <c r="E197">
        <v>0</v>
      </c>
      <c r="F197">
        <v>0</v>
      </c>
    </row>
    <row r="198" spans="1:6">
      <c r="A198" t="s">
        <v>120</v>
      </c>
      <c r="B198" t="s">
        <v>171</v>
      </c>
      <c r="C198" t="s">
        <v>860</v>
      </c>
      <c r="D198">
        <v>12</v>
      </c>
      <c r="E198">
        <v>0</v>
      </c>
      <c r="F198">
        <v>0</v>
      </c>
    </row>
    <row r="199" spans="1:6">
      <c r="A199" t="s">
        <v>120</v>
      </c>
      <c r="B199" t="s">
        <v>171</v>
      </c>
      <c r="C199" t="s">
        <v>861</v>
      </c>
      <c r="D199">
        <v>12</v>
      </c>
      <c r="E199">
        <v>0</v>
      </c>
      <c r="F199">
        <v>0</v>
      </c>
    </row>
    <row r="200" spans="1:6">
      <c r="A200" t="s">
        <v>120</v>
      </c>
      <c r="B200" t="s">
        <v>171</v>
      </c>
      <c r="C200" t="s">
        <v>862</v>
      </c>
      <c r="D200">
        <v>12</v>
      </c>
      <c r="E200">
        <v>0</v>
      </c>
      <c r="F200">
        <v>0</v>
      </c>
    </row>
    <row r="201" spans="1:6">
      <c r="A201" t="s">
        <v>120</v>
      </c>
      <c r="B201" t="s">
        <v>171</v>
      </c>
      <c r="C201" t="s">
        <v>863</v>
      </c>
      <c r="D201">
        <v>12</v>
      </c>
      <c r="E201">
        <v>0</v>
      </c>
      <c r="F201">
        <v>0</v>
      </c>
    </row>
    <row r="202" spans="1:6">
      <c r="A202" t="s">
        <v>120</v>
      </c>
      <c r="B202" t="s">
        <v>173</v>
      </c>
      <c r="C202" t="s">
        <v>856</v>
      </c>
      <c r="D202">
        <v>6.5</v>
      </c>
      <c r="E202">
        <v>0</v>
      </c>
      <c r="F202">
        <v>0</v>
      </c>
    </row>
    <row r="203" spans="1:6">
      <c r="A203" t="s">
        <v>120</v>
      </c>
      <c r="B203" t="s">
        <v>173</v>
      </c>
      <c r="C203" t="s">
        <v>857</v>
      </c>
      <c r="D203">
        <v>6.5</v>
      </c>
      <c r="E203">
        <v>0</v>
      </c>
      <c r="F203">
        <v>0</v>
      </c>
    </row>
    <row r="204" spans="1:6">
      <c r="A204" t="s">
        <v>120</v>
      </c>
      <c r="B204" t="s">
        <v>173</v>
      </c>
      <c r="C204" t="s">
        <v>858</v>
      </c>
      <c r="D204">
        <v>6</v>
      </c>
      <c r="E204">
        <v>0</v>
      </c>
      <c r="F204">
        <v>0</v>
      </c>
    </row>
    <row r="205" spans="1:6">
      <c r="A205" t="s">
        <v>120</v>
      </c>
      <c r="B205" t="s">
        <v>173</v>
      </c>
      <c r="C205" t="s">
        <v>859</v>
      </c>
      <c r="D205">
        <v>7</v>
      </c>
      <c r="E205">
        <v>0</v>
      </c>
      <c r="F205">
        <v>0</v>
      </c>
    </row>
    <row r="206" spans="1:6">
      <c r="A206" t="s">
        <v>120</v>
      </c>
      <c r="B206" t="s">
        <v>173</v>
      </c>
      <c r="C206" t="s">
        <v>860</v>
      </c>
      <c r="D206">
        <v>28</v>
      </c>
      <c r="E206">
        <v>0</v>
      </c>
      <c r="F206">
        <v>0</v>
      </c>
    </row>
    <row r="207" spans="1:6">
      <c r="A207" t="s">
        <v>120</v>
      </c>
      <c r="B207" t="s">
        <v>173</v>
      </c>
      <c r="C207" t="s">
        <v>861</v>
      </c>
      <c r="D207">
        <v>28</v>
      </c>
      <c r="E207">
        <v>0</v>
      </c>
      <c r="F207">
        <v>0</v>
      </c>
    </row>
    <row r="208" spans="1:6">
      <c r="A208" t="s">
        <v>120</v>
      </c>
      <c r="B208" t="s">
        <v>173</v>
      </c>
      <c r="C208" t="s">
        <v>862</v>
      </c>
      <c r="D208">
        <v>28</v>
      </c>
      <c r="E208">
        <v>0</v>
      </c>
      <c r="F208">
        <v>0</v>
      </c>
    </row>
    <row r="209" spans="1:6">
      <c r="A209" t="s">
        <v>120</v>
      </c>
      <c r="B209" t="s">
        <v>173</v>
      </c>
      <c r="C209" t="s">
        <v>863</v>
      </c>
      <c r="D209">
        <v>28</v>
      </c>
      <c r="E209">
        <v>0</v>
      </c>
      <c r="F209">
        <v>0</v>
      </c>
    </row>
    <row r="210" spans="1:6">
      <c r="A210" t="s">
        <v>120</v>
      </c>
      <c r="B210" t="s">
        <v>175</v>
      </c>
      <c r="C210" t="s">
        <v>856</v>
      </c>
      <c r="D210">
        <v>5.8666666666666671</v>
      </c>
      <c r="E210">
        <v>0</v>
      </c>
      <c r="F210">
        <v>0</v>
      </c>
    </row>
    <row r="211" spans="1:6">
      <c r="A211" t="s">
        <v>120</v>
      </c>
      <c r="B211" t="s">
        <v>175</v>
      </c>
      <c r="C211" t="s">
        <v>857</v>
      </c>
      <c r="D211">
        <v>5.8666666666666671</v>
      </c>
      <c r="E211">
        <v>0</v>
      </c>
      <c r="F211">
        <v>0</v>
      </c>
    </row>
    <row r="212" spans="1:6">
      <c r="A212" t="s">
        <v>120</v>
      </c>
      <c r="B212" t="s">
        <v>175</v>
      </c>
      <c r="C212" t="s">
        <v>858</v>
      </c>
      <c r="D212">
        <v>5.8666666666666671</v>
      </c>
      <c r="E212">
        <v>0</v>
      </c>
      <c r="F212">
        <v>0</v>
      </c>
    </row>
    <row r="213" spans="1:6">
      <c r="A213" t="s">
        <v>120</v>
      </c>
      <c r="B213" t="s">
        <v>175</v>
      </c>
      <c r="C213" t="s">
        <v>859</v>
      </c>
      <c r="D213">
        <v>5.8666666666666671</v>
      </c>
      <c r="E213">
        <v>0</v>
      </c>
      <c r="F213">
        <v>0</v>
      </c>
    </row>
    <row r="214" spans="1:6">
      <c r="A214" t="s">
        <v>120</v>
      </c>
      <c r="B214" t="s">
        <v>175</v>
      </c>
      <c r="C214" t="s">
        <v>860</v>
      </c>
      <c r="D214">
        <v>23.466666666666669</v>
      </c>
      <c r="E214">
        <v>0</v>
      </c>
      <c r="F214">
        <v>0</v>
      </c>
    </row>
    <row r="215" spans="1:6">
      <c r="A215" t="s">
        <v>120</v>
      </c>
      <c r="B215" t="s">
        <v>175</v>
      </c>
      <c r="C215" t="s">
        <v>861</v>
      </c>
      <c r="D215">
        <v>23.466666666666669</v>
      </c>
      <c r="E215">
        <v>0</v>
      </c>
      <c r="F215">
        <v>0</v>
      </c>
    </row>
    <row r="216" spans="1:6">
      <c r="A216" t="s">
        <v>120</v>
      </c>
      <c r="B216" t="s">
        <v>175</v>
      </c>
      <c r="C216" t="s">
        <v>862</v>
      </c>
      <c r="D216">
        <v>23.466666666666669</v>
      </c>
      <c r="E216">
        <v>0</v>
      </c>
      <c r="F216">
        <v>0</v>
      </c>
    </row>
    <row r="217" spans="1:6">
      <c r="A217" t="s">
        <v>120</v>
      </c>
      <c r="B217" t="s">
        <v>175</v>
      </c>
      <c r="C217" t="s">
        <v>863</v>
      </c>
      <c r="D217">
        <v>23.466666666666669</v>
      </c>
      <c r="E217">
        <v>0</v>
      </c>
      <c r="F217">
        <v>0</v>
      </c>
    </row>
    <row r="218" spans="1:6">
      <c r="A218" t="s">
        <v>120</v>
      </c>
      <c r="B218" t="s">
        <v>177</v>
      </c>
      <c r="C218" t="s">
        <v>856</v>
      </c>
      <c r="D218">
        <v>6.4399999999999995</v>
      </c>
      <c r="E218">
        <v>0</v>
      </c>
      <c r="F218">
        <v>0</v>
      </c>
    </row>
    <row r="219" spans="1:6">
      <c r="A219" t="s">
        <v>120</v>
      </c>
      <c r="B219" t="s">
        <v>177</v>
      </c>
      <c r="C219" t="s">
        <v>857</v>
      </c>
      <c r="D219">
        <v>6.4399999999999995</v>
      </c>
      <c r="E219">
        <v>0</v>
      </c>
      <c r="F219">
        <v>0</v>
      </c>
    </row>
    <row r="220" spans="1:6">
      <c r="A220" t="s">
        <v>120</v>
      </c>
      <c r="B220" t="s">
        <v>177</v>
      </c>
      <c r="C220" t="s">
        <v>858</v>
      </c>
      <c r="D220">
        <v>6.4399999999999995</v>
      </c>
      <c r="E220">
        <v>0</v>
      </c>
      <c r="F220">
        <v>0</v>
      </c>
    </row>
    <row r="221" spans="1:6">
      <c r="A221" t="s">
        <v>120</v>
      </c>
      <c r="B221" t="s">
        <v>177</v>
      </c>
      <c r="C221" t="s">
        <v>859</v>
      </c>
      <c r="D221">
        <v>6.4399999999999995</v>
      </c>
      <c r="E221">
        <v>0</v>
      </c>
      <c r="F221">
        <v>0</v>
      </c>
    </row>
    <row r="222" spans="1:6">
      <c r="A222" t="s">
        <v>120</v>
      </c>
      <c r="B222" t="s">
        <v>177</v>
      </c>
      <c r="C222" t="s">
        <v>860</v>
      </c>
      <c r="D222">
        <v>25.759999999999998</v>
      </c>
      <c r="E222">
        <v>0</v>
      </c>
      <c r="F222">
        <v>0</v>
      </c>
    </row>
    <row r="223" spans="1:6">
      <c r="A223" t="s">
        <v>120</v>
      </c>
      <c r="B223" t="s">
        <v>177</v>
      </c>
      <c r="C223" t="s">
        <v>861</v>
      </c>
      <c r="D223">
        <v>25.759999999999998</v>
      </c>
      <c r="E223">
        <v>0</v>
      </c>
      <c r="F223">
        <v>0</v>
      </c>
    </row>
    <row r="224" spans="1:6">
      <c r="A224" t="s">
        <v>120</v>
      </c>
      <c r="B224" t="s">
        <v>177</v>
      </c>
      <c r="C224" t="s">
        <v>862</v>
      </c>
      <c r="D224">
        <v>25.759999999999998</v>
      </c>
      <c r="E224">
        <v>0</v>
      </c>
      <c r="F224">
        <v>0</v>
      </c>
    </row>
    <row r="225" spans="1:6">
      <c r="A225" t="s">
        <v>120</v>
      </c>
      <c r="B225" t="s">
        <v>177</v>
      </c>
      <c r="C225" t="s">
        <v>863</v>
      </c>
      <c r="D225">
        <v>25.759999999999998</v>
      </c>
      <c r="E225">
        <v>0</v>
      </c>
      <c r="F225">
        <v>0</v>
      </c>
    </row>
    <row r="226" spans="1:6">
      <c r="A226" t="s">
        <v>120</v>
      </c>
      <c r="B226" t="s">
        <v>179</v>
      </c>
      <c r="C226" t="s">
        <v>856</v>
      </c>
      <c r="D226">
        <v>3.9</v>
      </c>
      <c r="E226">
        <v>0</v>
      </c>
      <c r="F226">
        <v>0</v>
      </c>
    </row>
    <row r="227" spans="1:6">
      <c r="A227" t="s">
        <v>120</v>
      </c>
      <c r="B227" t="s">
        <v>179</v>
      </c>
      <c r="C227" t="s">
        <v>857</v>
      </c>
      <c r="D227">
        <v>3.9</v>
      </c>
      <c r="E227">
        <v>0</v>
      </c>
      <c r="F227">
        <v>0</v>
      </c>
    </row>
    <row r="228" spans="1:6">
      <c r="A228" t="s">
        <v>120</v>
      </c>
      <c r="B228" t="s">
        <v>179</v>
      </c>
      <c r="C228" t="s">
        <v>858</v>
      </c>
      <c r="D228">
        <v>3.9</v>
      </c>
      <c r="E228">
        <v>0</v>
      </c>
      <c r="F228">
        <v>0</v>
      </c>
    </row>
    <row r="229" spans="1:6">
      <c r="A229" t="s">
        <v>120</v>
      </c>
      <c r="B229" t="s">
        <v>179</v>
      </c>
      <c r="C229" t="s">
        <v>859</v>
      </c>
      <c r="D229">
        <v>3.9</v>
      </c>
      <c r="E229">
        <v>0</v>
      </c>
      <c r="F229">
        <v>0</v>
      </c>
    </row>
    <row r="230" spans="1:6">
      <c r="A230" t="s">
        <v>120</v>
      </c>
      <c r="B230" t="s">
        <v>179</v>
      </c>
      <c r="C230" t="s">
        <v>860</v>
      </c>
      <c r="D230">
        <v>15.6</v>
      </c>
      <c r="E230">
        <v>0</v>
      </c>
      <c r="F230">
        <v>0</v>
      </c>
    </row>
    <row r="231" spans="1:6">
      <c r="A231" t="s">
        <v>120</v>
      </c>
      <c r="B231" t="s">
        <v>179</v>
      </c>
      <c r="C231" t="s">
        <v>861</v>
      </c>
      <c r="D231">
        <v>15.6</v>
      </c>
      <c r="E231">
        <v>0</v>
      </c>
      <c r="F231">
        <v>0</v>
      </c>
    </row>
    <row r="232" spans="1:6">
      <c r="A232" t="s">
        <v>120</v>
      </c>
      <c r="B232" t="s">
        <v>179</v>
      </c>
      <c r="C232" t="s">
        <v>862</v>
      </c>
      <c r="D232">
        <v>15.6</v>
      </c>
      <c r="E232">
        <v>0</v>
      </c>
      <c r="F232">
        <v>0</v>
      </c>
    </row>
    <row r="233" spans="1:6">
      <c r="A233" t="s">
        <v>120</v>
      </c>
      <c r="B233" t="s">
        <v>179</v>
      </c>
      <c r="C233" t="s">
        <v>863</v>
      </c>
      <c r="D233">
        <v>15.6</v>
      </c>
      <c r="E233">
        <v>0</v>
      </c>
      <c r="F233">
        <v>0</v>
      </c>
    </row>
    <row r="234" spans="1:6">
      <c r="A234" t="s">
        <v>120</v>
      </c>
      <c r="B234" t="s">
        <v>181</v>
      </c>
      <c r="C234" t="s">
        <v>856</v>
      </c>
      <c r="D234">
        <v>6.25</v>
      </c>
      <c r="E234">
        <v>0</v>
      </c>
      <c r="F234">
        <v>0</v>
      </c>
    </row>
    <row r="235" spans="1:6">
      <c r="A235" t="s">
        <v>120</v>
      </c>
      <c r="B235" t="s">
        <v>181</v>
      </c>
      <c r="C235" t="s">
        <v>857</v>
      </c>
      <c r="D235">
        <v>6.25</v>
      </c>
      <c r="E235">
        <v>0</v>
      </c>
      <c r="F235">
        <v>0</v>
      </c>
    </row>
    <row r="236" spans="1:6">
      <c r="A236" t="s">
        <v>120</v>
      </c>
      <c r="B236" t="s">
        <v>181</v>
      </c>
      <c r="C236" t="s">
        <v>858</v>
      </c>
      <c r="D236">
        <v>6.25</v>
      </c>
      <c r="E236">
        <v>0</v>
      </c>
      <c r="F236">
        <v>0</v>
      </c>
    </row>
    <row r="237" spans="1:6">
      <c r="A237" t="s">
        <v>120</v>
      </c>
      <c r="B237" t="s">
        <v>181</v>
      </c>
      <c r="C237" t="s">
        <v>859</v>
      </c>
      <c r="D237">
        <v>6.25</v>
      </c>
      <c r="E237">
        <v>0</v>
      </c>
      <c r="F237">
        <v>0</v>
      </c>
    </row>
    <row r="238" spans="1:6">
      <c r="A238" t="s">
        <v>120</v>
      </c>
      <c r="B238" t="s">
        <v>181</v>
      </c>
      <c r="C238" t="s">
        <v>860</v>
      </c>
      <c r="D238">
        <v>25</v>
      </c>
      <c r="E238">
        <v>0</v>
      </c>
      <c r="F238">
        <v>0</v>
      </c>
    </row>
    <row r="239" spans="1:6">
      <c r="A239" t="s">
        <v>120</v>
      </c>
      <c r="B239" t="s">
        <v>181</v>
      </c>
      <c r="C239" t="s">
        <v>861</v>
      </c>
      <c r="D239">
        <v>25</v>
      </c>
      <c r="E239">
        <v>0</v>
      </c>
      <c r="F239">
        <v>0</v>
      </c>
    </row>
    <row r="240" spans="1:6">
      <c r="A240" t="s">
        <v>120</v>
      </c>
      <c r="B240" t="s">
        <v>181</v>
      </c>
      <c r="C240" t="s">
        <v>862</v>
      </c>
      <c r="D240">
        <v>25</v>
      </c>
      <c r="E240">
        <v>0</v>
      </c>
      <c r="F240">
        <v>0</v>
      </c>
    </row>
    <row r="241" spans="1:6">
      <c r="A241" t="s">
        <v>120</v>
      </c>
      <c r="B241" t="s">
        <v>181</v>
      </c>
      <c r="C241" t="s">
        <v>863</v>
      </c>
      <c r="D241">
        <v>25</v>
      </c>
      <c r="E241">
        <v>0</v>
      </c>
      <c r="F241">
        <v>0</v>
      </c>
    </row>
    <row r="242" spans="1:6">
      <c r="A242" t="s">
        <v>120</v>
      </c>
      <c r="B242" t="s">
        <v>183</v>
      </c>
      <c r="C242" t="s">
        <v>856</v>
      </c>
      <c r="D242">
        <v>4.9000000000000004</v>
      </c>
      <c r="E242">
        <v>0</v>
      </c>
      <c r="F242">
        <v>0</v>
      </c>
    </row>
    <row r="243" spans="1:6">
      <c r="A243" t="s">
        <v>120</v>
      </c>
      <c r="B243" t="s">
        <v>183</v>
      </c>
      <c r="C243" t="s">
        <v>857</v>
      </c>
      <c r="D243">
        <v>4.9000000000000004</v>
      </c>
      <c r="E243">
        <v>0</v>
      </c>
      <c r="F243">
        <v>0</v>
      </c>
    </row>
    <row r="244" spans="1:6">
      <c r="A244" t="s">
        <v>120</v>
      </c>
      <c r="B244" t="s">
        <v>183</v>
      </c>
      <c r="C244" t="s">
        <v>858</v>
      </c>
      <c r="D244">
        <v>4.9000000000000004</v>
      </c>
      <c r="E244">
        <v>0</v>
      </c>
      <c r="F244">
        <v>0</v>
      </c>
    </row>
    <row r="245" spans="1:6">
      <c r="A245" t="s">
        <v>120</v>
      </c>
      <c r="B245" t="s">
        <v>183</v>
      </c>
      <c r="C245" t="s">
        <v>859</v>
      </c>
      <c r="D245">
        <v>4.9000000000000004</v>
      </c>
      <c r="E245">
        <v>0</v>
      </c>
      <c r="F245">
        <v>0</v>
      </c>
    </row>
    <row r="246" spans="1:6">
      <c r="A246" t="s">
        <v>120</v>
      </c>
      <c r="B246" t="s">
        <v>183</v>
      </c>
      <c r="C246" t="s">
        <v>860</v>
      </c>
      <c r="D246">
        <v>19.600000000000001</v>
      </c>
      <c r="E246">
        <v>0</v>
      </c>
      <c r="F246">
        <v>0</v>
      </c>
    </row>
    <row r="247" spans="1:6">
      <c r="A247" t="s">
        <v>120</v>
      </c>
      <c r="B247" t="s">
        <v>183</v>
      </c>
      <c r="C247" t="s">
        <v>861</v>
      </c>
      <c r="D247">
        <v>19.600000000000001</v>
      </c>
      <c r="E247">
        <v>0</v>
      </c>
      <c r="F247">
        <v>0</v>
      </c>
    </row>
    <row r="248" spans="1:6">
      <c r="A248" t="s">
        <v>120</v>
      </c>
      <c r="B248" t="s">
        <v>183</v>
      </c>
      <c r="C248" t="s">
        <v>862</v>
      </c>
      <c r="D248">
        <v>19.600000000000001</v>
      </c>
      <c r="E248">
        <v>0</v>
      </c>
      <c r="F248">
        <v>0</v>
      </c>
    </row>
    <row r="249" spans="1:6">
      <c r="A249" t="s">
        <v>120</v>
      </c>
      <c r="B249" t="s">
        <v>183</v>
      </c>
      <c r="C249" t="s">
        <v>863</v>
      </c>
      <c r="D249">
        <v>19.600000000000001</v>
      </c>
      <c r="E249">
        <v>0</v>
      </c>
      <c r="F249">
        <v>0</v>
      </c>
    </row>
    <row r="250" spans="1:6">
      <c r="A250" t="s">
        <v>120</v>
      </c>
      <c r="B250" t="s">
        <v>185</v>
      </c>
      <c r="C250" t="s">
        <v>856</v>
      </c>
      <c r="D250">
        <v>14.5</v>
      </c>
      <c r="E250">
        <v>0</v>
      </c>
      <c r="F250">
        <v>0</v>
      </c>
    </row>
    <row r="251" spans="1:6">
      <c r="A251" t="s">
        <v>120</v>
      </c>
      <c r="B251" t="s">
        <v>185</v>
      </c>
      <c r="C251" t="s">
        <v>857</v>
      </c>
      <c r="D251">
        <v>14.5</v>
      </c>
      <c r="E251">
        <v>0</v>
      </c>
      <c r="F251">
        <v>0</v>
      </c>
    </row>
    <row r="252" spans="1:6">
      <c r="A252" t="s">
        <v>120</v>
      </c>
      <c r="B252" t="s">
        <v>185</v>
      </c>
      <c r="C252" t="s">
        <v>858</v>
      </c>
      <c r="D252">
        <v>14.5</v>
      </c>
      <c r="E252">
        <v>0</v>
      </c>
      <c r="F252">
        <v>0</v>
      </c>
    </row>
    <row r="253" spans="1:6">
      <c r="A253" t="s">
        <v>120</v>
      </c>
      <c r="B253" t="s">
        <v>185</v>
      </c>
      <c r="C253" t="s">
        <v>859</v>
      </c>
      <c r="D253">
        <v>14.5</v>
      </c>
      <c r="E253">
        <v>0</v>
      </c>
      <c r="F253">
        <v>0</v>
      </c>
    </row>
    <row r="254" spans="1:6">
      <c r="A254" t="s">
        <v>120</v>
      </c>
      <c r="B254" t="s">
        <v>185</v>
      </c>
      <c r="C254" t="s">
        <v>860</v>
      </c>
      <c r="D254">
        <v>58</v>
      </c>
      <c r="E254">
        <v>0</v>
      </c>
      <c r="F254">
        <v>0</v>
      </c>
    </row>
    <row r="255" spans="1:6">
      <c r="A255" t="s">
        <v>120</v>
      </c>
      <c r="B255" t="s">
        <v>185</v>
      </c>
      <c r="C255" t="s">
        <v>861</v>
      </c>
      <c r="D255">
        <v>58</v>
      </c>
      <c r="E255">
        <v>0</v>
      </c>
      <c r="F255">
        <v>0</v>
      </c>
    </row>
    <row r="256" spans="1:6">
      <c r="A256" t="s">
        <v>120</v>
      </c>
      <c r="B256" t="s">
        <v>185</v>
      </c>
      <c r="C256" t="s">
        <v>862</v>
      </c>
      <c r="D256">
        <v>58</v>
      </c>
      <c r="E256">
        <v>0</v>
      </c>
      <c r="F256">
        <v>0</v>
      </c>
    </row>
    <row r="257" spans="1:6">
      <c r="A257" t="s">
        <v>120</v>
      </c>
      <c r="B257" t="s">
        <v>185</v>
      </c>
      <c r="C257" t="s">
        <v>863</v>
      </c>
      <c r="D257">
        <v>58</v>
      </c>
      <c r="E257">
        <v>0</v>
      </c>
      <c r="F257">
        <v>0</v>
      </c>
    </row>
    <row r="258" spans="1:6">
      <c r="A258" t="s">
        <v>122</v>
      </c>
      <c r="B258" t="s">
        <v>171</v>
      </c>
      <c r="C258" t="s">
        <v>856</v>
      </c>
      <c r="D258">
        <v>2.8253773969808238</v>
      </c>
      <c r="E258">
        <v>0</v>
      </c>
      <c r="F258">
        <v>0</v>
      </c>
    </row>
    <row r="259" spans="1:6">
      <c r="A259" t="s">
        <v>122</v>
      </c>
      <c r="B259" t="s">
        <v>171</v>
      </c>
      <c r="C259" t="s">
        <v>857</v>
      </c>
      <c r="D259">
        <v>2.8253773969808238</v>
      </c>
      <c r="E259">
        <v>0</v>
      </c>
      <c r="F259">
        <v>0</v>
      </c>
    </row>
    <row r="260" spans="1:6">
      <c r="A260" t="s">
        <v>122</v>
      </c>
      <c r="B260" t="s">
        <v>171</v>
      </c>
      <c r="C260" t="s">
        <v>858</v>
      </c>
      <c r="D260">
        <v>2.8253773969808238</v>
      </c>
      <c r="E260">
        <v>0</v>
      </c>
      <c r="F260">
        <v>0</v>
      </c>
    </row>
    <row r="261" spans="1:6">
      <c r="A261" t="s">
        <v>122</v>
      </c>
      <c r="B261" t="s">
        <v>171</v>
      </c>
      <c r="C261" t="s">
        <v>859</v>
      </c>
      <c r="D261">
        <v>2.8253773969808238</v>
      </c>
      <c r="E261">
        <v>0</v>
      </c>
      <c r="F261">
        <v>0</v>
      </c>
    </row>
    <row r="262" spans="1:6">
      <c r="A262" t="s">
        <v>122</v>
      </c>
      <c r="B262" t="s">
        <v>171</v>
      </c>
      <c r="C262" t="s">
        <v>860</v>
      </c>
      <c r="D262">
        <v>11.301509587923295</v>
      </c>
      <c r="E262">
        <v>0</v>
      </c>
      <c r="F262">
        <v>0</v>
      </c>
    </row>
    <row r="263" spans="1:6">
      <c r="A263" t="s">
        <v>122</v>
      </c>
      <c r="B263" t="s">
        <v>171</v>
      </c>
      <c r="C263" t="s">
        <v>861</v>
      </c>
      <c r="D263">
        <v>11.301509587923295</v>
      </c>
      <c r="E263">
        <v>0</v>
      </c>
      <c r="F263">
        <v>0</v>
      </c>
    </row>
    <row r="264" spans="1:6">
      <c r="A264" t="s">
        <v>122</v>
      </c>
      <c r="B264" t="s">
        <v>171</v>
      </c>
      <c r="C264" t="s">
        <v>862</v>
      </c>
      <c r="D264">
        <v>11.301509587923295</v>
      </c>
      <c r="E264">
        <v>0</v>
      </c>
      <c r="F264">
        <v>0</v>
      </c>
    </row>
    <row r="265" spans="1:6">
      <c r="A265" t="s">
        <v>122</v>
      </c>
      <c r="B265" t="s">
        <v>171</v>
      </c>
      <c r="C265" t="s">
        <v>863</v>
      </c>
      <c r="D265">
        <v>11.301509587923295</v>
      </c>
      <c r="E265">
        <v>0</v>
      </c>
      <c r="F265">
        <v>0</v>
      </c>
    </row>
    <row r="266" spans="1:6">
      <c r="A266" t="s">
        <v>122</v>
      </c>
      <c r="B266" t="s">
        <v>173</v>
      </c>
      <c r="C266" t="s">
        <v>856</v>
      </c>
      <c r="D266">
        <v>0.90913925299999998</v>
      </c>
      <c r="E266">
        <v>0</v>
      </c>
      <c r="F266">
        <v>0</v>
      </c>
    </row>
    <row r="267" spans="1:6">
      <c r="A267" t="s">
        <v>122</v>
      </c>
      <c r="B267" t="s">
        <v>173</v>
      </c>
      <c r="C267" t="s">
        <v>857</v>
      </c>
      <c r="D267">
        <v>1.9926951352121214</v>
      </c>
      <c r="E267">
        <v>0</v>
      </c>
      <c r="F267">
        <v>0</v>
      </c>
    </row>
    <row r="268" spans="1:6">
      <c r="A268" t="s">
        <v>122</v>
      </c>
      <c r="B268" t="s">
        <v>173</v>
      </c>
      <c r="C268" t="s">
        <v>858</v>
      </c>
      <c r="D268">
        <v>3.0762510174242426</v>
      </c>
      <c r="E268">
        <v>0</v>
      </c>
      <c r="F268">
        <v>0</v>
      </c>
    </row>
    <row r="269" spans="1:6">
      <c r="A269" t="s">
        <v>122</v>
      </c>
      <c r="B269" t="s">
        <v>173</v>
      </c>
      <c r="C269" t="s">
        <v>859</v>
      </c>
      <c r="D269">
        <v>4.1598068996363642</v>
      </c>
      <c r="E269">
        <v>0</v>
      </c>
      <c r="F269">
        <v>0</v>
      </c>
    </row>
    <row r="270" spans="1:6">
      <c r="A270" t="s">
        <v>122</v>
      </c>
      <c r="B270" t="s">
        <v>173</v>
      </c>
      <c r="C270" t="s">
        <v>860</v>
      </c>
      <c r="D270">
        <v>16.639227598545457</v>
      </c>
      <c r="E270">
        <v>0</v>
      </c>
      <c r="F270">
        <v>0</v>
      </c>
    </row>
    <row r="271" spans="1:6">
      <c r="A271" t="s">
        <v>122</v>
      </c>
      <c r="B271" t="s">
        <v>173</v>
      </c>
      <c r="C271" t="s">
        <v>861</v>
      </c>
      <c r="D271">
        <v>16.639227598545457</v>
      </c>
      <c r="E271">
        <v>0</v>
      </c>
      <c r="F271">
        <v>0</v>
      </c>
    </row>
    <row r="272" spans="1:6">
      <c r="A272" t="s">
        <v>122</v>
      </c>
      <c r="B272" t="s">
        <v>173</v>
      </c>
      <c r="C272" t="s">
        <v>862</v>
      </c>
      <c r="D272">
        <v>16.639227598545457</v>
      </c>
      <c r="E272">
        <v>0</v>
      </c>
      <c r="F272">
        <v>0</v>
      </c>
    </row>
    <row r="273" spans="1:6">
      <c r="A273" t="s">
        <v>122</v>
      </c>
      <c r="B273" t="s">
        <v>173</v>
      </c>
      <c r="C273" t="s">
        <v>863</v>
      </c>
      <c r="D273">
        <v>16.639227598545457</v>
      </c>
      <c r="E273">
        <v>0</v>
      </c>
      <c r="F273">
        <v>0</v>
      </c>
    </row>
    <row r="274" spans="1:6">
      <c r="A274" t="s">
        <v>122</v>
      </c>
      <c r="B274" t="s">
        <v>175</v>
      </c>
      <c r="C274" t="s">
        <v>856</v>
      </c>
      <c r="D274">
        <v>5.8666666666666671</v>
      </c>
      <c r="E274">
        <v>0</v>
      </c>
      <c r="F274">
        <v>0</v>
      </c>
    </row>
    <row r="275" spans="1:6">
      <c r="A275" t="s">
        <v>122</v>
      </c>
      <c r="B275" t="s">
        <v>175</v>
      </c>
      <c r="C275" t="s">
        <v>857</v>
      </c>
      <c r="D275">
        <v>5.8666666666666671</v>
      </c>
      <c r="E275">
        <v>0</v>
      </c>
      <c r="F275">
        <v>0</v>
      </c>
    </row>
    <row r="276" spans="1:6">
      <c r="A276" t="s">
        <v>122</v>
      </c>
      <c r="B276" t="s">
        <v>175</v>
      </c>
      <c r="C276" t="s">
        <v>858</v>
      </c>
      <c r="D276">
        <v>5.8666666666666671</v>
      </c>
      <c r="E276">
        <v>0</v>
      </c>
      <c r="F276">
        <v>0</v>
      </c>
    </row>
    <row r="277" spans="1:6">
      <c r="A277" t="s">
        <v>122</v>
      </c>
      <c r="B277" t="s">
        <v>175</v>
      </c>
      <c r="C277" t="s">
        <v>859</v>
      </c>
      <c r="D277">
        <v>5.8666666666666671</v>
      </c>
      <c r="E277">
        <v>0</v>
      </c>
      <c r="F277">
        <v>0</v>
      </c>
    </row>
    <row r="278" spans="1:6">
      <c r="A278" t="s">
        <v>122</v>
      </c>
      <c r="B278" t="s">
        <v>175</v>
      </c>
      <c r="C278" t="s">
        <v>860</v>
      </c>
      <c r="D278">
        <v>23.466666666666669</v>
      </c>
      <c r="E278">
        <v>0</v>
      </c>
      <c r="F278">
        <v>0</v>
      </c>
    </row>
    <row r="279" spans="1:6">
      <c r="A279" t="s">
        <v>122</v>
      </c>
      <c r="B279" t="s">
        <v>175</v>
      </c>
      <c r="C279" t="s">
        <v>861</v>
      </c>
      <c r="D279">
        <v>23.466666666666669</v>
      </c>
      <c r="E279">
        <v>0</v>
      </c>
      <c r="F279">
        <v>0</v>
      </c>
    </row>
    <row r="280" spans="1:6">
      <c r="A280" t="s">
        <v>122</v>
      </c>
      <c r="B280" t="s">
        <v>175</v>
      </c>
      <c r="C280" t="s">
        <v>862</v>
      </c>
      <c r="D280">
        <v>23.466666666666669</v>
      </c>
      <c r="E280">
        <v>0</v>
      </c>
      <c r="F280">
        <v>0</v>
      </c>
    </row>
    <row r="281" spans="1:6">
      <c r="A281" t="s">
        <v>122</v>
      </c>
      <c r="B281" t="s">
        <v>175</v>
      </c>
      <c r="C281" t="s">
        <v>863</v>
      </c>
      <c r="D281">
        <v>23.466666666666669</v>
      </c>
      <c r="E281">
        <v>0</v>
      </c>
      <c r="F281">
        <v>0</v>
      </c>
    </row>
    <row r="282" spans="1:6">
      <c r="A282" t="s">
        <v>122</v>
      </c>
      <c r="B282" t="s">
        <v>177</v>
      </c>
      <c r="C282" t="s">
        <v>856</v>
      </c>
      <c r="D282">
        <v>6.4399999999999995</v>
      </c>
      <c r="E282">
        <v>0</v>
      </c>
      <c r="F282">
        <v>0</v>
      </c>
    </row>
    <row r="283" spans="1:6">
      <c r="A283" t="s">
        <v>122</v>
      </c>
      <c r="B283" t="s">
        <v>177</v>
      </c>
      <c r="C283" t="s">
        <v>857</v>
      </c>
      <c r="D283">
        <v>6.4399999999999995</v>
      </c>
      <c r="E283">
        <v>0</v>
      </c>
      <c r="F283">
        <v>0</v>
      </c>
    </row>
    <row r="284" spans="1:6">
      <c r="A284" t="s">
        <v>122</v>
      </c>
      <c r="B284" t="s">
        <v>177</v>
      </c>
      <c r="C284" t="s">
        <v>858</v>
      </c>
      <c r="D284">
        <v>6.4399999999999995</v>
      </c>
      <c r="E284">
        <v>0</v>
      </c>
      <c r="F284">
        <v>0</v>
      </c>
    </row>
    <row r="285" spans="1:6">
      <c r="A285" t="s">
        <v>122</v>
      </c>
      <c r="B285" t="s">
        <v>177</v>
      </c>
      <c r="C285" t="s">
        <v>859</v>
      </c>
      <c r="D285">
        <v>6.4399999999999995</v>
      </c>
      <c r="E285">
        <v>0</v>
      </c>
      <c r="F285">
        <v>0</v>
      </c>
    </row>
    <row r="286" spans="1:6">
      <c r="A286" t="s">
        <v>122</v>
      </c>
      <c r="B286" t="s">
        <v>177</v>
      </c>
      <c r="C286" t="s">
        <v>860</v>
      </c>
      <c r="D286">
        <v>25.759999999999998</v>
      </c>
      <c r="E286">
        <v>0</v>
      </c>
      <c r="F286">
        <v>0</v>
      </c>
    </row>
    <row r="287" spans="1:6">
      <c r="A287" t="s">
        <v>122</v>
      </c>
      <c r="B287" t="s">
        <v>177</v>
      </c>
      <c r="C287" t="s">
        <v>861</v>
      </c>
      <c r="D287">
        <v>25.759999999999998</v>
      </c>
      <c r="E287">
        <v>0</v>
      </c>
      <c r="F287">
        <v>0</v>
      </c>
    </row>
    <row r="288" spans="1:6">
      <c r="A288" t="s">
        <v>122</v>
      </c>
      <c r="B288" t="s">
        <v>177</v>
      </c>
      <c r="C288" t="s">
        <v>862</v>
      </c>
      <c r="D288">
        <v>25.759999999999998</v>
      </c>
      <c r="E288">
        <v>0</v>
      </c>
      <c r="F288">
        <v>0</v>
      </c>
    </row>
    <row r="289" spans="1:6">
      <c r="A289" t="s">
        <v>122</v>
      </c>
      <c r="B289" t="s">
        <v>177</v>
      </c>
      <c r="C289" t="s">
        <v>863</v>
      </c>
      <c r="D289">
        <v>25.759999999999998</v>
      </c>
      <c r="E289">
        <v>0</v>
      </c>
      <c r="F289">
        <v>0</v>
      </c>
    </row>
    <row r="290" spans="1:6">
      <c r="A290" t="s">
        <v>122</v>
      </c>
      <c r="B290" t="s">
        <v>179</v>
      </c>
      <c r="C290" t="s">
        <v>856</v>
      </c>
      <c r="D290">
        <v>3.9</v>
      </c>
      <c r="E290">
        <v>0</v>
      </c>
      <c r="F290">
        <v>0</v>
      </c>
    </row>
    <row r="291" spans="1:6">
      <c r="A291" t="s">
        <v>122</v>
      </c>
      <c r="B291" t="s">
        <v>179</v>
      </c>
      <c r="C291" t="s">
        <v>857</v>
      </c>
      <c r="D291">
        <v>3.9</v>
      </c>
      <c r="E291">
        <v>0</v>
      </c>
      <c r="F291">
        <v>0</v>
      </c>
    </row>
    <row r="292" spans="1:6">
      <c r="A292" t="s">
        <v>122</v>
      </c>
      <c r="B292" t="s">
        <v>179</v>
      </c>
      <c r="C292" t="s">
        <v>858</v>
      </c>
      <c r="D292">
        <v>3.9</v>
      </c>
      <c r="E292">
        <v>0</v>
      </c>
      <c r="F292">
        <v>0</v>
      </c>
    </row>
    <row r="293" spans="1:6">
      <c r="A293" t="s">
        <v>122</v>
      </c>
      <c r="B293" t="s">
        <v>179</v>
      </c>
      <c r="C293" t="s">
        <v>859</v>
      </c>
      <c r="D293">
        <v>3.9</v>
      </c>
      <c r="E293">
        <v>0</v>
      </c>
      <c r="F293">
        <v>0</v>
      </c>
    </row>
    <row r="294" spans="1:6">
      <c r="A294" t="s">
        <v>122</v>
      </c>
      <c r="B294" t="s">
        <v>179</v>
      </c>
      <c r="C294" t="s">
        <v>860</v>
      </c>
      <c r="D294">
        <v>15.6</v>
      </c>
      <c r="E294">
        <v>0</v>
      </c>
      <c r="F294">
        <v>0</v>
      </c>
    </row>
    <row r="295" spans="1:6">
      <c r="A295" t="s">
        <v>122</v>
      </c>
      <c r="B295" t="s">
        <v>179</v>
      </c>
      <c r="C295" t="s">
        <v>861</v>
      </c>
      <c r="D295">
        <v>15.6</v>
      </c>
      <c r="E295">
        <v>0</v>
      </c>
      <c r="F295">
        <v>0</v>
      </c>
    </row>
    <row r="296" spans="1:6">
      <c r="A296" t="s">
        <v>122</v>
      </c>
      <c r="B296" t="s">
        <v>179</v>
      </c>
      <c r="C296" t="s">
        <v>862</v>
      </c>
      <c r="D296">
        <v>15.6</v>
      </c>
      <c r="E296">
        <v>0</v>
      </c>
      <c r="F296">
        <v>0</v>
      </c>
    </row>
    <row r="297" spans="1:6">
      <c r="A297" t="s">
        <v>122</v>
      </c>
      <c r="B297" t="s">
        <v>179</v>
      </c>
      <c r="C297" t="s">
        <v>863</v>
      </c>
      <c r="D297">
        <v>15.6</v>
      </c>
      <c r="E297">
        <v>0</v>
      </c>
      <c r="F297">
        <v>0</v>
      </c>
    </row>
    <row r="298" spans="1:6">
      <c r="A298" t="s">
        <v>122</v>
      </c>
      <c r="B298" t="s">
        <v>181</v>
      </c>
      <c r="C298" t="s">
        <v>856</v>
      </c>
      <c r="D298">
        <v>6.25</v>
      </c>
      <c r="E298">
        <v>0</v>
      </c>
      <c r="F298">
        <v>0</v>
      </c>
    </row>
    <row r="299" spans="1:6">
      <c r="A299" t="s">
        <v>122</v>
      </c>
      <c r="B299" t="s">
        <v>181</v>
      </c>
      <c r="C299" t="s">
        <v>857</v>
      </c>
      <c r="D299">
        <v>6.25</v>
      </c>
      <c r="E299">
        <v>0</v>
      </c>
      <c r="F299">
        <v>0</v>
      </c>
    </row>
    <row r="300" spans="1:6">
      <c r="A300" t="s">
        <v>122</v>
      </c>
      <c r="B300" t="s">
        <v>181</v>
      </c>
      <c r="C300" t="s">
        <v>858</v>
      </c>
      <c r="D300">
        <v>6.25</v>
      </c>
      <c r="E300">
        <v>0</v>
      </c>
      <c r="F300">
        <v>0</v>
      </c>
    </row>
    <row r="301" spans="1:6">
      <c r="A301" t="s">
        <v>122</v>
      </c>
      <c r="B301" t="s">
        <v>181</v>
      </c>
      <c r="C301" t="s">
        <v>859</v>
      </c>
      <c r="D301">
        <v>6.25</v>
      </c>
      <c r="E301">
        <v>0</v>
      </c>
      <c r="F301">
        <v>0</v>
      </c>
    </row>
    <row r="302" spans="1:6">
      <c r="A302" t="s">
        <v>122</v>
      </c>
      <c r="B302" t="s">
        <v>181</v>
      </c>
      <c r="C302" t="s">
        <v>860</v>
      </c>
      <c r="D302">
        <v>25</v>
      </c>
      <c r="E302">
        <v>0</v>
      </c>
      <c r="F302">
        <v>0</v>
      </c>
    </row>
    <row r="303" spans="1:6">
      <c r="A303" t="s">
        <v>122</v>
      </c>
      <c r="B303" t="s">
        <v>181</v>
      </c>
      <c r="C303" t="s">
        <v>861</v>
      </c>
      <c r="D303">
        <v>25</v>
      </c>
      <c r="E303">
        <v>0</v>
      </c>
      <c r="F303">
        <v>0</v>
      </c>
    </row>
    <row r="304" spans="1:6">
      <c r="A304" t="s">
        <v>122</v>
      </c>
      <c r="B304" t="s">
        <v>181</v>
      </c>
      <c r="C304" t="s">
        <v>862</v>
      </c>
      <c r="D304">
        <v>25</v>
      </c>
      <c r="E304">
        <v>0</v>
      </c>
      <c r="F304">
        <v>0</v>
      </c>
    </row>
    <row r="305" spans="1:6">
      <c r="A305" t="s">
        <v>122</v>
      </c>
      <c r="B305" t="s">
        <v>181</v>
      </c>
      <c r="C305" t="s">
        <v>863</v>
      </c>
      <c r="D305">
        <v>25</v>
      </c>
      <c r="E305">
        <v>0</v>
      </c>
      <c r="F305">
        <v>0</v>
      </c>
    </row>
    <row r="306" spans="1:6">
      <c r="A306" t="s">
        <v>122</v>
      </c>
      <c r="B306" t="s">
        <v>183</v>
      </c>
      <c r="C306" t="s">
        <v>856</v>
      </c>
      <c r="D306">
        <v>4.9000000000000004</v>
      </c>
      <c r="E306">
        <v>0</v>
      </c>
      <c r="F306">
        <v>0</v>
      </c>
    </row>
    <row r="307" spans="1:6">
      <c r="A307" t="s">
        <v>122</v>
      </c>
      <c r="B307" t="s">
        <v>183</v>
      </c>
      <c r="C307" t="s">
        <v>857</v>
      </c>
      <c r="D307">
        <v>4.9000000000000004</v>
      </c>
      <c r="E307">
        <v>0</v>
      </c>
      <c r="F307">
        <v>0</v>
      </c>
    </row>
    <row r="308" spans="1:6">
      <c r="A308" t="s">
        <v>122</v>
      </c>
      <c r="B308" t="s">
        <v>183</v>
      </c>
      <c r="C308" t="s">
        <v>858</v>
      </c>
      <c r="D308">
        <v>4.9000000000000004</v>
      </c>
      <c r="E308">
        <v>0</v>
      </c>
      <c r="F308">
        <v>0</v>
      </c>
    </row>
    <row r="309" spans="1:6">
      <c r="A309" t="s">
        <v>122</v>
      </c>
      <c r="B309" t="s">
        <v>183</v>
      </c>
      <c r="C309" t="s">
        <v>859</v>
      </c>
      <c r="D309">
        <v>4.9000000000000004</v>
      </c>
      <c r="E309">
        <v>0</v>
      </c>
      <c r="F309">
        <v>0</v>
      </c>
    </row>
    <row r="310" spans="1:6">
      <c r="A310" t="s">
        <v>122</v>
      </c>
      <c r="B310" t="s">
        <v>183</v>
      </c>
      <c r="C310" t="s">
        <v>860</v>
      </c>
      <c r="D310">
        <v>19.600000000000001</v>
      </c>
      <c r="E310">
        <v>0</v>
      </c>
      <c r="F310">
        <v>0</v>
      </c>
    </row>
    <row r="311" spans="1:6">
      <c r="A311" t="s">
        <v>122</v>
      </c>
      <c r="B311" t="s">
        <v>183</v>
      </c>
      <c r="C311" t="s">
        <v>861</v>
      </c>
      <c r="D311">
        <v>19.600000000000001</v>
      </c>
      <c r="E311">
        <v>0</v>
      </c>
      <c r="F311">
        <v>0</v>
      </c>
    </row>
    <row r="312" spans="1:6">
      <c r="A312" t="s">
        <v>122</v>
      </c>
      <c r="B312" t="s">
        <v>183</v>
      </c>
      <c r="C312" t="s">
        <v>862</v>
      </c>
      <c r="D312">
        <v>19.600000000000001</v>
      </c>
      <c r="E312">
        <v>0</v>
      </c>
      <c r="F312">
        <v>0</v>
      </c>
    </row>
    <row r="313" spans="1:6">
      <c r="A313" t="s">
        <v>122</v>
      </c>
      <c r="B313" t="s">
        <v>183</v>
      </c>
      <c r="C313" t="s">
        <v>863</v>
      </c>
      <c r="D313">
        <v>19.600000000000001</v>
      </c>
      <c r="E313">
        <v>0</v>
      </c>
      <c r="F313">
        <v>0</v>
      </c>
    </row>
    <row r="314" spans="1:6">
      <c r="A314" t="s">
        <v>122</v>
      </c>
      <c r="B314" t="s">
        <v>185</v>
      </c>
      <c r="C314" t="s">
        <v>856</v>
      </c>
      <c r="D314">
        <v>14.5</v>
      </c>
      <c r="E314">
        <v>0</v>
      </c>
      <c r="F314">
        <v>0</v>
      </c>
    </row>
    <row r="315" spans="1:6">
      <c r="A315" t="s">
        <v>122</v>
      </c>
      <c r="B315" t="s">
        <v>185</v>
      </c>
      <c r="C315" t="s">
        <v>857</v>
      </c>
      <c r="D315">
        <v>14.5</v>
      </c>
      <c r="E315">
        <v>0</v>
      </c>
      <c r="F315">
        <v>0</v>
      </c>
    </row>
    <row r="316" spans="1:6">
      <c r="A316" t="s">
        <v>122</v>
      </c>
      <c r="B316" t="s">
        <v>185</v>
      </c>
      <c r="C316" t="s">
        <v>858</v>
      </c>
      <c r="D316">
        <v>14.5</v>
      </c>
      <c r="E316">
        <v>0</v>
      </c>
      <c r="F316">
        <v>0</v>
      </c>
    </row>
    <row r="317" spans="1:6">
      <c r="A317" t="s">
        <v>122</v>
      </c>
      <c r="B317" t="s">
        <v>185</v>
      </c>
      <c r="C317" t="s">
        <v>859</v>
      </c>
      <c r="D317">
        <v>14.5</v>
      </c>
      <c r="E317">
        <v>0</v>
      </c>
      <c r="F317">
        <v>0</v>
      </c>
    </row>
    <row r="318" spans="1:6">
      <c r="A318" t="s">
        <v>122</v>
      </c>
      <c r="B318" t="s">
        <v>185</v>
      </c>
      <c r="C318" t="s">
        <v>860</v>
      </c>
      <c r="D318">
        <v>58</v>
      </c>
      <c r="E318">
        <v>0</v>
      </c>
      <c r="F318">
        <v>0</v>
      </c>
    </row>
    <row r="319" spans="1:6">
      <c r="A319" t="s">
        <v>122</v>
      </c>
      <c r="B319" t="s">
        <v>185</v>
      </c>
      <c r="C319" t="s">
        <v>861</v>
      </c>
      <c r="D319">
        <v>58</v>
      </c>
      <c r="E319">
        <v>0</v>
      </c>
      <c r="F319">
        <v>0</v>
      </c>
    </row>
    <row r="320" spans="1:6">
      <c r="A320" t="s">
        <v>122</v>
      </c>
      <c r="B320" t="s">
        <v>185</v>
      </c>
      <c r="C320" t="s">
        <v>862</v>
      </c>
      <c r="D320">
        <v>58</v>
      </c>
      <c r="E320">
        <v>0</v>
      </c>
      <c r="F320">
        <v>0</v>
      </c>
    </row>
    <row r="321" spans="1:6">
      <c r="A321" t="s">
        <v>122</v>
      </c>
      <c r="B321" t="s">
        <v>185</v>
      </c>
      <c r="C321" t="s">
        <v>863</v>
      </c>
      <c r="D321">
        <v>58</v>
      </c>
      <c r="E321">
        <v>0</v>
      </c>
      <c r="F321">
        <v>0</v>
      </c>
    </row>
    <row r="322" spans="1:6">
      <c r="A322" t="s">
        <v>124</v>
      </c>
      <c r="B322" t="s">
        <v>171</v>
      </c>
      <c r="C322" t="s">
        <v>856</v>
      </c>
      <c r="D322">
        <v>2.8253773969808238</v>
      </c>
      <c r="E322">
        <v>0</v>
      </c>
      <c r="F322">
        <v>0</v>
      </c>
    </row>
    <row r="323" spans="1:6">
      <c r="A323" t="s">
        <v>124</v>
      </c>
      <c r="B323" t="s">
        <v>171</v>
      </c>
      <c r="C323" t="s">
        <v>857</v>
      </c>
      <c r="D323">
        <v>2.8253773969808238</v>
      </c>
      <c r="E323">
        <v>0</v>
      </c>
      <c r="F323">
        <v>0</v>
      </c>
    </row>
    <row r="324" spans="1:6">
      <c r="A324" t="s">
        <v>124</v>
      </c>
      <c r="B324" t="s">
        <v>171</v>
      </c>
      <c r="C324" t="s">
        <v>858</v>
      </c>
      <c r="D324">
        <v>2.8253773969808238</v>
      </c>
      <c r="E324">
        <v>0</v>
      </c>
      <c r="F324">
        <v>0</v>
      </c>
    </row>
    <row r="325" spans="1:6">
      <c r="A325" t="s">
        <v>124</v>
      </c>
      <c r="B325" t="s">
        <v>171</v>
      </c>
      <c r="C325" t="s">
        <v>859</v>
      </c>
      <c r="D325">
        <v>2.8253773969808238</v>
      </c>
      <c r="E325">
        <v>0</v>
      </c>
      <c r="F325">
        <v>0</v>
      </c>
    </row>
    <row r="326" spans="1:6">
      <c r="A326" t="s">
        <v>124</v>
      </c>
      <c r="B326" t="s">
        <v>171</v>
      </c>
      <c r="C326" t="s">
        <v>860</v>
      </c>
      <c r="D326">
        <v>11.301509587923295</v>
      </c>
      <c r="E326">
        <v>0</v>
      </c>
      <c r="F326">
        <v>0</v>
      </c>
    </row>
    <row r="327" spans="1:6">
      <c r="A327" t="s">
        <v>124</v>
      </c>
      <c r="B327" t="s">
        <v>171</v>
      </c>
      <c r="C327" t="s">
        <v>861</v>
      </c>
      <c r="D327">
        <v>11.301509587923295</v>
      </c>
      <c r="E327">
        <v>0</v>
      </c>
      <c r="F327">
        <v>0</v>
      </c>
    </row>
    <row r="328" spans="1:6">
      <c r="A328" t="s">
        <v>124</v>
      </c>
      <c r="B328" t="s">
        <v>171</v>
      </c>
      <c r="C328" t="s">
        <v>862</v>
      </c>
      <c r="D328">
        <v>11.301509587923295</v>
      </c>
      <c r="E328">
        <v>0</v>
      </c>
      <c r="F328">
        <v>0</v>
      </c>
    </row>
    <row r="329" spans="1:6">
      <c r="A329" t="s">
        <v>124</v>
      </c>
      <c r="B329" t="s">
        <v>171</v>
      </c>
      <c r="C329" t="s">
        <v>863</v>
      </c>
      <c r="D329">
        <v>11.301509587923295</v>
      </c>
      <c r="E329">
        <v>0</v>
      </c>
      <c r="F329">
        <v>0</v>
      </c>
    </row>
    <row r="330" spans="1:6">
      <c r="A330" t="s">
        <v>124</v>
      </c>
      <c r="B330" t="s">
        <v>173</v>
      </c>
      <c r="C330" t="s">
        <v>856</v>
      </c>
      <c r="D330">
        <v>0.90913925299999998</v>
      </c>
      <c r="E330">
        <v>0</v>
      </c>
      <c r="F330">
        <v>0</v>
      </c>
    </row>
    <row r="331" spans="1:6">
      <c r="A331" t="s">
        <v>124</v>
      </c>
      <c r="B331" t="s">
        <v>173</v>
      </c>
      <c r="C331" t="s">
        <v>857</v>
      </c>
      <c r="D331">
        <v>1.9926951352121214</v>
      </c>
      <c r="E331">
        <v>0</v>
      </c>
      <c r="F331">
        <v>0</v>
      </c>
    </row>
    <row r="332" spans="1:6">
      <c r="A332" t="s">
        <v>124</v>
      </c>
      <c r="B332" t="s">
        <v>173</v>
      </c>
      <c r="C332" t="s">
        <v>858</v>
      </c>
      <c r="D332">
        <v>3.0762510174242426</v>
      </c>
      <c r="E332">
        <v>0</v>
      </c>
      <c r="F332">
        <v>0</v>
      </c>
    </row>
    <row r="333" spans="1:6">
      <c r="A333" t="s">
        <v>124</v>
      </c>
      <c r="B333" t="s">
        <v>173</v>
      </c>
      <c r="C333" t="s">
        <v>859</v>
      </c>
      <c r="D333">
        <v>4.1598068996363642</v>
      </c>
      <c r="E333">
        <v>0</v>
      </c>
      <c r="F333">
        <v>0</v>
      </c>
    </row>
    <row r="334" spans="1:6">
      <c r="A334" t="s">
        <v>124</v>
      </c>
      <c r="B334" t="s">
        <v>173</v>
      </c>
      <c r="C334" t="s">
        <v>860</v>
      </c>
      <c r="D334">
        <v>16.639227598545457</v>
      </c>
      <c r="E334">
        <v>0</v>
      </c>
      <c r="F334">
        <v>0</v>
      </c>
    </row>
    <row r="335" spans="1:6">
      <c r="A335" t="s">
        <v>124</v>
      </c>
      <c r="B335" t="s">
        <v>173</v>
      </c>
      <c r="C335" t="s">
        <v>861</v>
      </c>
      <c r="D335">
        <v>16.639227598545457</v>
      </c>
      <c r="E335">
        <v>0</v>
      </c>
      <c r="F335">
        <v>0</v>
      </c>
    </row>
    <row r="336" spans="1:6">
      <c r="A336" t="s">
        <v>124</v>
      </c>
      <c r="B336" t="s">
        <v>173</v>
      </c>
      <c r="C336" t="s">
        <v>862</v>
      </c>
      <c r="D336">
        <v>16.639227598545457</v>
      </c>
      <c r="E336">
        <v>0</v>
      </c>
      <c r="F336">
        <v>0</v>
      </c>
    </row>
    <row r="337" spans="1:6">
      <c r="A337" t="s">
        <v>124</v>
      </c>
      <c r="B337" t="s">
        <v>173</v>
      </c>
      <c r="C337" t="s">
        <v>863</v>
      </c>
      <c r="D337">
        <v>16.639227598545457</v>
      </c>
      <c r="E337">
        <v>0</v>
      </c>
      <c r="F337">
        <v>0</v>
      </c>
    </row>
    <row r="338" spans="1:6">
      <c r="A338" t="s">
        <v>124</v>
      </c>
      <c r="B338" t="s">
        <v>175</v>
      </c>
      <c r="C338" t="s">
        <v>856</v>
      </c>
      <c r="D338">
        <v>5.8666666666666671</v>
      </c>
      <c r="E338">
        <v>0</v>
      </c>
      <c r="F338">
        <v>0</v>
      </c>
    </row>
    <row r="339" spans="1:6">
      <c r="A339" t="s">
        <v>124</v>
      </c>
      <c r="B339" t="s">
        <v>175</v>
      </c>
      <c r="C339" t="s">
        <v>857</v>
      </c>
      <c r="D339">
        <v>5.8666666666666671</v>
      </c>
      <c r="E339">
        <v>0</v>
      </c>
      <c r="F339">
        <v>0</v>
      </c>
    </row>
    <row r="340" spans="1:6">
      <c r="A340" t="s">
        <v>124</v>
      </c>
      <c r="B340" t="s">
        <v>175</v>
      </c>
      <c r="C340" t="s">
        <v>858</v>
      </c>
      <c r="D340">
        <v>5.8666666666666671</v>
      </c>
      <c r="E340">
        <v>0</v>
      </c>
      <c r="F340">
        <v>0</v>
      </c>
    </row>
    <row r="341" spans="1:6">
      <c r="A341" t="s">
        <v>124</v>
      </c>
      <c r="B341" t="s">
        <v>175</v>
      </c>
      <c r="C341" t="s">
        <v>859</v>
      </c>
      <c r="D341">
        <v>5.8666666666666671</v>
      </c>
      <c r="E341">
        <v>0</v>
      </c>
      <c r="F341">
        <v>0</v>
      </c>
    </row>
    <row r="342" spans="1:6">
      <c r="A342" t="s">
        <v>124</v>
      </c>
      <c r="B342" t="s">
        <v>175</v>
      </c>
      <c r="C342" t="s">
        <v>860</v>
      </c>
      <c r="D342">
        <v>23.466666666666669</v>
      </c>
      <c r="E342">
        <v>0</v>
      </c>
      <c r="F342">
        <v>0</v>
      </c>
    </row>
    <row r="343" spans="1:6">
      <c r="A343" t="s">
        <v>124</v>
      </c>
      <c r="B343" t="s">
        <v>175</v>
      </c>
      <c r="C343" t="s">
        <v>861</v>
      </c>
      <c r="D343">
        <v>23.466666666666669</v>
      </c>
      <c r="E343">
        <v>0</v>
      </c>
      <c r="F343">
        <v>0</v>
      </c>
    </row>
    <row r="344" spans="1:6">
      <c r="A344" t="s">
        <v>124</v>
      </c>
      <c r="B344" t="s">
        <v>175</v>
      </c>
      <c r="C344" t="s">
        <v>862</v>
      </c>
      <c r="D344">
        <v>23.466666666666669</v>
      </c>
      <c r="E344">
        <v>0</v>
      </c>
      <c r="F344">
        <v>0</v>
      </c>
    </row>
    <row r="345" spans="1:6">
      <c r="A345" t="s">
        <v>124</v>
      </c>
      <c r="B345" t="s">
        <v>175</v>
      </c>
      <c r="C345" t="s">
        <v>863</v>
      </c>
      <c r="D345">
        <v>23.466666666666669</v>
      </c>
      <c r="E345">
        <v>0</v>
      </c>
      <c r="F345">
        <v>0</v>
      </c>
    </row>
    <row r="346" spans="1:6">
      <c r="A346" t="s">
        <v>124</v>
      </c>
      <c r="B346" t="s">
        <v>177</v>
      </c>
      <c r="C346" t="s">
        <v>856</v>
      </c>
      <c r="D346">
        <v>6.4399999999999995</v>
      </c>
      <c r="E346">
        <v>0</v>
      </c>
      <c r="F346">
        <v>0</v>
      </c>
    </row>
    <row r="347" spans="1:6">
      <c r="A347" t="s">
        <v>124</v>
      </c>
      <c r="B347" t="s">
        <v>177</v>
      </c>
      <c r="C347" t="s">
        <v>857</v>
      </c>
      <c r="D347">
        <v>6.4399999999999995</v>
      </c>
      <c r="E347">
        <v>0</v>
      </c>
      <c r="F347">
        <v>0</v>
      </c>
    </row>
    <row r="348" spans="1:6">
      <c r="A348" t="s">
        <v>124</v>
      </c>
      <c r="B348" t="s">
        <v>177</v>
      </c>
      <c r="C348" t="s">
        <v>858</v>
      </c>
      <c r="D348">
        <v>6.4399999999999995</v>
      </c>
      <c r="E348">
        <v>0</v>
      </c>
      <c r="F348">
        <v>0</v>
      </c>
    </row>
    <row r="349" spans="1:6">
      <c r="A349" t="s">
        <v>124</v>
      </c>
      <c r="B349" t="s">
        <v>177</v>
      </c>
      <c r="C349" t="s">
        <v>859</v>
      </c>
      <c r="D349">
        <v>6.4399999999999995</v>
      </c>
      <c r="E349">
        <v>0</v>
      </c>
      <c r="F349">
        <v>0</v>
      </c>
    </row>
    <row r="350" spans="1:6">
      <c r="A350" t="s">
        <v>124</v>
      </c>
      <c r="B350" t="s">
        <v>177</v>
      </c>
      <c r="C350" t="s">
        <v>860</v>
      </c>
      <c r="D350">
        <v>25.759999999999998</v>
      </c>
      <c r="E350">
        <v>0</v>
      </c>
      <c r="F350">
        <v>0</v>
      </c>
    </row>
    <row r="351" spans="1:6">
      <c r="A351" t="s">
        <v>124</v>
      </c>
      <c r="B351" t="s">
        <v>177</v>
      </c>
      <c r="C351" t="s">
        <v>861</v>
      </c>
      <c r="D351">
        <v>25.759999999999998</v>
      </c>
      <c r="E351">
        <v>0</v>
      </c>
      <c r="F351">
        <v>0</v>
      </c>
    </row>
    <row r="352" spans="1:6">
      <c r="A352" t="s">
        <v>124</v>
      </c>
      <c r="B352" t="s">
        <v>177</v>
      </c>
      <c r="C352" t="s">
        <v>862</v>
      </c>
      <c r="D352">
        <v>25.759999999999998</v>
      </c>
      <c r="E352">
        <v>0</v>
      </c>
      <c r="F352">
        <v>0</v>
      </c>
    </row>
    <row r="353" spans="1:6">
      <c r="A353" t="s">
        <v>124</v>
      </c>
      <c r="B353" t="s">
        <v>177</v>
      </c>
      <c r="C353" t="s">
        <v>863</v>
      </c>
      <c r="D353">
        <v>25.759999999999998</v>
      </c>
      <c r="E353">
        <v>0</v>
      </c>
      <c r="F353">
        <v>0</v>
      </c>
    </row>
    <row r="354" spans="1:6">
      <c r="A354" t="s">
        <v>124</v>
      </c>
      <c r="B354" t="s">
        <v>179</v>
      </c>
      <c r="C354" t="s">
        <v>856</v>
      </c>
      <c r="D354">
        <v>3.9</v>
      </c>
      <c r="E354">
        <v>0</v>
      </c>
      <c r="F354">
        <v>0</v>
      </c>
    </row>
    <row r="355" spans="1:6">
      <c r="A355" t="s">
        <v>124</v>
      </c>
      <c r="B355" t="s">
        <v>179</v>
      </c>
      <c r="C355" t="s">
        <v>857</v>
      </c>
      <c r="D355">
        <v>3.9</v>
      </c>
      <c r="E355">
        <v>0</v>
      </c>
      <c r="F355">
        <v>0</v>
      </c>
    </row>
    <row r="356" spans="1:6">
      <c r="A356" t="s">
        <v>124</v>
      </c>
      <c r="B356" t="s">
        <v>179</v>
      </c>
      <c r="C356" t="s">
        <v>858</v>
      </c>
      <c r="D356">
        <v>3.9</v>
      </c>
      <c r="E356">
        <v>0</v>
      </c>
      <c r="F356">
        <v>0</v>
      </c>
    </row>
    <row r="357" spans="1:6">
      <c r="A357" t="s">
        <v>124</v>
      </c>
      <c r="B357" t="s">
        <v>179</v>
      </c>
      <c r="C357" t="s">
        <v>859</v>
      </c>
      <c r="D357">
        <v>3.9</v>
      </c>
      <c r="E357">
        <v>0</v>
      </c>
      <c r="F357">
        <v>0</v>
      </c>
    </row>
    <row r="358" spans="1:6">
      <c r="A358" t="s">
        <v>124</v>
      </c>
      <c r="B358" t="s">
        <v>179</v>
      </c>
      <c r="C358" t="s">
        <v>860</v>
      </c>
      <c r="D358">
        <v>15.6</v>
      </c>
      <c r="E358">
        <v>0</v>
      </c>
      <c r="F358">
        <v>0</v>
      </c>
    </row>
    <row r="359" spans="1:6">
      <c r="A359" t="s">
        <v>124</v>
      </c>
      <c r="B359" t="s">
        <v>179</v>
      </c>
      <c r="C359" t="s">
        <v>861</v>
      </c>
      <c r="D359">
        <v>15.6</v>
      </c>
      <c r="E359">
        <v>0</v>
      </c>
      <c r="F359">
        <v>0</v>
      </c>
    </row>
    <row r="360" spans="1:6">
      <c r="A360" t="s">
        <v>124</v>
      </c>
      <c r="B360" t="s">
        <v>179</v>
      </c>
      <c r="C360" t="s">
        <v>862</v>
      </c>
      <c r="D360">
        <v>15.6</v>
      </c>
      <c r="E360">
        <v>0</v>
      </c>
      <c r="F360">
        <v>0</v>
      </c>
    </row>
    <row r="361" spans="1:6">
      <c r="A361" t="s">
        <v>124</v>
      </c>
      <c r="B361" t="s">
        <v>179</v>
      </c>
      <c r="C361" t="s">
        <v>863</v>
      </c>
      <c r="D361">
        <v>15.6</v>
      </c>
      <c r="E361">
        <v>0</v>
      </c>
      <c r="F361">
        <v>0</v>
      </c>
    </row>
    <row r="362" spans="1:6">
      <c r="A362" t="s">
        <v>124</v>
      </c>
      <c r="B362" t="s">
        <v>181</v>
      </c>
      <c r="C362" t="s">
        <v>856</v>
      </c>
      <c r="D362">
        <v>6.25</v>
      </c>
      <c r="E362">
        <v>0</v>
      </c>
      <c r="F362">
        <v>0</v>
      </c>
    </row>
    <row r="363" spans="1:6">
      <c r="A363" t="s">
        <v>124</v>
      </c>
      <c r="B363" t="s">
        <v>181</v>
      </c>
      <c r="C363" t="s">
        <v>857</v>
      </c>
      <c r="D363">
        <v>6.25</v>
      </c>
      <c r="E363">
        <v>0</v>
      </c>
      <c r="F363">
        <v>0</v>
      </c>
    </row>
    <row r="364" spans="1:6">
      <c r="A364" t="s">
        <v>124</v>
      </c>
      <c r="B364" t="s">
        <v>181</v>
      </c>
      <c r="C364" t="s">
        <v>858</v>
      </c>
      <c r="D364">
        <v>6.25</v>
      </c>
      <c r="E364">
        <v>0</v>
      </c>
      <c r="F364">
        <v>0</v>
      </c>
    </row>
    <row r="365" spans="1:6">
      <c r="A365" t="s">
        <v>124</v>
      </c>
      <c r="B365" t="s">
        <v>181</v>
      </c>
      <c r="C365" t="s">
        <v>859</v>
      </c>
      <c r="D365">
        <v>6.25</v>
      </c>
      <c r="E365">
        <v>0</v>
      </c>
      <c r="F365">
        <v>0</v>
      </c>
    </row>
    <row r="366" spans="1:6">
      <c r="A366" t="s">
        <v>124</v>
      </c>
      <c r="B366" t="s">
        <v>181</v>
      </c>
      <c r="C366" t="s">
        <v>860</v>
      </c>
      <c r="D366">
        <v>25</v>
      </c>
      <c r="E366">
        <v>0</v>
      </c>
      <c r="F366">
        <v>0</v>
      </c>
    </row>
    <row r="367" spans="1:6">
      <c r="A367" t="s">
        <v>124</v>
      </c>
      <c r="B367" t="s">
        <v>181</v>
      </c>
      <c r="C367" t="s">
        <v>861</v>
      </c>
      <c r="D367">
        <v>25</v>
      </c>
      <c r="E367">
        <v>0</v>
      </c>
      <c r="F367">
        <v>0</v>
      </c>
    </row>
    <row r="368" spans="1:6">
      <c r="A368" t="s">
        <v>124</v>
      </c>
      <c r="B368" t="s">
        <v>181</v>
      </c>
      <c r="C368" t="s">
        <v>862</v>
      </c>
      <c r="D368">
        <v>25</v>
      </c>
      <c r="E368">
        <v>0</v>
      </c>
      <c r="F368">
        <v>0</v>
      </c>
    </row>
    <row r="369" spans="1:6">
      <c r="A369" t="s">
        <v>124</v>
      </c>
      <c r="B369" t="s">
        <v>181</v>
      </c>
      <c r="C369" t="s">
        <v>863</v>
      </c>
      <c r="D369">
        <v>25</v>
      </c>
      <c r="E369">
        <v>0</v>
      </c>
      <c r="F369">
        <v>0</v>
      </c>
    </row>
    <row r="370" spans="1:6">
      <c r="A370" t="s">
        <v>124</v>
      </c>
      <c r="B370" t="s">
        <v>183</v>
      </c>
      <c r="C370" t="s">
        <v>856</v>
      </c>
      <c r="D370">
        <v>4.9000000000000004</v>
      </c>
      <c r="E370">
        <v>0</v>
      </c>
      <c r="F370">
        <v>0</v>
      </c>
    </row>
    <row r="371" spans="1:6">
      <c r="A371" t="s">
        <v>124</v>
      </c>
      <c r="B371" t="s">
        <v>183</v>
      </c>
      <c r="C371" t="s">
        <v>857</v>
      </c>
      <c r="D371">
        <v>4.9000000000000004</v>
      </c>
      <c r="E371">
        <v>0</v>
      </c>
      <c r="F371">
        <v>0</v>
      </c>
    </row>
    <row r="372" spans="1:6">
      <c r="A372" t="s">
        <v>124</v>
      </c>
      <c r="B372" t="s">
        <v>183</v>
      </c>
      <c r="C372" t="s">
        <v>858</v>
      </c>
      <c r="D372">
        <v>4.9000000000000004</v>
      </c>
      <c r="E372">
        <v>0</v>
      </c>
      <c r="F372">
        <v>0</v>
      </c>
    </row>
    <row r="373" spans="1:6">
      <c r="A373" t="s">
        <v>124</v>
      </c>
      <c r="B373" t="s">
        <v>183</v>
      </c>
      <c r="C373" t="s">
        <v>859</v>
      </c>
      <c r="D373">
        <v>4.9000000000000004</v>
      </c>
      <c r="E373">
        <v>0</v>
      </c>
      <c r="F373">
        <v>0</v>
      </c>
    </row>
    <row r="374" spans="1:6">
      <c r="A374" t="s">
        <v>124</v>
      </c>
      <c r="B374" t="s">
        <v>183</v>
      </c>
      <c r="C374" t="s">
        <v>860</v>
      </c>
      <c r="D374">
        <v>19.600000000000001</v>
      </c>
      <c r="E374">
        <v>0</v>
      </c>
      <c r="F374">
        <v>0</v>
      </c>
    </row>
    <row r="375" spans="1:6">
      <c r="A375" t="s">
        <v>124</v>
      </c>
      <c r="B375" t="s">
        <v>183</v>
      </c>
      <c r="C375" t="s">
        <v>861</v>
      </c>
      <c r="D375">
        <v>19.600000000000001</v>
      </c>
      <c r="E375">
        <v>0</v>
      </c>
      <c r="F375">
        <v>0</v>
      </c>
    </row>
    <row r="376" spans="1:6">
      <c r="A376" t="s">
        <v>124</v>
      </c>
      <c r="B376" t="s">
        <v>183</v>
      </c>
      <c r="C376" t="s">
        <v>862</v>
      </c>
      <c r="D376">
        <v>19.600000000000001</v>
      </c>
      <c r="E376">
        <v>0</v>
      </c>
      <c r="F376">
        <v>0</v>
      </c>
    </row>
    <row r="377" spans="1:6">
      <c r="A377" t="s">
        <v>124</v>
      </c>
      <c r="B377" t="s">
        <v>183</v>
      </c>
      <c r="C377" t="s">
        <v>863</v>
      </c>
      <c r="D377">
        <v>19.600000000000001</v>
      </c>
      <c r="E377">
        <v>0</v>
      </c>
      <c r="F377">
        <v>0</v>
      </c>
    </row>
    <row r="378" spans="1:6">
      <c r="A378" t="s">
        <v>124</v>
      </c>
      <c r="B378" t="s">
        <v>185</v>
      </c>
      <c r="C378" t="s">
        <v>856</v>
      </c>
      <c r="D378">
        <v>14.5</v>
      </c>
      <c r="E378">
        <v>0</v>
      </c>
      <c r="F378">
        <v>0</v>
      </c>
    </row>
    <row r="379" spans="1:6">
      <c r="A379" t="s">
        <v>124</v>
      </c>
      <c r="B379" t="s">
        <v>185</v>
      </c>
      <c r="C379" t="s">
        <v>857</v>
      </c>
      <c r="D379">
        <v>14.5</v>
      </c>
      <c r="E379">
        <v>0</v>
      </c>
      <c r="F379">
        <v>0</v>
      </c>
    </row>
    <row r="380" spans="1:6">
      <c r="A380" t="s">
        <v>124</v>
      </c>
      <c r="B380" t="s">
        <v>185</v>
      </c>
      <c r="C380" t="s">
        <v>858</v>
      </c>
      <c r="D380">
        <v>14.5</v>
      </c>
      <c r="E380">
        <v>0</v>
      </c>
      <c r="F380">
        <v>0</v>
      </c>
    </row>
    <row r="381" spans="1:6">
      <c r="A381" t="s">
        <v>124</v>
      </c>
      <c r="B381" t="s">
        <v>185</v>
      </c>
      <c r="C381" t="s">
        <v>859</v>
      </c>
      <c r="D381">
        <v>14.5</v>
      </c>
      <c r="E381">
        <v>0</v>
      </c>
      <c r="F381">
        <v>0</v>
      </c>
    </row>
    <row r="382" spans="1:6">
      <c r="A382" t="s">
        <v>124</v>
      </c>
      <c r="B382" t="s">
        <v>185</v>
      </c>
      <c r="C382" t="s">
        <v>860</v>
      </c>
      <c r="D382">
        <v>58</v>
      </c>
      <c r="E382">
        <v>0</v>
      </c>
      <c r="F382">
        <v>0</v>
      </c>
    </row>
    <row r="383" spans="1:6">
      <c r="A383" t="s">
        <v>124</v>
      </c>
      <c r="B383" t="s">
        <v>185</v>
      </c>
      <c r="C383" t="s">
        <v>861</v>
      </c>
      <c r="D383">
        <v>58</v>
      </c>
      <c r="E383">
        <v>0</v>
      </c>
      <c r="F383">
        <v>0</v>
      </c>
    </row>
    <row r="384" spans="1:6">
      <c r="A384" t="s">
        <v>124</v>
      </c>
      <c r="B384" t="s">
        <v>185</v>
      </c>
      <c r="C384" t="s">
        <v>862</v>
      </c>
      <c r="D384">
        <v>58</v>
      </c>
      <c r="E384">
        <v>0</v>
      </c>
      <c r="F384">
        <v>0</v>
      </c>
    </row>
    <row r="385" spans="1:6">
      <c r="A385" t="s">
        <v>124</v>
      </c>
      <c r="B385" t="s">
        <v>185</v>
      </c>
      <c r="C385" t="s">
        <v>863</v>
      </c>
      <c r="D385">
        <v>58</v>
      </c>
      <c r="E385">
        <v>0</v>
      </c>
      <c r="F385">
        <v>0</v>
      </c>
    </row>
    <row r="386" spans="1:6">
      <c r="A386" t="s">
        <v>126</v>
      </c>
      <c r="B386" t="s">
        <v>171</v>
      </c>
      <c r="C386" t="s">
        <v>856</v>
      </c>
      <c r="D386">
        <v>2.8253773969808238</v>
      </c>
      <c r="E386">
        <v>0</v>
      </c>
      <c r="F386">
        <v>0</v>
      </c>
    </row>
    <row r="387" spans="1:6">
      <c r="A387" t="s">
        <v>126</v>
      </c>
      <c r="B387" t="s">
        <v>171</v>
      </c>
      <c r="C387" t="s">
        <v>857</v>
      </c>
      <c r="D387">
        <v>2.8253773969808238</v>
      </c>
      <c r="E387">
        <v>0</v>
      </c>
      <c r="F387">
        <v>0</v>
      </c>
    </row>
    <row r="388" spans="1:6">
      <c r="A388" t="s">
        <v>126</v>
      </c>
      <c r="B388" t="s">
        <v>171</v>
      </c>
      <c r="C388" t="s">
        <v>858</v>
      </c>
      <c r="D388">
        <v>2.8253773969808238</v>
      </c>
      <c r="E388">
        <v>0</v>
      </c>
      <c r="F388">
        <v>0</v>
      </c>
    </row>
    <row r="389" spans="1:6">
      <c r="A389" t="s">
        <v>126</v>
      </c>
      <c r="B389" t="s">
        <v>171</v>
      </c>
      <c r="C389" t="s">
        <v>859</v>
      </c>
      <c r="D389">
        <v>2.8253773969808238</v>
      </c>
      <c r="E389">
        <v>0</v>
      </c>
      <c r="F389">
        <v>0</v>
      </c>
    </row>
    <row r="390" spans="1:6">
      <c r="A390" t="s">
        <v>126</v>
      </c>
      <c r="B390" t="s">
        <v>171</v>
      </c>
      <c r="C390" t="s">
        <v>860</v>
      </c>
      <c r="D390">
        <v>11.301509587923295</v>
      </c>
      <c r="E390">
        <v>0</v>
      </c>
      <c r="F390">
        <v>0</v>
      </c>
    </row>
    <row r="391" spans="1:6">
      <c r="A391" t="s">
        <v>126</v>
      </c>
      <c r="B391" t="s">
        <v>171</v>
      </c>
      <c r="C391" t="s">
        <v>861</v>
      </c>
      <c r="D391">
        <v>11.301509587923295</v>
      </c>
      <c r="E391">
        <v>0</v>
      </c>
      <c r="F391">
        <v>0</v>
      </c>
    </row>
    <row r="392" spans="1:6">
      <c r="A392" t="s">
        <v>126</v>
      </c>
      <c r="B392" t="s">
        <v>171</v>
      </c>
      <c r="C392" t="s">
        <v>862</v>
      </c>
      <c r="D392">
        <v>11.301509587923295</v>
      </c>
      <c r="E392">
        <v>0</v>
      </c>
      <c r="F392">
        <v>0</v>
      </c>
    </row>
    <row r="393" spans="1:6">
      <c r="A393" t="s">
        <v>126</v>
      </c>
      <c r="B393" t="s">
        <v>171</v>
      </c>
      <c r="C393" t="s">
        <v>863</v>
      </c>
      <c r="D393">
        <v>11.301509587923295</v>
      </c>
      <c r="E393">
        <v>0</v>
      </c>
      <c r="F393">
        <v>0</v>
      </c>
    </row>
    <row r="394" spans="1:6">
      <c r="A394" t="s">
        <v>126</v>
      </c>
      <c r="B394" t="s">
        <v>173</v>
      </c>
      <c r="C394" t="s">
        <v>856</v>
      </c>
      <c r="D394">
        <v>0.90913925299999998</v>
      </c>
      <c r="E394">
        <v>0</v>
      </c>
      <c r="F394">
        <v>0</v>
      </c>
    </row>
    <row r="395" spans="1:6">
      <c r="A395" t="s">
        <v>126</v>
      </c>
      <c r="B395" t="s">
        <v>173</v>
      </c>
      <c r="C395" t="s">
        <v>857</v>
      </c>
      <c r="D395">
        <v>1.9926951352121214</v>
      </c>
      <c r="E395">
        <v>0</v>
      </c>
      <c r="F395">
        <v>0</v>
      </c>
    </row>
    <row r="396" spans="1:6">
      <c r="A396" t="s">
        <v>126</v>
      </c>
      <c r="B396" t="s">
        <v>173</v>
      </c>
      <c r="C396" t="s">
        <v>858</v>
      </c>
      <c r="D396">
        <v>3.0762510174242426</v>
      </c>
      <c r="E396">
        <v>0</v>
      </c>
      <c r="F396">
        <v>0</v>
      </c>
    </row>
    <row r="397" spans="1:6">
      <c r="A397" t="s">
        <v>126</v>
      </c>
      <c r="B397" t="s">
        <v>173</v>
      </c>
      <c r="C397" t="s">
        <v>859</v>
      </c>
      <c r="D397">
        <v>4.1598068996363642</v>
      </c>
      <c r="E397">
        <v>0</v>
      </c>
      <c r="F397">
        <v>0</v>
      </c>
    </row>
    <row r="398" spans="1:6">
      <c r="A398" t="s">
        <v>126</v>
      </c>
      <c r="B398" t="s">
        <v>173</v>
      </c>
      <c r="C398" t="s">
        <v>860</v>
      </c>
      <c r="D398">
        <v>16.639227598545457</v>
      </c>
      <c r="E398">
        <v>0</v>
      </c>
      <c r="F398">
        <v>0</v>
      </c>
    </row>
    <row r="399" spans="1:6">
      <c r="A399" t="s">
        <v>126</v>
      </c>
      <c r="B399" t="s">
        <v>173</v>
      </c>
      <c r="C399" t="s">
        <v>861</v>
      </c>
      <c r="D399">
        <v>16.639227598545457</v>
      </c>
      <c r="E399">
        <v>0</v>
      </c>
      <c r="F399">
        <v>0</v>
      </c>
    </row>
    <row r="400" spans="1:6">
      <c r="A400" t="s">
        <v>126</v>
      </c>
      <c r="B400" t="s">
        <v>173</v>
      </c>
      <c r="C400" t="s">
        <v>862</v>
      </c>
      <c r="D400">
        <v>16.639227598545457</v>
      </c>
      <c r="E400">
        <v>0</v>
      </c>
      <c r="F400">
        <v>0</v>
      </c>
    </row>
    <row r="401" spans="1:6">
      <c r="A401" t="s">
        <v>126</v>
      </c>
      <c r="B401" t="s">
        <v>173</v>
      </c>
      <c r="C401" t="s">
        <v>863</v>
      </c>
      <c r="D401">
        <v>16.639227598545457</v>
      </c>
      <c r="E401">
        <v>0</v>
      </c>
      <c r="F401">
        <v>0</v>
      </c>
    </row>
    <row r="402" spans="1:6">
      <c r="A402" t="s">
        <v>126</v>
      </c>
      <c r="B402" t="s">
        <v>175</v>
      </c>
      <c r="C402" t="s">
        <v>856</v>
      </c>
      <c r="D402">
        <v>5.8666666666666671</v>
      </c>
      <c r="E402">
        <v>0</v>
      </c>
      <c r="F402">
        <v>0</v>
      </c>
    </row>
    <row r="403" spans="1:6">
      <c r="A403" t="s">
        <v>126</v>
      </c>
      <c r="B403" t="s">
        <v>175</v>
      </c>
      <c r="C403" t="s">
        <v>857</v>
      </c>
      <c r="D403">
        <v>5.8666666666666671</v>
      </c>
      <c r="E403">
        <v>0</v>
      </c>
      <c r="F403">
        <v>0</v>
      </c>
    </row>
    <row r="404" spans="1:6">
      <c r="A404" t="s">
        <v>126</v>
      </c>
      <c r="B404" t="s">
        <v>175</v>
      </c>
      <c r="C404" t="s">
        <v>858</v>
      </c>
      <c r="D404">
        <v>5.8666666666666671</v>
      </c>
      <c r="E404">
        <v>0</v>
      </c>
      <c r="F404">
        <v>0</v>
      </c>
    </row>
    <row r="405" spans="1:6">
      <c r="A405" t="s">
        <v>126</v>
      </c>
      <c r="B405" t="s">
        <v>175</v>
      </c>
      <c r="C405" t="s">
        <v>859</v>
      </c>
      <c r="D405">
        <v>5.8666666666666671</v>
      </c>
      <c r="E405">
        <v>0</v>
      </c>
      <c r="F405">
        <v>0</v>
      </c>
    </row>
    <row r="406" spans="1:6">
      <c r="A406" t="s">
        <v>126</v>
      </c>
      <c r="B406" t="s">
        <v>175</v>
      </c>
      <c r="C406" t="s">
        <v>860</v>
      </c>
      <c r="D406">
        <v>23.466666666666669</v>
      </c>
      <c r="E406">
        <v>0</v>
      </c>
      <c r="F406">
        <v>0</v>
      </c>
    </row>
    <row r="407" spans="1:6">
      <c r="A407" t="s">
        <v>126</v>
      </c>
      <c r="B407" t="s">
        <v>175</v>
      </c>
      <c r="C407" t="s">
        <v>861</v>
      </c>
      <c r="D407">
        <v>23.466666666666669</v>
      </c>
      <c r="E407">
        <v>0</v>
      </c>
      <c r="F407">
        <v>0</v>
      </c>
    </row>
    <row r="408" spans="1:6">
      <c r="A408" t="s">
        <v>126</v>
      </c>
      <c r="B408" t="s">
        <v>175</v>
      </c>
      <c r="C408" t="s">
        <v>862</v>
      </c>
      <c r="D408">
        <v>23.466666666666669</v>
      </c>
      <c r="E408">
        <v>0</v>
      </c>
      <c r="F408">
        <v>0</v>
      </c>
    </row>
    <row r="409" spans="1:6">
      <c r="A409" t="s">
        <v>126</v>
      </c>
      <c r="B409" t="s">
        <v>175</v>
      </c>
      <c r="C409" t="s">
        <v>863</v>
      </c>
      <c r="D409">
        <v>23.466666666666669</v>
      </c>
      <c r="E409">
        <v>0</v>
      </c>
      <c r="F409">
        <v>0</v>
      </c>
    </row>
    <row r="410" spans="1:6">
      <c r="A410" t="s">
        <v>126</v>
      </c>
      <c r="B410" t="s">
        <v>177</v>
      </c>
      <c r="C410" t="s">
        <v>856</v>
      </c>
      <c r="D410">
        <v>6.4399999999999995</v>
      </c>
      <c r="E410">
        <v>0</v>
      </c>
      <c r="F410">
        <v>0</v>
      </c>
    </row>
    <row r="411" spans="1:6">
      <c r="A411" t="s">
        <v>126</v>
      </c>
      <c r="B411" t="s">
        <v>177</v>
      </c>
      <c r="C411" t="s">
        <v>857</v>
      </c>
      <c r="D411">
        <v>6.4399999999999995</v>
      </c>
      <c r="E411">
        <v>0</v>
      </c>
      <c r="F411">
        <v>0</v>
      </c>
    </row>
    <row r="412" spans="1:6">
      <c r="A412" t="s">
        <v>126</v>
      </c>
      <c r="B412" t="s">
        <v>177</v>
      </c>
      <c r="C412" t="s">
        <v>858</v>
      </c>
      <c r="D412">
        <v>6.4399999999999995</v>
      </c>
      <c r="E412">
        <v>0</v>
      </c>
      <c r="F412">
        <v>0</v>
      </c>
    </row>
    <row r="413" spans="1:6">
      <c r="A413" t="s">
        <v>126</v>
      </c>
      <c r="B413" t="s">
        <v>177</v>
      </c>
      <c r="C413" t="s">
        <v>859</v>
      </c>
      <c r="D413">
        <v>6.4399999999999995</v>
      </c>
      <c r="E413">
        <v>0</v>
      </c>
      <c r="F413">
        <v>0</v>
      </c>
    </row>
    <row r="414" spans="1:6">
      <c r="A414" t="s">
        <v>126</v>
      </c>
      <c r="B414" t="s">
        <v>177</v>
      </c>
      <c r="C414" t="s">
        <v>860</v>
      </c>
      <c r="D414">
        <v>25.759999999999998</v>
      </c>
      <c r="E414">
        <v>0</v>
      </c>
      <c r="F414">
        <v>0</v>
      </c>
    </row>
    <row r="415" spans="1:6">
      <c r="A415" t="s">
        <v>126</v>
      </c>
      <c r="B415" t="s">
        <v>177</v>
      </c>
      <c r="C415" t="s">
        <v>861</v>
      </c>
      <c r="D415">
        <v>25.759999999999998</v>
      </c>
      <c r="E415">
        <v>0</v>
      </c>
      <c r="F415">
        <v>0</v>
      </c>
    </row>
    <row r="416" spans="1:6">
      <c r="A416" t="s">
        <v>126</v>
      </c>
      <c r="B416" t="s">
        <v>177</v>
      </c>
      <c r="C416" t="s">
        <v>862</v>
      </c>
      <c r="D416">
        <v>25.759999999999998</v>
      </c>
      <c r="E416">
        <v>0</v>
      </c>
      <c r="F416">
        <v>0</v>
      </c>
    </row>
    <row r="417" spans="1:6">
      <c r="A417" t="s">
        <v>126</v>
      </c>
      <c r="B417" t="s">
        <v>177</v>
      </c>
      <c r="C417" t="s">
        <v>863</v>
      </c>
      <c r="D417">
        <v>25.759999999999998</v>
      </c>
      <c r="E417">
        <v>0</v>
      </c>
      <c r="F417">
        <v>0</v>
      </c>
    </row>
    <row r="418" spans="1:6">
      <c r="A418" t="s">
        <v>126</v>
      </c>
      <c r="B418" t="s">
        <v>179</v>
      </c>
      <c r="C418" t="s">
        <v>856</v>
      </c>
      <c r="D418">
        <v>3.9</v>
      </c>
      <c r="E418">
        <v>0</v>
      </c>
      <c r="F418">
        <v>0</v>
      </c>
    </row>
    <row r="419" spans="1:6">
      <c r="A419" t="s">
        <v>126</v>
      </c>
      <c r="B419" t="s">
        <v>179</v>
      </c>
      <c r="C419" t="s">
        <v>857</v>
      </c>
      <c r="D419">
        <v>3.9</v>
      </c>
      <c r="E419">
        <v>0</v>
      </c>
      <c r="F419">
        <v>0</v>
      </c>
    </row>
    <row r="420" spans="1:6">
      <c r="A420" t="s">
        <v>126</v>
      </c>
      <c r="B420" t="s">
        <v>179</v>
      </c>
      <c r="C420" t="s">
        <v>858</v>
      </c>
      <c r="D420">
        <v>3.9</v>
      </c>
      <c r="E420">
        <v>0</v>
      </c>
      <c r="F420">
        <v>0</v>
      </c>
    </row>
    <row r="421" spans="1:6">
      <c r="A421" t="s">
        <v>126</v>
      </c>
      <c r="B421" t="s">
        <v>179</v>
      </c>
      <c r="C421" t="s">
        <v>859</v>
      </c>
      <c r="D421">
        <v>3.9</v>
      </c>
      <c r="E421">
        <v>0</v>
      </c>
      <c r="F421">
        <v>0</v>
      </c>
    </row>
    <row r="422" spans="1:6">
      <c r="A422" t="s">
        <v>126</v>
      </c>
      <c r="B422" t="s">
        <v>179</v>
      </c>
      <c r="C422" t="s">
        <v>860</v>
      </c>
      <c r="D422">
        <v>15.6</v>
      </c>
      <c r="E422">
        <v>0</v>
      </c>
      <c r="F422">
        <v>0</v>
      </c>
    </row>
    <row r="423" spans="1:6">
      <c r="A423" t="s">
        <v>126</v>
      </c>
      <c r="B423" t="s">
        <v>179</v>
      </c>
      <c r="C423" t="s">
        <v>861</v>
      </c>
      <c r="D423">
        <v>15.6</v>
      </c>
      <c r="E423">
        <v>0</v>
      </c>
      <c r="F423">
        <v>0</v>
      </c>
    </row>
    <row r="424" spans="1:6">
      <c r="A424" t="s">
        <v>126</v>
      </c>
      <c r="B424" t="s">
        <v>179</v>
      </c>
      <c r="C424" t="s">
        <v>862</v>
      </c>
      <c r="D424">
        <v>15.6</v>
      </c>
      <c r="E424">
        <v>0</v>
      </c>
      <c r="F424">
        <v>0</v>
      </c>
    </row>
    <row r="425" spans="1:6">
      <c r="A425" t="s">
        <v>126</v>
      </c>
      <c r="B425" t="s">
        <v>179</v>
      </c>
      <c r="C425" t="s">
        <v>863</v>
      </c>
      <c r="D425">
        <v>15.6</v>
      </c>
      <c r="E425">
        <v>0</v>
      </c>
      <c r="F425">
        <v>0</v>
      </c>
    </row>
    <row r="426" spans="1:6">
      <c r="A426" t="s">
        <v>126</v>
      </c>
      <c r="B426" t="s">
        <v>181</v>
      </c>
      <c r="C426" t="s">
        <v>856</v>
      </c>
      <c r="D426">
        <v>6.25</v>
      </c>
      <c r="E426">
        <v>0</v>
      </c>
      <c r="F426">
        <v>0</v>
      </c>
    </row>
    <row r="427" spans="1:6">
      <c r="A427" t="s">
        <v>126</v>
      </c>
      <c r="B427" t="s">
        <v>181</v>
      </c>
      <c r="C427" t="s">
        <v>857</v>
      </c>
      <c r="D427">
        <v>6.25</v>
      </c>
      <c r="E427">
        <v>0</v>
      </c>
      <c r="F427">
        <v>0</v>
      </c>
    </row>
    <row r="428" spans="1:6">
      <c r="A428" t="s">
        <v>126</v>
      </c>
      <c r="B428" t="s">
        <v>181</v>
      </c>
      <c r="C428" t="s">
        <v>858</v>
      </c>
      <c r="D428">
        <v>6.25</v>
      </c>
      <c r="E428">
        <v>0</v>
      </c>
      <c r="F428">
        <v>0</v>
      </c>
    </row>
    <row r="429" spans="1:6">
      <c r="A429" t="s">
        <v>126</v>
      </c>
      <c r="B429" t="s">
        <v>181</v>
      </c>
      <c r="C429" t="s">
        <v>859</v>
      </c>
      <c r="D429">
        <v>6.25</v>
      </c>
      <c r="E429">
        <v>0</v>
      </c>
      <c r="F429">
        <v>0</v>
      </c>
    </row>
    <row r="430" spans="1:6">
      <c r="A430" t="s">
        <v>126</v>
      </c>
      <c r="B430" t="s">
        <v>181</v>
      </c>
      <c r="C430" t="s">
        <v>860</v>
      </c>
      <c r="D430">
        <v>25</v>
      </c>
      <c r="E430">
        <v>0</v>
      </c>
      <c r="F430">
        <v>0</v>
      </c>
    </row>
    <row r="431" spans="1:6">
      <c r="A431" t="s">
        <v>126</v>
      </c>
      <c r="B431" t="s">
        <v>181</v>
      </c>
      <c r="C431" t="s">
        <v>861</v>
      </c>
      <c r="D431">
        <v>25</v>
      </c>
      <c r="E431">
        <v>0</v>
      </c>
      <c r="F431">
        <v>0</v>
      </c>
    </row>
    <row r="432" spans="1:6">
      <c r="A432" t="s">
        <v>126</v>
      </c>
      <c r="B432" t="s">
        <v>181</v>
      </c>
      <c r="C432" t="s">
        <v>862</v>
      </c>
      <c r="D432">
        <v>25</v>
      </c>
      <c r="E432">
        <v>0</v>
      </c>
      <c r="F432">
        <v>0</v>
      </c>
    </row>
    <row r="433" spans="1:6">
      <c r="A433" t="s">
        <v>126</v>
      </c>
      <c r="B433" t="s">
        <v>181</v>
      </c>
      <c r="C433" t="s">
        <v>863</v>
      </c>
      <c r="D433">
        <v>25</v>
      </c>
      <c r="E433">
        <v>0</v>
      </c>
      <c r="F433">
        <v>0</v>
      </c>
    </row>
    <row r="434" spans="1:6">
      <c r="A434" t="s">
        <v>126</v>
      </c>
      <c r="B434" t="s">
        <v>183</v>
      </c>
      <c r="C434" t="s">
        <v>856</v>
      </c>
      <c r="D434">
        <v>4.9000000000000004</v>
      </c>
      <c r="E434">
        <v>0</v>
      </c>
      <c r="F434">
        <v>0</v>
      </c>
    </row>
    <row r="435" spans="1:6">
      <c r="A435" t="s">
        <v>126</v>
      </c>
      <c r="B435" t="s">
        <v>183</v>
      </c>
      <c r="C435" t="s">
        <v>857</v>
      </c>
      <c r="D435">
        <v>4.9000000000000004</v>
      </c>
      <c r="E435">
        <v>0</v>
      </c>
      <c r="F435">
        <v>0</v>
      </c>
    </row>
    <row r="436" spans="1:6">
      <c r="A436" t="s">
        <v>126</v>
      </c>
      <c r="B436" t="s">
        <v>183</v>
      </c>
      <c r="C436" t="s">
        <v>858</v>
      </c>
      <c r="D436">
        <v>4.9000000000000004</v>
      </c>
      <c r="E436">
        <v>0</v>
      </c>
      <c r="F436">
        <v>0</v>
      </c>
    </row>
    <row r="437" spans="1:6">
      <c r="A437" t="s">
        <v>126</v>
      </c>
      <c r="B437" t="s">
        <v>183</v>
      </c>
      <c r="C437" t="s">
        <v>859</v>
      </c>
      <c r="D437">
        <v>4.9000000000000004</v>
      </c>
      <c r="E437">
        <v>0</v>
      </c>
      <c r="F437">
        <v>0</v>
      </c>
    </row>
    <row r="438" spans="1:6">
      <c r="A438" t="s">
        <v>126</v>
      </c>
      <c r="B438" t="s">
        <v>183</v>
      </c>
      <c r="C438" t="s">
        <v>860</v>
      </c>
      <c r="D438">
        <v>19.600000000000001</v>
      </c>
      <c r="E438">
        <v>0</v>
      </c>
      <c r="F438">
        <v>0</v>
      </c>
    </row>
    <row r="439" spans="1:6">
      <c r="A439" t="s">
        <v>126</v>
      </c>
      <c r="B439" t="s">
        <v>183</v>
      </c>
      <c r="C439" t="s">
        <v>861</v>
      </c>
      <c r="D439">
        <v>19.600000000000001</v>
      </c>
      <c r="E439">
        <v>0</v>
      </c>
      <c r="F439">
        <v>0</v>
      </c>
    </row>
    <row r="440" spans="1:6">
      <c r="A440" t="s">
        <v>126</v>
      </c>
      <c r="B440" t="s">
        <v>183</v>
      </c>
      <c r="C440" t="s">
        <v>862</v>
      </c>
      <c r="D440">
        <v>19.600000000000001</v>
      </c>
      <c r="E440">
        <v>0</v>
      </c>
      <c r="F440">
        <v>0</v>
      </c>
    </row>
    <row r="441" spans="1:6">
      <c r="A441" t="s">
        <v>126</v>
      </c>
      <c r="B441" t="s">
        <v>183</v>
      </c>
      <c r="C441" t="s">
        <v>863</v>
      </c>
      <c r="D441">
        <v>19.600000000000001</v>
      </c>
      <c r="E441">
        <v>0</v>
      </c>
      <c r="F441">
        <v>0</v>
      </c>
    </row>
    <row r="442" spans="1:6">
      <c r="A442" t="s">
        <v>126</v>
      </c>
      <c r="B442" t="s">
        <v>185</v>
      </c>
      <c r="C442" t="s">
        <v>856</v>
      </c>
      <c r="D442">
        <v>14.5</v>
      </c>
      <c r="E442">
        <v>0</v>
      </c>
      <c r="F442">
        <v>0</v>
      </c>
    </row>
    <row r="443" spans="1:6">
      <c r="A443" t="s">
        <v>126</v>
      </c>
      <c r="B443" t="s">
        <v>185</v>
      </c>
      <c r="C443" t="s">
        <v>857</v>
      </c>
      <c r="D443">
        <v>14.5</v>
      </c>
      <c r="E443">
        <v>0</v>
      </c>
      <c r="F443">
        <v>0</v>
      </c>
    </row>
    <row r="444" spans="1:6">
      <c r="A444" t="s">
        <v>126</v>
      </c>
      <c r="B444" t="s">
        <v>185</v>
      </c>
      <c r="C444" t="s">
        <v>858</v>
      </c>
      <c r="D444">
        <v>14.5</v>
      </c>
      <c r="E444">
        <v>0</v>
      </c>
      <c r="F444">
        <v>0</v>
      </c>
    </row>
    <row r="445" spans="1:6">
      <c r="A445" t="s">
        <v>126</v>
      </c>
      <c r="B445" t="s">
        <v>185</v>
      </c>
      <c r="C445" t="s">
        <v>859</v>
      </c>
      <c r="D445">
        <v>14.5</v>
      </c>
      <c r="E445">
        <v>0</v>
      </c>
      <c r="F445">
        <v>0</v>
      </c>
    </row>
    <row r="446" spans="1:6">
      <c r="A446" t="s">
        <v>126</v>
      </c>
      <c r="B446" t="s">
        <v>185</v>
      </c>
      <c r="C446" t="s">
        <v>860</v>
      </c>
      <c r="D446">
        <v>58</v>
      </c>
      <c r="E446">
        <v>0</v>
      </c>
      <c r="F446">
        <v>0</v>
      </c>
    </row>
    <row r="447" spans="1:6">
      <c r="A447" t="s">
        <v>126</v>
      </c>
      <c r="B447" t="s">
        <v>185</v>
      </c>
      <c r="C447" t="s">
        <v>861</v>
      </c>
      <c r="D447">
        <v>58</v>
      </c>
      <c r="E447">
        <v>0</v>
      </c>
      <c r="F447">
        <v>0</v>
      </c>
    </row>
    <row r="448" spans="1:6">
      <c r="A448" t="s">
        <v>126</v>
      </c>
      <c r="B448" t="s">
        <v>185</v>
      </c>
      <c r="C448" t="s">
        <v>862</v>
      </c>
      <c r="D448">
        <v>58</v>
      </c>
      <c r="E448">
        <v>0</v>
      </c>
      <c r="F448">
        <v>0</v>
      </c>
    </row>
    <row r="449" spans="1:6">
      <c r="A449" t="s">
        <v>126</v>
      </c>
      <c r="B449" t="s">
        <v>185</v>
      </c>
      <c r="C449" t="s">
        <v>863</v>
      </c>
      <c r="D449">
        <v>58</v>
      </c>
      <c r="E449">
        <v>0</v>
      </c>
      <c r="F449">
        <v>0</v>
      </c>
    </row>
    <row r="450" spans="1:6">
      <c r="A450" t="s">
        <v>128</v>
      </c>
      <c r="B450" t="s">
        <v>171</v>
      </c>
      <c r="C450" t="s">
        <v>856</v>
      </c>
      <c r="D450">
        <v>3</v>
      </c>
      <c r="E450">
        <v>0</v>
      </c>
      <c r="F450">
        <v>0</v>
      </c>
    </row>
    <row r="451" spans="1:6">
      <c r="A451" t="s">
        <v>128</v>
      </c>
      <c r="B451" t="s">
        <v>171</v>
      </c>
      <c r="C451" t="s">
        <v>857</v>
      </c>
      <c r="D451">
        <v>3</v>
      </c>
      <c r="E451">
        <v>0</v>
      </c>
      <c r="F451">
        <v>0</v>
      </c>
    </row>
    <row r="452" spans="1:6">
      <c r="A452" t="s">
        <v>128</v>
      </c>
      <c r="B452" t="s">
        <v>171</v>
      </c>
      <c r="C452" t="s">
        <v>858</v>
      </c>
      <c r="D452">
        <v>3</v>
      </c>
      <c r="E452">
        <v>0</v>
      </c>
      <c r="F452">
        <v>0</v>
      </c>
    </row>
    <row r="453" spans="1:6">
      <c r="A453" t="s">
        <v>128</v>
      </c>
      <c r="B453" t="s">
        <v>171</v>
      </c>
      <c r="C453" t="s">
        <v>859</v>
      </c>
      <c r="D453">
        <v>3</v>
      </c>
      <c r="E453">
        <v>0</v>
      </c>
      <c r="F453">
        <v>0</v>
      </c>
    </row>
    <row r="454" spans="1:6">
      <c r="A454" t="s">
        <v>128</v>
      </c>
      <c r="B454" t="s">
        <v>171</v>
      </c>
      <c r="C454" t="s">
        <v>860</v>
      </c>
      <c r="D454">
        <v>12</v>
      </c>
      <c r="E454">
        <v>0</v>
      </c>
      <c r="F454">
        <v>0</v>
      </c>
    </row>
    <row r="455" spans="1:6">
      <c r="A455" t="s">
        <v>128</v>
      </c>
      <c r="B455" t="s">
        <v>171</v>
      </c>
      <c r="C455" t="s">
        <v>861</v>
      </c>
      <c r="D455">
        <v>12</v>
      </c>
      <c r="E455">
        <v>0</v>
      </c>
      <c r="F455">
        <v>0</v>
      </c>
    </row>
    <row r="456" spans="1:6">
      <c r="A456" t="s">
        <v>128</v>
      </c>
      <c r="B456" t="s">
        <v>171</v>
      </c>
      <c r="C456" t="s">
        <v>862</v>
      </c>
      <c r="D456">
        <v>12</v>
      </c>
      <c r="E456">
        <v>0</v>
      </c>
      <c r="F456">
        <v>0</v>
      </c>
    </row>
    <row r="457" spans="1:6">
      <c r="A457" t="s">
        <v>128</v>
      </c>
      <c r="B457" t="s">
        <v>171</v>
      </c>
      <c r="C457" t="s">
        <v>863</v>
      </c>
      <c r="D457">
        <v>12</v>
      </c>
      <c r="E457">
        <v>0</v>
      </c>
      <c r="F457">
        <v>0</v>
      </c>
    </row>
    <row r="458" spans="1:6">
      <c r="A458" t="s">
        <v>128</v>
      </c>
      <c r="B458" t="s">
        <v>173</v>
      </c>
      <c r="C458" t="s">
        <v>856</v>
      </c>
      <c r="D458">
        <v>6.5</v>
      </c>
      <c r="E458">
        <v>0</v>
      </c>
      <c r="F458">
        <v>0</v>
      </c>
    </row>
    <row r="459" spans="1:6">
      <c r="A459" t="s">
        <v>128</v>
      </c>
      <c r="B459" t="s">
        <v>173</v>
      </c>
      <c r="C459" t="s">
        <v>857</v>
      </c>
      <c r="D459">
        <v>6.5</v>
      </c>
      <c r="E459">
        <v>0</v>
      </c>
      <c r="F459">
        <v>0</v>
      </c>
    </row>
    <row r="460" spans="1:6">
      <c r="A460" t="s">
        <v>128</v>
      </c>
      <c r="B460" t="s">
        <v>173</v>
      </c>
      <c r="C460" t="s">
        <v>858</v>
      </c>
      <c r="D460">
        <v>6</v>
      </c>
      <c r="E460">
        <v>0</v>
      </c>
      <c r="F460">
        <v>0</v>
      </c>
    </row>
    <row r="461" spans="1:6">
      <c r="A461" t="s">
        <v>128</v>
      </c>
      <c r="B461" t="s">
        <v>173</v>
      </c>
      <c r="C461" t="s">
        <v>859</v>
      </c>
      <c r="D461">
        <v>7</v>
      </c>
      <c r="E461">
        <v>0</v>
      </c>
      <c r="F461">
        <v>0</v>
      </c>
    </row>
    <row r="462" spans="1:6">
      <c r="A462" t="s">
        <v>128</v>
      </c>
      <c r="B462" t="s">
        <v>173</v>
      </c>
      <c r="C462" t="s">
        <v>860</v>
      </c>
      <c r="D462">
        <v>28</v>
      </c>
      <c r="E462">
        <v>0</v>
      </c>
      <c r="F462">
        <v>0</v>
      </c>
    </row>
    <row r="463" spans="1:6">
      <c r="A463" t="s">
        <v>128</v>
      </c>
      <c r="B463" t="s">
        <v>173</v>
      </c>
      <c r="C463" t="s">
        <v>861</v>
      </c>
      <c r="D463">
        <v>28</v>
      </c>
      <c r="E463">
        <v>0</v>
      </c>
      <c r="F463">
        <v>0</v>
      </c>
    </row>
    <row r="464" spans="1:6">
      <c r="A464" t="s">
        <v>128</v>
      </c>
      <c r="B464" t="s">
        <v>173</v>
      </c>
      <c r="C464" t="s">
        <v>862</v>
      </c>
      <c r="D464">
        <v>28</v>
      </c>
      <c r="E464">
        <v>0</v>
      </c>
      <c r="F464">
        <v>0</v>
      </c>
    </row>
    <row r="465" spans="1:6">
      <c r="A465" t="s">
        <v>128</v>
      </c>
      <c r="B465" t="s">
        <v>173</v>
      </c>
      <c r="C465" t="s">
        <v>863</v>
      </c>
      <c r="D465">
        <v>28</v>
      </c>
      <c r="E465">
        <v>0</v>
      </c>
      <c r="F465">
        <v>0</v>
      </c>
    </row>
    <row r="466" spans="1:6">
      <c r="A466" t="s">
        <v>128</v>
      </c>
      <c r="B466" t="s">
        <v>175</v>
      </c>
      <c r="C466" t="s">
        <v>856</v>
      </c>
      <c r="D466">
        <v>5.8666666666666671</v>
      </c>
      <c r="E466">
        <v>0</v>
      </c>
      <c r="F466">
        <v>0</v>
      </c>
    </row>
    <row r="467" spans="1:6">
      <c r="A467" t="s">
        <v>128</v>
      </c>
      <c r="B467" t="s">
        <v>175</v>
      </c>
      <c r="C467" t="s">
        <v>857</v>
      </c>
      <c r="D467">
        <v>5.8666666666666671</v>
      </c>
      <c r="E467">
        <v>0</v>
      </c>
      <c r="F467">
        <v>0</v>
      </c>
    </row>
    <row r="468" spans="1:6">
      <c r="A468" t="s">
        <v>128</v>
      </c>
      <c r="B468" t="s">
        <v>175</v>
      </c>
      <c r="C468" t="s">
        <v>858</v>
      </c>
      <c r="D468">
        <v>5.8666666666666671</v>
      </c>
      <c r="E468">
        <v>0</v>
      </c>
      <c r="F468">
        <v>0</v>
      </c>
    </row>
    <row r="469" spans="1:6">
      <c r="A469" t="s">
        <v>128</v>
      </c>
      <c r="B469" t="s">
        <v>175</v>
      </c>
      <c r="C469" t="s">
        <v>859</v>
      </c>
      <c r="D469">
        <v>5.8666666666666671</v>
      </c>
      <c r="E469">
        <v>0</v>
      </c>
      <c r="F469">
        <v>0</v>
      </c>
    </row>
    <row r="470" spans="1:6">
      <c r="A470" t="s">
        <v>128</v>
      </c>
      <c r="B470" t="s">
        <v>175</v>
      </c>
      <c r="C470" t="s">
        <v>860</v>
      </c>
      <c r="D470">
        <v>23.466666666666669</v>
      </c>
      <c r="E470">
        <v>0</v>
      </c>
      <c r="F470">
        <v>0</v>
      </c>
    </row>
    <row r="471" spans="1:6">
      <c r="A471" t="s">
        <v>128</v>
      </c>
      <c r="B471" t="s">
        <v>175</v>
      </c>
      <c r="C471" t="s">
        <v>861</v>
      </c>
      <c r="D471">
        <v>23.466666666666669</v>
      </c>
      <c r="E471">
        <v>0</v>
      </c>
      <c r="F471">
        <v>0</v>
      </c>
    </row>
    <row r="472" spans="1:6">
      <c r="A472" t="s">
        <v>128</v>
      </c>
      <c r="B472" t="s">
        <v>175</v>
      </c>
      <c r="C472" t="s">
        <v>862</v>
      </c>
      <c r="D472">
        <v>23.466666666666669</v>
      </c>
      <c r="E472">
        <v>0</v>
      </c>
      <c r="F472">
        <v>0</v>
      </c>
    </row>
    <row r="473" spans="1:6">
      <c r="A473" t="s">
        <v>128</v>
      </c>
      <c r="B473" t="s">
        <v>175</v>
      </c>
      <c r="C473" t="s">
        <v>863</v>
      </c>
      <c r="D473">
        <v>23.466666666666669</v>
      </c>
      <c r="E473">
        <v>0</v>
      </c>
      <c r="F473">
        <v>0</v>
      </c>
    </row>
    <row r="474" spans="1:6">
      <c r="A474" t="s">
        <v>128</v>
      </c>
      <c r="B474" t="s">
        <v>177</v>
      </c>
      <c r="C474" t="s">
        <v>856</v>
      </c>
      <c r="D474">
        <v>6.4399999999999995</v>
      </c>
      <c r="E474">
        <v>0</v>
      </c>
      <c r="F474">
        <v>0</v>
      </c>
    </row>
    <row r="475" spans="1:6">
      <c r="A475" t="s">
        <v>128</v>
      </c>
      <c r="B475" t="s">
        <v>177</v>
      </c>
      <c r="C475" t="s">
        <v>857</v>
      </c>
      <c r="D475">
        <v>6.4399999999999995</v>
      </c>
      <c r="E475">
        <v>0</v>
      </c>
      <c r="F475">
        <v>0</v>
      </c>
    </row>
    <row r="476" spans="1:6">
      <c r="A476" t="s">
        <v>128</v>
      </c>
      <c r="B476" t="s">
        <v>177</v>
      </c>
      <c r="C476" t="s">
        <v>858</v>
      </c>
      <c r="D476">
        <v>6.4399999999999995</v>
      </c>
      <c r="E476">
        <v>0</v>
      </c>
      <c r="F476">
        <v>0</v>
      </c>
    </row>
    <row r="477" spans="1:6">
      <c r="A477" t="s">
        <v>128</v>
      </c>
      <c r="B477" t="s">
        <v>177</v>
      </c>
      <c r="C477" t="s">
        <v>859</v>
      </c>
      <c r="D477">
        <v>6.4399999999999995</v>
      </c>
      <c r="E477">
        <v>0</v>
      </c>
      <c r="F477">
        <v>0</v>
      </c>
    </row>
    <row r="478" spans="1:6">
      <c r="A478" t="s">
        <v>128</v>
      </c>
      <c r="B478" t="s">
        <v>177</v>
      </c>
      <c r="C478" t="s">
        <v>860</v>
      </c>
      <c r="D478">
        <v>25.759999999999998</v>
      </c>
      <c r="E478">
        <v>0</v>
      </c>
      <c r="F478">
        <v>0</v>
      </c>
    </row>
    <row r="479" spans="1:6">
      <c r="A479" t="s">
        <v>128</v>
      </c>
      <c r="B479" t="s">
        <v>177</v>
      </c>
      <c r="C479" t="s">
        <v>861</v>
      </c>
      <c r="D479">
        <v>25.759999999999998</v>
      </c>
      <c r="E479">
        <v>0</v>
      </c>
      <c r="F479">
        <v>0</v>
      </c>
    </row>
    <row r="480" spans="1:6">
      <c r="A480" t="s">
        <v>128</v>
      </c>
      <c r="B480" t="s">
        <v>177</v>
      </c>
      <c r="C480" t="s">
        <v>862</v>
      </c>
      <c r="D480">
        <v>25.759999999999998</v>
      </c>
      <c r="E480">
        <v>0</v>
      </c>
      <c r="F480">
        <v>0</v>
      </c>
    </row>
    <row r="481" spans="1:6">
      <c r="A481" t="s">
        <v>128</v>
      </c>
      <c r="B481" t="s">
        <v>177</v>
      </c>
      <c r="C481" t="s">
        <v>863</v>
      </c>
      <c r="D481">
        <v>25.759999999999998</v>
      </c>
      <c r="E481">
        <v>0</v>
      </c>
      <c r="F481">
        <v>0</v>
      </c>
    </row>
    <row r="482" spans="1:6">
      <c r="A482" t="s">
        <v>128</v>
      </c>
      <c r="B482" t="s">
        <v>179</v>
      </c>
      <c r="C482" t="s">
        <v>856</v>
      </c>
      <c r="D482">
        <v>3.9</v>
      </c>
      <c r="E482">
        <v>0</v>
      </c>
      <c r="F482">
        <v>0</v>
      </c>
    </row>
    <row r="483" spans="1:6">
      <c r="A483" t="s">
        <v>128</v>
      </c>
      <c r="B483" t="s">
        <v>179</v>
      </c>
      <c r="C483" t="s">
        <v>857</v>
      </c>
      <c r="D483">
        <v>3.9</v>
      </c>
      <c r="E483">
        <v>0</v>
      </c>
      <c r="F483">
        <v>0</v>
      </c>
    </row>
    <row r="484" spans="1:6">
      <c r="A484" t="s">
        <v>128</v>
      </c>
      <c r="B484" t="s">
        <v>179</v>
      </c>
      <c r="C484" t="s">
        <v>858</v>
      </c>
      <c r="D484">
        <v>3.9</v>
      </c>
      <c r="E484">
        <v>0</v>
      </c>
      <c r="F484">
        <v>0</v>
      </c>
    </row>
    <row r="485" spans="1:6">
      <c r="A485" t="s">
        <v>128</v>
      </c>
      <c r="B485" t="s">
        <v>179</v>
      </c>
      <c r="C485" t="s">
        <v>859</v>
      </c>
      <c r="D485">
        <v>3.9</v>
      </c>
      <c r="E485">
        <v>0</v>
      </c>
      <c r="F485">
        <v>0</v>
      </c>
    </row>
    <row r="486" spans="1:6">
      <c r="A486" t="s">
        <v>128</v>
      </c>
      <c r="B486" t="s">
        <v>179</v>
      </c>
      <c r="C486" t="s">
        <v>860</v>
      </c>
      <c r="D486">
        <v>15.6</v>
      </c>
      <c r="E486">
        <v>0</v>
      </c>
      <c r="F486">
        <v>0</v>
      </c>
    </row>
    <row r="487" spans="1:6">
      <c r="A487" t="s">
        <v>128</v>
      </c>
      <c r="B487" t="s">
        <v>179</v>
      </c>
      <c r="C487" t="s">
        <v>861</v>
      </c>
      <c r="D487">
        <v>15.6</v>
      </c>
      <c r="E487">
        <v>0</v>
      </c>
      <c r="F487">
        <v>0</v>
      </c>
    </row>
    <row r="488" spans="1:6">
      <c r="A488" t="s">
        <v>128</v>
      </c>
      <c r="B488" t="s">
        <v>179</v>
      </c>
      <c r="C488" t="s">
        <v>862</v>
      </c>
      <c r="D488">
        <v>15.6</v>
      </c>
      <c r="E488">
        <v>0</v>
      </c>
      <c r="F488">
        <v>0</v>
      </c>
    </row>
    <row r="489" spans="1:6">
      <c r="A489" t="s">
        <v>128</v>
      </c>
      <c r="B489" t="s">
        <v>179</v>
      </c>
      <c r="C489" t="s">
        <v>863</v>
      </c>
      <c r="D489">
        <v>15.6</v>
      </c>
      <c r="E489">
        <v>0</v>
      </c>
      <c r="F489">
        <v>0</v>
      </c>
    </row>
    <row r="490" spans="1:6">
      <c r="A490" t="s">
        <v>128</v>
      </c>
      <c r="B490" t="s">
        <v>181</v>
      </c>
      <c r="C490" t="s">
        <v>856</v>
      </c>
      <c r="D490">
        <v>6.25</v>
      </c>
      <c r="E490">
        <v>0</v>
      </c>
      <c r="F490">
        <v>0</v>
      </c>
    </row>
    <row r="491" spans="1:6">
      <c r="A491" t="s">
        <v>128</v>
      </c>
      <c r="B491" t="s">
        <v>181</v>
      </c>
      <c r="C491" t="s">
        <v>857</v>
      </c>
      <c r="D491">
        <v>6.25</v>
      </c>
      <c r="E491">
        <v>0</v>
      </c>
      <c r="F491">
        <v>0</v>
      </c>
    </row>
    <row r="492" spans="1:6">
      <c r="A492" t="s">
        <v>128</v>
      </c>
      <c r="B492" t="s">
        <v>181</v>
      </c>
      <c r="C492" t="s">
        <v>858</v>
      </c>
      <c r="D492">
        <v>6.25</v>
      </c>
      <c r="E492">
        <v>0</v>
      </c>
      <c r="F492">
        <v>0</v>
      </c>
    </row>
    <row r="493" spans="1:6">
      <c r="A493" t="s">
        <v>128</v>
      </c>
      <c r="B493" t="s">
        <v>181</v>
      </c>
      <c r="C493" t="s">
        <v>859</v>
      </c>
      <c r="D493">
        <v>6.25</v>
      </c>
      <c r="E493">
        <v>0</v>
      </c>
      <c r="F493">
        <v>0</v>
      </c>
    </row>
    <row r="494" spans="1:6">
      <c r="A494" t="s">
        <v>128</v>
      </c>
      <c r="B494" t="s">
        <v>181</v>
      </c>
      <c r="C494" t="s">
        <v>860</v>
      </c>
      <c r="D494">
        <v>25</v>
      </c>
      <c r="E494">
        <v>0</v>
      </c>
      <c r="F494">
        <v>0</v>
      </c>
    </row>
    <row r="495" spans="1:6">
      <c r="A495" t="s">
        <v>128</v>
      </c>
      <c r="B495" t="s">
        <v>181</v>
      </c>
      <c r="C495" t="s">
        <v>861</v>
      </c>
      <c r="D495">
        <v>25</v>
      </c>
      <c r="E495">
        <v>0</v>
      </c>
      <c r="F495">
        <v>0</v>
      </c>
    </row>
    <row r="496" spans="1:6">
      <c r="A496" t="s">
        <v>128</v>
      </c>
      <c r="B496" t="s">
        <v>181</v>
      </c>
      <c r="C496" t="s">
        <v>862</v>
      </c>
      <c r="D496">
        <v>25</v>
      </c>
      <c r="E496">
        <v>0</v>
      </c>
      <c r="F496">
        <v>0</v>
      </c>
    </row>
    <row r="497" spans="1:6">
      <c r="A497" t="s">
        <v>128</v>
      </c>
      <c r="B497" t="s">
        <v>181</v>
      </c>
      <c r="C497" t="s">
        <v>863</v>
      </c>
      <c r="D497">
        <v>25</v>
      </c>
      <c r="E497">
        <v>0</v>
      </c>
      <c r="F497">
        <v>0</v>
      </c>
    </row>
    <row r="498" spans="1:6">
      <c r="A498" t="s">
        <v>128</v>
      </c>
      <c r="B498" t="s">
        <v>183</v>
      </c>
      <c r="C498" t="s">
        <v>856</v>
      </c>
      <c r="D498">
        <v>4.9000000000000004</v>
      </c>
      <c r="E498">
        <v>0</v>
      </c>
      <c r="F498">
        <v>0</v>
      </c>
    </row>
    <row r="499" spans="1:6">
      <c r="A499" t="s">
        <v>128</v>
      </c>
      <c r="B499" t="s">
        <v>183</v>
      </c>
      <c r="C499" t="s">
        <v>857</v>
      </c>
      <c r="D499">
        <v>4.9000000000000004</v>
      </c>
      <c r="E499">
        <v>0</v>
      </c>
      <c r="F499">
        <v>0</v>
      </c>
    </row>
    <row r="500" spans="1:6">
      <c r="A500" t="s">
        <v>128</v>
      </c>
      <c r="B500" t="s">
        <v>183</v>
      </c>
      <c r="C500" t="s">
        <v>858</v>
      </c>
      <c r="D500">
        <v>4.9000000000000004</v>
      </c>
      <c r="E500">
        <v>0</v>
      </c>
      <c r="F500">
        <v>0</v>
      </c>
    </row>
    <row r="501" spans="1:6">
      <c r="A501" t="s">
        <v>128</v>
      </c>
      <c r="B501" t="s">
        <v>183</v>
      </c>
      <c r="C501" t="s">
        <v>859</v>
      </c>
      <c r="D501">
        <v>4.9000000000000004</v>
      </c>
      <c r="E501">
        <v>0</v>
      </c>
      <c r="F501">
        <v>0</v>
      </c>
    </row>
    <row r="502" spans="1:6">
      <c r="A502" t="s">
        <v>128</v>
      </c>
      <c r="B502" t="s">
        <v>183</v>
      </c>
      <c r="C502" t="s">
        <v>860</v>
      </c>
      <c r="D502">
        <v>19.600000000000001</v>
      </c>
      <c r="E502">
        <v>0</v>
      </c>
      <c r="F502">
        <v>0</v>
      </c>
    </row>
    <row r="503" spans="1:6">
      <c r="A503" t="s">
        <v>128</v>
      </c>
      <c r="B503" t="s">
        <v>183</v>
      </c>
      <c r="C503" t="s">
        <v>861</v>
      </c>
      <c r="D503">
        <v>19.600000000000001</v>
      </c>
      <c r="E503">
        <v>0</v>
      </c>
      <c r="F503">
        <v>0</v>
      </c>
    </row>
    <row r="504" spans="1:6">
      <c r="A504" t="s">
        <v>128</v>
      </c>
      <c r="B504" t="s">
        <v>183</v>
      </c>
      <c r="C504" t="s">
        <v>862</v>
      </c>
      <c r="D504">
        <v>19.600000000000001</v>
      </c>
      <c r="E504">
        <v>0</v>
      </c>
      <c r="F504">
        <v>0</v>
      </c>
    </row>
    <row r="505" spans="1:6">
      <c r="A505" t="s">
        <v>128</v>
      </c>
      <c r="B505" t="s">
        <v>183</v>
      </c>
      <c r="C505" t="s">
        <v>863</v>
      </c>
      <c r="D505">
        <v>19.600000000000001</v>
      </c>
      <c r="E505">
        <v>0</v>
      </c>
      <c r="F505">
        <v>0</v>
      </c>
    </row>
    <row r="506" spans="1:6">
      <c r="A506" t="s">
        <v>128</v>
      </c>
      <c r="B506" t="s">
        <v>185</v>
      </c>
      <c r="C506" t="s">
        <v>856</v>
      </c>
      <c r="D506">
        <v>14.5</v>
      </c>
      <c r="E506">
        <v>0</v>
      </c>
      <c r="F506">
        <v>0</v>
      </c>
    </row>
    <row r="507" spans="1:6">
      <c r="A507" t="s">
        <v>128</v>
      </c>
      <c r="B507" t="s">
        <v>185</v>
      </c>
      <c r="C507" t="s">
        <v>857</v>
      </c>
      <c r="D507">
        <v>14.5</v>
      </c>
      <c r="E507">
        <v>0</v>
      </c>
      <c r="F507">
        <v>0</v>
      </c>
    </row>
    <row r="508" spans="1:6">
      <c r="A508" t="s">
        <v>128</v>
      </c>
      <c r="B508" t="s">
        <v>185</v>
      </c>
      <c r="C508" t="s">
        <v>858</v>
      </c>
      <c r="D508">
        <v>14.5</v>
      </c>
      <c r="E508">
        <v>0</v>
      </c>
      <c r="F508">
        <v>0</v>
      </c>
    </row>
    <row r="509" spans="1:6">
      <c r="A509" t="s">
        <v>128</v>
      </c>
      <c r="B509" t="s">
        <v>185</v>
      </c>
      <c r="C509" t="s">
        <v>859</v>
      </c>
      <c r="D509">
        <v>14.5</v>
      </c>
      <c r="E509">
        <v>0</v>
      </c>
      <c r="F509">
        <v>0</v>
      </c>
    </row>
    <row r="510" spans="1:6">
      <c r="A510" t="s">
        <v>128</v>
      </c>
      <c r="B510" t="s">
        <v>185</v>
      </c>
      <c r="C510" t="s">
        <v>860</v>
      </c>
      <c r="D510">
        <v>58</v>
      </c>
      <c r="E510">
        <v>0</v>
      </c>
      <c r="F510">
        <v>0</v>
      </c>
    </row>
    <row r="511" spans="1:6">
      <c r="A511" t="s">
        <v>128</v>
      </c>
      <c r="B511" t="s">
        <v>185</v>
      </c>
      <c r="C511" t="s">
        <v>861</v>
      </c>
      <c r="D511">
        <v>58</v>
      </c>
      <c r="E511">
        <v>0</v>
      </c>
      <c r="F511">
        <v>0</v>
      </c>
    </row>
    <row r="512" spans="1:6">
      <c r="A512" t="s">
        <v>128</v>
      </c>
      <c r="B512" t="s">
        <v>185</v>
      </c>
      <c r="C512" t="s">
        <v>862</v>
      </c>
      <c r="D512">
        <v>58</v>
      </c>
      <c r="E512">
        <v>0</v>
      </c>
      <c r="F512">
        <v>0</v>
      </c>
    </row>
    <row r="513" spans="1:6">
      <c r="A513" t="s">
        <v>128</v>
      </c>
      <c r="B513" t="s">
        <v>185</v>
      </c>
      <c r="C513" t="s">
        <v>863</v>
      </c>
      <c r="D513">
        <v>58</v>
      </c>
      <c r="E513">
        <v>0</v>
      </c>
      <c r="F513">
        <v>0</v>
      </c>
    </row>
    <row r="514" spans="1:6">
      <c r="A514" t="s">
        <v>130</v>
      </c>
      <c r="B514" t="s">
        <v>171</v>
      </c>
      <c r="C514" t="s">
        <v>856</v>
      </c>
      <c r="D514">
        <v>2.3333333333333335</v>
      </c>
      <c r="E514">
        <v>0</v>
      </c>
      <c r="F514">
        <v>0</v>
      </c>
    </row>
    <row r="515" spans="1:6">
      <c r="A515" t="s">
        <v>130</v>
      </c>
      <c r="B515" t="s">
        <v>171</v>
      </c>
      <c r="C515" t="s">
        <v>857</v>
      </c>
      <c r="D515">
        <v>1</v>
      </c>
      <c r="E515">
        <v>0</v>
      </c>
      <c r="F515">
        <v>0</v>
      </c>
    </row>
    <row r="516" spans="1:6">
      <c r="A516" t="s">
        <v>130</v>
      </c>
      <c r="B516" t="s">
        <v>171</v>
      </c>
      <c r="C516" t="s">
        <v>858</v>
      </c>
      <c r="D516">
        <v>2.5</v>
      </c>
      <c r="E516">
        <v>0</v>
      </c>
      <c r="F516">
        <v>0</v>
      </c>
    </row>
    <row r="517" spans="1:6">
      <c r="A517" t="s">
        <v>130</v>
      </c>
      <c r="B517" t="s">
        <v>171</v>
      </c>
      <c r="C517" t="s">
        <v>859</v>
      </c>
      <c r="D517">
        <v>2</v>
      </c>
      <c r="E517">
        <v>0</v>
      </c>
      <c r="F517">
        <v>0</v>
      </c>
    </row>
    <row r="518" spans="1:6">
      <c r="A518" t="s">
        <v>130</v>
      </c>
      <c r="B518" t="s">
        <v>171</v>
      </c>
      <c r="C518" t="s">
        <v>860</v>
      </c>
      <c r="D518">
        <v>8</v>
      </c>
      <c r="E518">
        <v>0</v>
      </c>
      <c r="F518">
        <v>0</v>
      </c>
    </row>
    <row r="519" spans="1:6">
      <c r="A519" t="s">
        <v>130</v>
      </c>
      <c r="B519" t="s">
        <v>171</v>
      </c>
      <c r="C519" t="s">
        <v>861</v>
      </c>
      <c r="D519">
        <v>8</v>
      </c>
      <c r="E519">
        <v>0</v>
      </c>
      <c r="F519">
        <v>0</v>
      </c>
    </row>
    <row r="520" spans="1:6">
      <c r="A520" t="s">
        <v>130</v>
      </c>
      <c r="B520" t="s">
        <v>171</v>
      </c>
      <c r="C520" t="s">
        <v>862</v>
      </c>
      <c r="D520">
        <v>8</v>
      </c>
      <c r="E520">
        <v>0</v>
      </c>
      <c r="F520">
        <v>0</v>
      </c>
    </row>
    <row r="521" spans="1:6">
      <c r="A521" t="s">
        <v>130</v>
      </c>
      <c r="B521" t="s">
        <v>171</v>
      </c>
      <c r="C521" t="s">
        <v>863</v>
      </c>
      <c r="D521">
        <v>8</v>
      </c>
      <c r="E521">
        <v>0</v>
      </c>
      <c r="F521">
        <v>0</v>
      </c>
    </row>
    <row r="522" spans="1:6">
      <c r="A522" t="s">
        <v>130</v>
      </c>
      <c r="B522" t="s">
        <v>173</v>
      </c>
      <c r="C522" t="s">
        <v>856</v>
      </c>
      <c r="D522">
        <v>3.7272727272727271</v>
      </c>
      <c r="E522">
        <v>0</v>
      </c>
      <c r="F522">
        <v>0</v>
      </c>
    </row>
    <row r="523" spans="1:6">
      <c r="A523" t="s">
        <v>130</v>
      </c>
      <c r="B523" t="s">
        <v>173</v>
      </c>
      <c r="C523" t="s">
        <v>857</v>
      </c>
      <c r="D523">
        <v>2.8</v>
      </c>
      <c r="E523">
        <v>0</v>
      </c>
      <c r="F523">
        <v>0</v>
      </c>
    </row>
    <row r="524" spans="1:6">
      <c r="A524" t="s">
        <v>130</v>
      </c>
      <c r="B524" t="s">
        <v>173</v>
      </c>
      <c r="C524" t="s">
        <v>858</v>
      </c>
      <c r="D524">
        <v>3.8</v>
      </c>
      <c r="E524">
        <v>0</v>
      </c>
      <c r="F524">
        <v>0</v>
      </c>
    </row>
    <row r="525" spans="1:6">
      <c r="A525" t="s">
        <v>130</v>
      </c>
      <c r="B525" t="s">
        <v>173</v>
      </c>
      <c r="C525" t="s">
        <v>859</v>
      </c>
      <c r="D525">
        <v>3.5</v>
      </c>
      <c r="E525">
        <v>0</v>
      </c>
      <c r="F525">
        <v>0</v>
      </c>
    </row>
    <row r="526" spans="1:6">
      <c r="A526" t="s">
        <v>130</v>
      </c>
      <c r="B526" t="s">
        <v>173</v>
      </c>
      <c r="C526" t="s">
        <v>860</v>
      </c>
      <c r="D526">
        <v>14</v>
      </c>
      <c r="E526">
        <v>0</v>
      </c>
      <c r="F526">
        <v>0</v>
      </c>
    </row>
    <row r="527" spans="1:6">
      <c r="A527" t="s">
        <v>130</v>
      </c>
      <c r="B527" t="s">
        <v>173</v>
      </c>
      <c r="C527" t="s">
        <v>861</v>
      </c>
      <c r="D527">
        <v>14</v>
      </c>
      <c r="E527">
        <v>0</v>
      </c>
      <c r="F527">
        <v>0</v>
      </c>
    </row>
    <row r="528" spans="1:6">
      <c r="A528" t="s">
        <v>130</v>
      </c>
      <c r="B528" t="s">
        <v>173</v>
      </c>
      <c r="C528" t="s">
        <v>862</v>
      </c>
      <c r="D528">
        <v>14</v>
      </c>
      <c r="E528">
        <v>0</v>
      </c>
      <c r="F528">
        <v>0</v>
      </c>
    </row>
    <row r="529" spans="1:6">
      <c r="A529" t="s">
        <v>130</v>
      </c>
      <c r="B529" t="s">
        <v>173</v>
      </c>
      <c r="C529" t="s">
        <v>863</v>
      </c>
      <c r="D529">
        <v>14</v>
      </c>
      <c r="E529">
        <v>0</v>
      </c>
      <c r="F529">
        <v>0</v>
      </c>
    </row>
    <row r="530" spans="1:6">
      <c r="A530" t="s">
        <v>130</v>
      </c>
      <c r="B530" t="s">
        <v>175</v>
      </c>
      <c r="C530" t="s">
        <v>856</v>
      </c>
      <c r="D530">
        <v>5.8666666666666671</v>
      </c>
      <c r="E530">
        <v>0</v>
      </c>
      <c r="F530">
        <v>0</v>
      </c>
    </row>
    <row r="531" spans="1:6">
      <c r="A531" t="s">
        <v>130</v>
      </c>
      <c r="B531" t="s">
        <v>175</v>
      </c>
      <c r="C531" t="s">
        <v>857</v>
      </c>
      <c r="D531">
        <v>5.8666666666666671</v>
      </c>
      <c r="E531">
        <v>0</v>
      </c>
      <c r="F531">
        <v>0</v>
      </c>
    </row>
    <row r="532" spans="1:6">
      <c r="A532" t="s">
        <v>130</v>
      </c>
      <c r="B532" t="s">
        <v>175</v>
      </c>
      <c r="C532" t="s">
        <v>858</v>
      </c>
      <c r="D532">
        <v>5.8666666666666671</v>
      </c>
      <c r="E532">
        <v>0</v>
      </c>
      <c r="F532">
        <v>0</v>
      </c>
    </row>
    <row r="533" spans="1:6">
      <c r="A533" t="s">
        <v>130</v>
      </c>
      <c r="B533" t="s">
        <v>175</v>
      </c>
      <c r="C533" t="s">
        <v>859</v>
      </c>
      <c r="D533">
        <v>5.8666666666666671</v>
      </c>
      <c r="E533">
        <v>0</v>
      </c>
      <c r="F533">
        <v>0</v>
      </c>
    </row>
    <row r="534" spans="1:6">
      <c r="A534" t="s">
        <v>130</v>
      </c>
      <c r="B534" t="s">
        <v>175</v>
      </c>
      <c r="C534" t="s">
        <v>860</v>
      </c>
      <c r="D534">
        <v>23.466666666666669</v>
      </c>
      <c r="E534">
        <v>0</v>
      </c>
      <c r="F534">
        <v>0</v>
      </c>
    </row>
    <row r="535" spans="1:6">
      <c r="A535" t="s">
        <v>130</v>
      </c>
      <c r="B535" t="s">
        <v>175</v>
      </c>
      <c r="C535" t="s">
        <v>861</v>
      </c>
      <c r="D535">
        <v>23.466666666666669</v>
      </c>
      <c r="E535">
        <v>0</v>
      </c>
      <c r="F535">
        <v>0</v>
      </c>
    </row>
    <row r="536" spans="1:6">
      <c r="A536" t="s">
        <v>130</v>
      </c>
      <c r="B536" t="s">
        <v>175</v>
      </c>
      <c r="C536" t="s">
        <v>862</v>
      </c>
      <c r="D536">
        <v>23.466666666666669</v>
      </c>
      <c r="E536">
        <v>0</v>
      </c>
      <c r="F536">
        <v>0</v>
      </c>
    </row>
    <row r="537" spans="1:6">
      <c r="A537" t="s">
        <v>130</v>
      </c>
      <c r="B537" t="s">
        <v>175</v>
      </c>
      <c r="C537" t="s">
        <v>863</v>
      </c>
      <c r="D537">
        <v>23.466666666666669</v>
      </c>
      <c r="E537">
        <v>0</v>
      </c>
      <c r="F537">
        <v>0</v>
      </c>
    </row>
    <row r="538" spans="1:6">
      <c r="A538" t="s">
        <v>130</v>
      </c>
      <c r="B538" t="s">
        <v>177</v>
      </c>
      <c r="C538" t="s">
        <v>856</v>
      </c>
      <c r="D538">
        <v>6.4399999999999995</v>
      </c>
      <c r="E538">
        <v>0</v>
      </c>
      <c r="F538">
        <v>0</v>
      </c>
    </row>
    <row r="539" spans="1:6">
      <c r="A539" t="s">
        <v>130</v>
      </c>
      <c r="B539" t="s">
        <v>177</v>
      </c>
      <c r="C539" t="s">
        <v>857</v>
      </c>
      <c r="D539">
        <v>6.4399999999999995</v>
      </c>
      <c r="E539">
        <v>0</v>
      </c>
      <c r="F539">
        <v>0</v>
      </c>
    </row>
    <row r="540" spans="1:6">
      <c r="A540" t="s">
        <v>130</v>
      </c>
      <c r="B540" t="s">
        <v>177</v>
      </c>
      <c r="C540" t="s">
        <v>858</v>
      </c>
      <c r="D540">
        <v>6.4399999999999995</v>
      </c>
      <c r="E540">
        <v>0</v>
      </c>
      <c r="F540">
        <v>0</v>
      </c>
    </row>
    <row r="541" spans="1:6">
      <c r="A541" t="s">
        <v>130</v>
      </c>
      <c r="B541" t="s">
        <v>177</v>
      </c>
      <c r="C541" t="s">
        <v>859</v>
      </c>
      <c r="D541">
        <v>6.4399999999999995</v>
      </c>
      <c r="E541">
        <v>0</v>
      </c>
      <c r="F541">
        <v>0</v>
      </c>
    </row>
    <row r="542" spans="1:6">
      <c r="A542" t="s">
        <v>130</v>
      </c>
      <c r="B542" t="s">
        <v>177</v>
      </c>
      <c r="C542" t="s">
        <v>860</v>
      </c>
      <c r="D542">
        <v>25.759999999999998</v>
      </c>
      <c r="E542">
        <v>0</v>
      </c>
      <c r="F542">
        <v>0</v>
      </c>
    </row>
    <row r="543" spans="1:6">
      <c r="A543" t="s">
        <v>130</v>
      </c>
      <c r="B543" t="s">
        <v>177</v>
      </c>
      <c r="C543" t="s">
        <v>861</v>
      </c>
      <c r="D543">
        <v>25.759999999999998</v>
      </c>
      <c r="E543">
        <v>0</v>
      </c>
      <c r="F543">
        <v>0</v>
      </c>
    </row>
    <row r="544" spans="1:6">
      <c r="A544" t="s">
        <v>130</v>
      </c>
      <c r="B544" t="s">
        <v>177</v>
      </c>
      <c r="C544" t="s">
        <v>862</v>
      </c>
      <c r="D544">
        <v>25.759999999999998</v>
      </c>
      <c r="E544">
        <v>0</v>
      </c>
      <c r="F544">
        <v>0</v>
      </c>
    </row>
    <row r="545" spans="1:6">
      <c r="A545" t="s">
        <v>130</v>
      </c>
      <c r="B545" t="s">
        <v>177</v>
      </c>
      <c r="C545" t="s">
        <v>863</v>
      </c>
      <c r="D545">
        <v>25.759999999999998</v>
      </c>
      <c r="E545">
        <v>0</v>
      </c>
      <c r="F545">
        <v>0</v>
      </c>
    </row>
    <row r="546" spans="1:6">
      <c r="A546" t="s">
        <v>130</v>
      </c>
      <c r="B546" t="s">
        <v>179</v>
      </c>
      <c r="C546" t="s">
        <v>856</v>
      </c>
      <c r="D546">
        <v>3.9</v>
      </c>
      <c r="E546">
        <v>0</v>
      </c>
      <c r="F546">
        <v>0</v>
      </c>
    </row>
    <row r="547" spans="1:6">
      <c r="A547" t="s">
        <v>130</v>
      </c>
      <c r="B547" t="s">
        <v>179</v>
      </c>
      <c r="C547" t="s">
        <v>857</v>
      </c>
      <c r="D547">
        <v>3.9</v>
      </c>
      <c r="E547">
        <v>0</v>
      </c>
      <c r="F547">
        <v>0</v>
      </c>
    </row>
    <row r="548" spans="1:6">
      <c r="A548" t="s">
        <v>130</v>
      </c>
      <c r="B548" t="s">
        <v>179</v>
      </c>
      <c r="C548" t="s">
        <v>858</v>
      </c>
      <c r="D548">
        <v>3.9</v>
      </c>
      <c r="E548">
        <v>0</v>
      </c>
      <c r="F548">
        <v>0</v>
      </c>
    </row>
    <row r="549" spans="1:6">
      <c r="A549" t="s">
        <v>130</v>
      </c>
      <c r="B549" t="s">
        <v>179</v>
      </c>
      <c r="C549" t="s">
        <v>859</v>
      </c>
      <c r="D549">
        <v>3.9</v>
      </c>
      <c r="E549">
        <v>0</v>
      </c>
      <c r="F549">
        <v>0</v>
      </c>
    </row>
    <row r="550" spans="1:6">
      <c r="A550" t="s">
        <v>130</v>
      </c>
      <c r="B550" t="s">
        <v>179</v>
      </c>
      <c r="C550" t="s">
        <v>860</v>
      </c>
      <c r="D550">
        <v>15.6</v>
      </c>
      <c r="E550">
        <v>0</v>
      </c>
      <c r="F550">
        <v>0</v>
      </c>
    </row>
    <row r="551" spans="1:6">
      <c r="A551" t="s">
        <v>130</v>
      </c>
      <c r="B551" t="s">
        <v>179</v>
      </c>
      <c r="C551" t="s">
        <v>861</v>
      </c>
      <c r="D551">
        <v>15.6</v>
      </c>
      <c r="E551">
        <v>0</v>
      </c>
      <c r="F551">
        <v>0</v>
      </c>
    </row>
    <row r="552" spans="1:6">
      <c r="A552" t="s">
        <v>130</v>
      </c>
      <c r="B552" t="s">
        <v>179</v>
      </c>
      <c r="C552" t="s">
        <v>862</v>
      </c>
      <c r="D552">
        <v>15.6</v>
      </c>
      <c r="E552">
        <v>0</v>
      </c>
      <c r="F552">
        <v>0</v>
      </c>
    </row>
    <row r="553" spans="1:6">
      <c r="A553" t="s">
        <v>130</v>
      </c>
      <c r="B553" t="s">
        <v>179</v>
      </c>
      <c r="C553" t="s">
        <v>863</v>
      </c>
      <c r="D553">
        <v>15.6</v>
      </c>
      <c r="E553">
        <v>0</v>
      </c>
      <c r="F553">
        <v>0</v>
      </c>
    </row>
    <row r="554" spans="1:6">
      <c r="A554" t="s">
        <v>130</v>
      </c>
      <c r="B554" t="s">
        <v>181</v>
      </c>
      <c r="C554" t="s">
        <v>856</v>
      </c>
      <c r="D554">
        <v>6.25</v>
      </c>
      <c r="E554">
        <v>0</v>
      </c>
      <c r="F554">
        <v>0</v>
      </c>
    </row>
    <row r="555" spans="1:6">
      <c r="A555" t="s">
        <v>130</v>
      </c>
      <c r="B555" t="s">
        <v>181</v>
      </c>
      <c r="C555" t="s">
        <v>857</v>
      </c>
      <c r="D555">
        <v>6.25</v>
      </c>
      <c r="E555">
        <v>0</v>
      </c>
      <c r="F555">
        <v>0</v>
      </c>
    </row>
    <row r="556" spans="1:6">
      <c r="A556" t="s">
        <v>130</v>
      </c>
      <c r="B556" t="s">
        <v>181</v>
      </c>
      <c r="C556" t="s">
        <v>858</v>
      </c>
      <c r="D556">
        <v>6.25</v>
      </c>
      <c r="E556">
        <v>0</v>
      </c>
      <c r="F556">
        <v>0</v>
      </c>
    </row>
    <row r="557" spans="1:6">
      <c r="A557" t="s">
        <v>130</v>
      </c>
      <c r="B557" t="s">
        <v>181</v>
      </c>
      <c r="C557" t="s">
        <v>859</v>
      </c>
      <c r="D557">
        <v>6.25</v>
      </c>
      <c r="E557">
        <v>0</v>
      </c>
      <c r="F557">
        <v>0</v>
      </c>
    </row>
    <row r="558" spans="1:6">
      <c r="A558" t="s">
        <v>130</v>
      </c>
      <c r="B558" t="s">
        <v>181</v>
      </c>
      <c r="C558" t="s">
        <v>860</v>
      </c>
      <c r="D558">
        <v>25</v>
      </c>
      <c r="E558">
        <v>0</v>
      </c>
      <c r="F558">
        <v>0</v>
      </c>
    </row>
    <row r="559" spans="1:6">
      <c r="A559" t="s">
        <v>130</v>
      </c>
      <c r="B559" t="s">
        <v>181</v>
      </c>
      <c r="C559" t="s">
        <v>861</v>
      </c>
      <c r="D559">
        <v>25</v>
      </c>
      <c r="E559">
        <v>0</v>
      </c>
      <c r="F559">
        <v>0</v>
      </c>
    </row>
    <row r="560" spans="1:6">
      <c r="A560" t="s">
        <v>130</v>
      </c>
      <c r="B560" t="s">
        <v>181</v>
      </c>
      <c r="C560" t="s">
        <v>862</v>
      </c>
      <c r="D560">
        <v>25</v>
      </c>
      <c r="E560">
        <v>0</v>
      </c>
      <c r="F560">
        <v>0</v>
      </c>
    </row>
    <row r="561" spans="1:6">
      <c r="A561" t="s">
        <v>130</v>
      </c>
      <c r="B561" t="s">
        <v>181</v>
      </c>
      <c r="C561" t="s">
        <v>863</v>
      </c>
      <c r="D561">
        <v>25</v>
      </c>
      <c r="E561">
        <v>0</v>
      </c>
      <c r="F561">
        <v>0</v>
      </c>
    </row>
    <row r="562" spans="1:6">
      <c r="A562" t="s">
        <v>130</v>
      </c>
      <c r="B562" t="s">
        <v>183</v>
      </c>
      <c r="C562" t="s">
        <v>856</v>
      </c>
      <c r="D562">
        <v>4.9000000000000004</v>
      </c>
      <c r="E562">
        <v>0</v>
      </c>
      <c r="F562">
        <v>0</v>
      </c>
    </row>
    <row r="563" spans="1:6">
      <c r="A563" t="s">
        <v>130</v>
      </c>
      <c r="B563" t="s">
        <v>183</v>
      </c>
      <c r="C563" t="s">
        <v>857</v>
      </c>
      <c r="D563">
        <v>4.9000000000000004</v>
      </c>
      <c r="E563">
        <v>0</v>
      </c>
      <c r="F563">
        <v>0</v>
      </c>
    </row>
    <row r="564" spans="1:6">
      <c r="A564" t="s">
        <v>130</v>
      </c>
      <c r="B564" t="s">
        <v>183</v>
      </c>
      <c r="C564" t="s">
        <v>858</v>
      </c>
      <c r="D564">
        <v>4.9000000000000004</v>
      </c>
      <c r="E564">
        <v>0</v>
      </c>
      <c r="F564">
        <v>0</v>
      </c>
    </row>
    <row r="565" spans="1:6">
      <c r="A565" t="s">
        <v>130</v>
      </c>
      <c r="B565" t="s">
        <v>183</v>
      </c>
      <c r="C565" t="s">
        <v>859</v>
      </c>
      <c r="D565">
        <v>4.9000000000000004</v>
      </c>
      <c r="E565">
        <v>0</v>
      </c>
      <c r="F565">
        <v>0</v>
      </c>
    </row>
    <row r="566" spans="1:6">
      <c r="A566" t="s">
        <v>130</v>
      </c>
      <c r="B566" t="s">
        <v>183</v>
      </c>
      <c r="C566" t="s">
        <v>860</v>
      </c>
      <c r="D566">
        <v>19.600000000000001</v>
      </c>
      <c r="E566">
        <v>0</v>
      </c>
      <c r="F566">
        <v>0</v>
      </c>
    </row>
    <row r="567" spans="1:6">
      <c r="A567" t="s">
        <v>130</v>
      </c>
      <c r="B567" t="s">
        <v>183</v>
      </c>
      <c r="C567" t="s">
        <v>861</v>
      </c>
      <c r="D567">
        <v>19.600000000000001</v>
      </c>
      <c r="E567">
        <v>0</v>
      </c>
      <c r="F567">
        <v>0</v>
      </c>
    </row>
    <row r="568" spans="1:6">
      <c r="A568" t="s">
        <v>130</v>
      </c>
      <c r="B568" t="s">
        <v>183</v>
      </c>
      <c r="C568" t="s">
        <v>862</v>
      </c>
      <c r="D568">
        <v>19.600000000000001</v>
      </c>
      <c r="E568">
        <v>0</v>
      </c>
      <c r="F568">
        <v>0</v>
      </c>
    </row>
    <row r="569" spans="1:6">
      <c r="A569" t="s">
        <v>130</v>
      </c>
      <c r="B569" t="s">
        <v>183</v>
      </c>
      <c r="C569" t="s">
        <v>863</v>
      </c>
      <c r="D569">
        <v>19.600000000000001</v>
      </c>
      <c r="E569">
        <v>0</v>
      </c>
      <c r="F569">
        <v>0</v>
      </c>
    </row>
    <row r="570" spans="1:6">
      <c r="A570" t="s">
        <v>130</v>
      </c>
      <c r="B570" t="s">
        <v>185</v>
      </c>
      <c r="C570" t="s">
        <v>856</v>
      </c>
      <c r="D570">
        <v>14.5</v>
      </c>
      <c r="E570">
        <v>0</v>
      </c>
      <c r="F570">
        <v>0</v>
      </c>
    </row>
    <row r="571" spans="1:6">
      <c r="A571" t="s">
        <v>130</v>
      </c>
      <c r="B571" t="s">
        <v>185</v>
      </c>
      <c r="C571" t="s">
        <v>857</v>
      </c>
      <c r="D571">
        <v>14.5</v>
      </c>
      <c r="E571">
        <v>0</v>
      </c>
      <c r="F571">
        <v>0</v>
      </c>
    </row>
    <row r="572" spans="1:6">
      <c r="A572" t="s">
        <v>130</v>
      </c>
      <c r="B572" t="s">
        <v>185</v>
      </c>
      <c r="C572" t="s">
        <v>858</v>
      </c>
      <c r="D572">
        <v>14.5</v>
      </c>
      <c r="E572">
        <v>0</v>
      </c>
      <c r="F572">
        <v>0</v>
      </c>
    </row>
    <row r="573" spans="1:6">
      <c r="A573" t="s">
        <v>130</v>
      </c>
      <c r="B573" t="s">
        <v>185</v>
      </c>
      <c r="C573" t="s">
        <v>859</v>
      </c>
      <c r="D573">
        <v>14.5</v>
      </c>
      <c r="E573">
        <v>0</v>
      </c>
      <c r="F573">
        <v>0</v>
      </c>
    </row>
    <row r="574" spans="1:6">
      <c r="A574" t="s">
        <v>130</v>
      </c>
      <c r="B574" t="s">
        <v>185</v>
      </c>
      <c r="C574" t="s">
        <v>860</v>
      </c>
      <c r="D574">
        <v>58</v>
      </c>
      <c r="E574">
        <v>0</v>
      </c>
      <c r="F574">
        <v>0</v>
      </c>
    </row>
    <row r="575" spans="1:6">
      <c r="A575" t="s">
        <v>130</v>
      </c>
      <c r="B575" t="s">
        <v>185</v>
      </c>
      <c r="C575" t="s">
        <v>861</v>
      </c>
      <c r="D575">
        <v>58</v>
      </c>
      <c r="E575">
        <v>0</v>
      </c>
      <c r="F575">
        <v>0</v>
      </c>
    </row>
    <row r="576" spans="1:6">
      <c r="A576" t="s">
        <v>130</v>
      </c>
      <c r="B576" t="s">
        <v>185</v>
      </c>
      <c r="C576" t="s">
        <v>862</v>
      </c>
      <c r="D576">
        <v>58</v>
      </c>
      <c r="E576">
        <v>0</v>
      </c>
      <c r="F576">
        <v>0</v>
      </c>
    </row>
    <row r="577" spans="1:6">
      <c r="A577" t="s">
        <v>130</v>
      </c>
      <c r="B577" t="s">
        <v>185</v>
      </c>
      <c r="C577" t="s">
        <v>863</v>
      </c>
      <c r="D577">
        <v>58</v>
      </c>
      <c r="E577">
        <v>0</v>
      </c>
      <c r="F577">
        <v>0</v>
      </c>
    </row>
    <row r="578" spans="1:6">
      <c r="A578" t="s">
        <v>132</v>
      </c>
      <c r="B578" t="s">
        <v>171</v>
      </c>
      <c r="C578" t="s">
        <v>856</v>
      </c>
      <c r="D578">
        <v>2.3333333333333335</v>
      </c>
      <c r="E578">
        <v>0</v>
      </c>
      <c r="F578">
        <v>0</v>
      </c>
    </row>
    <row r="579" spans="1:6">
      <c r="A579" t="s">
        <v>132</v>
      </c>
      <c r="B579" t="s">
        <v>171</v>
      </c>
      <c r="C579" t="s">
        <v>857</v>
      </c>
      <c r="D579">
        <v>1</v>
      </c>
      <c r="E579">
        <v>0</v>
      </c>
      <c r="F579">
        <v>0</v>
      </c>
    </row>
    <row r="580" spans="1:6">
      <c r="A580" t="s">
        <v>132</v>
      </c>
      <c r="B580" t="s">
        <v>171</v>
      </c>
      <c r="C580" t="s">
        <v>858</v>
      </c>
      <c r="D580">
        <v>2.5</v>
      </c>
      <c r="E580">
        <v>0</v>
      </c>
      <c r="F580">
        <v>0</v>
      </c>
    </row>
    <row r="581" spans="1:6">
      <c r="A581" t="s">
        <v>132</v>
      </c>
      <c r="B581" t="s">
        <v>171</v>
      </c>
      <c r="C581" t="s">
        <v>859</v>
      </c>
      <c r="D581">
        <v>2</v>
      </c>
      <c r="E581">
        <v>0</v>
      </c>
      <c r="F581">
        <v>0</v>
      </c>
    </row>
    <row r="582" spans="1:6">
      <c r="A582" t="s">
        <v>132</v>
      </c>
      <c r="B582" t="s">
        <v>171</v>
      </c>
      <c r="C582" t="s">
        <v>860</v>
      </c>
      <c r="D582">
        <v>8</v>
      </c>
      <c r="E582">
        <v>0</v>
      </c>
      <c r="F582">
        <v>0</v>
      </c>
    </row>
    <row r="583" spans="1:6">
      <c r="A583" t="s">
        <v>132</v>
      </c>
      <c r="B583" t="s">
        <v>171</v>
      </c>
      <c r="C583" t="s">
        <v>861</v>
      </c>
      <c r="D583">
        <v>8</v>
      </c>
      <c r="E583">
        <v>0</v>
      </c>
      <c r="F583">
        <v>0</v>
      </c>
    </row>
    <row r="584" spans="1:6">
      <c r="A584" t="s">
        <v>132</v>
      </c>
      <c r="B584" t="s">
        <v>171</v>
      </c>
      <c r="C584" t="s">
        <v>862</v>
      </c>
      <c r="D584">
        <v>8</v>
      </c>
      <c r="E584">
        <v>0</v>
      </c>
      <c r="F584">
        <v>0</v>
      </c>
    </row>
    <row r="585" spans="1:6">
      <c r="A585" t="s">
        <v>132</v>
      </c>
      <c r="B585" t="s">
        <v>171</v>
      </c>
      <c r="C585" t="s">
        <v>863</v>
      </c>
      <c r="D585">
        <v>8</v>
      </c>
      <c r="E585">
        <v>0</v>
      </c>
      <c r="F585">
        <v>0</v>
      </c>
    </row>
    <row r="586" spans="1:6">
      <c r="A586" t="s">
        <v>132</v>
      </c>
      <c r="B586" t="s">
        <v>173</v>
      </c>
      <c r="C586" t="s">
        <v>856</v>
      </c>
      <c r="D586">
        <v>3.7272727272727271</v>
      </c>
      <c r="E586">
        <v>0</v>
      </c>
      <c r="F586">
        <v>0</v>
      </c>
    </row>
    <row r="587" spans="1:6">
      <c r="A587" t="s">
        <v>132</v>
      </c>
      <c r="B587" t="s">
        <v>173</v>
      </c>
      <c r="C587" t="s">
        <v>857</v>
      </c>
      <c r="D587">
        <v>2.8</v>
      </c>
      <c r="E587">
        <v>0</v>
      </c>
      <c r="F587">
        <v>0</v>
      </c>
    </row>
    <row r="588" spans="1:6">
      <c r="A588" t="s">
        <v>132</v>
      </c>
      <c r="B588" t="s">
        <v>173</v>
      </c>
      <c r="C588" t="s">
        <v>858</v>
      </c>
      <c r="D588">
        <v>3.8</v>
      </c>
      <c r="E588">
        <v>0</v>
      </c>
      <c r="F588">
        <v>0</v>
      </c>
    </row>
    <row r="589" spans="1:6">
      <c r="A589" t="s">
        <v>132</v>
      </c>
      <c r="B589" t="s">
        <v>173</v>
      </c>
      <c r="C589" t="s">
        <v>859</v>
      </c>
      <c r="D589">
        <v>3.5</v>
      </c>
      <c r="E589">
        <v>0</v>
      </c>
      <c r="F589">
        <v>0</v>
      </c>
    </row>
    <row r="590" spans="1:6">
      <c r="A590" t="s">
        <v>132</v>
      </c>
      <c r="B590" t="s">
        <v>173</v>
      </c>
      <c r="C590" t="s">
        <v>860</v>
      </c>
      <c r="D590">
        <v>14</v>
      </c>
      <c r="E590">
        <v>0</v>
      </c>
      <c r="F590">
        <v>0</v>
      </c>
    </row>
    <row r="591" spans="1:6">
      <c r="A591" t="s">
        <v>132</v>
      </c>
      <c r="B591" t="s">
        <v>173</v>
      </c>
      <c r="C591" t="s">
        <v>861</v>
      </c>
      <c r="D591">
        <v>14</v>
      </c>
      <c r="E591">
        <v>0</v>
      </c>
      <c r="F591">
        <v>0</v>
      </c>
    </row>
    <row r="592" spans="1:6">
      <c r="A592" t="s">
        <v>132</v>
      </c>
      <c r="B592" t="s">
        <v>173</v>
      </c>
      <c r="C592" t="s">
        <v>862</v>
      </c>
      <c r="D592">
        <v>14</v>
      </c>
      <c r="E592">
        <v>0</v>
      </c>
      <c r="F592">
        <v>0</v>
      </c>
    </row>
    <row r="593" spans="1:6">
      <c r="A593" t="s">
        <v>132</v>
      </c>
      <c r="B593" t="s">
        <v>173</v>
      </c>
      <c r="C593" t="s">
        <v>863</v>
      </c>
      <c r="D593">
        <v>14</v>
      </c>
      <c r="E593">
        <v>0</v>
      </c>
      <c r="F593">
        <v>0</v>
      </c>
    </row>
    <row r="594" spans="1:6">
      <c r="A594" t="s">
        <v>132</v>
      </c>
      <c r="B594" t="s">
        <v>175</v>
      </c>
      <c r="C594" t="s">
        <v>856</v>
      </c>
      <c r="D594">
        <v>5.8666666666666671</v>
      </c>
      <c r="E594">
        <v>0</v>
      </c>
      <c r="F594">
        <v>0</v>
      </c>
    </row>
    <row r="595" spans="1:6">
      <c r="A595" t="s">
        <v>132</v>
      </c>
      <c r="B595" t="s">
        <v>175</v>
      </c>
      <c r="C595" t="s">
        <v>857</v>
      </c>
      <c r="D595">
        <v>5.8666666666666671</v>
      </c>
      <c r="E595">
        <v>0</v>
      </c>
      <c r="F595">
        <v>0</v>
      </c>
    </row>
    <row r="596" spans="1:6">
      <c r="A596" t="s">
        <v>132</v>
      </c>
      <c r="B596" t="s">
        <v>175</v>
      </c>
      <c r="C596" t="s">
        <v>858</v>
      </c>
      <c r="D596">
        <v>5.8666666666666671</v>
      </c>
      <c r="E596">
        <v>0</v>
      </c>
      <c r="F596">
        <v>0</v>
      </c>
    </row>
    <row r="597" spans="1:6">
      <c r="A597" t="s">
        <v>132</v>
      </c>
      <c r="B597" t="s">
        <v>175</v>
      </c>
      <c r="C597" t="s">
        <v>859</v>
      </c>
      <c r="D597">
        <v>5.8666666666666671</v>
      </c>
      <c r="E597">
        <v>0</v>
      </c>
      <c r="F597">
        <v>0</v>
      </c>
    </row>
    <row r="598" spans="1:6">
      <c r="A598" t="s">
        <v>132</v>
      </c>
      <c r="B598" t="s">
        <v>175</v>
      </c>
      <c r="C598" t="s">
        <v>860</v>
      </c>
      <c r="D598">
        <v>23.466666666666669</v>
      </c>
      <c r="E598">
        <v>0</v>
      </c>
      <c r="F598">
        <v>0</v>
      </c>
    </row>
    <row r="599" spans="1:6">
      <c r="A599" t="s">
        <v>132</v>
      </c>
      <c r="B599" t="s">
        <v>175</v>
      </c>
      <c r="C599" t="s">
        <v>861</v>
      </c>
      <c r="D599">
        <v>23.466666666666669</v>
      </c>
      <c r="E599">
        <v>0</v>
      </c>
      <c r="F599">
        <v>0</v>
      </c>
    </row>
    <row r="600" spans="1:6">
      <c r="A600" t="s">
        <v>132</v>
      </c>
      <c r="B600" t="s">
        <v>175</v>
      </c>
      <c r="C600" t="s">
        <v>862</v>
      </c>
      <c r="D600">
        <v>23.466666666666669</v>
      </c>
      <c r="E600">
        <v>0</v>
      </c>
      <c r="F600">
        <v>0</v>
      </c>
    </row>
    <row r="601" spans="1:6">
      <c r="A601" t="s">
        <v>132</v>
      </c>
      <c r="B601" t="s">
        <v>175</v>
      </c>
      <c r="C601" t="s">
        <v>863</v>
      </c>
      <c r="D601">
        <v>23.466666666666669</v>
      </c>
      <c r="E601">
        <v>0</v>
      </c>
      <c r="F601">
        <v>0</v>
      </c>
    </row>
    <row r="602" spans="1:6">
      <c r="A602" t="s">
        <v>132</v>
      </c>
      <c r="B602" t="s">
        <v>177</v>
      </c>
      <c r="C602" t="s">
        <v>856</v>
      </c>
      <c r="D602">
        <v>6.4399999999999995</v>
      </c>
      <c r="E602">
        <v>0</v>
      </c>
      <c r="F602">
        <v>0</v>
      </c>
    </row>
    <row r="603" spans="1:6">
      <c r="A603" t="s">
        <v>132</v>
      </c>
      <c r="B603" t="s">
        <v>177</v>
      </c>
      <c r="C603" t="s">
        <v>857</v>
      </c>
      <c r="D603">
        <v>6.4399999999999995</v>
      </c>
      <c r="E603">
        <v>0</v>
      </c>
      <c r="F603">
        <v>0</v>
      </c>
    </row>
    <row r="604" spans="1:6">
      <c r="A604" t="s">
        <v>132</v>
      </c>
      <c r="B604" t="s">
        <v>177</v>
      </c>
      <c r="C604" t="s">
        <v>858</v>
      </c>
      <c r="D604">
        <v>6.4399999999999995</v>
      </c>
      <c r="E604">
        <v>0</v>
      </c>
      <c r="F604">
        <v>0</v>
      </c>
    </row>
    <row r="605" spans="1:6">
      <c r="A605" t="s">
        <v>132</v>
      </c>
      <c r="B605" t="s">
        <v>177</v>
      </c>
      <c r="C605" t="s">
        <v>859</v>
      </c>
      <c r="D605">
        <v>6.4399999999999995</v>
      </c>
      <c r="E605">
        <v>0</v>
      </c>
      <c r="F605">
        <v>0</v>
      </c>
    </row>
    <row r="606" spans="1:6">
      <c r="A606" t="s">
        <v>132</v>
      </c>
      <c r="B606" t="s">
        <v>177</v>
      </c>
      <c r="C606" t="s">
        <v>860</v>
      </c>
      <c r="D606">
        <v>25.759999999999998</v>
      </c>
      <c r="E606">
        <v>0</v>
      </c>
      <c r="F606">
        <v>0</v>
      </c>
    </row>
    <row r="607" spans="1:6">
      <c r="A607" t="s">
        <v>132</v>
      </c>
      <c r="B607" t="s">
        <v>177</v>
      </c>
      <c r="C607" t="s">
        <v>861</v>
      </c>
      <c r="D607">
        <v>25.759999999999998</v>
      </c>
      <c r="E607">
        <v>0</v>
      </c>
      <c r="F607">
        <v>0</v>
      </c>
    </row>
    <row r="608" spans="1:6">
      <c r="A608" t="s">
        <v>132</v>
      </c>
      <c r="B608" t="s">
        <v>177</v>
      </c>
      <c r="C608" t="s">
        <v>862</v>
      </c>
      <c r="D608">
        <v>25.759999999999998</v>
      </c>
      <c r="E608">
        <v>0</v>
      </c>
      <c r="F608">
        <v>0</v>
      </c>
    </row>
    <row r="609" spans="1:6">
      <c r="A609" t="s">
        <v>132</v>
      </c>
      <c r="B609" t="s">
        <v>177</v>
      </c>
      <c r="C609" t="s">
        <v>863</v>
      </c>
      <c r="D609">
        <v>25.759999999999998</v>
      </c>
      <c r="E609">
        <v>0</v>
      </c>
      <c r="F609">
        <v>0</v>
      </c>
    </row>
    <row r="610" spans="1:6">
      <c r="A610" t="s">
        <v>132</v>
      </c>
      <c r="B610" t="s">
        <v>179</v>
      </c>
      <c r="C610" t="s">
        <v>856</v>
      </c>
      <c r="D610">
        <v>3.9</v>
      </c>
      <c r="E610">
        <v>0</v>
      </c>
      <c r="F610">
        <v>0</v>
      </c>
    </row>
    <row r="611" spans="1:6">
      <c r="A611" t="s">
        <v>132</v>
      </c>
      <c r="B611" t="s">
        <v>179</v>
      </c>
      <c r="C611" t="s">
        <v>857</v>
      </c>
      <c r="D611">
        <v>3.9</v>
      </c>
      <c r="E611">
        <v>0</v>
      </c>
      <c r="F611">
        <v>0</v>
      </c>
    </row>
    <row r="612" spans="1:6">
      <c r="A612" t="s">
        <v>132</v>
      </c>
      <c r="B612" t="s">
        <v>179</v>
      </c>
      <c r="C612" t="s">
        <v>858</v>
      </c>
      <c r="D612">
        <v>3.9</v>
      </c>
      <c r="E612">
        <v>0</v>
      </c>
      <c r="F612">
        <v>0</v>
      </c>
    </row>
    <row r="613" spans="1:6">
      <c r="A613" t="s">
        <v>132</v>
      </c>
      <c r="B613" t="s">
        <v>179</v>
      </c>
      <c r="C613" t="s">
        <v>859</v>
      </c>
      <c r="D613">
        <v>3.9</v>
      </c>
      <c r="E613">
        <v>0</v>
      </c>
      <c r="F613">
        <v>0</v>
      </c>
    </row>
    <row r="614" spans="1:6">
      <c r="A614" t="s">
        <v>132</v>
      </c>
      <c r="B614" t="s">
        <v>179</v>
      </c>
      <c r="C614" t="s">
        <v>860</v>
      </c>
      <c r="D614">
        <v>15.6</v>
      </c>
      <c r="E614">
        <v>0</v>
      </c>
      <c r="F614">
        <v>0</v>
      </c>
    </row>
    <row r="615" spans="1:6">
      <c r="A615" t="s">
        <v>132</v>
      </c>
      <c r="B615" t="s">
        <v>179</v>
      </c>
      <c r="C615" t="s">
        <v>861</v>
      </c>
      <c r="D615">
        <v>15.6</v>
      </c>
      <c r="E615">
        <v>0</v>
      </c>
      <c r="F615">
        <v>0</v>
      </c>
    </row>
    <row r="616" spans="1:6">
      <c r="A616" t="s">
        <v>132</v>
      </c>
      <c r="B616" t="s">
        <v>179</v>
      </c>
      <c r="C616" t="s">
        <v>862</v>
      </c>
      <c r="D616">
        <v>15.6</v>
      </c>
      <c r="E616">
        <v>0</v>
      </c>
      <c r="F616">
        <v>0</v>
      </c>
    </row>
    <row r="617" spans="1:6">
      <c r="A617" t="s">
        <v>132</v>
      </c>
      <c r="B617" t="s">
        <v>179</v>
      </c>
      <c r="C617" t="s">
        <v>863</v>
      </c>
      <c r="D617">
        <v>15.6</v>
      </c>
      <c r="E617">
        <v>0</v>
      </c>
      <c r="F617">
        <v>0</v>
      </c>
    </row>
    <row r="618" spans="1:6">
      <c r="A618" t="s">
        <v>132</v>
      </c>
      <c r="B618" t="s">
        <v>181</v>
      </c>
      <c r="C618" t="s">
        <v>856</v>
      </c>
      <c r="D618">
        <v>6.25</v>
      </c>
      <c r="E618">
        <v>0</v>
      </c>
      <c r="F618">
        <v>0</v>
      </c>
    </row>
    <row r="619" spans="1:6">
      <c r="A619" t="s">
        <v>132</v>
      </c>
      <c r="B619" t="s">
        <v>181</v>
      </c>
      <c r="C619" t="s">
        <v>857</v>
      </c>
      <c r="D619">
        <v>6.25</v>
      </c>
      <c r="E619">
        <v>0</v>
      </c>
      <c r="F619">
        <v>0</v>
      </c>
    </row>
    <row r="620" spans="1:6">
      <c r="A620" t="s">
        <v>132</v>
      </c>
      <c r="B620" t="s">
        <v>181</v>
      </c>
      <c r="C620" t="s">
        <v>858</v>
      </c>
      <c r="D620">
        <v>6.25</v>
      </c>
      <c r="E620">
        <v>0</v>
      </c>
      <c r="F620">
        <v>0</v>
      </c>
    </row>
    <row r="621" spans="1:6">
      <c r="A621" t="s">
        <v>132</v>
      </c>
      <c r="B621" t="s">
        <v>181</v>
      </c>
      <c r="C621" t="s">
        <v>859</v>
      </c>
      <c r="D621">
        <v>6.25</v>
      </c>
      <c r="E621">
        <v>0</v>
      </c>
      <c r="F621">
        <v>0</v>
      </c>
    </row>
    <row r="622" spans="1:6">
      <c r="A622" t="s">
        <v>132</v>
      </c>
      <c r="B622" t="s">
        <v>181</v>
      </c>
      <c r="C622" t="s">
        <v>860</v>
      </c>
      <c r="D622">
        <v>25</v>
      </c>
      <c r="E622">
        <v>0</v>
      </c>
      <c r="F622">
        <v>0</v>
      </c>
    </row>
    <row r="623" spans="1:6">
      <c r="A623" t="s">
        <v>132</v>
      </c>
      <c r="B623" t="s">
        <v>181</v>
      </c>
      <c r="C623" t="s">
        <v>861</v>
      </c>
      <c r="D623">
        <v>25</v>
      </c>
      <c r="E623">
        <v>0</v>
      </c>
      <c r="F623">
        <v>0</v>
      </c>
    </row>
    <row r="624" spans="1:6">
      <c r="A624" t="s">
        <v>132</v>
      </c>
      <c r="B624" t="s">
        <v>181</v>
      </c>
      <c r="C624" t="s">
        <v>862</v>
      </c>
      <c r="D624">
        <v>25</v>
      </c>
      <c r="E624">
        <v>0</v>
      </c>
      <c r="F624">
        <v>0</v>
      </c>
    </row>
    <row r="625" spans="1:6">
      <c r="A625" t="s">
        <v>132</v>
      </c>
      <c r="B625" t="s">
        <v>181</v>
      </c>
      <c r="C625" t="s">
        <v>863</v>
      </c>
      <c r="D625">
        <v>25</v>
      </c>
      <c r="E625">
        <v>0</v>
      </c>
      <c r="F625">
        <v>0</v>
      </c>
    </row>
    <row r="626" spans="1:6">
      <c r="A626" t="s">
        <v>132</v>
      </c>
      <c r="B626" t="s">
        <v>183</v>
      </c>
      <c r="C626" t="s">
        <v>856</v>
      </c>
      <c r="D626">
        <v>4.9000000000000004</v>
      </c>
      <c r="E626">
        <v>0</v>
      </c>
      <c r="F626">
        <v>0</v>
      </c>
    </row>
    <row r="627" spans="1:6">
      <c r="A627" t="s">
        <v>132</v>
      </c>
      <c r="B627" t="s">
        <v>183</v>
      </c>
      <c r="C627" t="s">
        <v>857</v>
      </c>
      <c r="D627">
        <v>4.9000000000000004</v>
      </c>
      <c r="E627">
        <v>0</v>
      </c>
      <c r="F627">
        <v>0</v>
      </c>
    </row>
    <row r="628" spans="1:6">
      <c r="A628" t="s">
        <v>132</v>
      </c>
      <c r="B628" t="s">
        <v>183</v>
      </c>
      <c r="C628" t="s">
        <v>858</v>
      </c>
      <c r="D628">
        <v>4.9000000000000004</v>
      </c>
      <c r="E628">
        <v>0</v>
      </c>
      <c r="F628">
        <v>0</v>
      </c>
    </row>
    <row r="629" spans="1:6">
      <c r="A629" t="s">
        <v>132</v>
      </c>
      <c r="B629" t="s">
        <v>183</v>
      </c>
      <c r="C629" t="s">
        <v>859</v>
      </c>
      <c r="D629">
        <v>4.9000000000000004</v>
      </c>
      <c r="E629">
        <v>0</v>
      </c>
      <c r="F629">
        <v>0</v>
      </c>
    </row>
    <row r="630" spans="1:6">
      <c r="A630" t="s">
        <v>132</v>
      </c>
      <c r="B630" t="s">
        <v>183</v>
      </c>
      <c r="C630" t="s">
        <v>860</v>
      </c>
      <c r="D630">
        <v>19.600000000000001</v>
      </c>
      <c r="E630">
        <v>0</v>
      </c>
      <c r="F630">
        <v>0</v>
      </c>
    </row>
    <row r="631" spans="1:6">
      <c r="A631" t="s">
        <v>132</v>
      </c>
      <c r="B631" t="s">
        <v>183</v>
      </c>
      <c r="C631" t="s">
        <v>861</v>
      </c>
      <c r="D631">
        <v>19.600000000000001</v>
      </c>
      <c r="E631">
        <v>0</v>
      </c>
      <c r="F631">
        <v>0</v>
      </c>
    </row>
    <row r="632" spans="1:6">
      <c r="A632" t="s">
        <v>132</v>
      </c>
      <c r="B632" t="s">
        <v>183</v>
      </c>
      <c r="C632" t="s">
        <v>862</v>
      </c>
      <c r="D632">
        <v>19.600000000000001</v>
      </c>
      <c r="E632">
        <v>0</v>
      </c>
      <c r="F632">
        <v>0</v>
      </c>
    </row>
    <row r="633" spans="1:6">
      <c r="A633" t="s">
        <v>132</v>
      </c>
      <c r="B633" t="s">
        <v>183</v>
      </c>
      <c r="C633" t="s">
        <v>863</v>
      </c>
      <c r="D633">
        <v>19.600000000000001</v>
      </c>
      <c r="E633">
        <v>0</v>
      </c>
      <c r="F633">
        <v>0</v>
      </c>
    </row>
    <row r="634" spans="1:6">
      <c r="A634" t="s">
        <v>132</v>
      </c>
      <c r="B634" t="s">
        <v>185</v>
      </c>
      <c r="C634" t="s">
        <v>856</v>
      </c>
      <c r="D634">
        <v>14.5</v>
      </c>
      <c r="E634">
        <v>0</v>
      </c>
      <c r="F634">
        <v>0</v>
      </c>
    </row>
    <row r="635" spans="1:6">
      <c r="A635" t="s">
        <v>132</v>
      </c>
      <c r="B635" t="s">
        <v>185</v>
      </c>
      <c r="C635" t="s">
        <v>857</v>
      </c>
      <c r="D635">
        <v>14.5</v>
      </c>
      <c r="E635">
        <v>0</v>
      </c>
      <c r="F635">
        <v>0</v>
      </c>
    </row>
    <row r="636" spans="1:6">
      <c r="A636" t="s">
        <v>132</v>
      </c>
      <c r="B636" t="s">
        <v>185</v>
      </c>
      <c r="C636" t="s">
        <v>858</v>
      </c>
      <c r="D636">
        <v>14.5</v>
      </c>
      <c r="E636">
        <v>0</v>
      </c>
      <c r="F636">
        <v>0</v>
      </c>
    </row>
    <row r="637" spans="1:6">
      <c r="A637" t="s">
        <v>132</v>
      </c>
      <c r="B637" t="s">
        <v>185</v>
      </c>
      <c r="C637" t="s">
        <v>859</v>
      </c>
      <c r="D637">
        <v>14.5</v>
      </c>
      <c r="E637">
        <v>0</v>
      </c>
      <c r="F637">
        <v>0</v>
      </c>
    </row>
    <row r="638" spans="1:6">
      <c r="A638" t="s">
        <v>132</v>
      </c>
      <c r="B638" t="s">
        <v>185</v>
      </c>
      <c r="C638" t="s">
        <v>860</v>
      </c>
      <c r="D638">
        <v>58</v>
      </c>
      <c r="E638">
        <v>0</v>
      </c>
      <c r="F638">
        <v>0</v>
      </c>
    </row>
    <row r="639" spans="1:6">
      <c r="A639" t="s">
        <v>132</v>
      </c>
      <c r="B639" t="s">
        <v>185</v>
      </c>
      <c r="C639" t="s">
        <v>861</v>
      </c>
      <c r="D639">
        <v>58</v>
      </c>
      <c r="E639">
        <v>0</v>
      </c>
      <c r="F639">
        <v>0</v>
      </c>
    </row>
    <row r="640" spans="1:6">
      <c r="A640" t="s">
        <v>132</v>
      </c>
      <c r="B640" t="s">
        <v>185</v>
      </c>
      <c r="C640" t="s">
        <v>862</v>
      </c>
      <c r="D640">
        <v>58</v>
      </c>
      <c r="E640">
        <v>0</v>
      </c>
      <c r="F640">
        <v>0</v>
      </c>
    </row>
    <row r="641" spans="1:6">
      <c r="A641" t="s">
        <v>132</v>
      </c>
      <c r="B641" t="s">
        <v>185</v>
      </c>
      <c r="C641" t="s">
        <v>863</v>
      </c>
      <c r="D641">
        <v>58</v>
      </c>
      <c r="E641">
        <v>0</v>
      </c>
      <c r="F641">
        <v>0</v>
      </c>
    </row>
    <row r="642" spans="1:6">
      <c r="A642" t="s">
        <v>134</v>
      </c>
      <c r="B642" t="s">
        <v>171</v>
      </c>
      <c r="C642" t="s">
        <v>856</v>
      </c>
      <c r="D642">
        <v>3</v>
      </c>
      <c r="E642">
        <v>0</v>
      </c>
      <c r="F642">
        <v>0</v>
      </c>
    </row>
    <row r="643" spans="1:6">
      <c r="A643" t="s">
        <v>134</v>
      </c>
      <c r="B643" t="s">
        <v>171</v>
      </c>
      <c r="C643" t="s">
        <v>857</v>
      </c>
      <c r="D643">
        <v>3</v>
      </c>
      <c r="E643">
        <v>0</v>
      </c>
      <c r="F643">
        <v>0</v>
      </c>
    </row>
    <row r="644" spans="1:6">
      <c r="A644" t="s">
        <v>134</v>
      </c>
      <c r="B644" t="s">
        <v>171</v>
      </c>
      <c r="C644" t="s">
        <v>858</v>
      </c>
      <c r="D644">
        <v>3</v>
      </c>
      <c r="E644">
        <v>0</v>
      </c>
      <c r="F644">
        <v>0</v>
      </c>
    </row>
    <row r="645" spans="1:6">
      <c r="A645" t="s">
        <v>134</v>
      </c>
      <c r="B645" t="s">
        <v>171</v>
      </c>
      <c r="C645" t="s">
        <v>859</v>
      </c>
      <c r="D645">
        <v>3</v>
      </c>
      <c r="E645">
        <v>0</v>
      </c>
      <c r="F645">
        <v>0</v>
      </c>
    </row>
    <row r="646" spans="1:6">
      <c r="A646" t="s">
        <v>134</v>
      </c>
      <c r="B646" t="s">
        <v>171</v>
      </c>
      <c r="C646" t="s">
        <v>860</v>
      </c>
      <c r="D646">
        <v>12</v>
      </c>
      <c r="E646">
        <v>0</v>
      </c>
      <c r="F646">
        <v>0</v>
      </c>
    </row>
    <row r="647" spans="1:6">
      <c r="A647" t="s">
        <v>134</v>
      </c>
      <c r="B647" t="s">
        <v>171</v>
      </c>
      <c r="C647" t="s">
        <v>861</v>
      </c>
      <c r="D647">
        <v>12</v>
      </c>
      <c r="E647">
        <v>0</v>
      </c>
      <c r="F647">
        <v>0</v>
      </c>
    </row>
    <row r="648" spans="1:6">
      <c r="A648" t="s">
        <v>134</v>
      </c>
      <c r="B648" t="s">
        <v>171</v>
      </c>
      <c r="C648" t="s">
        <v>862</v>
      </c>
      <c r="D648">
        <v>12</v>
      </c>
      <c r="E648">
        <v>0</v>
      </c>
      <c r="F648">
        <v>0</v>
      </c>
    </row>
    <row r="649" spans="1:6">
      <c r="A649" t="s">
        <v>134</v>
      </c>
      <c r="B649" t="s">
        <v>171</v>
      </c>
      <c r="C649" t="s">
        <v>863</v>
      </c>
      <c r="D649">
        <v>12</v>
      </c>
      <c r="E649">
        <v>0</v>
      </c>
      <c r="F649">
        <v>0</v>
      </c>
    </row>
    <row r="650" spans="1:6">
      <c r="A650" t="s">
        <v>134</v>
      </c>
      <c r="B650" t="s">
        <v>173</v>
      </c>
      <c r="C650" t="s">
        <v>856</v>
      </c>
      <c r="D650">
        <v>6.5</v>
      </c>
      <c r="E650">
        <v>0</v>
      </c>
      <c r="F650">
        <v>0</v>
      </c>
    </row>
    <row r="651" spans="1:6">
      <c r="A651" t="s">
        <v>134</v>
      </c>
      <c r="B651" t="s">
        <v>173</v>
      </c>
      <c r="C651" t="s">
        <v>857</v>
      </c>
      <c r="D651">
        <v>6.5</v>
      </c>
      <c r="E651">
        <v>0</v>
      </c>
      <c r="F651">
        <v>0</v>
      </c>
    </row>
    <row r="652" spans="1:6">
      <c r="A652" t="s">
        <v>134</v>
      </c>
      <c r="B652" t="s">
        <v>173</v>
      </c>
      <c r="C652" t="s">
        <v>858</v>
      </c>
      <c r="D652">
        <v>6</v>
      </c>
      <c r="E652">
        <v>0</v>
      </c>
      <c r="F652">
        <v>0</v>
      </c>
    </row>
    <row r="653" spans="1:6">
      <c r="A653" t="s">
        <v>134</v>
      </c>
      <c r="B653" t="s">
        <v>173</v>
      </c>
      <c r="C653" t="s">
        <v>859</v>
      </c>
      <c r="D653">
        <v>7</v>
      </c>
      <c r="E653">
        <v>0</v>
      </c>
      <c r="F653">
        <v>0</v>
      </c>
    </row>
    <row r="654" spans="1:6">
      <c r="A654" t="s">
        <v>134</v>
      </c>
      <c r="B654" t="s">
        <v>173</v>
      </c>
      <c r="C654" t="s">
        <v>860</v>
      </c>
      <c r="D654">
        <v>28</v>
      </c>
      <c r="E654">
        <v>0</v>
      </c>
      <c r="F654">
        <v>0</v>
      </c>
    </row>
    <row r="655" spans="1:6">
      <c r="A655" t="s">
        <v>134</v>
      </c>
      <c r="B655" t="s">
        <v>173</v>
      </c>
      <c r="C655" t="s">
        <v>861</v>
      </c>
      <c r="D655">
        <v>28</v>
      </c>
      <c r="E655">
        <v>0</v>
      </c>
      <c r="F655">
        <v>0</v>
      </c>
    </row>
    <row r="656" spans="1:6">
      <c r="A656" t="s">
        <v>134</v>
      </c>
      <c r="B656" t="s">
        <v>173</v>
      </c>
      <c r="C656" t="s">
        <v>862</v>
      </c>
      <c r="D656">
        <v>28</v>
      </c>
      <c r="E656">
        <v>0</v>
      </c>
      <c r="F656">
        <v>0</v>
      </c>
    </row>
    <row r="657" spans="1:6">
      <c r="A657" t="s">
        <v>134</v>
      </c>
      <c r="B657" t="s">
        <v>173</v>
      </c>
      <c r="C657" t="s">
        <v>863</v>
      </c>
      <c r="D657">
        <v>28</v>
      </c>
      <c r="E657">
        <v>0</v>
      </c>
      <c r="F657">
        <v>0</v>
      </c>
    </row>
    <row r="658" spans="1:6">
      <c r="A658" t="s">
        <v>134</v>
      </c>
      <c r="B658" t="s">
        <v>175</v>
      </c>
      <c r="C658" t="s">
        <v>856</v>
      </c>
      <c r="D658">
        <v>5.8666666666666671</v>
      </c>
      <c r="E658">
        <v>0</v>
      </c>
      <c r="F658">
        <v>0</v>
      </c>
    </row>
    <row r="659" spans="1:6">
      <c r="A659" t="s">
        <v>134</v>
      </c>
      <c r="B659" t="s">
        <v>175</v>
      </c>
      <c r="C659" t="s">
        <v>857</v>
      </c>
      <c r="D659">
        <v>5.8666666666666671</v>
      </c>
      <c r="E659">
        <v>0</v>
      </c>
      <c r="F659">
        <v>0</v>
      </c>
    </row>
    <row r="660" spans="1:6">
      <c r="A660" t="s">
        <v>134</v>
      </c>
      <c r="B660" t="s">
        <v>175</v>
      </c>
      <c r="C660" t="s">
        <v>858</v>
      </c>
      <c r="D660">
        <v>5.8666666666666671</v>
      </c>
      <c r="E660">
        <v>0</v>
      </c>
      <c r="F660">
        <v>0</v>
      </c>
    </row>
    <row r="661" spans="1:6">
      <c r="A661" t="s">
        <v>134</v>
      </c>
      <c r="B661" t="s">
        <v>175</v>
      </c>
      <c r="C661" t="s">
        <v>859</v>
      </c>
      <c r="D661">
        <v>5.8666666666666671</v>
      </c>
      <c r="E661">
        <v>0</v>
      </c>
      <c r="F661">
        <v>0</v>
      </c>
    </row>
    <row r="662" spans="1:6">
      <c r="A662" t="s">
        <v>134</v>
      </c>
      <c r="B662" t="s">
        <v>175</v>
      </c>
      <c r="C662" t="s">
        <v>860</v>
      </c>
      <c r="D662">
        <v>23.466666666666669</v>
      </c>
      <c r="E662">
        <v>0</v>
      </c>
      <c r="F662">
        <v>0</v>
      </c>
    </row>
    <row r="663" spans="1:6">
      <c r="A663" t="s">
        <v>134</v>
      </c>
      <c r="B663" t="s">
        <v>175</v>
      </c>
      <c r="C663" t="s">
        <v>861</v>
      </c>
      <c r="D663">
        <v>23.466666666666669</v>
      </c>
      <c r="E663">
        <v>0</v>
      </c>
      <c r="F663">
        <v>0</v>
      </c>
    </row>
    <row r="664" spans="1:6">
      <c r="A664" t="s">
        <v>134</v>
      </c>
      <c r="B664" t="s">
        <v>175</v>
      </c>
      <c r="C664" t="s">
        <v>862</v>
      </c>
      <c r="D664">
        <v>23.466666666666669</v>
      </c>
      <c r="E664">
        <v>0</v>
      </c>
      <c r="F664">
        <v>0</v>
      </c>
    </row>
    <row r="665" spans="1:6">
      <c r="A665" t="s">
        <v>134</v>
      </c>
      <c r="B665" t="s">
        <v>175</v>
      </c>
      <c r="C665" t="s">
        <v>863</v>
      </c>
      <c r="D665">
        <v>23.466666666666669</v>
      </c>
      <c r="E665">
        <v>0</v>
      </c>
      <c r="F665">
        <v>0</v>
      </c>
    </row>
    <row r="666" spans="1:6">
      <c r="A666" t="s">
        <v>134</v>
      </c>
      <c r="B666" t="s">
        <v>177</v>
      </c>
      <c r="C666" t="s">
        <v>856</v>
      </c>
      <c r="D666">
        <v>6.4399999999999995</v>
      </c>
      <c r="E666">
        <v>0</v>
      </c>
      <c r="F666">
        <v>0</v>
      </c>
    </row>
    <row r="667" spans="1:6">
      <c r="A667" t="s">
        <v>134</v>
      </c>
      <c r="B667" t="s">
        <v>177</v>
      </c>
      <c r="C667" t="s">
        <v>857</v>
      </c>
      <c r="D667">
        <v>6.4399999999999995</v>
      </c>
      <c r="E667">
        <v>0</v>
      </c>
      <c r="F667">
        <v>0</v>
      </c>
    </row>
    <row r="668" spans="1:6">
      <c r="A668" t="s">
        <v>134</v>
      </c>
      <c r="B668" t="s">
        <v>177</v>
      </c>
      <c r="C668" t="s">
        <v>858</v>
      </c>
      <c r="D668">
        <v>6.4399999999999995</v>
      </c>
      <c r="E668">
        <v>0</v>
      </c>
      <c r="F668">
        <v>0</v>
      </c>
    </row>
    <row r="669" spans="1:6">
      <c r="A669" t="s">
        <v>134</v>
      </c>
      <c r="B669" t="s">
        <v>177</v>
      </c>
      <c r="C669" t="s">
        <v>859</v>
      </c>
      <c r="D669">
        <v>6.4399999999999995</v>
      </c>
      <c r="E669">
        <v>0</v>
      </c>
      <c r="F669">
        <v>0</v>
      </c>
    </row>
    <row r="670" spans="1:6">
      <c r="A670" t="s">
        <v>134</v>
      </c>
      <c r="B670" t="s">
        <v>177</v>
      </c>
      <c r="C670" t="s">
        <v>860</v>
      </c>
      <c r="D670">
        <v>25.759999999999998</v>
      </c>
      <c r="E670">
        <v>0</v>
      </c>
      <c r="F670">
        <v>0</v>
      </c>
    </row>
    <row r="671" spans="1:6">
      <c r="A671" t="s">
        <v>134</v>
      </c>
      <c r="B671" t="s">
        <v>177</v>
      </c>
      <c r="C671" t="s">
        <v>861</v>
      </c>
      <c r="D671">
        <v>25.759999999999998</v>
      </c>
      <c r="E671">
        <v>0</v>
      </c>
      <c r="F671">
        <v>0</v>
      </c>
    </row>
    <row r="672" spans="1:6">
      <c r="A672" t="s">
        <v>134</v>
      </c>
      <c r="B672" t="s">
        <v>177</v>
      </c>
      <c r="C672" t="s">
        <v>862</v>
      </c>
      <c r="D672">
        <v>25.759999999999998</v>
      </c>
      <c r="E672">
        <v>0</v>
      </c>
      <c r="F672">
        <v>0</v>
      </c>
    </row>
    <row r="673" spans="1:6">
      <c r="A673" t="s">
        <v>134</v>
      </c>
      <c r="B673" t="s">
        <v>177</v>
      </c>
      <c r="C673" t="s">
        <v>863</v>
      </c>
      <c r="D673">
        <v>25.759999999999998</v>
      </c>
      <c r="E673">
        <v>0</v>
      </c>
      <c r="F673">
        <v>0</v>
      </c>
    </row>
    <row r="674" spans="1:6">
      <c r="A674" t="s">
        <v>134</v>
      </c>
      <c r="B674" t="s">
        <v>179</v>
      </c>
      <c r="C674" t="s">
        <v>856</v>
      </c>
      <c r="D674">
        <v>3.9</v>
      </c>
      <c r="E674">
        <v>0</v>
      </c>
      <c r="F674">
        <v>0</v>
      </c>
    </row>
    <row r="675" spans="1:6">
      <c r="A675" t="s">
        <v>134</v>
      </c>
      <c r="B675" t="s">
        <v>179</v>
      </c>
      <c r="C675" t="s">
        <v>857</v>
      </c>
      <c r="D675">
        <v>3.9</v>
      </c>
      <c r="E675">
        <v>0</v>
      </c>
      <c r="F675">
        <v>0</v>
      </c>
    </row>
    <row r="676" spans="1:6">
      <c r="A676" t="s">
        <v>134</v>
      </c>
      <c r="B676" t="s">
        <v>179</v>
      </c>
      <c r="C676" t="s">
        <v>858</v>
      </c>
      <c r="D676">
        <v>3.9</v>
      </c>
      <c r="E676">
        <v>0</v>
      </c>
      <c r="F676">
        <v>0</v>
      </c>
    </row>
    <row r="677" spans="1:6">
      <c r="A677" t="s">
        <v>134</v>
      </c>
      <c r="B677" t="s">
        <v>179</v>
      </c>
      <c r="C677" t="s">
        <v>859</v>
      </c>
      <c r="D677">
        <v>3.9</v>
      </c>
      <c r="E677">
        <v>0</v>
      </c>
      <c r="F677">
        <v>0</v>
      </c>
    </row>
    <row r="678" spans="1:6">
      <c r="A678" t="s">
        <v>134</v>
      </c>
      <c r="B678" t="s">
        <v>179</v>
      </c>
      <c r="C678" t="s">
        <v>860</v>
      </c>
      <c r="D678">
        <v>15.6</v>
      </c>
      <c r="E678">
        <v>0</v>
      </c>
      <c r="F678">
        <v>0</v>
      </c>
    </row>
    <row r="679" spans="1:6">
      <c r="A679" t="s">
        <v>134</v>
      </c>
      <c r="B679" t="s">
        <v>179</v>
      </c>
      <c r="C679" t="s">
        <v>861</v>
      </c>
      <c r="D679">
        <v>15.6</v>
      </c>
      <c r="E679">
        <v>0</v>
      </c>
      <c r="F679">
        <v>0</v>
      </c>
    </row>
    <row r="680" spans="1:6">
      <c r="A680" t="s">
        <v>134</v>
      </c>
      <c r="B680" t="s">
        <v>179</v>
      </c>
      <c r="C680" t="s">
        <v>862</v>
      </c>
      <c r="D680">
        <v>15.6</v>
      </c>
      <c r="E680">
        <v>0</v>
      </c>
      <c r="F680">
        <v>0</v>
      </c>
    </row>
    <row r="681" spans="1:6">
      <c r="A681" t="s">
        <v>134</v>
      </c>
      <c r="B681" t="s">
        <v>179</v>
      </c>
      <c r="C681" t="s">
        <v>863</v>
      </c>
      <c r="D681">
        <v>15.6</v>
      </c>
      <c r="E681">
        <v>0</v>
      </c>
      <c r="F681">
        <v>0</v>
      </c>
    </row>
    <row r="682" spans="1:6">
      <c r="A682" t="s">
        <v>134</v>
      </c>
      <c r="B682" t="s">
        <v>181</v>
      </c>
      <c r="C682" t="s">
        <v>856</v>
      </c>
      <c r="D682">
        <v>6.25</v>
      </c>
      <c r="E682">
        <v>0</v>
      </c>
      <c r="F682">
        <v>0</v>
      </c>
    </row>
    <row r="683" spans="1:6">
      <c r="A683" t="s">
        <v>134</v>
      </c>
      <c r="B683" t="s">
        <v>181</v>
      </c>
      <c r="C683" t="s">
        <v>857</v>
      </c>
      <c r="D683">
        <v>6.25</v>
      </c>
      <c r="E683">
        <v>0</v>
      </c>
      <c r="F683">
        <v>0</v>
      </c>
    </row>
    <row r="684" spans="1:6">
      <c r="A684" t="s">
        <v>134</v>
      </c>
      <c r="B684" t="s">
        <v>181</v>
      </c>
      <c r="C684" t="s">
        <v>858</v>
      </c>
      <c r="D684">
        <v>6.25</v>
      </c>
      <c r="E684">
        <v>0</v>
      </c>
      <c r="F684">
        <v>0</v>
      </c>
    </row>
    <row r="685" spans="1:6">
      <c r="A685" t="s">
        <v>134</v>
      </c>
      <c r="B685" t="s">
        <v>181</v>
      </c>
      <c r="C685" t="s">
        <v>859</v>
      </c>
      <c r="D685">
        <v>6.25</v>
      </c>
      <c r="E685">
        <v>0</v>
      </c>
      <c r="F685">
        <v>0</v>
      </c>
    </row>
    <row r="686" spans="1:6">
      <c r="A686" t="s">
        <v>134</v>
      </c>
      <c r="B686" t="s">
        <v>181</v>
      </c>
      <c r="C686" t="s">
        <v>860</v>
      </c>
      <c r="D686">
        <v>25</v>
      </c>
      <c r="E686">
        <v>0</v>
      </c>
      <c r="F686">
        <v>0</v>
      </c>
    </row>
    <row r="687" spans="1:6">
      <c r="A687" t="s">
        <v>134</v>
      </c>
      <c r="B687" t="s">
        <v>181</v>
      </c>
      <c r="C687" t="s">
        <v>861</v>
      </c>
      <c r="D687">
        <v>25</v>
      </c>
      <c r="E687">
        <v>0</v>
      </c>
      <c r="F687">
        <v>0</v>
      </c>
    </row>
    <row r="688" spans="1:6">
      <c r="A688" t="s">
        <v>134</v>
      </c>
      <c r="B688" t="s">
        <v>181</v>
      </c>
      <c r="C688" t="s">
        <v>862</v>
      </c>
      <c r="D688">
        <v>25</v>
      </c>
      <c r="E688">
        <v>0</v>
      </c>
      <c r="F688">
        <v>0</v>
      </c>
    </row>
    <row r="689" spans="1:6">
      <c r="A689" t="s">
        <v>134</v>
      </c>
      <c r="B689" t="s">
        <v>181</v>
      </c>
      <c r="C689" t="s">
        <v>863</v>
      </c>
      <c r="D689">
        <v>25</v>
      </c>
      <c r="E689">
        <v>0</v>
      </c>
      <c r="F689">
        <v>0</v>
      </c>
    </row>
    <row r="690" spans="1:6">
      <c r="A690" t="s">
        <v>134</v>
      </c>
      <c r="B690" t="s">
        <v>183</v>
      </c>
      <c r="C690" t="s">
        <v>856</v>
      </c>
      <c r="D690">
        <v>4.9000000000000004</v>
      </c>
      <c r="E690">
        <v>0</v>
      </c>
      <c r="F690">
        <v>0</v>
      </c>
    </row>
    <row r="691" spans="1:6">
      <c r="A691" t="s">
        <v>134</v>
      </c>
      <c r="B691" t="s">
        <v>183</v>
      </c>
      <c r="C691" t="s">
        <v>857</v>
      </c>
      <c r="D691">
        <v>4.9000000000000004</v>
      </c>
      <c r="E691">
        <v>0</v>
      </c>
      <c r="F691">
        <v>0</v>
      </c>
    </row>
    <row r="692" spans="1:6">
      <c r="A692" t="s">
        <v>134</v>
      </c>
      <c r="B692" t="s">
        <v>183</v>
      </c>
      <c r="C692" t="s">
        <v>858</v>
      </c>
      <c r="D692">
        <v>4.9000000000000004</v>
      </c>
      <c r="E692">
        <v>0</v>
      </c>
      <c r="F692">
        <v>0</v>
      </c>
    </row>
    <row r="693" spans="1:6">
      <c r="A693" t="s">
        <v>134</v>
      </c>
      <c r="B693" t="s">
        <v>183</v>
      </c>
      <c r="C693" t="s">
        <v>859</v>
      </c>
      <c r="D693">
        <v>4.9000000000000004</v>
      </c>
      <c r="E693">
        <v>0</v>
      </c>
      <c r="F693">
        <v>0</v>
      </c>
    </row>
    <row r="694" spans="1:6">
      <c r="A694" t="s">
        <v>134</v>
      </c>
      <c r="B694" t="s">
        <v>183</v>
      </c>
      <c r="C694" t="s">
        <v>860</v>
      </c>
      <c r="D694">
        <v>19.600000000000001</v>
      </c>
      <c r="E694">
        <v>0</v>
      </c>
      <c r="F694">
        <v>0</v>
      </c>
    </row>
    <row r="695" spans="1:6">
      <c r="A695" t="s">
        <v>134</v>
      </c>
      <c r="B695" t="s">
        <v>183</v>
      </c>
      <c r="C695" t="s">
        <v>861</v>
      </c>
      <c r="D695">
        <v>19.600000000000001</v>
      </c>
      <c r="E695">
        <v>0</v>
      </c>
      <c r="F695">
        <v>0</v>
      </c>
    </row>
    <row r="696" spans="1:6">
      <c r="A696" t="s">
        <v>134</v>
      </c>
      <c r="B696" t="s">
        <v>183</v>
      </c>
      <c r="C696" t="s">
        <v>862</v>
      </c>
      <c r="D696">
        <v>19.600000000000001</v>
      </c>
      <c r="E696">
        <v>0</v>
      </c>
      <c r="F696">
        <v>0</v>
      </c>
    </row>
    <row r="697" spans="1:6">
      <c r="A697" t="s">
        <v>134</v>
      </c>
      <c r="B697" t="s">
        <v>183</v>
      </c>
      <c r="C697" t="s">
        <v>863</v>
      </c>
      <c r="D697">
        <v>19.600000000000001</v>
      </c>
      <c r="E697">
        <v>0</v>
      </c>
      <c r="F697">
        <v>0</v>
      </c>
    </row>
    <row r="698" spans="1:6">
      <c r="A698" t="s">
        <v>134</v>
      </c>
      <c r="B698" t="s">
        <v>185</v>
      </c>
      <c r="C698" t="s">
        <v>856</v>
      </c>
      <c r="D698">
        <v>14.5</v>
      </c>
      <c r="E698">
        <v>0</v>
      </c>
      <c r="F698">
        <v>0</v>
      </c>
    </row>
    <row r="699" spans="1:6">
      <c r="A699" t="s">
        <v>134</v>
      </c>
      <c r="B699" t="s">
        <v>185</v>
      </c>
      <c r="C699" t="s">
        <v>857</v>
      </c>
      <c r="D699">
        <v>14.5</v>
      </c>
      <c r="E699">
        <v>0</v>
      </c>
      <c r="F699">
        <v>0</v>
      </c>
    </row>
    <row r="700" spans="1:6">
      <c r="A700" t="s">
        <v>134</v>
      </c>
      <c r="B700" t="s">
        <v>185</v>
      </c>
      <c r="C700" t="s">
        <v>858</v>
      </c>
      <c r="D700">
        <v>14.5</v>
      </c>
      <c r="E700">
        <v>0</v>
      </c>
      <c r="F700">
        <v>0</v>
      </c>
    </row>
    <row r="701" spans="1:6">
      <c r="A701" t="s">
        <v>134</v>
      </c>
      <c r="B701" t="s">
        <v>185</v>
      </c>
      <c r="C701" t="s">
        <v>859</v>
      </c>
      <c r="D701">
        <v>14.5</v>
      </c>
      <c r="E701">
        <v>0</v>
      </c>
      <c r="F701">
        <v>0</v>
      </c>
    </row>
    <row r="702" spans="1:6">
      <c r="A702" t="s">
        <v>134</v>
      </c>
      <c r="B702" t="s">
        <v>185</v>
      </c>
      <c r="C702" t="s">
        <v>860</v>
      </c>
      <c r="D702">
        <v>58</v>
      </c>
      <c r="E702">
        <v>0</v>
      </c>
      <c r="F702">
        <v>0</v>
      </c>
    </row>
    <row r="703" spans="1:6">
      <c r="A703" t="s">
        <v>134</v>
      </c>
      <c r="B703" t="s">
        <v>185</v>
      </c>
      <c r="C703" t="s">
        <v>861</v>
      </c>
      <c r="D703">
        <v>58</v>
      </c>
      <c r="E703">
        <v>0</v>
      </c>
      <c r="F703">
        <v>0</v>
      </c>
    </row>
    <row r="704" spans="1:6">
      <c r="A704" t="s">
        <v>134</v>
      </c>
      <c r="B704" t="s">
        <v>185</v>
      </c>
      <c r="C704" t="s">
        <v>862</v>
      </c>
      <c r="D704">
        <v>58</v>
      </c>
      <c r="E704">
        <v>0</v>
      </c>
      <c r="F704">
        <v>0</v>
      </c>
    </row>
    <row r="705" spans="1:6">
      <c r="A705" t="s">
        <v>134</v>
      </c>
      <c r="B705" t="s">
        <v>185</v>
      </c>
      <c r="C705" t="s">
        <v>863</v>
      </c>
      <c r="D705">
        <v>58</v>
      </c>
      <c r="E705">
        <v>0</v>
      </c>
      <c r="F705">
        <v>0</v>
      </c>
    </row>
    <row r="706" spans="1:6">
      <c r="A706" t="s">
        <v>136</v>
      </c>
      <c r="B706" t="s">
        <v>171</v>
      </c>
      <c r="C706" t="s">
        <v>856</v>
      </c>
      <c r="D706">
        <v>2.8253773969808238</v>
      </c>
      <c r="E706">
        <v>0</v>
      </c>
      <c r="F706">
        <v>0</v>
      </c>
    </row>
    <row r="707" spans="1:6">
      <c r="A707" t="s">
        <v>136</v>
      </c>
      <c r="B707" t="s">
        <v>171</v>
      </c>
      <c r="C707" t="s">
        <v>857</v>
      </c>
      <c r="D707">
        <v>2.8253773969808238</v>
      </c>
      <c r="E707">
        <v>0</v>
      </c>
      <c r="F707">
        <v>0</v>
      </c>
    </row>
    <row r="708" spans="1:6">
      <c r="A708" t="s">
        <v>136</v>
      </c>
      <c r="B708" t="s">
        <v>171</v>
      </c>
      <c r="C708" t="s">
        <v>858</v>
      </c>
      <c r="D708">
        <v>2.8253773969808238</v>
      </c>
      <c r="E708">
        <v>0</v>
      </c>
      <c r="F708">
        <v>0</v>
      </c>
    </row>
    <row r="709" spans="1:6">
      <c r="A709" t="s">
        <v>136</v>
      </c>
      <c r="B709" t="s">
        <v>171</v>
      </c>
      <c r="C709" t="s">
        <v>859</v>
      </c>
      <c r="D709">
        <v>2.8253773969808238</v>
      </c>
      <c r="E709">
        <v>0</v>
      </c>
      <c r="F709">
        <v>0</v>
      </c>
    </row>
    <row r="710" spans="1:6">
      <c r="A710" t="s">
        <v>136</v>
      </c>
      <c r="B710" t="s">
        <v>171</v>
      </c>
      <c r="C710" t="s">
        <v>860</v>
      </c>
      <c r="D710">
        <v>11.301509587923295</v>
      </c>
      <c r="E710">
        <v>0</v>
      </c>
      <c r="F710">
        <v>0</v>
      </c>
    </row>
    <row r="711" spans="1:6">
      <c r="A711" t="s">
        <v>136</v>
      </c>
      <c r="B711" t="s">
        <v>171</v>
      </c>
      <c r="C711" t="s">
        <v>861</v>
      </c>
      <c r="D711">
        <v>11.301509587923295</v>
      </c>
      <c r="E711">
        <v>0</v>
      </c>
      <c r="F711">
        <v>0</v>
      </c>
    </row>
    <row r="712" spans="1:6">
      <c r="A712" t="s">
        <v>136</v>
      </c>
      <c r="B712" t="s">
        <v>171</v>
      </c>
      <c r="C712" t="s">
        <v>862</v>
      </c>
      <c r="D712">
        <v>11.301509587923295</v>
      </c>
      <c r="E712">
        <v>0</v>
      </c>
      <c r="F712">
        <v>0</v>
      </c>
    </row>
    <row r="713" spans="1:6">
      <c r="A713" t="s">
        <v>136</v>
      </c>
      <c r="B713" t="s">
        <v>171</v>
      </c>
      <c r="C713" t="s">
        <v>863</v>
      </c>
      <c r="D713">
        <v>11.301509587923295</v>
      </c>
      <c r="E713">
        <v>0</v>
      </c>
      <c r="F713">
        <v>0</v>
      </c>
    </row>
    <row r="714" spans="1:6">
      <c r="A714" t="s">
        <v>136</v>
      </c>
      <c r="B714" t="s">
        <v>173</v>
      </c>
      <c r="C714" t="s">
        <v>856</v>
      </c>
      <c r="D714">
        <v>0.90913925299999998</v>
      </c>
      <c r="E714">
        <v>0</v>
      </c>
      <c r="F714">
        <v>0</v>
      </c>
    </row>
    <row r="715" spans="1:6">
      <c r="A715" t="s">
        <v>136</v>
      </c>
      <c r="B715" t="s">
        <v>173</v>
      </c>
      <c r="C715" t="s">
        <v>857</v>
      </c>
      <c r="D715">
        <v>1.9926951352121214</v>
      </c>
      <c r="E715">
        <v>0</v>
      </c>
      <c r="F715">
        <v>0</v>
      </c>
    </row>
    <row r="716" spans="1:6">
      <c r="A716" t="s">
        <v>136</v>
      </c>
      <c r="B716" t="s">
        <v>173</v>
      </c>
      <c r="C716" t="s">
        <v>858</v>
      </c>
      <c r="D716">
        <v>3.0762510174242426</v>
      </c>
      <c r="E716">
        <v>0</v>
      </c>
      <c r="F716">
        <v>0</v>
      </c>
    </row>
    <row r="717" spans="1:6">
      <c r="A717" t="s">
        <v>136</v>
      </c>
      <c r="B717" t="s">
        <v>173</v>
      </c>
      <c r="C717" t="s">
        <v>859</v>
      </c>
      <c r="D717">
        <v>4.1598068996363642</v>
      </c>
      <c r="E717">
        <v>0</v>
      </c>
      <c r="F717">
        <v>0</v>
      </c>
    </row>
    <row r="718" spans="1:6">
      <c r="A718" t="s">
        <v>136</v>
      </c>
      <c r="B718" t="s">
        <v>173</v>
      </c>
      <c r="C718" t="s">
        <v>860</v>
      </c>
      <c r="D718">
        <v>16.639227598545457</v>
      </c>
      <c r="E718">
        <v>0</v>
      </c>
      <c r="F718">
        <v>0</v>
      </c>
    </row>
    <row r="719" spans="1:6">
      <c r="A719" t="s">
        <v>136</v>
      </c>
      <c r="B719" t="s">
        <v>173</v>
      </c>
      <c r="C719" t="s">
        <v>861</v>
      </c>
      <c r="D719">
        <v>16.639227598545457</v>
      </c>
      <c r="E719">
        <v>0</v>
      </c>
      <c r="F719">
        <v>0</v>
      </c>
    </row>
    <row r="720" spans="1:6">
      <c r="A720" t="s">
        <v>136</v>
      </c>
      <c r="B720" t="s">
        <v>173</v>
      </c>
      <c r="C720" t="s">
        <v>862</v>
      </c>
      <c r="D720">
        <v>16.639227598545457</v>
      </c>
      <c r="E720">
        <v>0</v>
      </c>
      <c r="F720">
        <v>0</v>
      </c>
    </row>
    <row r="721" spans="1:6">
      <c r="A721" t="s">
        <v>136</v>
      </c>
      <c r="B721" t="s">
        <v>173</v>
      </c>
      <c r="C721" t="s">
        <v>863</v>
      </c>
      <c r="D721">
        <v>16.639227598545457</v>
      </c>
      <c r="E721">
        <v>0</v>
      </c>
      <c r="F721">
        <v>0</v>
      </c>
    </row>
    <row r="722" spans="1:6">
      <c r="A722" t="s">
        <v>136</v>
      </c>
      <c r="B722" t="s">
        <v>175</v>
      </c>
      <c r="C722" t="s">
        <v>856</v>
      </c>
      <c r="D722">
        <v>5.8666666666666671</v>
      </c>
      <c r="E722">
        <v>0</v>
      </c>
      <c r="F722">
        <v>0</v>
      </c>
    </row>
    <row r="723" spans="1:6">
      <c r="A723" t="s">
        <v>136</v>
      </c>
      <c r="B723" t="s">
        <v>175</v>
      </c>
      <c r="C723" t="s">
        <v>857</v>
      </c>
      <c r="D723">
        <v>5.8666666666666671</v>
      </c>
      <c r="E723">
        <v>0</v>
      </c>
      <c r="F723">
        <v>0</v>
      </c>
    </row>
    <row r="724" spans="1:6">
      <c r="A724" t="s">
        <v>136</v>
      </c>
      <c r="B724" t="s">
        <v>175</v>
      </c>
      <c r="C724" t="s">
        <v>858</v>
      </c>
      <c r="D724">
        <v>5.8666666666666671</v>
      </c>
      <c r="E724">
        <v>0</v>
      </c>
      <c r="F724">
        <v>0</v>
      </c>
    </row>
    <row r="725" spans="1:6">
      <c r="A725" t="s">
        <v>136</v>
      </c>
      <c r="B725" t="s">
        <v>175</v>
      </c>
      <c r="C725" t="s">
        <v>859</v>
      </c>
      <c r="D725">
        <v>5.8666666666666671</v>
      </c>
      <c r="E725">
        <v>0</v>
      </c>
      <c r="F725">
        <v>0</v>
      </c>
    </row>
    <row r="726" spans="1:6">
      <c r="A726" t="s">
        <v>136</v>
      </c>
      <c r="B726" t="s">
        <v>175</v>
      </c>
      <c r="C726" t="s">
        <v>860</v>
      </c>
      <c r="D726">
        <v>23.466666666666669</v>
      </c>
      <c r="E726">
        <v>0</v>
      </c>
      <c r="F726">
        <v>0</v>
      </c>
    </row>
    <row r="727" spans="1:6">
      <c r="A727" t="s">
        <v>136</v>
      </c>
      <c r="B727" t="s">
        <v>175</v>
      </c>
      <c r="C727" t="s">
        <v>861</v>
      </c>
      <c r="D727">
        <v>23.466666666666669</v>
      </c>
      <c r="E727">
        <v>0</v>
      </c>
      <c r="F727">
        <v>0</v>
      </c>
    </row>
    <row r="728" spans="1:6">
      <c r="A728" t="s">
        <v>136</v>
      </c>
      <c r="B728" t="s">
        <v>175</v>
      </c>
      <c r="C728" t="s">
        <v>862</v>
      </c>
      <c r="D728">
        <v>23.466666666666669</v>
      </c>
      <c r="E728">
        <v>0</v>
      </c>
      <c r="F728">
        <v>0</v>
      </c>
    </row>
    <row r="729" spans="1:6">
      <c r="A729" t="s">
        <v>136</v>
      </c>
      <c r="B729" t="s">
        <v>175</v>
      </c>
      <c r="C729" t="s">
        <v>863</v>
      </c>
      <c r="D729">
        <v>23.466666666666669</v>
      </c>
      <c r="E729">
        <v>0</v>
      </c>
      <c r="F729">
        <v>0</v>
      </c>
    </row>
    <row r="730" spans="1:6">
      <c r="A730" t="s">
        <v>136</v>
      </c>
      <c r="B730" t="s">
        <v>177</v>
      </c>
      <c r="C730" t="s">
        <v>856</v>
      </c>
      <c r="D730">
        <v>6.4399999999999995</v>
      </c>
      <c r="E730">
        <v>0</v>
      </c>
      <c r="F730">
        <v>0</v>
      </c>
    </row>
    <row r="731" spans="1:6">
      <c r="A731" t="s">
        <v>136</v>
      </c>
      <c r="B731" t="s">
        <v>177</v>
      </c>
      <c r="C731" t="s">
        <v>857</v>
      </c>
      <c r="D731">
        <v>6.4399999999999995</v>
      </c>
      <c r="E731">
        <v>0</v>
      </c>
      <c r="F731">
        <v>0</v>
      </c>
    </row>
    <row r="732" spans="1:6">
      <c r="A732" t="s">
        <v>136</v>
      </c>
      <c r="B732" t="s">
        <v>177</v>
      </c>
      <c r="C732" t="s">
        <v>858</v>
      </c>
      <c r="D732">
        <v>6.4399999999999995</v>
      </c>
      <c r="E732">
        <v>0</v>
      </c>
      <c r="F732">
        <v>0</v>
      </c>
    </row>
    <row r="733" spans="1:6">
      <c r="A733" t="s">
        <v>136</v>
      </c>
      <c r="B733" t="s">
        <v>177</v>
      </c>
      <c r="C733" t="s">
        <v>859</v>
      </c>
      <c r="D733">
        <v>6.4399999999999995</v>
      </c>
      <c r="E733">
        <v>0</v>
      </c>
      <c r="F733">
        <v>0</v>
      </c>
    </row>
    <row r="734" spans="1:6">
      <c r="A734" t="s">
        <v>136</v>
      </c>
      <c r="B734" t="s">
        <v>177</v>
      </c>
      <c r="C734" t="s">
        <v>860</v>
      </c>
      <c r="D734">
        <v>25.759999999999998</v>
      </c>
      <c r="E734">
        <v>0</v>
      </c>
      <c r="F734">
        <v>0</v>
      </c>
    </row>
    <row r="735" spans="1:6">
      <c r="A735" t="s">
        <v>136</v>
      </c>
      <c r="B735" t="s">
        <v>177</v>
      </c>
      <c r="C735" t="s">
        <v>861</v>
      </c>
      <c r="D735">
        <v>25.759999999999998</v>
      </c>
      <c r="E735">
        <v>0</v>
      </c>
      <c r="F735">
        <v>0</v>
      </c>
    </row>
    <row r="736" spans="1:6">
      <c r="A736" t="s">
        <v>136</v>
      </c>
      <c r="B736" t="s">
        <v>177</v>
      </c>
      <c r="C736" t="s">
        <v>862</v>
      </c>
      <c r="D736">
        <v>25.759999999999998</v>
      </c>
      <c r="E736">
        <v>0</v>
      </c>
      <c r="F736">
        <v>0</v>
      </c>
    </row>
    <row r="737" spans="1:6">
      <c r="A737" t="s">
        <v>136</v>
      </c>
      <c r="B737" t="s">
        <v>177</v>
      </c>
      <c r="C737" t="s">
        <v>863</v>
      </c>
      <c r="D737">
        <v>25.759999999999998</v>
      </c>
      <c r="E737">
        <v>0</v>
      </c>
      <c r="F737">
        <v>0</v>
      </c>
    </row>
    <row r="738" spans="1:6">
      <c r="A738" t="s">
        <v>136</v>
      </c>
      <c r="B738" t="s">
        <v>179</v>
      </c>
      <c r="C738" t="s">
        <v>856</v>
      </c>
      <c r="D738">
        <v>3.9</v>
      </c>
      <c r="E738">
        <v>0</v>
      </c>
      <c r="F738">
        <v>0</v>
      </c>
    </row>
    <row r="739" spans="1:6">
      <c r="A739" t="s">
        <v>136</v>
      </c>
      <c r="B739" t="s">
        <v>179</v>
      </c>
      <c r="C739" t="s">
        <v>857</v>
      </c>
      <c r="D739">
        <v>3.9</v>
      </c>
      <c r="E739">
        <v>0</v>
      </c>
      <c r="F739">
        <v>0</v>
      </c>
    </row>
    <row r="740" spans="1:6">
      <c r="A740" t="s">
        <v>136</v>
      </c>
      <c r="B740" t="s">
        <v>179</v>
      </c>
      <c r="C740" t="s">
        <v>858</v>
      </c>
      <c r="D740">
        <v>3.9</v>
      </c>
      <c r="E740">
        <v>0</v>
      </c>
      <c r="F740">
        <v>0</v>
      </c>
    </row>
    <row r="741" spans="1:6">
      <c r="A741" t="s">
        <v>136</v>
      </c>
      <c r="B741" t="s">
        <v>179</v>
      </c>
      <c r="C741" t="s">
        <v>859</v>
      </c>
      <c r="D741">
        <v>3.9</v>
      </c>
      <c r="E741">
        <v>0</v>
      </c>
      <c r="F741">
        <v>0</v>
      </c>
    </row>
    <row r="742" spans="1:6">
      <c r="A742" t="s">
        <v>136</v>
      </c>
      <c r="B742" t="s">
        <v>179</v>
      </c>
      <c r="C742" t="s">
        <v>860</v>
      </c>
      <c r="D742">
        <v>15.6</v>
      </c>
      <c r="E742">
        <v>0</v>
      </c>
      <c r="F742">
        <v>0</v>
      </c>
    </row>
    <row r="743" spans="1:6">
      <c r="A743" t="s">
        <v>136</v>
      </c>
      <c r="B743" t="s">
        <v>179</v>
      </c>
      <c r="C743" t="s">
        <v>861</v>
      </c>
      <c r="D743">
        <v>15.6</v>
      </c>
      <c r="E743">
        <v>0</v>
      </c>
      <c r="F743">
        <v>0</v>
      </c>
    </row>
    <row r="744" spans="1:6">
      <c r="A744" t="s">
        <v>136</v>
      </c>
      <c r="B744" t="s">
        <v>179</v>
      </c>
      <c r="C744" t="s">
        <v>862</v>
      </c>
      <c r="D744">
        <v>15.6</v>
      </c>
      <c r="E744">
        <v>0</v>
      </c>
      <c r="F744">
        <v>0</v>
      </c>
    </row>
    <row r="745" spans="1:6">
      <c r="A745" t="s">
        <v>136</v>
      </c>
      <c r="B745" t="s">
        <v>179</v>
      </c>
      <c r="C745" t="s">
        <v>863</v>
      </c>
      <c r="D745">
        <v>15.6</v>
      </c>
      <c r="E745">
        <v>0</v>
      </c>
      <c r="F745">
        <v>0</v>
      </c>
    </row>
    <row r="746" spans="1:6">
      <c r="A746" t="s">
        <v>136</v>
      </c>
      <c r="B746" t="s">
        <v>181</v>
      </c>
      <c r="C746" t="s">
        <v>856</v>
      </c>
      <c r="D746">
        <v>6.25</v>
      </c>
      <c r="E746">
        <v>0</v>
      </c>
      <c r="F746">
        <v>0</v>
      </c>
    </row>
    <row r="747" spans="1:6">
      <c r="A747" t="s">
        <v>136</v>
      </c>
      <c r="B747" t="s">
        <v>181</v>
      </c>
      <c r="C747" t="s">
        <v>857</v>
      </c>
      <c r="D747">
        <v>6.25</v>
      </c>
      <c r="E747">
        <v>0</v>
      </c>
      <c r="F747">
        <v>0</v>
      </c>
    </row>
    <row r="748" spans="1:6">
      <c r="A748" t="s">
        <v>136</v>
      </c>
      <c r="B748" t="s">
        <v>181</v>
      </c>
      <c r="C748" t="s">
        <v>858</v>
      </c>
      <c r="D748">
        <v>6.25</v>
      </c>
      <c r="E748">
        <v>0</v>
      </c>
      <c r="F748">
        <v>0</v>
      </c>
    </row>
    <row r="749" spans="1:6">
      <c r="A749" t="s">
        <v>136</v>
      </c>
      <c r="B749" t="s">
        <v>181</v>
      </c>
      <c r="C749" t="s">
        <v>859</v>
      </c>
      <c r="D749">
        <v>6.25</v>
      </c>
      <c r="E749">
        <v>0</v>
      </c>
      <c r="F749">
        <v>0</v>
      </c>
    </row>
    <row r="750" spans="1:6">
      <c r="A750" t="s">
        <v>136</v>
      </c>
      <c r="B750" t="s">
        <v>181</v>
      </c>
      <c r="C750" t="s">
        <v>860</v>
      </c>
      <c r="D750">
        <v>25</v>
      </c>
      <c r="E750">
        <v>0</v>
      </c>
      <c r="F750">
        <v>0</v>
      </c>
    </row>
    <row r="751" spans="1:6">
      <c r="A751" t="s">
        <v>136</v>
      </c>
      <c r="B751" t="s">
        <v>181</v>
      </c>
      <c r="C751" t="s">
        <v>861</v>
      </c>
      <c r="D751">
        <v>25</v>
      </c>
      <c r="E751">
        <v>0</v>
      </c>
      <c r="F751">
        <v>0</v>
      </c>
    </row>
    <row r="752" spans="1:6">
      <c r="A752" t="s">
        <v>136</v>
      </c>
      <c r="B752" t="s">
        <v>181</v>
      </c>
      <c r="C752" t="s">
        <v>862</v>
      </c>
      <c r="D752">
        <v>25</v>
      </c>
      <c r="E752">
        <v>0</v>
      </c>
      <c r="F752">
        <v>0</v>
      </c>
    </row>
    <row r="753" spans="1:6">
      <c r="A753" t="s">
        <v>136</v>
      </c>
      <c r="B753" t="s">
        <v>181</v>
      </c>
      <c r="C753" t="s">
        <v>863</v>
      </c>
      <c r="D753">
        <v>25</v>
      </c>
      <c r="E753">
        <v>0</v>
      </c>
      <c r="F753">
        <v>0</v>
      </c>
    </row>
    <row r="754" spans="1:6">
      <c r="A754" t="s">
        <v>136</v>
      </c>
      <c r="B754" t="s">
        <v>183</v>
      </c>
      <c r="C754" t="s">
        <v>856</v>
      </c>
      <c r="D754">
        <v>4.9000000000000004</v>
      </c>
      <c r="E754">
        <v>0</v>
      </c>
      <c r="F754">
        <v>0</v>
      </c>
    </row>
    <row r="755" spans="1:6">
      <c r="A755" t="s">
        <v>136</v>
      </c>
      <c r="B755" t="s">
        <v>183</v>
      </c>
      <c r="C755" t="s">
        <v>857</v>
      </c>
      <c r="D755">
        <v>4.9000000000000004</v>
      </c>
      <c r="E755">
        <v>0</v>
      </c>
      <c r="F755">
        <v>0</v>
      </c>
    </row>
    <row r="756" spans="1:6">
      <c r="A756" t="s">
        <v>136</v>
      </c>
      <c r="B756" t="s">
        <v>183</v>
      </c>
      <c r="C756" t="s">
        <v>858</v>
      </c>
      <c r="D756">
        <v>4.9000000000000004</v>
      </c>
      <c r="E756">
        <v>0</v>
      </c>
      <c r="F756">
        <v>0</v>
      </c>
    </row>
    <row r="757" spans="1:6">
      <c r="A757" t="s">
        <v>136</v>
      </c>
      <c r="B757" t="s">
        <v>183</v>
      </c>
      <c r="C757" t="s">
        <v>859</v>
      </c>
      <c r="D757">
        <v>4.9000000000000004</v>
      </c>
      <c r="E757">
        <v>0</v>
      </c>
      <c r="F757">
        <v>0</v>
      </c>
    </row>
    <row r="758" spans="1:6">
      <c r="A758" t="s">
        <v>136</v>
      </c>
      <c r="B758" t="s">
        <v>183</v>
      </c>
      <c r="C758" t="s">
        <v>860</v>
      </c>
      <c r="D758">
        <v>19.600000000000001</v>
      </c>
      <c r="E758">
        <v>0</v>
      </c>
      <c r="F758">
        <v>0</v>
      </c>
    </row>
    <row r="759" spans="1:6">
      <c r="A759" t="s">
        <v>136</v>
      </c>
      <c r="B759" t="s">
        <v>183</v>
      </c>
      <c r="C759" t="s">
        <v>861</v>
      </c>
      <c r="D759">
        <v>19.600000000000001</v>
      </c>
      <c r="E759">
        <v>0</v>
      </c>
      <c r="F759">
        <v>0</v>
      </c>
    </row>
    <row r="760" spans="1:6">
      <c r="A760" t="s">
        <v>136</v>
      </c>
      <c r="B760" t="s">
        <v>183</v>
      </c>
      <c r="C760" t="s">
        <v>862</v>
      </c>
      <c r="D760">
        <v>19.600000000000001</v>
      </c>
      <c r="E760">
        <v>0</v>
      </c>
      <c r="F760">
        <v>0</v>
      </c>
    </row>
    <row r="761" spans="1:6">
      <c r="A761" t="s">
        <v>136</v>
      </c>
      <c r="B761" t="s">
        <v>183</v>
      </c>
      <c r="C761" t="s">
        <v>863</v>
      </c>
      <c r="D761">
        <v>19.600000000000001</v>
      </c>
      <c r="E761">
        <v>0</v>
      </c>
      <c r="F761">
        <v>0</v>
      </c>
    </row>
    <row r="762" spans="1:6">
      <c r="A762" t="s">
        <v>136</v>
      </c>
      <c r="B762" t="s">
        <v>185</v>
      </c>
      <c r="C762" t="s">
        <v>856</v>
      </c>
      <c r="D762">
        <v>14.5</v>
      </c>
      <c r="E762">
        <v>0</v>
      </c>
      <c r="F762">
        <v>0</v>
      </c>
    </row>
    <row r="763" spans="1:6">
      <c r="A763" t="s">
        <v>136</v>
      </c>
      <c r="B763" t="s">
        <v>185</v>
      </c>
      <c r="C763" t="s">
        <v>857</v>
      </c>
      <c r="D763">
        <v>14.5</v>
      </c>
      <c r="E763">
        <v>0</v>
      </c>
      <c r="F763">
        <v>0</v>
      </c>
    </row>
    <row r="764" spans="1:6">
      <c r="A764" t="s">
        <v>136</v>
      </c>
      <c r="B764" t="s">
        <v>185</v>
      </c>
      <c r="C764" t="s">
        <v>858</v>
      </c>
      <c r="D764">
        <v>14.5</v>
      </c>
      <c r="E764">
        <v>0</v>
      </c>
      <c r="F764">
        <v>0</v>
      </c>
    </row>
    <row r="765" spans="1:6">
      <c r="A765" t="s">
        <v>136</v>
      </c>
      <c r="B765" t="s">
        <v>185</v>
      </c>
      <c r="C765" t="s">
        <v>859</v>
      </c>
      <c r="D765">
        <v>14.5</v>
      </c>
      <c r="E765">
        <v>0</v>
      </c>
      <c r="F765">
        <v>0</v>
      </c>
    </row>
    <row r="766" spans="1:6">
      <c r="A766" t="s">
        <v>136</v>
      </c>
      <c r="B766" t="s">
        <v>185</v>
      </c>
      <c r="C766" t="s">
        <v>860</v>
      </c>
      <c r="D766">
        <v>58</v>
      </c>
      <c r="E766">
        <v>0</v>
      </c>
      <c r="F766">
        <v>0</v>
      </c>
    </row>
    <row r="767" spans="1:6">
      <c r="A767" t="s">
        <v>136</v>
      </c>
      <c r="B767" t="s">
        <v>185</v>
      </c>
      <c r="C767" t="s">
        <v>861</v>
      </c>
      <c r="D767">
        <v>58</v>
      </c>
      <c r="E767">
        <v>0</v>
      </c>
      <c r="F767">
        <v>0</v>
      </c>
    </row>
    <row r="768" spans="1:6">
      <c r="A768" t="s">
        <v>136</v>
      </c>
      <c r="B768" t="s">
        <v>185</v>
      </c>
      <c r="C768" t="s">
        <v>862</v>
      </c>
      <c r="D768">
        <v>58</v>
      </c>
      <c r="E768">
        <v>0</v>
      </c>
      <c r="F768">
        <v>0</v>
      </c>
    </row>
    <row r="769" spans="1:6">
      <c r="A769" t="s">
        <v>136</v>
      </c>
      <c r="B769" t="s">
        <v>185</v>
      </c>
      <c r="C769" t="s">
        <v>863</v>
      </c>
      <c r="D769">
        <v>58</v>
      </c>
      <c r="E769">
        <v>0</v>
      </c>
      <c r="F769">
        <v>0</v>
      </c>
    </row>
    <row r="770" spans="1:6">
      <c r="A770" t="s">
        <v>138</v>
      </c>
      <c r="B770" t="s">
        <v>171</v>
      </c>
      <c r="C770" t="s">
        <v>856</v>
      </c>
      <c r="D770">
        <v>3</v>
      </c>
      <c r="E770">
        <v>0</v>
      </c>
      <c r="F770">
        <v>0</v>
      </c>
    </row>
    <row r="771" spans="1:6">
      <c r="A771" t="s">
        <v>138</v>
      </c>
      <c r="B771" t="s">
        <v>171</v>
      </c>
      <c r="C771" t="s">
        <v>857</v>
      </c>
      <c r="D771">
        <v>3</v>
      </c>
      <c r="E771">
        <v>0</v>
      </c>
      <c r="F771">
        <v>0</v>
      </c>
    </row>
    <row r="772" spans="1:6">
      <c r="A772" t="s">
        <v>138</v>
      </c>
      <c r="B772" t="s">
        <v>171</v>
      </c>
      <c r="C772" t="s">
        <v>858</v>
      </c>
      <c r="D772">
        <v>3</v>
      </c>
      <c r="E772">
        <v>0</v>
      </c>
      <c r="F772">
        <v>0</v>
      </c>
    </row>
    <row r="773" spans="1:6">
      <c r="A773" t="s">
        <v>138</v>
      </c>
      <c r="B773" t="s">
        <v>171</v>
      </c>
      <c r="C773" t="s">
        <v>859</v>
      </c>
      <c r="D773">
        <v>3</v>
      </c>
      <c r="E773">
        <v>0</v>
      </c>
      <c r="F773">
        <v>0</v>
      </c>
    </row>
    <row r="774" spans="1:6">
      <c r="A774" t="s">
        <v>138</v>
      </c>
      <c r="B774" t="s">
        <v>171</v>
      </c>
      <c r="C774" t="s">
        <v>860</v>
      </c>
      <c r="D774">
        <v>12</v>
      </c>
      <c r="E774">
        <v>0</v>
      </c>
      <c r="F774">
        <v>0</v>
      </c>
    </row>
    <row r="775" spans="1:6">
      <c r="A775" t="s">
        <v>138</v>
      </c>
      <c r="B775" t="s">
        <v>171</v>
      </c>
      <c r="C775" t="s">
        <v>861</v>
      </c>
      <c r="D775">
        <v>12</v>
      </c>
      <c r="E775">
        <v>0</v>
      </c>
      <c r="F775">
        <v>0</v>
      </c>
    </row>
    <row r="776" spans="1:6">
      <c r="A776" t="s">
        <v>138</v>
      </c>
      <c r="B776" t="s">
        <v>171</v>
      </c>
      <c r="C776" t="s">
        <v>862</v>
      </c>
      <c r="D776">
        <v>12</v>
      </c>
      <c r="E776">
        <v>0</v>
      </c>
      <c r="F776">
        <v>0</v>
      </c>
    </row>
    <row r="777" spans="1:6">
      <c r="A777" t="s">
        <v>138</v>
      </c>
      <c r="B777" t="s">
        <v>171</v>
      </c>
      <c r="C777" t="s">
        <v>863</v>
      </c>
      <c r="D777">
        <v>12</v>
      </c>
      <c r="E777">
        <v>0</v>
      </c>
      <c r="F777">
        <v>0</v>
      </c>
    </row>
    <row r="778" spans="1:6">
      <c r="A778" t="s">
        <v>138</v>
      </c>
      <c r="B778" t="s">
        <v>173</v>
      </c>
      <c r="C778" t="s">
        <v>856</v>
      </c>
      <c r="D778">
        <v>6.5</v>
      </c>
      <c r="E778">
        <v>0</v>
      </c>
      <c r="F778">
        <v>0</v>
      </c>
    </row>
    <row r="779" spans="1:6">
      <c r="A779" t="s">
        <v>138</v>
      </c>
      <c r="B779" t="s">
        <v>173</v>
      </c>
      <c r="C779" t="s">
        <v>857</v>
      </c>
      <c r="D779">
        <v>6.5</v>
      </c>
      <c r="E779">
        <v>0</v>
      </c>
      <c r="F779">
        <v>0</v>
      </c>
    </row>
    <row r="780" spans="1:6">
      <c r="A780" t="s">
        <v>138</v>
      </c>
      <c r="B780" t="s">
        <v>173</v>
      </c>
      <c r="C780" t="s">
        <v>858</v>
      </c>
      <c r="D780">
        <v>6</v>
      </c>
      <c r="E780">
        <v>0</v>
      </c>
      <c r="F780">
        <v>0</v>
      </c>
    </row>
    <row r="781" spans="1:6">
      <c r="A781" t="s">
        <v>138</v>
      </c>
      <c r="B781" t="s">
        <v>173</v>
      </c>
      <c r="C781" t="s">
        <v>859</v>
      </c>
      <c r="D781">
        <v>7</v>
      </c>
      <c r="E781">
        <v>0</v>
      </c>
      <c r="F781">
        <v>0</v>
      </c>
    </row>
    <row r="782" spans="1:6">
      <c r="A782" t="s">
        <v>138</v>
      </c>
      <c r="B782" t="s">
        <v>173</v>
      </c>
      <c r="C782" t="s">
        <v>860</v>
      </c>
      <c r="D782">
        <v>28</v>
      </c>
      <c r="E782">
        <v>0</v>
      </c>
      <c r="F782">
        <v>0</v>
      </c>
    </row>
    <row r="783" spans="1:6">
      <c r="A783" t="s">
        <v>138</v>
      </c>
      <c r="B783" t="s">
        <v>173</v>
      </c>
      <c r="C783" t="s">
        <v>861</v>
      </c>
      <c r="D783">
        <v>28</v>
      </c>
      <c r="E783">
        <v>0</v>
      </c>
      <c r="F783">
        <v>0</v>
      </c>
    </row>
    <row r="784" spans="1:6">
      <c r="A784" t="s">
        <v>138</v>
      </c>
      <c r="B784" t="s">
        <v>173</v>
      </c>
      <c r="C784" t="s">
        <v>862</v>
      </c>
      <c r="D784">
        <v>28</v>
      </c>
      <c r="E784">
        <v>0</v>
      </c>
      <c r="F784">
        <v>0</v>
      </c>
    </row>
    <row r="785" spans="1:6">
      <c r="A785" t="s">
        <v>138</v>
      </c>
      <c r="B785" t="s">
        <v>173</v>
      </c>
      <c r="C785" t="s">
        <v>863</v>
      </c>
      <c r="D785">
        <v>28</v>
      </c>
      <c r="E785">
        <v>0</v>
      </c>
      <c r="F785">
        <v>0</v>
      </c>
    </row>
    <row r="786" spans="1:6">
      <c r="A786" t="s">
        <v>138</v>
      </c>
      <c r="B786" t="s">
        <v>175</v>
      </c>
      <c r="C786" t="s">
        <v>856</v>
      </c>
      <c r="D786">
        <v>5.8666666666666671</v>
      </c>
      <c r="E786">
        <v>0</v>
      </c>
      <c r="F786">
        <v>0</v>
      </c>
    </row>
    <row r="787" spans="1:6">
      <c r="A787" t="s">
        <v>138</v>
      </c>
      <c r="B787" t="s">
        <v>175</v>
      </c>
      <c r="C787" t="s">
        <v>857</v>
      </c>
      <c r="D787">
        <v>5.8666666666666671</v>
      </c>
      <c r="E787">
        <v>0</v>
      </c>
      <c r="F787">
        <v>0</v>
      </c>
    </row>
    <row r="788" spans="1:6">
      <c r="A788" t="s">
        <v>138</v>
      </c>
      <c r="B788" t="s">
        <v>175</v>
      </c>
      <c r="C788" t="s">
        <v>858</v>
      </c>
      <c r="D788">
        <v>5.8666666666666671</v>
      </c>
      <c r="E788">
        <v>0</v>
      </c>
      <c r="F788">
        <v>0</v>
      </c>
    </row>
    <row r="789" spans="1:6">
      <c r="A789" t="s">
        <v>138</v>
      </c>
      <c r="B789" t="s">
        <v>175</v>
      </c>
      <c r="C789" t="s">
        <v>859</v>
      </c>
      <c r="D789">
        <v>5.8666666666666671</v>
      </c>
      <c r="E789">
        <v>0</v>
      </c>
      <c r="F789">
        <v>0</v>
      </c>
    </row>
    <row r="790" spans="1:6">
      <c r="A790" t="s">
        <v>138</v>
      </c>
      <c r="B790" t="s">
        <v>175</v>
      </c>
      <c r="C790" t="s">
        <v>860</v>
      </c>
      <c r="D790">
        <v>23.466666666666669</v>
      </c>
      <c r="E790">
        <v>0</v>
      </c>
      <c r="F790">
        <v>0</v>
      </c>
    </row>
    <row r="791" spans="1:6">
      <c r="A791" t="s">
        <v>138</v>
      </c>
      <c r="B791" t="s">
        <v>175</v>
      </c>
      <c r="C791" t="s">
        <v>861</v>
      </c>
      <c r="D791">
        <v>23.466666666666669</v>
      </c>
      <c r="E791">
        <v>0</v>
      </c>
      <c r="F791">
        <v>0</v>
      </c>
    </row>
    <row r="792" spans="1:6">
      <c r="A792" t="s">
        <v>138</v>
      </c>
      <c r="B792" t="s">
        <v>175</v>
      </c>
      <c r="C792" t="s">
        <v>862</v>
      </c>
      <c r="D792">
        <v>23.466666666666669</v>
      </c>
      <c r="E792">
        <v>0</v>
      </c>
      <c r="F792">
        <v>0</v>
      </c>
    </row>
    <row r="793" spans="1:6">
      <c r="A793" t="s">
        <v>138</v>
      </c>
      <c r="B793" t="s">
        <v>175</v>
      </c>
      <c r="C793" t="s">
        <v>863</v>
      </c>
      <c r="D793">
        <v>23.466666666666669</v>
      </c>
      <c r="E793">
        <v>0</v>
      </c>
      <c r="F793">
        <v>0</v>
      </c>
    </row>
    <row r="794" spans="1:6">
      <c r="A794" t="s">
        <v>138</v>
      </c>
      <c r="B794" t="s">
        <v>177</v>
      </c>
      <c r="C794" t="s">
        <v>856</v>
      </c>
      <c r="D794">
        <v>6.4399999999999995</v>
      </c>
      <c r="E794">
        <v>0</v>
      </c>
      <c r="F794">
        <v>0</v>
      </c>
    </row>
    <row r="795" spans="1:6">
      <c r="A795" t="s">
        <v>138</v>
      </c>
      <c r="B795" t="s">
        <v>177</v>
      </c>
      <c r="C795" t="s">
        <v>857</v>
      </c>
      <c r="D795">
        <v>6.4399999999999995</v>
      </c>
      <c r="E795">
        <v>0</v>
      </c>
      <c r="F795">
        <v>0</v>
      </c>
    </row>
    <row r="796" spans="1:6">
      <c r="A796" t="s">
        <v>138</v>
      </c>
      <c r="B796" t="s">
        <v>177</v>
      </c>
      <c r="C796" t="s">
        <v>858</v>
      </c>
      <c r="D796">
        <v>6.4399999999999995</v>
      </c>
      <c r="E796">
        <v>0</v>
      </c>
      <c r="F796">
        <v>0</v>
      </c>
    </row>
    <row r="797" spans="1:6">
      <c r="A797" t="s">
        <v>138</v>
      </c>
      <c r="B797" t="s">
        <v>177</v>
      </c>
      <c r="C797" t="s">
        <v>859</v>
      </c>
      <c r="D797">
        <v>6.4399999999999995</v>
      </c>
      <c r="E797">
        <v>0</v>
      </c>
      <c r="F797">
        <v>0</v>
      </c>
    </row>
    <row r="798" spans="1:6">
      <c r="A798" t="s">
        <v>138</v>
      </c>
      <c r="B798" t="s">
        <v>177</v>
      </c>
      <c r="C798" t="s">
        <v>860</v>
      </c>
      <c r="D798">
        <v>25.759999999999998</v>
      </c>
      <c r="E798">
        <v>0</v>
      </c>
      <c r="F798">
        <v>0</v>
      </c>
    </row>
    <row r="799" spans="1:6">
      <c r="A799" t="s">
        <v>138</v>
      </c>
      <c r="B799" t="s">
        <v>177</v>
      </c>
      <c r="C799" t="s">
        <v>861</v>
      </c>
      <c r="D799">
        <v>25.759999999999998</v>
      </c>
      <c r="E799">
        <v>0</v>
      </c>
      <c r="F799">
        <v>0</v>
      </c>
    </row>
    <row r="800" spans="1:6">
      <c r="A800" t="s">
        <v>138</v>
      </c>
      <c r="B800" t="s">
        <v>177</v>
      </c>
      <c r="C800" t="s">
        <v>862</v>
      </c>
      <c r="D800">
        <v>25.759999999999998</v>
      </c>
      <c r="E800">
        <v>0</v>
      </c>
      <c r="F800">
        <v>0</v>
      </c>
    </row>
    <row r="801" spans="1:6">
      <c r="A801" t="s">
        <v>138</v>
      </c>
      <c r="B801" t="s">
        <v>177</v>
      </c>
      <c r="C801" t="s">
        <v>863</v>
      </c>
      <c r="D801">
        <v>25.759999999999998</v>
      </c>
      <c r="E801">
        <v>0</v>
      </c>
      <c r="F801">
        <v>0</v>
      </c>
    </row>
    <row r="802" spans="1:6">
      <c r="A802" t="s">
        <v>138</v>
      </c>
      <c r="B802" t="s">
        <v>179</v>
      </c>
      <c r="C802" t="s">
        <v>856</v>
      </c>
      <c r="D802">
        <v>3.9</v>
      </c>
      <c r="E802">
        <v>0</v>
      </c>
      <c r="F802">
        <v>0</v>
      </c>
    </row>
    <row r="803" spans="1:6">
      <c r="A803" t="s">
        <v>138</v>
      </c>
      <c r="B803" t="s">
        <v>179</v>
      </c>
      <c r="C803" t="s">
        <v>857</v>
      </c>
      <c r="D803">
        <v>3.9</v>
      </c>
      <c r="E803">
        <v>0</v>
      </c>
      <c r="F803">
        <v>0</v>
      </c>
    </row>
    <row r="804" spans="1:6">
      <c r="A804" t="s">
        <v>138</v>
      </c>
      <c r="B804" t="s">
        <v>179</v>
      </c>
      <c r="C804" t="s">
        <v>858</v>
      </c>
      <c r="D804">
        <v>3.9</v>
      </c>
      <c r="E804">
        <v>0</v>
      </c>
      <c r="F804">
        <v>0</v>
      </c>
    </row>
    <row r="805" spans="1:6">
      <c r="A805" t="s">
        <v>138</v>
      </c>
      <c r="B805" t="s">
        <v>179</v>
      </c>
      <c r="C805" t="s">
        <v>859</v>
      </c>
      <c r="D805">
        <v>3.9</v>
      </c>
      <c r="E805">
        <v>0</v>
      </c>
      <c r="F805">
        <v>0</v>
      </c>
    </row>
    <row r="806" spans="1:6">
      <c r="A806" t="s">
        <v>138</v>
      </c>
      <c r="B806" t="s">
        <v>179</v>
      </c>
      <c r="C806" t="s">
        <v>860</v>
      </c>
      <c r="D806">
        <v>15.6</v>
      </c>
      <c r="E806">
        <v>0</v>
      </c>
      <c r="F806">
        <v>0</v>
      </c>
    </row>
    <row r="807" spans="1:6">
      <c r="A807" t="s">
        <v>138</v>
      </c>
      <c r="B807" t="s">
        <v>179</v>
      </c>
      <c r="C807" t="s">
        <v>861</v>
      </c>
      <c r="D807">
        <v>15.6</v>
      </c>
      <c r="E807">
        <v>0</v>
      </c>
      <c r="F807">
        <v>0</v>
      </c>
    </row>
    <row r="808" spans="1:6">
      <c r="A808" t="s">
        <v>138</v>
      </c>
      <c r="B808" t="s">
        <v>179</v>
      </c>
      <c r="C808" t="s">
        <v>862</v>
      </c>
      <c r="D808">
        <v>15.6</v>
      </c>
      <c r="E808">
        <v>0</v>
      </c>
      <c r="F808">
        <v>0</v>
      </c>
    </row>
    <row r="809" spans="1:6">
      <c r="A809" t="s">
        <v>138</v>
      </c>
      <c r="B809" t="s">
        <v>179</v>
      </c>
      <c r="C809" t="s">
        <v>863</v>
      </c>
      <c r="D809">
        <v>15.6</v>
      </c>
      <c r="E809">
        <v>0</v>
      </c>
      <c r="F809">
        <v>0</v>
      </c>
    </row>
    <row r="810" spans="1:6">
      <c r="A810" t="s">
        <v>138</v>
      </c>
      <c r="B810" t="s">
        <v>181</v>
      </c>
      <c r="C810" t="s">
        <v>856</v>
      </c>
      <c r="D810">
        <v>6.25</v>
      </c>
      <c r="E810">
        <v>0</v>
      </c>
      <c r="F810">
        <v>0</v>
      </c>
    </row>
    <row r="811" spans="1:6">
      <c r="A811" t="s">
        <v>138</v>
      </c>
      <c r="B811" t="s">
        <v>181</v>
      </c>
      <c r="C811" t="s">
        <v>857</v>
      </c>
      <c r="D811">
        <v>6.25</v>
      </c>
      <c r="E811">
        <v>0</v>
      </c>
      <c r="F811">
        <v>0</v>
      </c>
    </row>
    <row r="812" spans="1:6">
      <c r="A812" t="s">
        <v>138</v>
      </c>
      <c r="B812" t="s">
        <v>181</v>
      </c>
      <c r="C812" t="s">
        <v>858</v>
      </c>
      <c r="D812">
        <v>6.25</v>
      </c>
      <c r="E812">
        <v>0</v>
      </c>
      <c r="F812">
        <v>0</v>
      </c>
    </row>
    <row r="813" spans="1:6">
      <c r="A813" t="s">
        <v>138</v>
      </c>
      <c r="B813" t="s">
        <v>181</v>
      </c>
      <c r="C813" t="s">
        <v>859</v>
      </c>
      <c r="D813">
        <v>6.25</v>
      </c>
      <c r="E813">
        <v>0</v>
      </c>
      <c r="F813">
        <v>0</v>
      </c>
    </row>
    <row r="814" spans="1:6">
      <c r="A814" t="s">
        <v>138</v>
      </c>
      <c r="B814" t="s">
        <v>181</v>
      </c>
      <c r="C814" t="s">
        <v>860</v>
      </c>
      <c r="D814">
        <v>25</v>
      </c>
      <c r="E814">
        <v>0</v>
      </c>
      <c r="F814">
        <v>0</v>
      </c>
    </row>
    <row r="815" spans="1:6">
      <c r="A815" t="s">
        <v>138</v>
      </c>
      <c r="B815" t="s">
        <v>181</v>
      </c>
      <c r="C815" t="s">
        <v>861</v>
      </c>
      <c r="D815">
        <v>25</v>
      </c>
      <c r="E815">
        <v>0</v>
      </c>
      <c r="F815">
        <v>0</v>
      </c>
    </row>
    <row r="816" spans="1:6">
      <c r="A816" t="s">
        <v>138</v>
      </c>
      <c r="B816" t="s">
        <v>181</v>
      </c>
      <c r="C816" t="s">
        <v>862</v>
      </c>
      <c r="D816">
        <v>25</v>
      </c>
      <c r="E816">
        <v>0</v>
      </c>
      <c r="F816">
        <v>0</v>
      </c>
    </row>
    <row r="817" spans="1:6">
      <c r="A817" t="s">
        <v>138</v>
      </c>
      <c r="B817" t="s">
        <v>181</v>
      </c>
      <c r="C817" t="s">
        <v>863</v>
      </c>
      <c r="D817">
        <v>25</v>
      </c>
      <c r="E817">
        <v>0</v>
      </c>
      <c r="F817">
        <v>0</v>
      </c>
    </row>
    <row r="818" spans="1:6">
      <c r="A818" t="s">
        <v>138</v>
      </c>
      <c r="B818" t="s">
        <v>183</v>
      </c>
      <c r="C818" t="s">
        <v>856</v>
      </c>
      <c r="D818">
        <v>4.9000000000000004</v>
      </c>
      <c r="E818">
        <v>0</v>
      </c>
      <c r="F818">
        <v>0</v>
      </c>
    </row>
    <row r="819" spans="1:6">
      <c r="A819" t="s">
        <v>138</v>
      </c>
      <c r="B819" t="s">
        <v>183</v>
      </c>
      <c r="C819" t="s">
        <v>857</v>
      </c>
      <c r="D819">
        <v>4.9000000000000004</v>
      </c>
      <c r="E819">
        <v>0</v>
      </c>
      <c r="F819">
        <v>0</v>
      </c>
    </row>
    <row r="820" spans="1:6">
      <c r="A820" t="s">
        <v>138</v>
      </c>
      <c r="B820" t="s">
        <v>183</v>
      </c>
      <c r="C820" t="s">
        <v>858</v>
      </c>
      <c r="D820">
        <v>4.9000000000000004</v>
      </c>
      <c r="E820">
        <v>0</v>
      </c>
      <c r="F820">
        <v>0</v>
      </c>
    </row>
    <row r="821" spans="1:6">
      <c r="A821" t="s">
        <v>138</v>
      </c>
      <c r="B821" t="s">
        <v>183</v>
      </c>
      <c r="C821" t="s">
        <v>859</v>
      </c>
      <c r="D821">
        <v>4.9000000000000004</v>
      </c>
      <c r="E821">
        <v>0</v>
      </c>
      <c r="F821">
        <v>0</v>
      </c>
    </row>
    <row r="822" spans="1:6">
      <c r="A822" t="s">
        <v>138</v>
      </c>
      <c r="B822" t="s">
        <v>183</v>
      </c>
      <c r="C822" t="s">
        <v>860</v>
      </c>
      <c r="D822">
        <v>19.600000000000001</v>
      </c>
      <c r="E822">
        <v>0</v>
      </c>
      <c r="F822">
        <v>0</v>
      </c>
    </row>
    <row r="823" spans="1:6">
      <c r="A823" t="s">
        <v>138</v>
      </c>
      <c r="B823" t="s">
        <v>183</v>
      </c>
      <c r="C823" t="s">
        <v>861</v>
      </c>
      <c r="D823">
        <v>19.600000000000001</v>
      </c>
      <c r="E823">
        <v>0</v>
      </c>
      <c r="F823">
        <v>0</v>
      </c>
    </row>
    <row r="824" spans="1:6">
      <c r="A824" t="s">
        <v>138</v>
      </c>
      <c r="B824" t="s">
        <v>183</v>
      </c>
      <c r="C824" t="s">
        <v>862</v>
      </c>
      <c r="D824">
        <v>19.600000000000001</v>
      </c>
      <c r="E824">
        <v>0</v>
      </c>
      <c r="F824">
        <v>0</v>
      </c>
    </row>
    <row r="825" spans="1:6">
      <c r="A825" t="s">
        <v>138</v>
      </c>
      <c r="B825" t="s">
        <v>183</v>
      </c>
      <c r="C825" t="s">
        <v>863</v>
      </c>
      <c r="D825">
        <v>19.600000000000001</v>
      </c>
      <c r="E825">
        <v>0</v>
      </c>
      <c r="F825">
        <v>0</v>
      </c>
    </row>
    <row r="826" spans="1:6">
      <c r="A826" t="s">
        <v>138</v>
      </c>
      <c r="B826" t="s">
        <v>185</v>
      </c>
      <c r="C826" t="s">
        <v>856</v>
      </c>
      <c r="D826">
        <v>14.5</v>
      </c>
      <c r="E826">
        <v>0</v>
      </c>
      <c r="F826">
        <v>0</v>
      </c>
    </row>
    <row r="827" spans="1:6">
      <c r="A827" t="s">
        <v>138</v>
      </c>
      <c r="B827" t="s">
        <v>185</v>
      </c>
      <c r="C827" t="s">
        <v>857</v>
      </c>
      <c r="D827">
        <v>14.5</v>
      </c>
      <c r="E827">
        <v>0</v>
      </c>
      <c r="F827">
        <v>0</v>
      </c>
    </row>
    <row r="828" spans="1:6">
      <c r="A828" t="s">
        <v>138</v>
      </c>
      <c r="B828" t="s">
        <v>185</v>
      </c>
      <c r="C828" t="s">
        <v>858</v>
      </c>
      <c r="D828">
        <v>14.5</v>
      </c>
      <c r="E828">
        <v>0</v>
      </c>
      <c r="F828">
        <v>0</v>
      </c>
    </row>
    <row r="829" spans="1:6">
      <c r="A829" t="s">
        <v>138</v>
      </c>
      <c r="B829" t="s">
        <v>185</v>
      </c>
      <c r="C829" t="s">
        <v>859</v>
      </c>
      <c r="D829">
        <v>14.5</v>
      </c>
      <c r="E829">
        <v>0</v>
      </c>
      <c r="F829">
        <v>0</v>
      </c>
    </row>
    <row r="830" spans="1:6">
      <c r="A830" t="s">
        <v>138</v>
      </c>
      <c r="B830" t="s">
        <v>185</v>
      </c>
      <c r="C830" t="s">
        <v>860</v>
      </c>
      <c r="D830">
        <v>58</v>
      </c>
      <c r="E830">
        <v>0</v>
      </c>
      <c r="F830">
        <v>0</v>
      </c>
    </row>
    <row r="831" spans="1:6">
      <c r="A831" t="s">
        <v>138</v>
      </c>
      <c r="B831" t="s">
        <v>185</v>
      </c>
      <c r="C831" t="s">
        <v>861</v>
      </c>
      <c r="D831">
        <v>58</v>
      </c>
      <c r="E831">
        <v>0</v>
      </c>
      <c r="F831">
        <v>0</v>
      </c>
    </row>
    <row r="832" spans="1:6">
      <c r="A832" t="s">
        <v>138</v>
      </c>
      <c r="B832" t="s">
        <v>185</v>
      </c>
      <c r="C832" t="s">
        <v>862</v>
      </c>
      <c r="D832">
        <v>58</v>
      </c>
      <c r="E832">
        <v>0</v>
      </c>
      <c r="F832">
        <v>0</v>
      </c>
    </row>
    <row r="833" spans="1:6">
      <c r="A833" t="s">
        <v>138</v>
      </c>
      <c r="B833" t="s">
        <v>185</v>
      </c>
      <c r="C833" t="s">
        <v>863</v>
      </c>
      <c r="D833">
        <v>58</v>
      </c>
      <c r="E833">
        <v>0</v>
      </c>
      <c r="F833">
        <v>0</v>
      </c>
    </row>
    <row r="834" spans="1:6">
      <c r="A834" t="s">
        <v>140</v>
      </c>
      <c r="B834" t="s">
        <v>171</v>
      </c>
      <c r="C834" t="s">
        <v>856</v>
      </c>
      <c r="D834">
        <v>2.8253773969808238</v>
      </c>
      <c r="E834">
        <v>0</v>
      </c>
      <c r="F834">
        <v>0</v>
      </c>
    </row>
    <row r="835" spans="1:6">
      <c r="A835" t="s">
        <v>140</v>
      </c>
      <c r="B835" t="s">
        <v>171</v>
      </c>
      <c r="C835" t="s">
        <v>857</v>
      </c>
      <c r="D835">
        <v>2.8253773969808238</v>
      </c>
      <c r="E835">
        <v>0</v>
      </c>
      <c r="F835">
        <v>0</v>
      </c>
    </row>
    <row r="836" spans="1:6">
      <c r="A836" t="s">
        <v>140</v>
      </c>
      <c r="B836" t="s">
        <v>171</v>
      </c>
      <c r="C836" t="s">
        <v>858</v>
      </c>
      <c r="D836">
        <v>2.8253773969808238</v>
      </c>
      <c r="E836">
        <v>0</v>
      </c>
      <c r="F836">
        <v>0</v>
      </c>
    </row>
    <row r="837" spans="1:6">
      <c r="A837" t="s">
        <v>140</v>
      </c>
      <c r="B837" t="s">
        <v>171</v>
      </c>
      <c r="C837" t="s">
        <v>859</v>
      </c>
      <c r="D837">
        <v>2.8253773969808238</v>
      </c>
      <c r="E837">
        <v>0</v>
      </c>
      <c r="F837">
        <v>0</v>
      </c>
    </row>
    <row r="838" spans="1:6">
      <c r="A838" t="s">
        <v>140</v>
      </c>
      <c r="B838" t="s">
        <v>171</v>
      </c>
      <c r="C838" t="s">
        <v>860</v>
      </c>
      <c r="D838">
        <v>11.301509587923295</v>
      </c>
      <c r="E838">
        <v>0</v>
      </c>
      <c r="F838">
        <v>0</v>
      </c>
    </row>
    <row r="839" spans="1:6">
      <c r="A839" t="s">
        <v>140</v>
      </c>
      <c r="B839" t="s">
        <v>171</v>
      </c>
      <c r="C839" t="s">
        <v>861</v>
      </c>
      <c r="D839">
        <v>11.301509587923295</v>
      </c>
      <c r="E839">
        <v>0</v>
      </c>
      <c r="F839">
        <v>0</v>
      </c>
    </row>
    <row r="840" spans="1:6">
      <c r="A840" t="s">
        <v>140</v>
      </c>
      <c r="B840" t="s">
        <v>171</v>
      </c>
      <c r="C840" t="s">
        <v>862</v>
      </c>
      <c r="D840">
        <v>11.301509587923295</v>
      </c>
      <c r="E840">
        <v>0</v>
      </c>
      <c r="F840">
        <v>0</v>
      </c>
    </row>
    <row r="841" spans="1:6">
      <c r="A841" t="s">
        <v>140</v>
      </c>
      <c r="B841" t="s">
        <v>171</v>
      </c>
      <c r="C841" t="s">
        <v>863</v>
      </c>
      <c r="D841">
        <v>11.301509587923295</v>
      </c>
      <c r="E841">
        <v>0</v>
      </c>
      <c r="F841">
        <v>0</v>
      </c>
    </row>
    <row r="842" spans="1:6">
      <c r="A842" t="s">
        <v>140</v>
      </c>
      <c r="B842" t="s">
        <v>173</v>
      </c>
      <c r="C842" t="s">
        <v>856</v>
      </c>
      <c r="D842">
        <v>0.90913925299999998</v>
      </c>
      <c r="E842">
        <v>0</v>
      </c>
      <c r="F842">
        <v>0</v>
      </c>
    </row>
    <row r="843" spans="1:6">
      <c r="A843" t="s">
        <v>140</v>
      </c>
      <c r="B843" t="s">
        <v>173</v>
      </c>
      <c r="C843" t="s">
        <v>857</v>
      </c>
      <c r="D843">
        <v>1.9926951352121214</v>
      </c>
      <c r="E843">
        <v>0</v>
      </c>
      <c r="F843">
        <v>0</v>
      </c>
    </row>
    <row r="844" spans="1:6">
      <c r="A844" t="s">
        <v>140</v>
      </c>
      <c r="B844" t="s">
        <v>173</v>
      </c>
      <c r="C844" t="s">
        <v>858</v>
      </c>
      <c r="D844">
        <v>3.0762510174242426</v>
      </c>
      <c r="E844">
        <v>0</v>
      </c>
      <c r="F844">
        <v>0</v>
      </c>
    </row>
    <row r="845" spans="1:6">
      <c r="A845" t="s">
        <v>140</v>
      </c>
      <c r="B845" t="s">
        <v>173</v>
      </c>
      <c r="C845" t="s">
        <v>859</v>
      </c>
      <c r="D845">
        <v>4.1598068996363642</v>
      </c>
      <c r="E845">
        <v>0</v>
      </c>
      <c r="F845">
        <v>0</v>
      </c>
    </row>
    <row r="846" spans="1:6">
      <c r="A846" t="s">
        <v>140</v>
      </c>
      <c r="B846" t="s">
        <v>173</v>
      </c>
      <c r="C846" t="s">
        <v>860</v>
      </c>
      <c r="D846">
        <v>16.639227598545457</v>
      </c>
      <c r="E846">
        <v>0</v>
      </c>
      <c r="F846">
        <v>0</v>
      </c>
    </row>
    <row r="847" spans="1:6">
      <c r="A847" t="s">
        <v>140</v>
      </c>
      <c r="B847" t="s">
        <v>173</v>
      </c>
      <c r="C847" t="s">
        <v>861</v>
      </c>
      <c r="D847">
        <v>16.639227598545457</v>
      </c>
      <c r="E847">
        <v>0</v>
      </c>
      <c r="F847">
        <v>0</v>
      </c>
    </row>
    <row r="848" spans="1:6">
      <c r="A848" t="s">
        <v>140</v>
      </c>
      <c r="B848" t="s">
        <v>173</v>
      </c>
      <c r="C848" t="s">
        <v>862</v>
      </c>
      <c r="D848">
        <v>16.639227598545457</v>
      </c>
      <c r="E848">
        <v>0</v>
      </c>
      <c r="F848">
        <v>0</v>
      </c>
    </row>
    <row r="849" spans="1:6">
      <c r="A849" t="s">
        <v>140</v>
      </c>
      <c r="B849" t="s">
        <v>173</v>
      </c>
      <c r="C849" t="s">
        <v>863</v>
      </c>
      <c r="D849">
        <v>16.639227598545457</v>
      </c>
      <c r="E849">
        <v>0</v>
      </c>
      <c r="F849">
        <v>0</v>
      </c>
    </row>
    <row r="850" spans="1:6">
      <c r="A850" t="s">
        <v>140</v>
      </c>
      <c r="B850" t="s">
        <v>175</v>
      </c>
      <c r="C850" t="s">
        <v>856</v>
      </c>
      <c r="D850">
        <v>5.8666666666666671</v>
      </c>
      <c r="E850">
        <v>0</v>
      </c>
      <c r="F850">
        <v>0</v>
      </c>
    </row>
    <row r="851" spans="1:6">
      <c r="A851" t="s">
        <v>140</v>
      </c>
      <c r="B851" t="s">
        <v>175</v>
      </c>
      <c r="C851" t="s">
        <v>857</v>
      </c>
      <c r="D851">
        <v>5.8666666666666671</v>
      </c>
      <c r="E851">
        <v>0</v>
      </c>
      <c r="F851">
        <v>0</v>
      </c>
    </row>
    <row r="852" spans="1:6">
      <c r="A852" t="s">
        <v>140</v>
      </c>
      <c r="B852" t="s">
        <v>175</v>
      </c>
      <c r="C852" t="s">
        <v>858</v>
      </c>
      <c r="D852">
        <v>5.8666666666666671</v>
      </c>
      <c r="E852">
        <v>0</v>
      </c>
      <c r="F852">
        <v>0</v>
      </c>
    </row>
    <row r="853" spans="1:6">
      <c r="A853" t="s">
        <v>140</v>
      </c>
      <c r="B853" t="s">
        <v>175</v>
      </c>
      <c r="C853" t="s">
        <v>859</v>
      </c>
      <c r="D853">
        <v>5.8666666666666671</v>
      </c>
      <c r="E853">
        <v>0</v>
      </c>
      <c r="F853">
        <v>0</v>
      </c>
    </row>
    <row r="854" spans="1:6">
      <c r="A854" t="s">
        <v>140</v>
      </c>
      <c r="B854" t="s">
        <v>175</v>
      </c>
      <c r="C854" t="s">
        <v>860</v>
      </c>
      <c r="D854">
        <v>23.466666666666669</v>
      </c>
      <c r="E854">
        <v>0</v>
      </c>
      <c r="F854">
        <v>0</v>
      </c>
    </row>
    <row r="855" spans="1:6">
      <c r="A855" t="s">
        <v>140</v>
      </c>
      <c r="B855" t="s">
        <v>175</v>
      </c>
      <c r="C855" t="s">
        <v>861</v>
      </c>
      <c r="D855">
        <v>23.466666666666669</v>
      </c>
      <c r="E855">
        <v>0</v>
      </c>
      <c r="F855">
        <v>0</v>
      </c>
    </row>
    <row r="856" spans="1:6">
      <c r="A856" t="s">
        <v>140</v>
      </c>
      <c r="B856" t="s">
        <v>175</v>
      </c>
      <c r="C856" t="s">
        <v>862</v>
      </c>
      <c r="D856">
        <v>23.466666666666669</v>
      </c>
      <c r="E856">
        <v>0</v>
      </c>
      <c r="F856">
        <v>0</v>
      </c>
    </row>
    <row r="857" spans="1:6">
      <c r="A857" t="s">
        <v>140</v>
      </c>
      <c r="B857" t="s">
        <v>175</v>
      </c>
      <c r="C857" t="s">
        <v>863</v>
      </c>
      <c r="D857">
        <v>23.466666666666669</v>
      </c>
      <c r="E857">
        <v>0</v>
      </c>
      <c r="F857">
        <v>0</v>
      </c>
    </row>
    <row r="858" spans="1:6">
      <c r="A858" t="s">
        <v>140</v>
      </c>
      <c r="B858" t="s">
        <v>177</v>
      </c>
      <c r="C858" t="s">
        <v>856</v>
      </c>
      <c r="D858">
        <v>6.4399999999999995</v>
      </c>
      <c r="E858">
        <v>0</v>
      </c>
      <c r="F858">
        <v>0</v>
      </c>
    </row>
    <row r="859" spans="1:6">
      <c r="A859" t="s">
        <v>140</v>
      </c>
      <c r="B859" t="s">
        <v>177</v>
      </c>
      <c r="C859" t="s">
        <v>857</v>
      </c>
      <c r="D859">
        <v>6.4399999999999995</v>
      </c>
      <c r="E859">
        <v>0</v>
      </c>
      <c r="F859">
        <v>0</v>
      </c>
    </row>
    <row r="860" spans="1:6">
      <c r="A860" t="s">
        <v>140</v>
      </c>
      <c r="B860" t="s">
        <v>177</v>
      </c>
      <c r="C860" t="s">
        <v>858</v>
      </c>
      <c r="D860">
        <v>6.4399999999999995</v>
      </c>
      <c r="E860">
        <v>0</v>
      </c>
      <c r="F860">
        <v>0</v>
      </c>
    </row>
    <row r="861" spans="1:6">
      <c r="A861" t="s">
        <v>140</v>
      </c>
      <c r="B861" t="s">
        <v>177</v>
      </c>
      <c r="C861" t="s">
        <v>859</v>
      </c>
      <c r="D861">
        <v>6.4399999999999995</v>
      </c>
      <c r="E861">
        <v>0</v>
      </c>
      <c r="F861">
        <v>0</v>
      </c>
    </row>
    <row r="862" spans="1:6">
      <c r="A862" t="s">
        <v>140</v>
      </c>
      <c r="B862" t="s">
        <v>177</v>
      </c>
      <c r="C862" t="s">
        <v>860</v>
      </c>
      <c r="D862">
        <v>25.759999999999998</v>
      </c>
      <c r="E862">
        <v>0</v>
      </c>
      <c r="F862">
        <v>0</v>
      </c>
    </row>
    <row r="863" spans="1:6">
      <c r="A863" t="s">
        <v>140</v>
      </c>
      <c r="B863" t="s">
        <v>177</v>
      </c>
      <c r="C863" t="s">
        <v>861</v>
      </c>
      <c r="D863">
        <v>25.759999999999998</v>
      </c>
      <c r="E863">
        <v>0</v>
      </c>
      <c r="F863">
        <v>0</v>
      </c>
    </row>
    <row r="864" spans="1:6">
      <c r="A864" t="s">
        <v>140</v>
      </c>
      <c r="B864" t="s">
        <v>177</v>
      </c>
      <c r="C864" t="s">
        <v>862</v>
      </c>
      <c r="D864">
        <v>25.759999999999998</v>
      </c>
      <c r="E864">
        <v>0</v>
      </c>
      <c r="F864">
        <v>0</v>
      </c>
    </row>
    <row r="865" spans="1:6">
      <c r="A865" t="s">
        <v>140</v>
      </c>
      <c r="B865" t="s">
        <v>177</v>
      </c>
      <c r="C865" t="s">
        <v>863</v>
      </c>
      <c r="D865">
        <v>25.759999999999998</v>
      </c>
      <c r="E865">
        <v>0</v>
      </c>
      <c r="F865">
        <v>0</v>
      </c>
    </row>
    <row r="866" spans="1:6">
      <c r="A866" t="s">
        <v>140</v>
      </c>
      <c r="B866" t="s">
        <v>179</v>
      </c>
      <c r="C866" t="s">
        <v>856</v>
      </c>
      <c r="D866">
        <v>3.9</v>
      </c>
      <c r="E866">
        <v>0</v>
      </c>
      <c r="F866">
        <v>0</v>
      </c>
    </row>
    <row r="867" spans="1:6">
      <c r="A867" t="s">
        <v>140</v>
      </c>
      <c r="B867" t="s">
        <v>179</v>
      </c>
      <c r="C867" t="s">
        <v>857</v>
      </c>
      <c r="D867">
        <v>3.9</v>
      </c>
      <c r="E867">
        <v>0</v>
      </c>
      <c r="F867">
        <v>0</v>
      </c>
    </row>
    <row r="868" spans="1:6">
      <c r="A868" t="s">
        <v>140</v>
      </c>
      <c r="B868" t="s">
        <v>179</v>
      </c>
      <c r="C868" t="s">
        <v>858</v>
      </c>
      <c r="D868">
        <v>3.9</v>
      </c>
      <c r="E868">
        <v>0</v>
      </c>
      <c r="F868">
        <v>0</v>
      </c>
    </row>
    <row r="869" spans="1:6">
      <c r="A869" t="s">
        <v>140</v>
      </c>
      <c r="B869" t="s">
        <v>179</v>
      </c>
      <c r="C869" t="s">
        <v>859</v>
      </c>
      <c r="D869">
        <v>3.9</v>
      </c>
      <c r="E869">
        <v>0</v>
      </c>
      <c r="F869">
        <v>0</v>
      </c>
    </row>
    <row r="870" spans="1:6">
      <c r="A870" t="s">
        <v>140</v>
      </c>
      <c r="B870" t="s">
        <v>179</v>
      </c>
      <c r="C870" t="s">
        <v>860</v>
      </c>
      <c r="D870">
        <v>15.6</v>
      </c>
      <c r="E870">
        <v>0</v>
      </c>
      <c r="F870">
        <v>0</v>
      </c>
    </row>
    <row r="871" spans="1:6">
      <c r="A871" t="s">
        <v>140</v>
      </c>
      <c r="B871" t="s">
        <v>179</v>
      </c>
      <c r="C871" t="s">
        <v>861</v>
      </c>
      <c r="D871">
        <v>15.6</v>
      </c>
      <c r="E871">
        <v>0</v>
      </c>
      <c r="F871">
        <v>0</v>
      </c>
    </row>
    <row r="872" spans="1:6">
      <c r="A872" t="s">
        <v>140</v>
      </c>
      <c r="B872" t="s">
        <v>179</v>
      </c>
      <c r="C872" t="s">
        <v>862</v>
      </c>
      <c r="D872">
        <v>15.6</v>
      </c>
      <c r="E872">
        <v>0</v>
      </c>
      <c r="F872">
        <v>0</v>
      </c>
    </row>
    <row r="873" spans="1:6">
      <c r="A873" t="s">
        <v>140</v>
      </c>
      <c r="B873" t="s">
        <v>179</v>
      </c>
      <c r="C873" t="s">
        <v>863</v>
      </c>
      <c r="D873">
        <v>15.6</v>
      </c>
      <c r="E873">
        <v>0</v>
      </c>
      <c r="F873">
        <v>0</v>
      </c>
    </row>
    <row r="874" spans="1:6">
      <c r="A874" t="s">
        <v>140</v>
      </c>
      <c r="B874" t="s">
        <v>181</v>
      </c>
      <c r="C874" t="s">
        <v>856</v>
      </c>
      <c r="D874">
        <v>6.25</v>
      </c>
      <c r="E874">
        <v>0</v>
      </c>
      <c r="F874">
        <v>0</v>
      </c>
    </row>
    <row r="875" spans="1:6">
      <c r="A875" t="s">
        <v>140</v>
      </c>
      <c r="B875" t="s">
        <v>181</v>
      </c>
      <c r="C875" t="s">
        <v>857</v>
      </c>
      <c r="D875">
        <v>6.25</v>
      </c>
      <c r="E875">
        <v>0</v>
      </c>
      <c r="F875">
        <v>0</v>
      </c>
    </row>
    <row r="876" spans="1:6">
      <c r="A876" t="s">
        <v>140</v>
      </c>
      <c r="B876" t="s">
        <v>181</v>
      </c>
      <c r="C876" t="s">
        <v>858</v>
      </c>
      <c r="D876">
        <v>6.25</v>
      </c>
      <c r="E876">
        <v>0</v>
      </c>
      <c r="F876">
        <v>0</v>
      </c>
    </row>
    <row r="877" spans="1:6">
      <c r="A877" t="s">
        <v>140</v>
      </c>
      <c r="B877" t="s">
        <v>181</v>
      </c>
      <c r="C877" t="s">
        <v>859</v>
      </c>
      <c r="D877">
        <v>6.25</v>
      </c>
      <c r="E877">
        <v>0</v>
      </c>
      <c r="F877">
        <v>0</v>
      </c>
    </row>
    <row r="878" spans="1:6">
      <c r="A878" t="s">
        <v>140</v>
      </c>
      <c r="B878" t="s">
        <v>181</v>
      </c>
      <c r="C878" t="s">
        <v>860</v>
      </c>
      <c r="D878">
        <v>25</v>
      </c>
      <c r="E878">
        <v>0</v>
      </c>
      <c r="F878">
        <v>0</v>
      </c>
    </row>
    <row r="879" spans="1:6">
      <c r="A879" t="s">
        <v>140</v>
      </c>
      <c r="B879" t="s">
        <v>181</v>
      </c>
      <c r="C879" t="s">
        <v>861</v>
      </c>
      <c r="D879">
        <v>25</v>
      </c>
      <c r="E879">
        <v>0</v>
      </c>
      <c r="F879">
        <v>0</v>
      </c>
    </row>
    <row r="880" spans="1:6">
      <c r="A880" t="s">
        <v>140</v>
      </c>
      <c r="B880" t="s">
        <v>181</v>
      </c>
      <c r="C880" t="s">
        <v>862</v>
      </c>
      <c r="D880">
        <v>25</v>
      </c>
      <c r="E880">
        <v>0</v>
      </c>
      <c r="F880">
        <v>0</v>
      </c>
    </row>
    <row r="881" spans="1:6">
      <c r="A881" t="s">
        <v>140</v>
      </c>
      <c r="B881" t="s">
        <v>181</v>
      </c>
      <c r="C881" t="s">
        <v>863</v>
      </c>
      <c r="D881">
        <v>25</v>
      </c>
      <c r="E881">
        <v>0</v>
      </c>
      <c r="F881">
        <v>0</v>
      </c>
    </row>
    <row r="882" spans="1:6">
      <c r="A882" t="s">
        <v>140</v>
      </c>
      <c r="B882" t="s">
        <v>183</v>
      </c>
      <c r="C882" t="s">
        <v>856</v>
      </c>
      <c r="D882">
        <v>4.9000000000000004</v>
      </c>
      <c r="E882">
        <v>0</v>
      </c>
      <c r="F882">
        <v>0</v>
      </c>
    </row>
    <row r="883" spans="1:6">
      <c r="A883" t="s">
        <v>140</v>
      </c>
      <c r="B883" t="s">
        <v>183</v>
      </c>
      <c r="C883" t="s">
        <v>857</v>
      </c>
      <c r="D883">
        <v>4.9000000000000004</v>
      </c>
      <c r="E883">
        <v>0</v>
      </c>
      <c r="F883">
        <v>0</v>
      </c>
    </row>
    <row r="884" spans="1:6">
      <c r="A884" t="s">
        <v>140</v>
      </c>
      <c r="B884" t="s">
        <v>183</v>
      </c>
      <c r="C884" t="s">
        <v>858</v>
      </c>
      <c r="D884">
        <v>4.9000000000000004</v>
      </c>
      <c r="E884">
        <v>0</v>
      </c>
      <c r="F884">
        <v>0</v>
      </c>
    </row>
    <row r="885" spans="1:6">
      <c r="A885" t="s">
        <v>140</v>
      </c>
      <c r="B885" t="s">
        <v>183</v>
      </c>
      <c r="C885" t="s">
        <v>859</v>
      </c>
      <c r="D885">
        <v>4.9000000000000004</v>
      </c>
      <c r="E885">
        <v>0</v>
      </c>
      <c r="F885">
        <v>0</v>
      </c>
    </row>
    <row r="886" spans="1:6">
      <c r="A886" t="s">
        <v>140</v>
      </c>
      <c r="B886" t="s">
        <v>183</v>
      </c>
      <c r="C886" t="s">
        <v>860</v>
      </c>
      <c r="D886">
        <v>19.600000000000001</v>
      </c>
      <c r="E886">
        <v>0</v>
      </c>
      <c r="F886">
        <v>0</v>
      </c>
    </row>
    <row r="887" spans="1:6">
      <c r="A887" t="s">
        <v>140</v>
      </c>
      <c r="B887" t="s">
        <v>183</v>
      </c>
      <c r="C887" t="s">
        <v>861</v>
      </c>
      <c r="D887">
        <v>19.600000000000001</v>
      </c>
      <c r="E887">
        <v>0</v>
      </c>
      <c r="F887">
        <v>0</v>
      </c>
    </row>
    <row r="888" spans="1:6">
      <c r="A888" t="s">
        <v>140</v>
      </c>
      <c r="B888" t="s">
        <v>183</v>
      </c>
      <c r="C888" t="s">
        <v>862</v>
      </c>
      <c r="D888">
        <v>19.600000000000001</v>
      </c>
      <c r="E888">
        <v>0</v>
      </c>
      <c r="F888">
        <v>0</v>
      </c>
    </row>
    <row r="889" spans="1:6">
      <c r="A889" t="s">
        <v>140</v>
      </c>
      <c r="B889" t="s">
        <v>183</v>
      </c>
      <c r="C889" t="s">
        <v>863</v>
      </c>
      <c r="D889">
        <v>19.600000000000001</v>
      </c>
      <c r="E889">
        <v>0</v>
      </c>
      <c r="F889">
        <v>0</v>
      </c>
    </row>
    <row r="890" spans="1:6">
      <c r="A890" t="s">
        <v>140</v>
      </c>
      <c r="B890" t="s">
        <v>185</v>
      </c>
      <c r="C890" t="s">
        <v>856</v>
      </c>
      <c r="D890">
        <v>14.5</v>
      </c>
      <c r="E890">
        <v>0</v>
      </c>
      <c r="F890">
        <v>0</v>
      </c>
    </row>
    <row r="891" spans="1:6">
      <c r="A891" t="s">
        <v>140</v>
      </c>
      <c r="B891" t="s">
        <v>185</v>
      </c>
      <c r="C891" t="s">
        <v>857</v>
      </c>
      <c r="D891">
        <v>14.5</v>
      </c>
      <c r="E891">
        <v>0</v>
      </c>
      <c r="F891">
        <v>0</v>
      </c>
    </row>
    <row r="892" spans="1:6">
      <c r="A892" t="s">
        <v>140</v>
      </c>
      <c r="B892" t="s">
        <v>185</v>
      </c>
      <c r="C892" t="s">
        <v>858</v>
      </c>
      <c r="D892">
        <v>14.5</v>
      </c>
      <c r="E892">
        <v>0</v>
      </c>
      <c r="F892">
        <v>0</v>
      </c>
    </row>
    <row r="893" spans="1:6">
      <c r="A893" t="s">
        <v>140</v>
      </c>
      <c r="B893" t="s">
        <v>185</v>
      </c>
      <c r="C893" t="s">
        <v>859</v>
      </c>
      <c r="D893">
        <v>14.5</v>
      </c>
      <c r="E893">
        <v>0</v>
      </c>
      <c r="F893">
        <v>0</v>
      </c>
    </row>
    <row r="894" spans="1:6">
      <c r="A894" t="s">
        <v>140</v>
      </c>
      <c r="B894" t="s">
        <v>185</v>
      </c>
      <c r="C894" t="s">
        <v>860</v>
      </c>
      <c r="D894">
        <v>58</v>
      </c>
      <c r="E894">
        <v>0</v>
      </c>
      <c r="F894">
        <v>0</v>
      </c>
    </row>
    <row r="895" spans="1:6">
      <c r="A895" t="s">
        <v>140</v>
      </c>
      <c r="B895" t="s">
        <v>185</v>
      </c>
      <c r="C895" t="s">
        <v>861</v>
      </c>
      <c r="D895">
        <v>58</v>
      </c>
      <c r="E895">
        <v>0</v>
      </c>
      <c r="F895">
        <v>0</v>
      </c>
    </row>
    <row r="896" spans="1:6">
      <c r="A896" t="s">
        <v>140</v>
      </c>
      <c r="B896" t="s">
        <v>185</v>
      </c>
      <c r="C896" t="s">
        <v>862</v>
      </c>
      <c r="D896">
        <v>58</v>
      </c>
      <c r="E896">
        <v>0</v>
      </c>
      <c r="F896">
        <v>0</v>
      </c>
    </row>
    <row r="897" spans="1:6">
      <c r="A897" t="s">
        <v>140</v>
      </c>
      <c r="B897" t="s">
        <v>185</v>
      </c>
      <c r="C897" t="s">
        <v>863</v>
      </c>
      <c r="D897">
        <v>58</v>
      </c>
      <c r="E897">
        <v>0</v>
      </c>
      <c r="F897">
        <v>0</v>
      </c>
    </row>
    <row r="898" spans="1:6">
      <c r="A898" t="s">
        <v>142</v>
      </c>
      <c r="B898" t="s">
        <v>171</v>
      </c>
      <c r="C898" t="s">
        <v>856</v>
      </c>
      <c r="D898">
        <v>2.8253773969808238</v>
      </c>
      <c r="E898">
        <v>0</v>
      </c>
      <c r="F898">
        <v>0</v>
      </c>
    </row>
    <row r="899" spans="1:6">
      <c r="A899" t="s">
        <v>142</v>
      </c>
      <c r="B899" t="s">
        <v>171</v>
      </c>
      <c r="C899" t="s">
        <v>857</v>
      </c>
      <c r="D899">
        <v>2.8253773969808238</v>
      </c>
      <c r="E899">
        <v>0</v>
      </c>
      <c r="F899">
        <v>0</v>
      </c>
    </row>
    <row r="900" spans="1:6">
      <c r="A900" t="s">
        <v>142</v>
      </c>
      <c r="B900" t="s">
        <v>171</v>
      </c>
      <c r="C900" t="s">
        <v>858</v>
      </c>
      <c r="D900">
        <v>2.8253773969808238</v>
      </c>
      <c r="E900">
        <v>0</v>
      </c>
      <c r="F900">
        <v>0</v>
      </c>
    </row>
    <row r="901" spans="1:6">
      <c r="A901" t="s">
        <v>142</v>
      </c>
      <c r="B901" t="s">
        <v>171</v>
      </c>
      <c r="C901" t="s">
        <v>859</v>
      </c>
      <c r="D901">
        <v>2.8253773969808238</v>
      </c>
      <c r="E901">
        <v>0</v>
      </c>
      <c r="F901">
        <v>0</v>
      </c>
    </row>
    <row r="902" spans="1:6">
      <c r="A902" t="s">
        <v>142</v>
      </c>
      <c r="B902" t="s">
        <v>171</v>
      </c>
      <c r="C902" t="s">
        <v>860</v>
      </c>
      <c r="D902">
        <v>11.301509587923295</v>
      </c>
      <c r="E902">
        <v>0</v>
      </c>
      <c r="F902">
        <v>0</v>
      </c>
    </row>
    <row r="903" spans="1:6">
      <c r="A903" t="s">
        <v>142</v>
      </c>
      <c r="B903" t="s">
        <v>171</v>
      </c>
      <c r="C903" t="s">
        <v>861</v>
      </c>
      <c r="D903">
        <v>11.301509587923295</v>
      </c>
      <c r="E903">
        <v>0</v>
      </c>
      <c r="F903">
        <v>0</v>
      </c>
    </row>
    <row r="904" spans="1:6">
      <c r="A904" t="s">
        <v>142</v>
      </c>
      <c r="B904" t="s">
        <v>171</v>
      </c>
      <c r="C904" t="s">
        <v>862</v>
      </c>
      <c r="D904">
        <v>11.301509587923295</v>
      </c>
      <c r="E904">
        <v>0</v>
      </c>
      <c r="F904">
        <v>0</v>
      </c>
    </row>
    <row r="905" spans="1:6">
      <c r="A905" t="s">
        <v>142</v>
      </c>
      <c r="B905" t="s">
        <v>171</v>
      </c>
      <c r="C905" t="s">
        <v>863</v>
      </c>
      <c r="D905">
        <v>11.301509587923295</v>
      </c>
      <c r="E905">
        <v>0</v>
      </c>
      <c r="F905">
        <v>0</v>
      </c>
    </row>
    <row r="906" spans="1:6">
      <c r="A906" t="s">
        <v>142</v>
      </c>
      <c r="B906" t="s">
        <v>173</v>
      </c>
      <c r="C906" t="s">
        <v>856</v>
      </c>
      <c r="D906">
        <v>0.90913925299999998</v>
      </c>
      <c r="E906">
        <v>0</v>
      </c>
      <c r="F906">
        <v>0</v>
      </c>
    </row>
    <row r="907" spans="1:6">
      <c r="A907" t="s">
        <v>142</v>
      </c>
      <c r="B907" t="s">
        <v>173</v>
      </c>
      <c r="C907" t="s">
        <v>857</v>
      </c>
      <c r="D907">
        <v>1.9926951352121214</v>
      </c>
      <c r="E907">
        <v>0</v>
      </c>
      <c r="F907">
        <v>0</v>
      </c>
    </row>
    <row r="908" spans="1:6">
      <c r="A908" t="s">
        <v>142</v>
      </c>
      <c r="B908" t="s">
        <v>173</v>
      </c>
      <c r="C908" t="s">
        <v>858</v>
      </c>
      <c r="D908">
        <v>3.0762510174242426</v>
      </c>
      <c r="E908">
        <v>0</v>
      </c>
      <c r="F908">
        <v>0</v>
      </c>
    </row>
    <row r="909" spans="1:6">
      <c r="A909" t="s">
        <v>142</v>
      </c>
      <c r="B909" t="s">
        <v>173</v>
      </c>
      <c r="C909" t="s">
        <v>859</v>
      </c>
      <c r="D909">
        <v>4.1598068996363642</v>
      </c>
      <c r="E909">
        <v>0</v>
      </c>
      <c r="F909">
        <v>0</v>
      </c>
    </row>
    <row r="910" spans="1:6">
      <c r="A910" t="s">
        <v>142</v>
      </c>
      <c r="B910" t="s">
        <v>173</v>
      </c>
      <c r="C910" t="s">
        <v>860</v>
      </c>
      <c r="D910">
        <v>16.639227598545457</v>
      </c>
      <c r="E910">
        <v>0</v>
      </c>
      <c r="F910">
        <v>0</v>
      </c>
    </row>
    <row r="911" spans="1:6">
      <c r="A911" t="s">
        <v>142</v>
      </c>
      <c r="B911" t="s">
        <v>173</v>
      </c>
      <c r="C911" t="s">
        <v>861</v>
      </c>
      <c r="D911">
        <v>16.639227598545457</v>
      </c>
      <c r="E911">
        <v>0</v>
      </c>
      <c r="F911">
        <v>0</v>
      </c>
    </row>
    <row r="912" spans="1:6">
      <c r="A912" t="s">
        <v>142</v>
      </c>
      <c r="B912" t="s">
        <v>173</v>
      </c>
      <c r="C912" t="s">
        <v>862</v>
      </c>
      <c r="D912">
        <v>16.639227598545457</v>
      </c>
      <c r="E912">
        <v>0</v>
      </c>
      <c r="F912">
        <v>0</v>
      </c>
    </row>
    <row r="913" spans="1:6">
      <c r="A913" t="s">
        <v>142</v>
      </c>
      <c r="B913" t="s">
        <v>173</v>
      </c>
      <c r="C913" t="s">
        <v>863</v>
      </c>
      <c r="D913">
        <v>16.639227598545457</v>
      </c>
      <c r="E913">
        <v>0</v>
      </c>
      <c r="F913">
        <v>0</v>
      </c>
    </row>
    <row r="914" spans="1:6">
      <c r="A914" t="s">
        <v>142</v>
      </c>
      <c r="B914" t="s">
        <v>175</v>
      </c>
      <c r="C914" t="s">
        <v>856</v>
      </c>
      <c r="D914">
        <v>5.8666666666666671</v>
      </c>
      <c r="E914">
        <v>0</v>
      </c>
      <c r="F914">
        <v>0</v>
      </c>
    </row>
    <row r="915" spans="1:6">
      <c r="A915" t="s">
        <v>142</v>
      </c>
      <c r="B915" t="s">
        <v>175</v>
      </c>
      <c r="C915" t="s">
        <v>857</v>
      </c>
      <c r="D915">
        <v>5.8666666666666671</v>
      </c>
      <c r="E915">
        <v>0</v>
      </c>
      <c r="F915">
        <v>0</v>
      </c>
    </row>
    <row r="916" spans="1:6">
      <c r="A916" t="s">
        <v>142</v>
      </c>
      <c r="B916" t="s">
        <v>175</v>
      </c>
      <c r="C916" t="s">
        <v>858</v>
      </c>
      <c r="D916">
        <v>5.8666666666666671</v>
      </c>
      <c r="E916">
        <v>0</v>
      </c>
      <c r="F916">
        <v>0</v>
      </c>
    </row>
    <row r="917" spans="1:6">
      <c r="A917" t="s">
        <v>142</v>
      </c>
      <c r="B917" t="s">
        <v>175</v>
      </c>
      <c r="C917" t="s">
        <v>859</v>
      </c>
      <c r="D917">
        <v>5.8666666666666671</v>
      </c>
      <c r="E917">
        <v>0</v>
      </c>
      <c r="F917">
        <v>0</v>
      </c>
    </row>
    <row r="918" spans="1:6">
      <c r="A918" t="s">
        <v>142</v>
      </c>
      <c r="B918" t="s">
        <v>175</v>
      </c>
      <c r="C918" t="s">
        <v>860</v>
      </c>
      <c r="D918">
        <v>23.466666666666669</v>
      </c>
      <c r="E918">
        <v>0</v>
      </c>
      <c r="F918">
        <v>0</v>
      </c>
    </row>
    <row r="919" spans="1:6">
      <c r="A919" t="s">
        <v>142</v>
      </c>
      <c r="B919" t="s">
        <v>175</v>
      </c>
      <c r="C919" t="s">
        <v>861</v>
      </c>
      <c r="D919">
        <v>23.466666666666669</v>
      </c>
      <c r="E919">
        <v>0</v>
      </c>
      <c r="F919">
        <v>0</v>
      </c>
    </row>
    <row r="920" spans="1:6">
      <c r="A920" t="s">
        <v>142</v>
      </c>
      <c r="B920" t="s">
        <v>175</v>
      </c>
      <c r="C920" t="s">
        <v>862</v>
      </c>
      <c r="D920">
        <v>23.466666666666669</v>
      </c>
      <c r="E920">
        <v>0</v>
      </c>
      <c r="F920">
        <v>0</v>
      </c>
    </row>
    <row r="921" spans="1:6">
      <c r="A921" t="s">
        <v>142</v>
      </c>
      <c r="B921" t="s">
        <v>175</v>
      </c>
      <c r="C921" t="s">
        <v>863</v>
      </c>
      <c r="D921">
        <v>23.466666666666669</v>
      </c>
      <c r="E921">
        <v>0</v>
      </c>
      <c r="F921">
        <v>0</v>
      </c>
    </row>
    <row r="922" spans="1:6">
      <c r="A922" t="s">
        <v>142</v>
      </c>
      <c r="B922" t="s">
        <v>177</v>
      </c>
      <c r="C922" t="s">
        <v>856</v>
      </c>
      <c r="D922">
        <v>6.4399999999999995</v>
      </c>
      <c r="E922">
        <v>0</v>
      </c>
      <c r="F922">
        <v>0</v>
      </c>
    </row>
    <row r="923" spans="1:6">
      <c r="A923" t="s">
        <v>142</v>
      </c>
      <c r="B923" t="s">
        <v>177</v>
      </c>
      <c r="C923" t="s">
        <v>857</v>
      </c>
      <c r="D923">
        <v>6.4399999999999995</v>
      </c>
      <c r="E923">
        <v>0</v>
      </c>
      <c r="F923">
        <v>0</v>
      </c>
    </row>
    <row r="924" spans="1:6">
      <c r="A924" t="s">
        <v>142</v>
      </c>
      <c r="B924" t="s">
        <v>177</v>
      </c>
      <c r="C924" t="s">
        <v>858</v>
      </c>
      <c r="D924">
        <v>6.4399999999999995</v>
      </c>
      <c r="E924">
        <v>0</v>
      </c>
      <c r="F924">
        <v>0</v>
      </c>
    </row>
    <row r="925" spans="1:6">
      <c r="A925" t="s">
        <v>142</v>
      </c>
      <c r="B925" t="s">
        <v>177</v>
      </c>
      <c r="C925" t="s">
        <v>859</v>
      </c>
      <c r="D925">
        <v>6.4399999999999995</v>
      </c>
      <c r="E925">
        <v>0</v>
      </c>
      <c r="F925">
        <v>0</v>
      </c>
    </row>
    <row r="926" spans="1:6">
      <c r="A926" t="s">
        <v>142</v>
      </c>
      <c r="B926" t="s">
        <v>177</v>
      </c>
      <c r="C926" t="s">
        <v>860</v>
      </c>
      <c r="D926">
        <v>25.759999999999998</v>
      </c>
      <c r="E926">
        <v>0</v>
      </c>
      <c r="F926">
        <v>0</v>
      </c>
    </row>
    <row r="927" spans="1:6">
      <c r="A927" t="s">
        <v>142</v>
      </c>
      <c r="B927" t="s">
        <v>177</v>
      </c>
      <c r="C927" t="s">
        <v>861</v>
      </c>
      <c r="D927">
        <v>25.759999999999998</v>
      </c>
      <c r="E927">
        <v>0</v>
      </c>
      <c r="F927">
        <v>0</v>
      </c>
    </row>
    <row r="928" spans="1:6">
      <c r="A928" t="s">
        <v>142</v>
      </c>
      <c r="B928" t="s">
        <v>177</v>
      </c>
      <c r="C928" t="s">
        <v>862</v>
      </c>
      <c r="D928">
        <v>25.759999999999998</v>
      </c>
      <c r="E928">
        <v>0</v>
      </c>
      <c r="F928">
        <v>0</v>
      </c>
    </row>
    <row r="929" spans="1:6">
      <c r="A929" t="s">
        <v>142</v>
      </c>
      <c r="B929" t="s">
        <v>177</v>
      </c>
      <c r="C929" t="s">
        <v>863</v>
      </c>
      <c r="D929">
        <v>25.759999999999998</v>
      </c>
      <c r="E929">
        <v>0</v>
      </c>
      <c r="F929">
        <v>0</v>
      </c>
    </row>
    <row r="930" spans="1:6">
      <c r="A930" t="s">
        <v>142</v>
      </c>
      <c r="B930" t="s">
        <v>179</v>
      </c>
      <c r="C930" t="s">
        <v>856</v>
      </c>
      <c r="D930">
        <v>3.9</v>
      </c>
      <c r="E930">
        <v>0</v>
      </c>
      <c r="F930">
        <v>0</v>
      </c>
    </row>
    <row r="931" spans="1:6">
      <c r="A931" t="s">
        <v>142</v>
      </c>
      <c r="B931" t="s">
        <v>179</v>
      </c>
      <c r="C931" t="s">
        <v>857</v>
      </c>
      <c r="D931">
        <v>3.9</v>
      </c>
      <c r="E931">
        <v>0</v>
      </c>
      <c r="F931">
        <v>0</v>
      </c>
    </row>
    <row r="932" spans="1:6">
      <c r="A932" t="s">
        <v>142</v>
      </c>
      <c r="B932" t="s">
        <v>179</v>
      </c>
      <c r="C932" t="s">
        <v>858</v>
      </c>
      <c r="D932">
        <v>3.9</v>
      </c>
      <c r="E932">
        <v>0</v>
      </c>
      <c r="F932">
        <v>0</v>
      </c>
    </row>
    <row r="933" spans="1:6">
      <c r="A933" t="s">
        <v>142</v>
      </c>
      <c r="B933" t="s">
        <v>179</v>
      </c>
      <c r="C933" t="s">
        <v>859</v>
      </c>
      <c r="D933">
        <v>3.9</v>
      </c>
      <c r="E933">
        <v>0</v>
      </c>
      <c r="F933">
        <v>0</v>
      </c>
    </row>
    <row r="934" spans="1:6">
      <c r="A934" t="s">
        <v>142</v>
      </c>
      <c r="B934" t="s">
        <v>179</v>
      </c>
      <c r="C934" t="s">
        <v>860</v>
      </c>
      <c r="D934">
        <v>15.6</v>
      </c>
      <c r="E934">
        <v>0</v>
      </c>
      <c r="F934">
        <v>0</v>
      </c>
    </row>
    <row r="935" spans="1:6">
      <c r="A935" t="s">
        <v>142</v>
      </c>
      <c r="B935" t="s">
        <v>179</v>
      </c>
      <c r="C935" t="s">
        <v>861</v>
      </c>
      <c r="D935">
        <v>15.6</v>
      </c>
      <c r="E935">
        <v>0</v>
      </c>
      <c r="F935">
        <v>0</v>
      </c>
    </row>
    <row r="936" spans="1:6">
      <c r="A936" t="s">
        <v>142</v>
      </c>
      <c r="B936" t="s">
        <v>179</v>
      </c>
      <c r="C936" t="s">
        <v>862</v>
      </c>
      <c r="D936">
        <v>15.6</v>
      </c>
      <c r="E936">
        <v>0</v>
      </c>
      <c r="F936">
        <v>0</v>
      </c>
    </row>
    <row r="937" spans="1:6">
      <c r="A937" t="s">
        <v>142</v>
      </c>
      <c r="B937" t="s">
        <v>179</v>
      </c>
      <c r="C937" t="s">
        <v>863</v>
      </c>
      <c r="D937">
        <v>15.6</v>
      </c>
      <c r="E937">
        <v>0</v>
      </c>
      <c r="F937">
        <v>0</v>
      </c>
    </row>
    <row r="938" spans="1:6">
      <c r="A938" t="s">
        <v>142</v>
      </c>
      <c r="B938" t="s">
        <v>181</v>
      </c>
      <c r="C938" t="s">
        <v>856</v>
      </c>
      <c r="D938">
        <v>6.25</v>
      </c>
      <c r="E938">
        <v>0</v>
      </c>
      <c r="F938">
        <v>0</v>
      </c>
    </row>
    <row r="939" spans="1:6">
      <c r="A939" t="s">
        <v>142</v>
      </c>
      <c r="B939" t="s">
        <v>181</v>
      </c>
      <c r="C939" t="s">
        <v>857</v>
      </c>
      <c r="D939">
        <v>6.25</v>
      </c>
      <c r="E939">
        <v>0</v>
      </c>
      <c r="F939">
        <v>0</v>
      </c>
    </row>
    <row r="940" spans="1:6">
      <c r="A940" t="s">
        <v>142</v>
      </c>
      <c r="B940" t="s">
        <v>181</v>
      </c>
      <c r="C940" t="s">
        <v>858</v>
      </c>
      <c r="D940">
        <v>6.25</v>
      </c>
      <c r="E940">
        <v>0</v>
      </c>
      <c r="F940">
        <v>0</v>
      </c>
    </row>
    <row r="941" spans="1:6">
      <c r="A941" t="s">
        <v>142</v>
      </c>
      <c r="B941" t="s">
        <v>181</v>
      </c>
      <c r="C941" t="s">
        <v>859</v>
      </c>
      <c r="D941">
        <v>6.25</v>
      </c>
      <c r="E941">
        <v>0</v>
      </c>
      <c r="F941">
        <v>0</v>
      </c>
    </row>
    <row r="942" spans="1:6">
      <c r="A942" t="s">
        <v>142</v>
      </c>
      <c r="B942" t="s">
        <v>181</v>
      </c>
      <c r="C942" t="s">
        <v>860</v>
      </c>
      <c r="D942">
        <v>25</v>
      </c>
      <c r="E942">
        <v>0</v>
      </c>
      <c r="F942">
        <v>0</v>
      </c>
    </row>
    <row r="943" spans="1:6">
      <c r="A943" t="s">
        <v>142</v>
      </c>
      <c r="B943" t="s">
        <v>181</v>
      </c>
      <c r="C943" t="s">
        <v>861</v>
      </c>
      <c r="D943">
        <v>25</v>
      </c>
      <c r="E943">
        <v>0</v>
      </c>
      <c r="F943">
        <v>0</v>
      </c>
    </row>
    <row r="944" spans="1:6">
      <c r="A944" t="s">
        <v>142</v>
      </c>
      <c r="B944" t="s">
        <v>181</v>
      </c>
      <c r="C944" t="s">
        <v>862</v>
      </c>
      <c r="D944">
        <v>25</v>
      </c>
      <c r="E944">
        <v>0</v>
      </c>
      <c r="F944">
        <v>0</v>
      </c>
    </row>
    <row r="945" spans="1:6">
      <c r="A945" t="s">
        <v>142</v>
      </c>
      <c r="B945" t="s">
        <v>181</v>
      </c>
      <c r="C945" t="s">
        <v>863</v>
      </c>
      <c r="D945">
        <v>25</v>
      </c>
      <c r="E945">
        <v>0</v>
      </c>
      <c r="F945">
        <v>0</v>
      </c>
    </row>
    <row r="946" spans="1:6">
      <c r="A946" t="s">
        <v>142</v>
      </c>
      <c r="B946" t="s">
        <v>183</v>
      </c>
      <c r="C946" t="s">
        <v>856</v>
      </c>
      <c r="D946">
        <v>4.9000000000000004</v>
      </c>
      <c r="E946">
        <v>0</v>
      </c>
      <c r="F946">
        <v>0</v>
      </c>
    </row>
    <row r="947" spans="1:6">
      <c r="A947" t="s">
        <v>142</v>
      </c>
      <c r="B947" t="s">
        <v>183</v>
      </c>
      <c r="C947" t="s">
        <v>857</v>
      </c>
      <c r="D947">
        <v>4.9000000000000004</v>
      </c>
      <c r="E947">
        <v>0</v>
      </c>
      <c r="F947">
        <v>0</v>
      </c>
    </row>
    <row r="948" spans="1:6">
      <c r="A948" t="s">
        <v>142</v>
      </c>
      <c r="B948" t="s">
        <v>183</v>
      </c>
      <c r="C948" t="s">
        <v>858</v>
      </c>
      <c r="D948">
        <v>4.9000000000000004</v>
      </c>
      <c r="E948">
        <v>0</v>
      </c>
      <c r="F948">
        <v>0</v>
      </c>
    </row>
    <row r="949" spans="1:6">
      <c r="A949" t="s">
        <v>142</v>
      </c>
      <c r="B949" t="s">
        <v>183</v>
      </c>
      <c r="C949" t="s">
        <v>859</v>
      </c>
      <c r="D949">
        <v>4.9000000000000004</v>
      </c>
      <c r="E949">
        <v>0</v>
      </c>
      <c r="F949">
        <v>0</v>
      </c>
    </row>
    <row r="950" spans="1:6">
      <c r="A950" t="s">
        <v>142</v>
      </c>
      <c r="B950" t="s">
        <v>183</v>
      </c>
      <c r="C950" t="s">
        <v>860</v>
      </c>
      <c r="D950">
        <v>19.600000000000001</v>
      </c>
      <c r="E950">
        <v>0</v>
      </c>
      <c r="F950">
        <v>0</v>
      </c>
    </row>
    <row r="951" spans="1:6">
      <c r="A951" t="s">
        <v>142</v>
      </c>
      <c r="B951" t="s">
        <v>183</v>
      </c>
      <c r="C951" t="s">
        <v>861</v>
      </c>
      <c r="D951">
        <v>19.600000000000001</v>
      </c>
      <c r="E951">
        <v>0</v>
      </c>
      <c r="F951">
        <v>0</v>
      </c>
    </row>
    <row r="952" spans="1:6">
      <c r="A952" t="s">
        <v>142</v>
      </c>
      <c r="B952" t="s">
        <v>183</v>
      </c>
      <c r="C952" t="s">
        <v>862</v>
      </c>
      <c r="D952">
        <v>19.600000000000001</v>
      </c>
      <c r="E952">
        <v>0</v>
      </c>
      <c r="F952">
        <v>0</v>
      </c>
    </row>
    <row r="953" spans="1:6">
      <c r="A953" t="s">
        <v>142</v>
      </c>
      <c r="B953" t="s">
        <v>183</v>
      </c>
      <c r="C953" t="s">
        <v>863</v>
      </c>
      <c r="D953">
        <v>19.600000000000001</v>
      </c>
      <c r="E953">
        <v>0</v>
      </c>
      <c r="F953">
        <v>0</v>
      </c>
    </row>
    <row r="954" spans="1:6">
      <c r="A954" t="s">
        <v>142</v>
      </c>
      <c r="B954" t="s">
        <v>185</v>
      </c>
      <c r="C954" t="s">
        <v>856</v>
      </c>
      <c r="D954">
        <v>14.5</v>
      </c>
      <c r="E954">
        <v>0</v>
      </c>
      <c r="F954">
        <v>0</v>
      </c>
    </row>
    <row r="955" spans="1:6">
      <c r="A955" t="s">
        <v>142</v>
      </c>
      <c r="B955" t="s">
        <v>185</v>
      </c>
      <c r="C955" t="s">
        <v>857</v>
      </c>
      <c r="D955">
        <v>14.5</v>
      </c>
      <c r="E955">
        <v>0</v>
      </c>
      <c r="F955">
        <v>0</v>
      </c>
    </row>
    <row r="956" spans="1:6">
      <c r="A956" t="s">
        <v>142</v>
      </c>
      <c r="B956" t="s">
        <v>185</v>
      </c>
      <c r="C956" t="s">
        <v>858</v>
      </c>
      <c r="D956">
        <v>14.5</v>
      </c>
      <c r="E956">
        <v>0</v>
      </c>
      <c r="F956">
        <v>0</v>
      </c>
    </row>
    <row r="957" spans="1:6">
      <c r="A957" t="s">
        <v>142</v>
      </c>
      <c r="B957" t="s">
        <v>185</v>
      </c>
      <c r="C957" t="s">
        <v>859</v>
      </c>
      <c r="D957">
        <v>14.5</v>
      </c>
      <c r="E957">
        <v>0</v>
      </c>
      <c r="F957">
        <v>0</v>
      </c>
    </row>
    <row r="958" spans="1:6">
      <c r="A958" t="s">
        <v>142</v>
      </c>
      <c r="B958" t="s">
        <v>185</v>
      </c>
      <c r="C958" t="s">
        <v>860</v>
      </c>
      <c r="D958">
        <v>58</v>
      </c>
      <c r="E958">
        <v>0</v>
      </c>
      <c r="F958">
        <v>0</v>
      </c>
    </row>
    <row r="959" spans="1:6">
      <c r="A959" t="s">
        <v>142</v>
      </c>
      <c r="B959" t="s">
        <v>185</v>
      </c>
      <c r="C959" t="s">
        <v>861</v>
      </c>
      <c r="D959">
        <v>58</v>
      </c>
      <c r="E959">
        <v>0</v>
      </c>
      <c r="F959">
        <v>0</v>
      </c>
    </row>
    <row r="960" spans="1:6">
      <c r="A960" t="s">
        <v>142</v>
      </c>
      <c r="B960" t="s">
        <v>185</v>
      </c>
      <c r="C960" t="s">
        <v>862</v>
      </c>
      <c r="D960">
        <v>58</v>
      </c>
      <c r="E960">
        <v>0</v>
      </c>
      <c r="F960">
        <v>0</v>
      </c>
    </row>
    <row r="961" spans="1:6">
      <c r="A961" t="s">
        <v>142</v>
      </c>
      <c r="B961" t="s">
        <v>185</v>
      </c>
      <c r="C961" t="s">
        <v>863</v>
      </c>
      <c r="D961">
        <v>58</v>
      </c>
      <c r="E961">
        <v>0</v>
      </c>
      <c r="F961">
        <v>0</v>
      </c>
    </row>
    <row r="962" spans="1:6">
      <c r="A962" t="s">
        <v>144</v>
      </c>
      <c r="B962" t="s">
        <v>171</v>
      </c>
      <c r="C962" t="s">
        <v>856</v>
      </c>
      <c r="D962">
        <v>2.8253773969808238</v>
      </c>
      <c r="E962">
        <v>0</v>
      </c>
      <c r="F962">
        <v>0</v>
      </c>
    </row>
    <row r="963" spans="1:6">
      <c r="A963" t="s">
        <v>144</v>
      </c>
      <c r="B963" t="s">
        <v>171</v>
      </c>
      <c r="C963" t="s">
        <v>857</v>
      </c>
      <c r="D963">
        <v>2.8253773969808238</v>
      </c>
      <c r="E963">
        <v>0</v>
      </c>
      <c r="F963">
        <v>0</v>
      </c>
    </row>
    <row r="964" spans="1:6">
      <c r="A964" t="s">
        <v>144</v>
      </c>
      <c r="B964" t="s">
        <v>171</v>
      </c>
      <c r="C964" t="s">
        <v>858</v>
      </c>
      <c r="D964">
        <v>2.8253773969808238</v>
      </c>
      <c r="E964">
        <v>0</v>
      </c>
      <c r="F964">
        <v>0</v>
      </c>
    </row>
    <row r="965" spans="1:6">
      <c r="A965" t="s">
        <v>144</v>
      </c>
      <c r="B965" t="s">
        <v>171</v>
      </c>
      <c r="C965" t="s">
        <v>859</v>
      </c>
      <c r="D965">
        <v>2.8253773969808238</v>
      </c>
      <c r="E965">
        <v>0</v>
      </c>
      <c r="F965">
        <v>0</v>
      </c>
    </row>
    <row r="966" spans="1:6">
      <c r="A966" t="s">
        <v>144</v>
      </c>
      <c r="B966" t="s">
        <v>171</v>
      </c>
      <c r="C966" t="s">
        <v>860</v>
      </c>
      <c r="D966">
        <v>11.301509587923295</v>
      </c>
      <c r="E966">
        <v>0</v>
      </c>
      <c r="F966">
        <v>0</v>
      </c>
    </row>
    <row r="967" spans="1:6">
      <c r="A967" t="s">
        <v>144</v>
      </c>
      <c r="B967" t="s">
        <v>171</v>
      </c>
      <c r="C967" t="s">
        <v>861</v>
      </c>
      <c r="D967">
        <v>11.301509587923295</v>
      </c>
      <c r="E967">
        <v>0</v>
      </c>
      <c r="F967">
        <v>0</v>
      </c>
    </row>
    <row r="968" spans="1:6">
      <c r="A968" t="s">
        <v>144</v>
      </c>
      <c r="B968" t="s">
        <v>171</v>
      </c>
      <c r="C968" t="s">
        <v>862</v>
      </c>
      <c r="D968">
        <v>11.301509587923295</v>
      </c>
      <c r="E968">
        <v>0</v>
      </c>
      <c r="F968">
        <v>0</v>
      </c>
    </row>
    <row r="969" spans="1:6">
      <c r="A969" t="s">
        <v>144</v>
      </c>
      <c r="B969" t="s">
        <v>171</v>
      </c>
      <c r="C969" t="s">
        <v>863</v>
      </c>
      <c r="D969">
        <v>11.301509587923295</v>
      </c>
      <c r="E969">
        <v>0</v>
      </c>
      <c r="F969">
        <v>0</v>
      </c>
    </row>
    <row r="970" spans="1:6">
      <c r="A970" t="s">
        <v>144</v>
      </c>
      <c r="B970" t="s">
        <v>173</v>
      </c>
      <c r="C970" t="s">
        <v>856</v>
      </c>
      <c r="D970">
        <v>0.90913925299999998</v>
      </c>
      <c r="E970">
        <v>0</v>
      </c>
      <c r="F970">
        <v>0</v>
      </c>
    </row>
    <row r="971" spans="1:6">
      <c r="A971" t="s">
        <v>144</v>
      </c>
      <c r="B971" t="s">
        <v>173</v>
      </c>
      <c r="C971" t="s">
        <v>857</v>
      </c>
      <c r="D971">
        <v>1.9926951352121214</v>
      </c>
      <c r="E971">
        <v>0</v>
      </c>
      <c r="F971">
        <v>0</v>
      </c>
    </row>
    <row r="972" spans="1:6">
      <c r="A972" t="s">
        <v>144</v>
      </c>
      <c r="B972" t="s">
        <v>173</v>
      </c>
      <c r="C972" t="s">
        <v>858</v>
      </c>
      <c r="D972">
        <v>3.0762510174242426</v>
      </c>
      <c r="E972">
        <v>0</v>
      </c>
      <c r="F972">
        <v>0</v>
      </c>
    </row>
    <row r="973" spans="1:6">
      <c r="A973" t="s">
        <v>144</v>
      </c>
      <c r="B973" t="s">
        <v>173</v>
      </c>
      <c r="C973" t="s">
        <v>859</v>
      </c>
      <c r="D973">
        <v>4.1598068996363642</v>
      </c>
      <c r="E973">
        <v>0</v>
      </c>
      <c r="F973">
        <v>0</v>
      </c>
    </row>
    <row r="974" spans="1:6">
      <c r="A974" t="s">
        <v>144</v>
      </c>
      <c r="B974" t="s">
        <v>173</v>
      </c>
      <c r="C974" t="s">
        <v>860</v>
      </c>
      <c r="D974">
        <v>16.639227598545457</v>
      </c>
      <c r="E974">
        <v>0</v>
      </c>
      <c r="F974">
        <v>0</v>
      </c>
    </row>
    <row r="975" spans="1:6">
      <c r="A975" t="s">
        <v>144</v>
      </c>
      <c r="B975" t="s">
        <v>173</v>
      </c>
      <c r="C975" t="s">
        <v>861</v>
      </c>
      <c r="D975">
        <v>16.639227598545457</v>
      </c>
      <c r="E975">
        <v>0</v>
      </c>
      <c r="F975">
        <v>0</v>
      </c>
    </row>
    <row r="976" spans="1:6">
      <c r="A976" t="s">
        <v>144</v>
      </c>
      <c r="B976" t="s">
        <v>173</v>
      </c>
      <c r="C976" t="s">
        <v>862</v>
      </c>
      <c r="D976">
        <v>16.639227598545457</v>
      </c>
      <c r="E976">
        <v>0</v>
      </c>
      <c r="F976">
        <v>0</v>
      </c>
    </row>
    <row r="977" spans="1:6">
      <c r="A977" t="s">
        <v>144</v>
      </c>
      <c r="B977" t="s">
        <v>173</v>
      </c>
      <c r="C977" t="s">
        <v>863</v>
      </c>
      <c r="D977">
        <v>16.639227598545457</v>
      </c>
      <c r="E977">
        <v>0</v>
      </c>
      <c r="F977">
        <v>0</v>
      </c>
    </row>
    <row r="978" spans="1:6">
      <c r="A978" t="s">
        <v>144</v>
      </c>
      <c r="B978" t="s">
        <v>175</v>
      </c>
      <c r="C978" t="s">
        <v>856</v>
      </c>
      <c r="D978">
        <v>5.8666666666666671</v>
      </c>
      <c r="E978">
        <v>0</v>
      </c>
      <c r="F978">
        <v>0</v>
      </c>
    </row>
    <row r="979" spans="1:6">
      <c r="A979" t="s">
        <v>144</v>
      </c>
      <c r="B979" t="s">
        <v>175</v>
      </c>
      <c r="C979" t="s">
        <v>857</v>
      </c>
      <c r="D979">
        <v>5.8666666666666671</v>
      </c>
      <c r="E979">
        <v>0</v>
      </c>
      <c r="F979">
        <v>0</v>
      </c>
    </row>
    <row r="980" spans="1:6">
      <c r="A980" t="s">
        <v>144</v>
      </c>
      <c r="B980" t="s">
        <v>175</v>
      </c>
      <c r="C980" t="s">
        <v>858</v>
      </c>
      <c r="D980">
        <v>5.8666666666666671</v>
      </c>
      <c r="E980">
        <v>0</v>
      </c>
      <c r="F980">
        <v>0</v>
      </c>
    </row>
    <row r="981" spans="1:6">
      <c r="A981" t="s">
        <v>144</v>
      </c>
      <c r="B981" t="s">
        <v>175</v>
      </c>
      <c r="C981" t="s">
        <v>859</v>
      </c>
      <c r="D981">
        <v>5.8666666666666671</v>
      </c>
      <c r="E981">
        <v>0</v>
      </c>
      <c r="F981">
        <v>0</v>
      </c>
    </row>
    <row r="982" spans="1:6">
      <c r="A982" t="s">
        <v>144</v>
      </c>
      <c r="B982" t="s">
        <v>175</v>
      </c>
      <c r="C982" t="s">
        <v>860</v>
      </c>
      <c r="D982">
        <v>23.466666666666669</v>
      </c>
      <c r="E982">
        <v>0</v>
      </c>
      <c r="F982">
        <v>0</v>
      </c>
    </row>
    <row r="983" spans="1:6">
      <c r="A983" t="s">
        <v>144</v>
      </c>
      <c r="B983" t="s">
        <v>175</v>
      </c>
      <c r="C983" t="s">
        <v>861</v>
      </c>
      <c r="D983">
        <v>23.466666666666669</v>
      </c>
      <c r="E983">
        <v>0</v>
      </c>
      <c r="F983">
        <v>0</v>
      </c>
    </row>
    <row r="984" spans="1:6">
      <c r="A984" t="s">
        <v>144</v>
      </c>
      <c r="B984" t="s">
        <v>175</v>
      </c>
      <c r="C984" t="s">
        <v>862</v>
      </c>
      <c r="D984">
        <v>23.466666666666669</v>
      </c>
      <c r="E984">
        <v>0</v>
      </c>
      <c r="F984">
        <v>0</v>
      </c>
    </row>
    <row r="985" spans="1:6">
      <c r="A985" t="s">
        <v>144</v>
      </c>
      <c r="B985" t="s">
        <v>175</v>
      </c>
      <c r="C985" t="s">
        <v>863</v>
      </c>
      <c r="D985">
        <v>23.466666666666669</v>
      </c>
      <c r="E985">
        <v>0</v>
      </c>
      <c r="F985">
        <v>0</v>
      </c>
    </row>
    <row r="986" spans="1:6">
      <c r="A986" t="s">
        <v>144</v>
      </c>
      <c r="B986" t="s">
        <v>177</v>
      </c>
      <c r="C986" t="s">
        <v>856</v>
      </c>
      <c r="D986">
        <v>6.4399999999999995</v>
      </c>
      <c r="E986">
        <v>0</v>
      </c>
      <c r="F986">
        <v>0</v>
      </c>
    </row>
    <row r="987" spans="1:6">
      <c r="A987" t="s">
        <v>144</v>
      </c>
      <c r="B987" t="s">
        <v>177</v>
      </c>
      <c r="C987" t="s">
        <v>857</v>
      </c>
      <c r="D987">
        <v>6.4399999999999995</v>
      </c>
      <c r="E987">
        <v>0</v>
      </c>
      <c r="F987">
        <v>0</v>
      </c>
    </row>
    <row r="988" spans="1:6">
      <c r="A988" t="s">
        <v>144</v>
      </c>
      <c r="B988" t="s">
        <v>177</v>
      </c>
      <c r="C988" t="s">
        <v>858</v>
      </c>
      <c r="D988">
        <v>6.4399999999999995</v>
      </c>
      <c r="E988">
        <v>0</v>
      </c>
      <c r="F988">
        <v>0</v>
      </c>
    </row>
    <row r="989" spans="1:6">
      <c r="A989" t="s">
        <v>144</v>
      </c>
      <c r="B989" t="s">
        <v>177</v>
      </c>
      <c r="C989" t="s">
        <v>859</v>
      </c>
      <c r="D989">
        <v>6.4399999999999995</v>
      </c>
      <c r="E989">
        <v>0</v>
      </c>
      <c r="F989">
        <v>0</v>
      </c>
    </row>
    <row r="990" spans="1:6">
      <c r="A990" t="s">
        <v>144</v>
      </c>
      <c r="B990" t="s">
        <v>177</v>
      </c>
      <c r="C990" t="s">
        <v>860</v>
      </c>
      <c r="D990">
        <v>25.759999999999998</v>
      </c>
      <c r="E990">
        <v>0</v>
      </c>
      <c r="F990">
        <v>0</v>
      </c>
    </row>
    <row r="991" spans="1:6">
      <c r="A991" t="s">
        <v>144</v>
      </c>
      <c r="B991" t="s">
        <v>177</v>
      </c>
      <c r="C991" t="s">
        <v>861</v>
      </c>
      <c r="D991">
        <v>25.759999999999998</v>
      </c>
      <c r="E991">
        <v>0</v>
      </c>
      <c r="F991">
        <v>0</v>
      </c>
    </row>
    <row r="992" spans="1:6">
      <c r="A992" t="s">
        <v>144</v>
      </c>
      <c r="B992" t="s">
        <v>177</v>
      </c>
      <c r="C992" t="s">
        <v>862</v>
      </c>
      <c r="D992">
        <v>25.759999999999998</v>
      </c>
      <c r="E992">
        <v>0</v>
      </c>
      <c r="F992">
        <v>0</v>
      </c>
    </row>
    <row r="993" spans="1:6">
      <c r="A993" t="s">
        <v>144</v>
      </c>
      <c r="B993" t="s">
        <v>177</v>
      </c>
      <c r="C993" t="s">
        <v>863</v>
      </c>
      <c r="D993">
        <v>25.759999999999998</v>
      </c>
      <c r="E993">
        <v>0</v>
      </c>
      <c r="F993">
        <v>0</v>
      </c>
    </row>
    <row r="994" spans="1:6">
      <c r="A994" t="s">
        <v>144</v>
      </c>
      <c r="B994" t="s">
        <v>179</v>
      </c>
      <c r="C994" t="s">
        <v>856</v>
      </c>
      <c r="D994">
        <v>3.9</v>
      </c>
      <c r="E994">
        <v>0</v>
      </c>
      <c r="F994">
        <v>0</v>
      </c>
    </row>
    <row r="995" spans="1:6">
      <c r="A995" t="s">
        <v>144</v>
      </c>
      <c r="B995" t="s">
        <v>179</v>
      </c>
      <c r="C995" t="s">
        <v>857</v>
      </c>
      <c r="D995">
        <v>3.9</v>
      </c>
      <c r="E995">
        <v>0</v>
      </c>
      <c r="F995">
        <v>0</v>
      </c>
    </row>
    <row r="996" spans="1:6">
      <c r="A996" t="s">
        <v>144</v>
      </c>
      <c r="B996" t="s">
        <v>179</v>
      </c>
      <c r="C996" t="s">
        <v>858</v>
      </c>
      <c r="D996">
        <v>3.9</v>
      </c>
      <c r="E996">
        <v>0</v>
      </c>
      <c r="F996">
        <v>0</v>
      </c>
    </row>
    <row r="997" spans="1:6">
      <c r="A997" t="s">
        <v>144</v>
      </c>
      <c r="B997" t="s">
        <v>179</v>
      </c>
      <c r="C997" t="s">
        <v>859</v>
      </c>
      <c r="D997">
        <v>3.9</v>
      </c>
      <c r="E997">
        <v>0</v>
      </c>
      <c r="F997">
        <v>0</v>
      </c>
    </row>
    <row r="998" spans="1:6">
      <c r="A998" t="s">
        <v>144</v>
      </c>
      <c r="B998" t="s">
        <v>179</v>
      </c>
      <c r="C998" t="s">
        <v>860</v>
      </c>
      <c r="D998">
        <v>15.6</v>
      </c>
      <c r="E998">
        <v>0</v>
      </c>
      <c r="F998">
        <v>0</v>
      </c>
    </row>
    <row r="999" spans="1:6">
      <c r="A999" t="s">
        <v>144</v>
      </c>
      <c r="B999" t="s">
        <v>179</v>
      </c>
      <c r="C999" t="s">
        <v>861</v>
      </c>
      <c r="D999">
        <v>15.6</v>
      </c>
      <c r="E999">
        <v>0</v>
      </c>
      <c r="F999">
        <v>0</v>
      </c>
    </row>
    <row r="1000" spans="1:6">
      <c r="A1000" t="s">
        <v>144</v>
      </c>
      <c r="B1000" t="s">
        <v>179</v>
      </c>
      <c r="C1000" t="s">
        <v>862</v>
      </c>
      <c r="D1000">
        <v>15.6</v>
      </c>
      <c r="E1000">
        <v>0</v>
      </c>
      <c r="F1000">
        <v>0</v>
      </c>
    </row>
    <row r="1001" spans="1:6">
      <c r="A1001" t="s">
        <v>144</v>
      </c>
      <c r="B1001" t="s">
        <v>179</v>
      </c>
      <c r="C1001" t="s">
        <v>863</v>
      </c>
      <c r="D1001">
        <v>15.6</v>
      </c>
      <c r="E1001">
        <v>0</v>
      </c>
      <c r="F1001">
        <v>0</v>
      </c>
    </row>
    <row r="1002" spans="1:6">
      <c r="A1002" t="s">
        <v>144</v>
      </c>
      <c r="B1002" t="s">
        <v>181</v>
      </c>
      <c r="C1002" t="s">
        <v>856</v>
      </c>
      <c r="D1002">
        <v>6.25</v>
      </c>
      <c r="E1002">
        <v>0</v>
      </c>
      <c r="F1002">
        <v>0</v>
      </c>
    </row>
    <row r="1003" spans="1:6">
      <c r="A1003" t="s">
        <v>144</v>
      </c>
      <c r="B1003" t="s">
        <v>181</v>
      </c>
      <c r="C1003" t="s">
        <v>857</v>
      </c>
      <c r="D1003">
        <v>6.25</v>
      </c>
      <c r="E1003">
        <v>0</v>
      </c>
      <c r="F1003">
        <v>0</v>
      </c>
    </row>
    <row r="1004" spans="1:6">
      <c r="A1004" t="s">
        <v>144</v>
      </c>
      <c r="B1004" t="s">
        <v>181</v>
      </c>
      <c r="C1004" t="s">
        <v>858</v>
      </c>
      <c r="D1004">
        <v>6.25</v>
      </c>
      <c r="E1004">
        <v>0</v>
      </c>
      <c r="F1004">
        <v>0</v>
      </c>
    </row>
    <row r="1005" spans="1:6">
      <c r="A1005" t="s">
        <v>144</v>
      </c>
      <c r="B1005" t="s">
        <v>181</v>
      </c>
      <c r="C1005" t="s">
        <v>859</v>
      </c>
      <c r="D1005">
        <v>6.25</v>
      </c>
      <c r="E1005">
        <v>0</v>
      </c>
      <c r="F1005">
        <v>0</v>
      </c>
    </row>
    <row r="1006" spans="1:6">
      <c r="A1006" t="s">
        <v>144</v>
      </c>
      <c r="B1006" t="s">
        <v>181</v>
      </c>
      <c r="C1006" t="s">
        <v>860</v>
      </c>
      <c r="D1006">
        <v>25</v>
      </c>
      <c r="E1006">
        <v>0</v>
      </c>
      <c r="F1006">
        <v>0</v>
      </c>
    </row>
    <row r="1007" spans="1:6">
      <c r="A1007" t="s">
        <v>144</v>
      </c>
      <c r="B1007" t="s">
        <v>181</v>
      </c>
      <c r="C1007" t="s">
        <v>861</v>
      </c>
      <c r="D1007">
        <v>25</v>
      </c>
      <c r="E1007">
        <v>0</v>
      </c>
      <c r="F1007">
        <v>0</v>
      </c>
    </row>
    <row r="1008" spans="1:6">
      <c r="A1008" t="s">
        <v>144</v>
      </c>
      <c r="B1008" t="s">
        <v>181</v>
      </c>
      <c r="C1008" t="s">
        <v>862</v>
      </c>
      <c r="D1008">
        <v>25</v>
      </c>
      <c r="E1008">
        <v>0</v>
      </c>
      <c r="F1008">
        <v>0</v>
      </c>
    </row>
    <row r="1009" spans="1:6">
      <c r="A1009" t="s">
        <v>144</v>
      </c>
      <c r="B1009" t="s">
        <v>181</v>
      </c>
      <c r="C1009" t="s">
        <v>863</v>
      </c>
      <c r="D1009">
        <v>25</v>
      </c>
      <c r="E1009">
        <v>0</v>
      </c>
      <c r="F1009">
        <v>0</v>
      </c>
    </row>
    <row r="1010" spans="1:6">
      <c r="A1010" t="s">
        <v>144</v>
      </c>
      <c r="B1010" t="s">
        <v>183</v>
      </c>
      <c r="C1010" t="s">
        <v>856</v>
      </c>
      <c r="D1010">
        <v>4.9000000000000004</v>
      </c>
      <c r="E1010">
        <v>0</v>
      </c>
      <c r="F1010">
        <v>0</v>
      </c>
    </row>
    <row r="1011" spans="1:6">
      <c r="A1011" t="s">
        <v>144</v>
      </c>
      <c r="B1011" t="s">
        <v>183</v>
      </c>
      <c r="C1011" t="s">
        <v>857</v>
      </c>
      <c r="D1011">
        <v>4.9000000000000004</v>
      </c>
      <c r="E1011">
        <v>0</v>
      </c>
      <c r="F1011">
        <v>0</v>
      </c>
    </row>
    <row r="1012" spans="1:6">
      <c r="A1012" t="s">
        <v>144</v>
      </c>
      <c r="B1012" t="s">
        <v>183</v>
      </c>
      <c r="C1012" t="s">
        <v>858</v>
      </c>
      <c r="D1012">
        <v>4.9000000000000004</v>
      </c>
      <c r="E1012">
        <v>0</v>
      </c>
      <c r="F1012">
        <v>0</v>
      </c>
    </row>
    <row r="1013" spans="1:6">
      <c r="A1013" t="s">
        <v>144</v>
      </c>
      <c r="B1013" t="s">
        <v>183</v>
      </c>
      <c r="C1013" t="s">
        <v>859</v>
      </c>
      <c r="D1013">
        <v>4.9000000000000004</v>
      </c>
      <c r="E1013">
        <v>0</v>
      </c>
      <c r="F1013">
        <v>0</v>
      </c>
    </row>
    <row r="1014" spans="1:6">
      <c r="A1014" t="s">
        <v>144</v>
      </c>
      <c r="B1014" t="s">
        <v>183</v>
      </c>
      <c r="C1014" t="s">
        <v>860</v>
      </c>
      <c r="D1014">
        <v>19.600000000000001</v>
      </c>
      <c r="E1014">
        <v>0</v>
      </c>
      <c r="F1014">
        <v>0</v>
      </c>
    </row>
    <row r="1015" spans="1:6">
      <c r="A1015" t="s">
        <v>144</v>
      </c>
      <c r="B1015" t="s">
        <v>183</v>
      </c>
      <c r="C1015" t="s">
        <v>861</v>
      </c>
      <c r="D1015">
        <v>19.600000000000001</v>
      </c>
      <c r="E1015">
        <v>0</v>
      </c>
      <c r="F1015">
        <v>0</v>
      </c>
    </row>
    <row r="1016" spans="1:6">
      <c r="A1016" t="s">
        <v>144</v>
      </c>
      <c r="B1016" t="s">
        <v>183</v>
      </c>
      <c r="C1016" t="s">
        <v>862</v>
      </c>
      <c r="D1016">
        <v>19.600000000000001</v>
      </c>
      <c r="E1016">
        <v>0</v>
      </c>
      <c r="F1016">
        <v>0</v>
      </c>
    </row>
    <row r="1017" spans="1:6">
      <c r="A1017" t="s">
        <v>144</v>
      </c>
      <c r="B1017" t="s">
        <v>183</v>
      </c>
      <c r="C1017" t="s">
        <v>863</v>
      </c>
      <c r="D1017">
        <v>19.600000000000001</v>
      </c>
      <c r="E1017">
        <v>0</v>
      </c>
      <c r="F1017">
        <v>0</v>
      </c>
    </row>
    <row r="1018" spans="1:6">
      <c r="A1018" t="s">
        <v>144</v>
      </c>
      <c r="B1018" t="s">
        <v>185</v>
      </c>
      <c r="C1018" t="s">
        <v>856</v>
      </c>
      <c r="D1018">
        <v>14.5</v>
      </c>
      <c r="E1018">
        <v>0</v>
      </c>
      <c r="F1018">
        <v>0</v>
      </c>
    </row>
    <row r="1019" spans="1:6">
      <c r="A1019" t="s">
        <v>144</v>
      </c>
      <c r="B1019" t="s">
        <v>185</v>
      </c>
      <c r="C1019" t="s">
        <v>857</v>
      </c>
      <c r="D1019">
        <v>14.5</v>
      </c>
      <c r="E1019">
        <v>0</v>
      </c>
      <c r="F1019">
        <v>0</v>
      </c>
    </row>
    <row r="1020" spans="1:6">
      <c r="A1020" t="s">
        <v>144</v>
      </c>
      <c r="B1020" t="s">
        <v>185</v>
      </c>
      <c r="C1020" t="s">
        <v>858</v>
      </c>
      <c r="D1020">
        <v>14.5</v>
      </c>
      <c r="E1020">
        <v>0</v>
      </c>
      <c r="F1020">
        <v>0</v>
      </c>
    </row>
    <row r="1021" spans="1:6">
      <c r="A1021" t="s">
        <v>144</v>
      </c>
      <c r="B1021" t="s">
        <v>185</v>
      </c>
      <c r="C1021" t="s">
        <v>859</v>
      </c>
      <c r="D1021">
        <v>14.5</v>
      </c>
      <c r="E1021">
        <v>0</v>
      </c>
      <c r="F1021">
        <v>0</v>
      </c>
    </row>
    <row r="1022" spans="1:6">
      <c r="A1022" t="s">
        <v>144</v>
      </c>
      <c r="B1022" t="s">
        <v>185</v>
      </c>
      <c r="C1022" t="s">
        <v>860</v>
      </c>
      <c r="D1022">
        <v>58</v>
      </c>
      <c r="E1022">
        <v>0</v>
      </c>
      <c r="F1022">
        <v>0</v>
      </c>
    </row>
    <row r="1023" spans="1:6">
      <c r="A1023" t="s">
        <v>144</v>
      </c>
      <c r="B1023" t="s">
        <v>185</v>
      </c>
      <c r="C1023" t="s">
        <v>861</v>
      </c>
      <c r="D1023">
        <v>58</v>
      </c>
      <c r="E1023">
        <v>0</v>
      </c>
      <c r="F1023">
        <v>0</v>
      </c>
    </row>
    <row r="1024" spans="1:6">
      <c r="A1024" t="s">
        <v>144</v>
      </c>
      <c r="B1024" t="s">
        <v>185</v>
      </c>
      <c r="C1024" t="s">
        <v>862</v>
      </c>
      <c r="D1024">
        <v>58</v>
      </c>
      <c r="E1024">
        <v>0</v>
      </c>
      <c r="F1024">
        <v>0</v>
      </c>
    </row>
    <row r="1025" spans="1:6">
      <c r="A1025" t="s">
        <v>144</v>
      </c>
      <c r="B1025" t="s">
        <v>185</v>
      </c>
      <c r="C1025" t="s">
        <v>863</v>
      </c>
      <c r="D1025">
        <v>58</v>
      </c>
      <c r="E1025">
        <v>0</v>
      </c>
      <c r="F1025">
        <v>0</v>
      </c>
    </row>
    <row r="1026" spans="1:6">
      <c r="A1026" t="s">
        <v>146</v>
      </c>
      <c r="B1026" t="s">
        <v>171</v>
      </c>
      <c r="C1026" t="s">
        <v>856</v>
      </c>
      <c r="D1026">
        <v>3</v>
      </c>
      <c r="E1026">
        <v>0</v>
      </c>
      <c r="F1026">
        <v>0</v>
      </c>
    </row>
    <row r="1027" spans="1:6">
      <c r="A1027" t="s">
        <v>146</v>
      </c>
      <c r="B1027" t="s">
        <v>171</v>
      </c>
      <c r="C1027" t="s">
        <v>857</v>
      </c>
      <c r="D1027">
        <v>3</v>
      </c>
      <c r="E1027">
        <v>0</v>
      </c>
      <c r="F1027">
        <v>0</v>
      </c>
    </row>
    <row r="1028" spans="1:6">
      <c r="A1028" t="s">
        <v>146</v>
      </c>
      <c r="B1028" t="s">
        <v>171</v>
      </c>
      <c r="C1028" t="s">
        <v>858</v>
      </c>
      <c r="D1028">
        <v>3</v>
      </c>
      <c r="E1028">
        <v>0</v>
      </c>
      <c r="F1028">
        <v>0</v>
      </c>
    </row>
    <row r="1029" spans="1:6">
      <c r="A1029" t="s">
        <v>146</v>
      </c>
      <c r="B1029" t="s">
        <v>171</v>
      </c>
      <c r="C1029" t="s">
        <v>859</v>
      </c>
      <c r="D1029">
        <v>3</v>
      </c>
      <c r="E1029">
        <v>0</v>
      </c>
      <c r="F1029">
        <v>0</v>
      </c>
    </row>
    <row r="1030" spans="1:6">
      <c r="A1030" t="s">
        <v>146</v>
      </c>
      <c r="B1030" t="s">
        <v>171</v>
      </c>
      <c r="C1030" t="s">
        <v>860</v>
      </c>
      <c r="D1030">
        <v>12</v>
      </c>
      <c r="E1030">
        <v>0</v>
      </c>
      <c r="F1030">
        <v>0</v>
      </c>
    </row>
    <row r="1031" spans="1:6">
      <c r="A1031" t="s">
        <v>146</v>
      </c>
      <c r="B1031" t="s">
        <v>171</v>
      </c>
      <c r="C1031" t="s">
        <v>861</v>
      </c>
      <c r="D1031">
        <v>12</v>
      </c>
      <c r="E1031">
        <v>0</v>
      </c>
      <c r="F1031">
        <v>0</v>
      </c>
    </row>
    <row r="1032" spans="1:6">
      <c r="A1032" t="s">
        <v>146</v>
      </c>
      <c r="B1032" t="s">
        <v>171</v>
      </c>
      <c r="C1032" t="s">
        <v>862</v>
      </c>
      <c r="D1032">
        <v>12</v>
      </c>
      <c r="E1032">
        <v>0</v>
      </c>
      <c r="F1032">
        <v>0</v>
      </c>
    </row>
    <row r="1033" spans="1:6">
      <c r="A1033" t="s">
        <v>146</v>
      </c>
      <c r="B1033" t="s">
        <v>171</v>
      </c>
      <c r="C1033" t="s">
        <v>863</v>
      </c>
      <c r="D1033">
        <v>12</v>
      </c>
      <c r="E1033">
        <v>0</v>
      </c>
      <c r="F1033">
        <v>0</v>
      </c>
    </row>
    <row r="1034" spans="1:6">
      <c r="A1034" t="s">
        <v>146</v>
      </c>
      <c r="B1034" t="s">
        <v>173</v>
      </c>
      <c r="C1034" t="s">
        <v>856</v>
      </c>
      <c r="D1034">
        <v>6.5</v>
      </c>
      <c r="E1034">
        <v>0</v>
      </c>
      <c r="F1034">
        <v>0</v>
      </c>
    </row>
    <row r="1035" spans="1:6">
      <c r="A1035" t="s">
        <v>146</v>
      </c>
      <c r="B1035" t="s">
        <v>173</v>
      </c>
      <c r="C1035" t="s">
        <v>857</v>
      </c>
      <c r="D1035">
        <v>6.5</v>
      </c>
      <c r="E1035">
        <v>0</v>
      </c>
      <c r="F1035">
        <v>0</v>
      </c>
    </row>
    <row r="1036" spans="1:6">
      <c r="A1036" t="s">
        <v>146</v>
      </c>
      <c r="B1036" t="s">
        <v>173</v>
      </c>
      <c r="C1036" t="s">
        <v>858</v>
      </c>
      <c r="D1036">
        <v>6</v>
      </c>
      <c r="E1036">
        <v>0</v>
      </c>
      <c r="F1036">
        <v>0</v>
      </c>
    </row>
    <row r="1037" spans="1:6">
      <c r="A1037" t="s">
        <v>146</v>
      </c>
      <c r="B1037" t="s">
        <v>173</v>
      </c>
      <c r="C1037" t="s">
        <v>859</v>
      </c>
      <c r="D1037">
        <v>7</v>
      </c>
      <c r="E1037">
        <v>0</v>
      </c>
      <c r="F1037">
        <v>0</v>
      </c>
    </row>
    <row r="1038" spans="1:6">
      <c r="A1038" t="s">
        <v>146</v>
      </c>
      <c r="B1038" t="s">
        <v>173</v>
      </c>
      <c r="C1038" t="s">
        <v>860</v>
      </c>
      <c r="D1038">
        <v>28</v>
      </c>
      <c r="E1038">
        <v>0</v>
      </c>
      <c r="F1038">
        <v>0</v>
      </c>
    </row>
    <row r="1039" spans="1:6">
      <c r="A1039" t="s">
        <v>146</v>
      </c>
      <c r="B1039" t="s">
        <v>173</v>
      </c>
      <c r="C1039" t="s">
        <v>861</v>
      </c>
      <c r="D1039">
        <v>28</v>
      </c>
      <c r="E1039">
        <v>0</v>
      </c>
      <c r="F1039">
        <v>0</v>
      </c>
    </row>
    <row r="1040" spans="1:6">
      <c r="A1040" t="s">
        <v>146</v>
      </c>
      <c r="B1040" t="s">
        <v>173</v>
      </c>
      <c r="C1040" t="s">
        <v>862</v>
      </c>
      <c r="D1040">
        <v>28</v>
      </c>
      <c r="E1040">
        <v>0</v>
      </c>
      <c r="F1040">
        <v>0</v>
      </c>
    </row>
    <row r="1041" spans="1:6">
      <c r="A1041" t="s">
        <v>146</v>
      </c>
      <c r="B1041" t="s">
        <v>173</v>
      </c>
      <c r="C1041" t="s">
        <v>863</v>
      </c>
      <c r="D1041">
        <v>28</v>
      </c>
      <c r="E1041">
        <v>0</v>
      </c>
      <c r="F1041">
        <v>0</v>
      </c>
    </row>
    <row r="1042" spans="1:6">
      <c r="A1042" t="s">
        <v>146</v>
      </c>
      <c r="B1042" t="s">
        <v>175</v>
      </c>
      <c r="C1042" t="s">
        <v>856</v>
      </c>
      <c r="D1042">
        <v>5.8666666666666671</v>
      </c>
      <c r="E1042">
        <v>0</v>
      </c>
      <c r="F1042">
        <v>0</v>
      </c>
    </row>
    <row r="1043" spans="1:6">
      <c r="A1043" t="s">
        <v>146</v>
      </c>
      <c r="B1043" t="s">
        <v>175</v>
      </c>
      <c r="C1043" t="s">
        <v>857</v>
      </c>
      <c r="D1043">
        <v>5.8666666666666671</v>
      </c>
      <c r="E1043">
        <v>0</v>
      </c>
      <c r="F1043">
        <v>0</v>
      </c>
    </row>
    <row r="1044" spans="1:6">
      <c r="A1044" t="s">
        <v>146</v>
      </c>
      <c r="B1044" t="s">
        <v>175</v>
      </c>
      <c r="C1044" t="s">
        <v>858</v>
      </c>
      <c r="D1044">
        <v>5.8666666666666671</v>
      </c>
      <c r="E1044">
        <v>0</v>
      </c>
      <c r="F1044">
        <v>0</v>
      </c>
    </row>
    <row r="1045" spans="1:6">
      <c r="A1045" t="s">
        <v>146</v>
      </c>
      <c r="B1045" t="s">
        <v>175</v>
      </c>
      <c r="C1045" t="s">
        <v>859</v>
      </c>
      <c r="D1045">
        <v>5.8666666666666671</v>
      </c>
      <c r="E1045">
        <v>0</v>
      </c>
      <c r="F1045">
        <v>0</v>
      </c>
    </row>
    <row r="1046" spans="1:6">
      <c r="A1046" t="s">
        <v>146</v>
      </c>
      <c r="B1046" t="s">
        <v>175</v>
      </c>
      <c r="C1046" t="s">
        <v>860</v>
      </c>
      <c r="D1046">
        <v>23.466666666666669</v>
      </c>
      <c r="E1046">
        <v>0</v>
      </c>
      <c r="F1046">
        <v>0</v>
      </c>
    </row>
    <row r="1047" spans="1:6">
      <c r="A1047" t="s">
        <v>146</v>
      </c>
      <c r="B1047" t="s">
        <v>175</v>
      </c>
      <c r="C1047" t="s">
        <v>861</v>
      </c>
      <c r="D1047">
        <v>23.466666666666669</v>
      </c>
      <c r="E1047">
        <v>0</v>
      </c>
      <c r="F1047">
        <v>0</v>
      </c>
    </row>
    <row r="1048" spans="1:6">
      <c r="A1048" t="s">
        <v>146</v>
      </c>
      <c r="B1048" t="s">
        <v>175</v>
      </c>
      <c r="C1048" t="s">
        <v>862</v>
      </c>
      <c r="D1048">
        <v>23.466666666666669</v>
      </c>
      <c r="E1048">
        <v>0</v>
      </c>
      <c r="F1048">
        <v>0</v>
      </c>
    </row>
    <row r="1049" spans="1:6">
      <c r="A1049" t="s">
        <v>146</v>
      </c>
      <c r="B1049" t="s">
        <v>175</v>
      </c>
      <c r="C1049" t="s">
        <v>863</v>
      </c>
      <c r="D1049">
        <v>23.466666666666669</v>
      </c>
      <c r="E1049">
        <v>0</v>
      </c>
      <c r="F1049">
        <v>0</v>
      </c>
    </row>
    <row r="1050" spans="1:6">
      <c r="A1050" t="s">
        <v>146</v>
      </c>
      <c r="B1050" t="s">
        <v>177</v>
      </c>
      <c r="C1050" t="s">
        <v>856</v>
      </c>
      <c r="D1050">
        <v>6.4399999999999995</v>
      </c>
      <c r="E1050">
        <v>0</v>
      </c>
      <c r="F1050">
        <v>0</v>
      </c>
    </row>
    <row r="1051" spans="1:6">
      <c r="A1051" t="s">
        <v>146</v>
      </c>
      <c r="B1051" t="s">
        <v>177</v>
      </c>
      <c r="C1051" t="s">
        <v>857</v>
      </c>
      <c r="D1051">
        <v>6.4399999999999995</v>
      </c>
      <c r="E1051">
        <v>0</v>
      </c>
      <c r="F1051">
        <v>0</v>
      </c>
    </row>
    <row r="1052" spans="1:6">
      <c r="A1052" t="s">
        <v>146</v>
      </c>
      <c r="B1052" t="s">
        <v>177</v>
      </c>
      <c r="C1052" t="s">
        <v>858</v>
      </c>
      <c r="D1052">
        <v>6.4399999999999995</v>
      </c>
      <c r="E1052">
        <v>0</v>
      </c>
      <c r="F1052">
        <v>0</v>
      </c>
    </row>
    <row r="1053" spans="1:6">
      <c r="A1053" t="s">
        <v>146</v>
      </c>
      <c r="B1053" t="s">
        <v>177</v>
      </c>
      <c r="C1053" t="s">
        <v>859</v>
      </c>
      <c r="D1053">
        <v>6.4399999999999995</v>
      </c>
      <c r="E1053">
        <v>0</v>
      </c>
      <c r="F1053">
        <v>0</v>
      </c>
    </row>
    <row r="1054" spans="1:6">
      <c r="A1054" t="s">
        <v>146</v>
      </c>
      <c r="B1054" t="s">
        <v>177</v>
      </c>
      <c r="C1054" t="s">
        <v>860</v>
      </c>
      <c r="D1054">
        <v>25.759999999999998</v>
      </c>
      <c r="E1054">
        <v>0</v>
      </c>
      <c r="F1054">
        <v>0</v>
      </c>
    </row>
    <row r="1055" spans="1:6">
      <c r="A1055" t="s">
        <v>146</v>
      </c>
      <c r="B1055" t="s">
        <v>177</v>
      </c>
      <c r="C1055" t="s">
        <v>861</v>
      </c>
      <c r="D1055">
        <v>25.759999999999998</v>
      </c>
      <c r="E1055">
        <v>0</v>
      </c>
      <c r="F1055">
        <v>0</v>
      </c>
    </row>
    <row r="1056" spans="1:6">
      <c r="A1056" t="s">
        <v>146</v>
      </c>
      <c r="B1056" t="s">
        <v>177</v>
      </c>
      <c r="C1056" t="s">
        <v>862</v>
      </c>
      <c r="D1056">
        <v>25.759999999999998</v>
      </c>
      <c r="E1056">
        <v>0</v>
      </c>
      <c r="F1056">
        <v>0</v>
      </c>
    </row>
    <row r="1057" spans="1:6">
      <c r="A1057" t="s">
        <v>146</v>
      </c>
      <c r="B1057" t="s">
        <v>177</v>
      </c>
      <c r="C1057" t="s">
        <v>863</v>
      </c>
      <c r="D1057">
        <v>25.759999999999998</v>
      </c>
      <c r="E1057">
        <v>0</v>
      </c>
      <c r="F1057">
        <v>0</v>
      </c>
    </row>
    <row r="1058" spans="1:6">
      <c r="A1058" t="s">
        <v>146</v>
      </c>
      <c r="B1058" t="s">
        <v>179</v>
      </c>
      <c r="C1058" t="s">
        <v>856</v>
      </c>
      <c r="D1058">
        <v>3.9</v>
      </c>
      <c r="E1058">
        <v>0</v>
      </c>
      <c r="F1058">
        <v>0</v>
      </c>
    </row>
    <row r="1059" spans="1:6">
      <c r="A1059" t="s">
        <v>146</v>
      </c>
      <c r="B1059" t="s">
        <v>179</v>
      </c>
      <c r="C1059" t="s">
        <v>857</v>
      </c>
      <c r="D1059">
        <v>3.9</v>
      </c>
      <c r="E1059">
        <v>0</v>
      </c>
      <c r="F1059">
        <v>0</v>
      </c>
    </row>
    <row r="1060" spans="1:6">
      <c r="A1060" t="s">
        <v>146</v>
      </c>
      <c r="B1060" t="s">
        <v>179</v>
      </c>
      <c r="C1060" t="s">
        <v>858</v>
      </c>
      <c r="D1060">
        <v>3.9</v>
      </c>
      <c r="E1060">
        <v>0</v>
      </c>
      <c r="F1060">
        <v>0</v>
      </c>
    </row>
    <row r="1061" spans="1:6">
      <c r="A1061" t="s">
        <v>146</v>
      </c>
      <c r="B1061" t="s">
        <v>179</v>
      </c>
      <c r="C1061" t="s">
        <v>859</v>
      </c>
      <c r="D1061">
        <v>3.9</v>
      </c>
      <c r="E1061">
        <v>0</v>
      </c>
      <c r="F1061">
        <v>0</v>
      </c>
    </row>
    <row r="1062" spans="1:6">
      <c r="A1062" t="s">
        <v>146</v>
      </c>
      <c r="B1062" t="s">
        <v>179</v>
      </c>
      <c r="C1062" t="s">
        <v>860</v>
      </c>
      <c r="D1062">
        <v>15.6</v>
      </c>
      <c r="E1062">
        <v>0</v>
      </c>
      <c r="F1062">
        <v>0</v>
      </c>
    </row>
    <row r="1063" spans="1:6">
      <c r="A1063" t="s">
        <v>146</v>
      </c>
      <c r="B1063" t="s">
        <v>179</v>
      </c>
      <c r="C1063" t="s">
        <v>861</v>
      </c>
      <c r="D1063">
        <v>15.6</v>
      </c>
      <c r="E1063">
        <v>0</v>
      </c>
      <c r="F1063">
        <v>0</v>
      </c>
    </row>
    <row r="1064" spans="1:6">
      <c r="A1064" t="s">
        <v>146</v>
      </c>
      <c r="B1064" t="s">
        <v>179</v>
      </c>
      <c r="C1064" t="s">
        <v>862</v>
      </c>
      <c r="D1064">
        <v>15.6</v>
      </c>
      <c r="E1064">
        <v>0</v>
      </c>
      <c r="F1064">
        <v>0</v>
      </c>
    </row>
    <row r="1065" spans="1:6">
      <c r="A1065" t="s">
        <v>146</v>
      </c>
      <c r="B1065" t="s">
        <v>179</v>
      </c>
      <c r="C1065" t="s">
        <v>863</v>
      </c>
      <c r="D1065">
        <v>15.6</v>
      </c>
      <c r="E1065">
        <v>0</v>
      </c>
      <c r="F1065">
        <v>0</v>
      </c>
    </row>
    <row r="1066" spans="1:6">
      <c r="A1066" t="s">
        <v>146</v>
      </c>
      <c r="B1066" t="s">
        <v>181</v>
      </c>
      <c r="C1066" t="s">
        <v>856</v>
      </c>
      <c r="D1066">
        <v>6.25</v>
      </c>
      <c r="E1066">
        <v>0</v>
      </c>
      <c r="F1066">
        <v>0</v>
      </c>
    </row>
    <row r="1067" spans="1:6">
      <c r="A1067" t="s">
        <v>146</v>
      </c>
      <c r="B1067" t="s">
        <v>181</v>
      </c>
      <c r="C1067" t="s">
        <v>857</v>
      </c>
      <c r="D1067">
        <v>6.25</v>
      </c>
      <c r="E1067">
        <v>0</v>
      </c>
      <c r="F1067">
        <v>0</v>
      </c>
    </row>
    <row r="1068" spans="1:6">
      <c r="A1068" t="s">
        <v>146</v>
      </c>
      <c r="B1068" t="s">
        <v>181</v>
      </c>
      <c r="C1068" t="s">
        <v>858</v>
      </c>
      <c r="D1068">
        <v>6.25</v>
      </c>
      <c r="E1068">
        <v>0</v>
      </c>
      <c r="F1068">
        <v>0</v>
      </c>
    </row>
    <row r="1069" spans="1:6">
      <c r="A1069" t="s">
        <v>146</v>
      </c>
      <c r="B1069" t="s">
        <v>181</v>
      </c>
      <c r="C1069" t="s">
        <v>859</v>
      </c>
      <c r="D1069">
        <v>6.25</v>
      </c>
      <c r="E1069">
        <v>0</v>
      </c>
      <c r="F1069">
        <v>0</v>
      </c>
    </row>
    <row r="1070" spans="1:6">
      <c r="A1070" t="s">
        <v>146</v>
      </c>
      <c r="B1070" t="s">
        <v>181</v>
      </c>
      <c r="C1070" t="s">
        <v>860</v>
      </c>
      <c r="D1070">
        <v>25</v>
      </c>
      <c r="E1070">
        <v>0</v>
      </c>
      <c r="F1070">
        <v>0</v>
      </c>
    </row>
    <row r="1071" spans="1:6">
      <c r="A1071" t="s">
        <v>146</v>
      </c>
      <c r="B1071" t="s">
        <v>181</v>
      </c>
      <c r="C1071" t="s">
        <v>861</v>
      </c>
      <c r="D1071">
        <v>25</v>
      </c>
      <c r="E1071">
        <v>0</v>
      </c>
      <c r="F1071">
        <v>0</v>
      </c>
    </row>
    <row r="1072" spans="1:6">
      <c r="A1072" t="s">
        <v>146</v>
      </c>
      <c r="B1072" t="s">
        <v>181</v>
      </c>
      <c r="C1072" t="s">
        <v>862</v>
      </c>
      <c r="D1072">
        <v>25</v>
      </c>
      <c r="E1072">
        <v>0</v>
      </c>
      <c r="F1072">
        <v>0</v>
      </c>
    </row>
    <row r="1073" spans="1:6">
      <c r="A1073" t="s">
        <v>146</v>
      </c>
      <c r="B1073" t="s">
        <v>181</v>
      </c>
      <c r="C1073" t="s">
        <v>863</v>
      </c>
      <c r="D1073">
        <v>25</v>
      </c>
      <c r="E1073">
        <v>0</v>
      </c>
      <c r="F1073">
        <v>0</v>
      </c>
    </row>
    <row r="1074" spans="1:6">
      <c r="A1074" t="s">
        <v>146</v>
      </c>
      <c r="B1074" t="s">
        <v>183</v>
      </c>
      <c r="C1074" t="s">
        <v>856</v>
      </c>
      <c r="D1074">
        <v>4.9000000000000004</v>
      </c>
      <c r="E1074">
        <v>0</v>
      </c>
      <c r="F1074">
        <v>0</v>
      </c>
    </row>
    <row r="1075" spans="1:6">
      <c r="A1075" t="s">
        <v>146</v>
      </c>
      <c r="B1075" t="s">
        <v>183</v>
      </c>
      <c r="C1075" t="s">
        <v>857</v>
      </c>
      <c r="D1075">
        <v>4.9000000000000004</v>
      </c>
      <c r="E1075">
        <v>0</v>
      </c>
      <c r="F1075">
        <v>0</v>
      </c>
    </row>
    <row r="1076" spans="1:6">
      <c r="A1076" t="s">
        <v>146</v>
      </c>
      <c r="B1076" t="s">
        <v>183</v>
      </c>
      <c r="C1076" t="s">
        <v>858</v>
      </c>
      <c r="D1076">
        <v>4.9000000000000004</v>
      </c>
      <c r="E1076">
        <v>0</v>
      </c>
      <c r="F1076">
        <v>0</v>
      </c>
    </row>
    <row r="1077" spans="1:6">
      <c r="A1077" t="s">
        <v>146</v>
      </c>
      <c r="B1077" t="s">
        <v>183</v>
      </c>
      <c r="C1077" t="s">
        <v>859</v>
      </c>
      <c r="D1077">
        <v>4.9000000000000004</v>
      </c>
      <c r="E1077">
        <v>0</v>
      </c>
      <c r="F1077">
        <v>0</v>
      </c>
    </row>
    <row r="1078" spans="1:6">
      <c r="A1078" t="s">
        <v>146</v>
      </c>
      <c r="B1078" t="s">
        <v>183</v>
      </c>
      <c r="C1078" t="s">
        <v>860</v>
      </c>
      <c r="D1078">
        <v>19.600000000000001</v>
      </c>
      <c r="E1078">
        <v>0</v>
      </c>
      <c r="F1078">
        <v>0</v>
      </c>
    </row>
    <row r="1079" spans="1:6">
      <c r="A1079" t="s">
        <v>146</v>
      </c>
      <c r="B1079" t="s">
        <v>183</v>
      </c>
      <c r="C1079" t="s">
        <v>861</v>
      </c>
      <c r="D1079">
        <v>19.600000000000001</v>
      </c>
      <c r="E1079">
        <v>0</v>
      </c>
      <c r="F1079">
        <v>0</v>
      </c>
    </row>
    <row r="1080" spans="1:6">
      <c r="A1080" t="s">
        <v>146</v>
      </c>
      <c r="B1080" t="s">
        <v>183</v>
      </c>
      <c r="C1080" t="s">
        <v>862</v>
      </c>
      <c r="D1080">
        <v>19.600000000000001</v>
      </c>
      <c r="E1080">
        <v>0</v>
      </c>
      <c r="F1080">
        <v>0</v>
      </c>
    </row>
    <row r="1081" spans="1:6">
      <c r="A1081" t="s">
        <v>146</v>
      </c>
      <c r="B1081" t="s">
        <v>183</v>
      </c>
      <c r="C1081" t="s">
        <v>863</v>
      </c>
      <c r="D1081">
        <v>19.600000000000001</v>
      </c>
      <c r="E1081">
        <v>0</v>
      </c>
      <c r="F1081">
        <v>0</v>
      </c>
    </row>
    <row r="1082" spans="1:6">
      <c r="A1082" t="s">
        <v>146</v>
      </c>
      <c r="B1082" t="s">
        <v>185</v>
      </c>
      <c r="C1082" t="s">
        <v>856</v>
      </c>
      <c r="D1082">
        <v>14.5</v>
      </c>
      <c r="E1082">
        <v>0</v>
      </c>
      <c r="F1082">
        <v>0</v>
      </c>
    </row>
    <row r="1083" spans="1:6">
      <c r="A1083" t="s">
        <v>146</v>
      </c>
      <c r="B1083" t="s">
        <v>185</v>
      </c>
      <c r="C1083" t="s">
        <v>857</v>
      </c>
      <c r="D1083">
        <v>14.5</v>
      </c>
      <c r="E1083">
        <v>0</v>
      </c>
      <c r="F1083">
        <v>0</v>
      </c>
    </row>
    <row r="1084" spans="1:6">
      <c r="A1084" t="s">
        <v>146</v>
      </c>
      <c r="B1084" t="s">
        <v>185</v>
      </c>
      <c r="C1084" t="s">
        <v>858</v>
      </c>
      <c r="D1084">
        <v>14.5</v>
      </c>
      <c r="E1084">
        <v>0</v>
      </c>
      <c r="F1084">
        <v>0</v>
      </c>
    </row>
    <row r="1085" spans="1:6">
      <c r="A1085" t="s">
        <v>146</v>
      </c>
      <c r="B1085" t="s">
        <v>185</v>
      </c>
      <c r="C1085" t="s">
        <v>859</v>
      </c>
      <c r="D1085">
        <v>14.5</v>
      </c>
      <c r="E1085">
        <v>0</v>
      </c>
      <c r="F1085">
        <v>0</v>
      </c>
    </row>
    <row r="1086" spans="1:6">
      <c r="A1086" t="s">
        <v>146</v>
      </c>
      <c r="B1086" t="s">
        <v>185</v>
      </c>
      <c r="C1086" t="s">
        <v>860</v>
      </c>
      <c r="D1086">
        <v>58</v>
      </c>
      <c r="E1086">
        <v>0</v>
      </c>
      <c r="F1086">
        <v>0</v>
      </c>
    </row>
    <row r="1087" spans="1:6">
      <c r="A1087" t="s">
        <v>146</v>
      </c>
      <c r="B1087" t="s">
        <v>185</v>
      </c>
      <c r="C1087" t="s">
        <v>861</v>
      </c>
      <c r="D1087">
        <v>58</v>
      </c>
      <c r="E1087">
        <v>0</v>
      </c>
      <c r="F1087">
        <v>0</v>
      </c>
    </row>
    <row r="1088" spans="1:6">
      <c r="A1088" t="s">
        <v>146</v>
      </c>
      <c r="B1088" t="s">
        <v>185</v>
      </c>
      <c r="C1088" t="s">
        <v>862</v>
      </c>
      <c r="D1088">
        <v>58</v>
      </c>
      <c r="E1088">
        <v>0</v>
      </c>
      <c r="F1088">
        <v>0</v>
      </c>
    </row>
    <row r="1089" spans="1:6">
      <c r="A1089" t="s">
        <v>146</v>
      </c>
      <c r="B1089" t="s">
        <v>185</v>
      </c>
      <c r="C1089" t="s">
        <v>863</v>
      </c>
      <c r="D1089">
        <v>58</v>
      </c>
      <c r="E1089">
        <v>0</v>
      </c>
      <c r="F1089">
        <v>0</v>
      </c>
    </row>
    <row r="1090" spans="1:6">
      <c r="A1090" t="s">
        <v>148</v>
      </c>
      <c r="B1090" t="s">
        <v>171</v>
      </c>
      <c r="C1090" t="s">
        <v>856</v>
      </c>
      <c r="D1090">
        <v>2.3333333333333335</v>
      </c>
      <c r="E1090">
        <v>0</v>
      </c>
      <c r="F1090">
        <v>0</v>
      </c>
    </row>
    <row r="1091" spans="1:6">
      <c r="A1091" t="s">
        <v>148</v>
      </c>
      <c r="B1091" t="s">
        <v>171</v>
      </c>
      <c r="C1091" t="s">
        <v>857</v>
      </c>
      <c r="D1091">
        <v>1</v>
      </c>
      <c r="E1091">
        <v>0</v>
      </c>
      <c r="F1091">
        <v>0</v>
      </c>
    </row>
    <row r="1092" spans="1:6">
      <c r="A1092" t="s">
        <v>148</v>
      </c>
      <c r="B1092" t="s">
        <v>171</v>
      </c>
      <c r="C1092" t="s">
        <v>858</v>
      </c>
      <c r="D1092">
        <v>2.5</v>
      </c>
      <c r="E1092">
        <v>0</v>
      </c>
      <c r="F1092">
        <v>0</v>
      </c>
    </row>
    <row r="1093" spans="1:6">
      <c r="A1093" t="s">
        <v>148</v>
      </c>
      <c r="B1093" t="s">
        <v>171</v>
      </c>
      <c r="C1093" t="s">
        <v>859</v>
      </c>
      <c r="D1093">
        <v>2</v>
      </c>
      <c r="E1093">
        <v>0</v>
      </c>
      <c r="F1093">
        <v>0</v>
      </c>
    </row>
    <row r="1094" spans="1:6">
      <c r="A1094" t="s">
        <v>148</v>
      </c>
      <c r="B1094" t="s">
        <v>171</v>
      </c>
      <c r="C1094" t="s">
        <v>860</v>
      </c>
      <c r="D1094">
        <v>8</v>
      </c>
      <c r="E1094">
        <v>0</v>
      </c>
      <c r="F1094">
        <v>0</v>
      </c>
    </row>
    <row r="1095" spans="1:6">
      <c r="A1095" t="s">
        <v>148</v>
      </c>
      <c r="B1095" t="s">
        <v>171</v>
      </c>
      <c r="C1095" t="s">
        <v>861</v>
      </c>
      <c r="D1095">
        <v>8</v>
      </c>
      <c r="E1095">
        <v>0</v>
      </c>
      <c r="F1095">
        <v>0</v>
      </c>
    </row>
    <row r="1096" spans="1:6">
      <c r="A1096" t="s">
        <v>148</v>
      </c>
      <c r="B1096" t="s">
        <v>171</v>
      </c>
      <c r="C1096" t="s">
        <v>862</v>
      </c>
      <c r="D1096">
        <v>8</v>
      </c>
      <c r="E1096">
        <v>0</v>
      </c>
      <c r="F1096">
        <v>0</v>
      </c>
    </row>
    <row r="1097" spans="1:6">
      <c r="A1097" t="s">
        <v>148</v>
      </c>
      <c r="B1097" t="s">
        <v>171</v>
      </c>
      <c r="C1097" t="s">
        <v>863</v>
      </c>
      <c r="D1097">
        <v>8</v>
      </c>
      <c r="E1097">
        <v>0</v>
      </c>
      <c r="F1097">
        <v>0</v>
      </c>
    </row>
    <row r="1098" spans="1:6">
      <c r="A1098" t="s">
        <v>148</v>
      </c>
      <c r="B1098" t="s">
        <v>173</v>
      </c>
      <c r="C1098" t="s">
        <v>856</v>
      </c>
      <c r="D1098">
        <v>3.7272727272727271</v>
      </c>
      <c r="E1098">
        <v>0</v>
      </c>
      <c r="F1098">
        <v>0</v>
      </c>
    </row>
    <row r="1099" spans="1:6">
      <c r="A1099" t="s">
        <v>148</v>
      </c>
      <c r="B1099" t="s">
        <v>173</v>
      </c>
      <c r="C1099" t="s">
        <v>857</v>
      </c>
      <c r="D1099">
        <v>2.8</v>
      </c>
      <c r="E1099">
        <v>0</v>
      </c>
      <c r="F1099">
        <v>0</v>
      </c>
    </row>
    <row r="1100" spans="1:6">
      <c r="A1100" t="s">
        <v>148</v>
      </c>
      <c r="B1100" t="s">
        <v>173</v>
      </c>
      <c r="C1100" t="s">
        <v>858</v>
      </c>
      <c r="D1100">
        <v>3.8</v>
      </c>
      <c r="E1100">
        <v>0</v>
      </c>
      <c r="F1100">
        <v>0</v>
      </c>
    </row>
    <row r="1101" spans="1:6">
      <c r="A1101" t="s">
        <v>148</v>
      </c>
      <c r="B1101" t="s">
        <v>173</v>
      </c>
      <c r="C1101" t="s">
        <v>859</v>
      </c>
      <c r="D1101">
        <v>3.5</v>
      </c>
      <c r="E1101">
        <v>0</v>
      </c>
      <c r="F1101">
        <v>0</v>
      </c>
    </row>
    <row r="1102" spans="1:6">
      <c r="A1102" t="s">
        <v>148</v>
      </c>
      <c r="B1102" t="s">
        <v>173</v>
      </c>
      <c r="C1102" t="s">
        <v>860</v>
      </c>
      <c r="D1102">
        <v>14</v>
      </c>
      <c r="E1102">
        <v>0</v>
      </c>
      <c r="F1102">
        <v>0</v>
      </c>
    </row>
    <row r="1103" spans="1:6">
      <c r="A1103" t="s">
        <v>148</v>
      </c>
      <c r="B1103" t="s">
        <v>173</v>
      </c>
      <c r="C1103" t="s">
        <v>861</v>
      </c>
      <c r="D1103">
        <v>14</v>
      </c>
      <c r="E1103">
        <v>0</v>
      </c>
      <c r="F1103">
        <v>0</v>
      </c>
    </row>
    <row r="1104" spans="1:6">
      <c r="A1104" t="s">
        <v>148</v>
      </c>
      <c r="B1104" t="s">
        <v>173</v>
      </c>
      <c r="C1104" t="s">
        <v>862</v>
      </c>
      <c r="D1104">
        <v>14</v>
      </c>
      <c r="E1104">
        <v>0</v>
      </c>
      <c r="F1104">
        <v>0</v>
      </c>
    </row>
    <row r="1105" spans="1:6">
      <c r="A1105" t="s">
        <v>148</v>
      </c>
      <c r="B1105" t="s">
        <v>173</v>
      </c>
      <c r="C1105" t="s">
        <v>863</v>
      </c>
      <c r="D1105">
        <v>14</v>
      </c>
      <c r="E1105">
        <v>0</v>
      </c>
      <c r="F1105">
        <v>0</v>
      </c>
    </row>
    <row r="1106" spans="1:6">
      <c r="A1106" t="s">
        <v>148</v>
      </c>
      <c r="B1106" t="s">
        <v>175</v>
      </c>
      <c r="C1106" t="s">
        <v>856</v>
      </c>
      <c r="D1106">
        <v>5.8666666666666671</v>
      </c>
      <c r="E1106">
        <v>0</v>
      </c>
      <c r="F1106">
        <v>0</v>
      </c>
    </row>
    <row r="1107" spans="1:6">
      <c r="A1107" t="s">
        <v>148</v>
      </c>
      <c r="B1107" t="s">
        <v>175</v>
      </c>
      <c r="C1107" t="s">
        <v>857</v>
      </c>
      <c r="D1107">
        <v>5.8666666666666671</v>
      </c>
      <c r="E1107">
        <v>0</v>
      </c>
      <c r="F1107">
        <v>0</v>
      </c>
    </row>
    <row r="1108" spans="1:6">
      <c r="A1108" t="s">
        <v>148</v>
      </c>
      <c r="B1108" t="s">
        <v>175</v>
      </c>
      <c r="C1108" t="s">
        <v>858</v>
      </c>
      <c r="D1108">
        <v>5.8666666666666671</v>
      </c>
      <c r="E1108">
        <v>0</v>
      </c>
      <c r="F1108">
        <v>0</v>
      </c>
    </row>
    <row r="1109" spans="1:6">
      <c r="A1109" t="s">
        <v>148</v>
      </c>
      <c r="B1109" t="s">
        <v>175</v>
      </c>
      <c r="C1109" t="s">
        <v>859</v>
      </c>
      <c r="D1109">
        <v>5.8666666666666671</v>
      </c>
      <c r="E1109">
        <v>0</v>
      </c>
      <c r="F1109">
        <v>0</v>
      </c>
    </row>
    <row r="1110" spans="1:6">
      <c r="A1110" t="s">
        <v>148</v>
      </c>
      <c r="B1110" t="s">
        <v>175</v>
      </c>
      <c r="C1110" t="s">
        <v>860</v>
      </c>
      <c r="D1110">
        <v>23.466666666666669</v>
      </c>
      <c r="E1110">
        <v>0</v>
      </c>
      <c r="F1110">
        <v>0</v>
      </c>
    </row>
    <row r="1111" spans="1:6">
      <c r="A1111" t="s">
        <v>148</v>
      </c>
      <c r="B1111" t="s">
        <v>175</v>
      </c>
      <c r="C1111" t="s">
        <v>861</v>
      </c>
      <c r="D1111">
        <v>23.466666666666669</v>
      </c>
      <c r="E1111">
        <v>0</v>
      </c>
      <c r="F1111">
        <v>0</v>
      </c>
    </row>
    <row r="1112" spans="1:6">
      <c r="A1112" t="s">
        <v>148</v>
      </c>
      <c r="B1112" t="s">
        <v>175</v>
      </c>
      <c r="C1112" t="s">
        <v>862</v>
      </c>
      <c r="D1112">
        <v>23.466666666666669</v>
      </c>
      <c r="E1112">
        <v>0</v>
      </c>
      <c r="F1112">
        <v>0</v>
      </c>
    </row>
    <row r="1113" spans="1:6">
      <c r="A1113" t="s">
        <v>148</v>
      </c>
      <c r="B1113" t="s">
        <v>175</v>
      </c>
      <c r="C1113" t="s">
        <v>863</v>
      </c>
      <c r="D1113">
        <v>23.466666666666669</v>
      </c>
      <c r="E1113">
        <v>0</v>
      </c>
      <c r="F1113">
        <v>0</v>
      </c>
    </row>
    <row r="1114" spans="1:6">
      <c r="A1114" t="s">
        <v>148</v>
      </c>
      <c r="B1114" t="s">
        <v>177</v>
      </c>
      <c r="C1114" t="s">
        <v>856</v>
      </c>
      <c r="D1114">
        <v>6.4399999999999995</v>
      </c>
      <c r="E1114">
        <v>0</v>
      </c>
      <c r="F1114">
        <v>0</v>
      </c>
    </row>
    <row r="1115" spans="1:6">
      <c r="A1115" t="s">
        <v>148</v>
      </c>
      <c r="B1115" t="s">
        <v>177</v>
      </c>
      <c r="C1115" t="s">
        <v>857</v>
      </c>
      <c r="D1115">
        <v>6.4399999999999995</v>
      </c>
      <c r="E1115">
        <v>0</v>
      </c>
      <c r="F1115">
        <v>0</v>
      </c>
    </row>
    <row r="1116" spans="1:6">
      <c r="A1116" t="s">
        <v>148</v>
      </c>
      <c r="B1116" t="s">
        <v>177</v>
      </c>
      <c r="C1116" t="s">
        <v>858</v>
      </c>
      <c r="D1116">
        <v>6.4399999999999995</v>
      </c>
      <c r="E1116">
        <v>0</v>
      </c>
      <c r="F1116">
        <v>0</v>
      </c>
    </row>
    <row r="1117" spans="1:6">
      <c r="A1117" t="s">
        <v>148</v>
      </c>
      <c r="B1117" t="s">
        <v>177</v>
      </c>
      <c r="C1117" t="s">
        <v>859</v>
      </c>
      <c r="D1117">
        <v>6.4399999999999995</v>
      </c>
      <c r="E1117">
        <v>0</v>
      </c>
      <c r="F1117">
        <v>0</v>
      </c>
    </row>
    <row r="1118" spans="1:6">
      <c r="A1118" t="s">
        <v>148</v>
      </c>
      <c r="B1118" t="s">
        <v>177</v>
      </c>
      <c r="C1118" t="s">
        <v>860</v>
      </c>
      <c r="D1118">
        <v>25.759999999999998</v>
      </c>
      <c r="E1118">
        <v>0</v>
      </c>
      <c r="F1118">
        <v>0</v>
      </c>
    </row>
    <row r="1119" spans="1:6">
      <c r="A1119" t="s">
        <v>148</v>
      </c>
      <c r="B1119" t="s">
        <v>177</v>
      </c>
      <c r="C1119" t="s">
        <v>861</v>
      </c>
      <c r="D1119">
        <v>25.759999999999998</v>
      </c>
      <c r="E1119">
        <v>0</v>
      </c>
      <c r="F1119">
        <v>0</v>
      </c>
    </row>
    <row r="1120" spans="1:6">
      <c r="A1120" t="s">
        <v>148</v>
      </c>
      <c r="B1120" t="s">
        <v>177</v>
      </c>
      <c r="C1120" t="s">
        <v>862</v>
      </c>
      <c r="D1120">
        <v>25.759999999999998</v>
      </c>
      <c r="E1120">
        <v>0</v>
      </c>
      <c r="F1120">
        <v>0</v>
      </c>
    </row>
    <row r="1121" spans="1:6">
      <c r="A1121" t="s">
        <v>148</v>
      </c>
      <c r="B1121" t="s">
        <v>177</v>
      </c>
      <c r="C1121" t="s">
        <v>863</v>
      </c>
      <c r="D1121">
        <v>25.759999999999998</v>
      </c>
      <c r="E1121">
        <v>0</v>
      </c>
      <c r="F1121">
        <v>0</v>
      </c>
    </row>
    <row r="1122" spans="1:6">
      <c r="A1122" t="s">
        <v>148</v>
      </c>
      <c r="B1122" t="s">
        <v>179</v>
      </c>
      <c r="C1122" t="s">
        <v>856</v>
      </c>
      <c r="D1122">
        <v>3.9</v>
      </c>
      <c r="E1122">
        <v>0</v>
      </c>
      <c r="F1122">
        <v>0</v>
      </c>
    </row>
    <row r="1123" spans="1:6">
      <c r="A1123" t="s">
        <v>148</v>
      </c>
      <c r="B1123" t="s">
        <v>179</v>
      </c>
      <c r="C1123" t="s">
        <v>857</v>
      </c>
      <c r="D1123">
        <v>3.9</v>
      </c>
      <c r="E1123">
        <v>0</v>
      </c>
      <c r="F1123">
        <v>0</v>
      </c>
    </row>
    <row r="1124" spans="1:6">
      <c r="A1124" t="s">
        <v>148</v>
      </c>
      <c r="B1124" t="s">
        <v>179</v>
      </c>
      <c r="C1124" t="s">
        <v>858</v>
      </c>
      <c r="D1124">
        <v>3.9</v>
      </c>
      <c r="E1124">
        <v>0</v>
      </c>
      <c r="F1124">
        <v>0</v>
      </c>
    </row>
    <row r="1125" spans="1:6">
      <c r="A1125" t="s">
        <v>148</v>
      </c>
      <c r="B1125" t="s">
        <v>179</v>
      </c>
      <c r="C1125" t="s">
        <v>859</v>
      </c>
      <c r="D1125">
        <v>3.9</v>
      </c>
      <c r="E1125">
        <v>0</v>
      </c>
      <c r="F1125">
        <v>0</v>
      </c>
    </row>
    <row r="1126" spans="1:6">
      <c r="A1126" t="s">
        <v>148</v>
      </c>
      <c r="B1126" t="s">
        <v>179</v>
      </c>
      <c r="C1126" t="s">
        <v>860</v>
      </c>
      <c r="D1126">
        <v>15.6</v>
      </c>
      <c r="E1126">
        <v>0</v>
      </c>
      <c r="F1126">
        <v>0</v>
      </c>
    </row>
    <row r="1127" spans="1:6">
      <c r="A1127" t="s">
        <v>148</v>
      </c>
      <c r="B1127" t="s">
        <v>179</v>
      </c>
      <c r="C1127" t="s">
        <v>861</v>
      </c>
      <c r="D1127">
        <v>15.6</v>
      </c>
      <c r="E1127">
        <v>0</v>
      </c>
      <c r="F1127">
        <v>0</v>
      </c>
    </row>
    <row r="1128" spans="1:6">
      <c r="A1128" t="s">
        <v>148</v>
      </c>
      <c r="B1128" t="s">
        <v>179</v>
      </c>
      <c r="C1128" t="s">
        <v>862</v>
      </c>
      <c r="D1128">
        <v>15.6</v>
      </c>
      <c r="E1128">
        <v>0</v>
      </c>
      <c r="F1128">
        <v>0</v>
      </c>
    </row>
    <row r="1129" spans="1:6">
      <c r="A1129" t="s">
        <v>148</v>
      </c>
      <c r="B1129" t="s">
        <v>179</v>
      </c>
      <c r="C1129" t="s">
        <v>863</v>
      </c>
      <c r="D1129">
        <v>15.6</v>
      </c>
      <c r="E1129">
        <v>0</v>
      </c>
      <c r="F1129">
        <v>0</v>
      </c>
    </row>
    <row r="1130" spans="1:6">
      <c r="A1130" t="s">
        <v>148</v>
      </c>
      <c r="B1130" t="s">
        <v>181</v>
      </c>
      <c r="C1130" t="s">
        <v>856</v>
      </c>
      <c r="D1130">
        <v>6.25</v>
      </c>
      <c r="E1130">
        <v>0</v>
      </c>
      <c r="F1130">
        <v>0</v>
      </c>
    </row>
    <row r="1131" spans="1:6">
      <c r="A1131" t="s">
        <v>148</v>
      </c>
      <c r="B1131" t="s">
        <v>181</v>
      </c>
      <c r="C1131" t="s">
        <v>857</v>
      </c>
      <c r="D1131">
        <v>6.25</v>
      </c>
      <c r="E1131">
        <v>0</v>
      </c>
      <c r="F1131">
        <v>0</v>
      </c>
    </row>
    <row r="1132" spans="1:6">
      <c r="A1132" t="s">
        <v>148</v>
      </c>
      <c r="B1132" t="s">
        <v>181</v>
      </c>
      <c r="C1132" t="s">
        <v>858</v>
      </c>
      <c r="D1132">
        <v>6.25</v>
      </c>
      <c r="E1132">
        <v>0</v>
      </c>
      <c r="F1132">
        <v>0</v>
      </c>
    </row>
    <row r="1133" spans="1:6">
      <c r="A1133" t="s">
        <v>148</v>
      </c>
      <c r="B1133" t="s">
        <v>181</v>
      </c>
      <c r="C1133" t="s">
        <v>859</v>
      </c>
      <c r="D1133">
        <v>6.25</v>
      </c>
      <c r="E1133">
        <v>0</v>
      </c>
      <c r="F1133">
        <v>0</v>
      </c>
    </row>
    <row r="1134" spans="1:6">
      <c r="A1134" t="s">
        <v>148</v>
      </c>
      <c r="B1134" t="s">
        <v>181</v>
      </c>
      <c r="C1134" t="s">
        <v>860</v>
      </c>
      <c r="D1134">
        <v>25</v>
      </c>
      <c r="E1134">
        <v>0</v>
      </c>
      <c r="F1134">
        <v>0</v>
      </c>
    </row>
    <row r="1135" spans="1:6">
      <c r="A1135" t="s">
        <v>148</v>
      </c>
      <c r="B1135" t="s">
        <v>181</v>
      </c>
      <c r="C1135" t="s">
        <v>861</v>
      </c>
      <c r="D1135">
        <v>25</v>
      </c>
      <c r="E1135">
        <v>0</v>
      </c>
      <c r="F1135">
        <v>0</v>
      </c>
    </row>
    <row r="1136" spans="1:6">
      <c r="A1136" t="s">
        <v>148</v>
      </c>
      <c r="B1136" t="s">
        <v>181</v>
      </c>
      <c r="C1136" t="s">
        <v>862</v>
      </c>
      <c r="D1136">
        <v>25</v>
      </c>
      <c r="E1136">
        <v>0</v>
      </c>
      <c r="F1136">
        <v>0</v>
      </c>
    </row>
    <row r="1137" spans="1:6">
      <c r="A1137" t="s">
        <v>148</v>
      </c>
      <c r="B1137" t="s">
        <v>181</v>
      </c>
      <c r="C1137" t="s">
        <v>863</v>
      </c>
      <c r="D1137">
        <v>25</v>
      </c>
      <c r="E1137">
        <v>0</v>
      </c>
      <c r="F1137">
        <v>0</v>
      </c>
    </row>
    <row r="1138" spans="1:6">
      <c r="A1138" t="s">
        <v>148</v>
      </c>
      <c r="B1138" t="s">
        <v>183</v>
      </c>
      <c r="C1138" t="s">
        <v>856</v>
      </c>
      <c r="D1138">
        <v>4.9000000000000004</v>
      </c>
      <c r="E1138">
        <v>0</v>
      </c>
      <c r="F1138">
        <v>0</v>
      </c>
    </row>
    <row r="1139" spans="1:6">
      <c r="A1139" t="s">
        <v>148</v>
      </c>
      <c r="B1139" t="s">
        <v>183</v>
      </c>
      <c r="C1139" t="s">
        <v>857</v>
      </c>
      <c r="D1139">
        <v>4.9000000000000004</v>
      </c>
      <c r="E1139">
        <v>0</v>
      </c>
      <c r="F1139">
        <v>0</v>
      </c>
    </row>
    <row r="1140" spans="1:6">
      <c r="A1140" t="s">
        <v>148</v>
      </c>
      <c r="B1140" t="s">
        <v>183</v>
      </c>
      <c r="C1140" t="s">
        <v>858</v>
      </c>
      <c r="D1140">
        <v>4.9000000000000004</v>
      </c>
      <c r="E1140">
        <v>0</v>
      </c>
      <c r="F1140">
        <v>0</v>
      </c>
    </row>
    <row r="1141" spans="1:6">
      <c r="A1141" t="s">
        <v>148</v>
      </c>
      <c r="B1141" t="s">
        <v>183</v>
      </c>
      <c r="C1141" t="s">
        <v>859</v>
      </c>
      <c r="D1141">
        <v>4.9000000000000004</v>
      </c>
      <c r="E1141">
        <v>0</v>
      </c>
      <c r="F1141">
        <v>0</v>
      </c>
    </row>
    <row r="1142" spans="1:6">
      <c r="A1142" t="s">
        <v>148</v>
      </c>
      <c r="B1142" t="s">
        <v>183</v>
      </c>
      <c r="C1142" t="s">
        <v>860</v>
      </c>
      <c r="D1142">
        <v>19.600000000000001</v>
      </c>
      <c r="E1142">
        <v>0</v>
      </c>
      <c r="F1142">
        <v>0</v>
      </c>
    </row>
    <row r="1143" spans="1:6">
      <c r="A1143" t="s">
        <v>148</v>
      </c>
      <c r="B1143" t="s">
        <v>183</v>
      </c>
      <c r="C1143" t="s">
        <v>861</v>
      </c>
      <c r="D1143">
        <v>19.600000000000001</v>
      </c>
      <c r="E1143">
        <v>0</v>
      </c>
      <c r="F1143">
        <v>0</v>
      </c>
    </row>
    <row r="1144" spans="1:6">
      <c r="A1144" t="s">
        <v>148</v>
      </c>
      <c r="B1144" t="s">
        <v>183</v>
      </c>
      <c r="C1144" t="s">
        <v>862</v>
      </c>
      <c r="D1144">
        <v>19.600000000000001</v>
      </c>
      <c r="E1144">
        <v>0</v>
      </c>
      <c r="F1144">
        <v>0</v>
      </c>
    </row>
    <row r="1145" spans="1:6">
      <c r="A1145" t="s">
        <v>148</v>
      </c>
      <c r="B1145" t="s">
        <v>183</v>
      </c>
      <c r="C1145" t="s">
        <v>863</v>
      </c>
      <c r="D1145">
        <v>19.600000000000001</v>
      </c>
      <c r="E1145">
        <v>0</v>
      </c>
      <c r="F1145">
        <v>0</v>
      </c>
    </row>
    <row r="1146" spans="1:6">
      <c r="A1146" t="s">
        <v>148</v>
      </c>
      <c r="B1146" t="s">
        <v>185</v>
      </c>
      <c r="C1146" t="s">
        <v>856</v>
      </c>
      <c r="D1146">
        <v>14.5</v>
      </c>
      <c r="E1146">
        <v>0</v>
      </c>
      <c r="F1146">
        <v>0</v>
      </c>
    </row>
    <row r="1147" spans="1:6">
      <c r="A1147" t="s">
        <v>148</v>
      </c>
      <c r="B1147" t="s">
        <v>185</v>
      </c>
      <c r="C1147" t="s">
        <v>857</v>
      </c>
      <c r="D1147">
        <v>14.5</v>
      </c>
      <c r="E1147">
        <v>0</v>
      </c>
      <c r="F1147">
        <v>0</v>
      </c>
    </row>
    <row r="1148" spans="1:6">
      <c r="A1148" t="s">
        <v>148</v>
      </c>
      <c r="B1148" t="s">
        <v>185</v>
      </c>
      <c r="C1148" t="s">
        <v>858</v>
      </c>
      <c r="D1148">
        <v>14.5</v>
      </c>
      <c r="E1148">
        <v>0</v>
      </c>
      <c r="F1148">
        <v>0</v>
      </c>
    </row>
    <row r="1149" spans="1:6">
      <c r="A1149" t="s">
        <v>148</v>
      </c>
      <c r="B1149" t="s">
        <v>185</v>
      </c>
      <c r="C1149" t="s">
        <v>859</v>
      </c>
      <c r="D1149">
        <v>14.5</v>
      </c>
      <c r="E1149">
        <v>0</v>
      </c>
      <c r="F1149">
        <v>0</v>
      </c>
    </row>
    <row r="1150" spans="1:6">
      <c r="A1150" t="s">
        <v>148</v>
      </c>
      <c r="B1150" t="s">
        <v>185</v>
      </c>
      <c r="C1150" t="s">
        <v>860</v>
      </c>
      <c r="D1150">
        <v>58</v>
      </c>
      <c r="E1150">
        <v>0</v>
      </c>
      <c r="F1150">
        <v>0</v>
      </c>
    </row>
    <row r="1151" spans="1:6">
      <c r="A1151" t="s">
        <v>148</v>
      </c>
      <c r="B1151" t="s">
        <v>185</v>
      </c>
      <c r="C1151" t="s">
        <v>861</v>
      </c>
      <c r="D1151">
        <v>58</v>
      </c>
      <c r="E1151">
        <v>0</v>
      </c>
      <c r="F1151">
        <v>0</v>
      </c>
    </row>
    <row r="1152" spans="1:6">
      <c r="A1152" t="s">
        <v>148</v>
      </c>
      <c r="B1152" t="s">
        <v>185</v>
      </c>
      <c r="C1152" t="s">
        <v>862</v>
      </c>
      <c r="D1152">
        <v>58</v>
      </c>
      <c r="E1152">
        <v>0</v>
      </c>
      <c r="F1152">
        <v>0</v>
      </c>
    </row>
    <row r="1153" spans="1:6">
      <c r="A1153" t="s">
        <v>148</v>
      </c>
      <c r="B1153" t="s">
        <v>185</v>
      </c>
      <c r="C1153" t="s">
        <v>863</v>
      </c>
      <c r="D1153">
        <v>58</v>
      </c>
      <c r="E1153">
        <v>0</v>
      </c>
      <c r="F1153">
        <v>0</v>
      </c>
    </row>
    <row r="1154" spans="1:6">
      <c r="A1154" t="s">
        <v>150</v>
      </c>
      <c r="B1154" t="s">
        <v>171</v>
      </c>
      <c r="C1154" t="s">
        <v>856</v>
      </c>
      <c r="D1154">
        <v>2.8253773969808238</v>
      </c>
      <c r="E1154">
        <v>0</v>
      </c>
      <c r="F1154">
        <v>0</v>
      </c>
    </row>
    <row r="1155" spans="1:6">
      <c r="A1155" t="s">
        <v>150</v>
      </c>
      <c r="B1155" t="s">
        <v>171</v>
      </c>
      <c r="C1155" t="s">
        <v>857</v>
      </c>
      <c r="D1155">
        <v>2.8253773969808238</v>
      </c>
      <c r="E1155">
        <v>0</v>
      </c>
      <c r="F1155">
        <v>0</v>
      </c>
    </row>
    <row r="1156" spans="1:6">
      <c r="A1156" t="s">
        <v>150</v>
      </c>
      <c r="B1156" t="s">
        <v>171</v>
      </c>
      <c r="C1156" t="s">
        <v>858</v>
      </c>
      <c r="D1156">
        <v>2.8253773969808238</v>
      </c>
      <c r="E1156">
        <v>0</v>
      </c>
      <c r="F1156">
        <v>0</v>
      </c>
    </row>
    <row r="1157" spans="1:6">
      <c r="A1157" t="s">
        <v>150</v>
      </c>
      <c r="B1157" t="s">
        <v>171</v>
      </c>
      <c r="C1157" t="s">
        <v>859</v>
      </c>
      <c r="D1157">
        <v>2.8253773969808238</v>
      </c>
      <c r="E1157">
        <v>0</v>
      </c>
      <c r="F1157">
        <v>0</v>
      </c>
    </row>
    <row r="1158" spans="1:6">
      <c r="A1158" t="s">
        <v>150</v>
      </c>
      <c r="B1158" t="s">
        <v>171</v>
      </c>
      <c r="C1158" t="s">
        <v>860</v>
      </c>
      <c r="D1158">
        <v>11.301509587923295</v>
      </c>
      <c r="E1158">
        <v>0</v>
      </c>
      <c r="F1158">
        <v>0</v>
      </c>
    </row>
    <row r="1159" spans="1:6">
      <c r="A1159" t="s">
        <v>150</v>
      </c>
      <c r="B1159" t="s">
        <v>171</v>
      </c>
      <c r="C1159" t="s">
        <v>861</v>
      </c>
      <c r="D1159">
        <v>11.301509587923295</v>
      </c>
      <c r="E1159">
        <v>0</v>
      </c>
      <c r="F1159">
        <v>0</v>
      </c>
    </row>
    <row r="1160" spans="1:6">
      <c r="A1160" t="s">
        <v>150</v>
      </c>
      <c r="B1160" t="s">
        <v>171</v>
      </c>
      <c r="C1160" t="s">
        <v>862</v>
      </c>
      <c r="D1160">
        <v>11.301509587923295</v>
      </c>
      <c r="E1160">
        <v>0</v>
      </c>
      <c r="F1160">
        <v>0</v>
      </c>
    </row>
    <row r="1161" spans="1:6">
      <c r="A1161" t="s">
        <v>150</v>
      </c>
      <c r="B1161" t="s">
        <v>171</v>
      </c>
      <c r="C1161" t="s">
        <v>863</v>
      </c>
      <c r="D1161">
        <v>11.301509587923295</v>
      </c>
      <c r="E1161">
        <v>0</v>
      </c>
      <c r="F1161">
        <v>0</v>
      </c>
    </row>
    <row r="1162" spans="1:6">
      <c r="A1162" t="s">
        <v>150</v>
      </c>
      <c r="B1162" t="s">
        <v>173</v>
      </c>
      <c r="C1162" t="s">
        <v>856</v>
      </c>
      <c r="D1162">
        <v>0.90913925299999998</v>
      </c>
      <c r="E1162">
        <v>0</v>
      </c>
      <c r="F1162">
        <v>0</v>
      </c>
    </row>
    <row r="1163" spans="1:6">
      <c r="A1163" t="s">
        <v>150</v>
      </c>
      <c r="B1163" t="s">
        <v>173</v>
      </c>
      <c r="C1163" t="s">
        <v>857</v>
      </c>
      <c r="D1163">
        <v>1.9926951352121214</v>
      </c>
      <c r="E1163">
        <v>0</v>
      </c>
      <c r="F1163">
        <v>0</v>
      </c>
    </row>
    <row r="1164" spans="1:6">
      <c r="A1164" t="s">
        <v>150</v>
      </c>
      <c r="B1164" t="s">
        <v>173</v>
      </c>
      <c r="C1164" t="s">
        <v>858</v>
      </c>
      <c r="D1164">
        <v>3.0762510174242426</v>
      </c>
      <c r="E1164">
        <v>0</v>
      </c>
      <c r="F1164">
        <v>0</v>
      </c>
    </row>
    <row r="1165" spans="1:6">
      <c r="A1165" t="s">
        <v>150</v>
      </c>
      <c r="B1165" t="s">
        <v>173</v>
      </c>
      <c r="C1165" t="s">
        <v>859</v>
      </c>
      <c r="D1165">
        <v>4.1598068996363642</v>
      </c>
      <c r="E1165">
        <v>0</v>
      </c>
      <c r="F1165">
        <v>0</v>
      </c>
    </row>
    <row r="1166" spans="1:6">
      <c r="A1166" t="s">
        <v>150</v>
      </c>
      <c r="B1166" t="s">
        <v>173</v>
      </c>
      <c r="C1166" t="s">
        <v>860</v>
      </c>
      <c r="D1166">
        <v>16.639227598545457</v>
      </c>
      <c r="E1166">
        <v>0</v>
      </c>
      <c r="F1166">
        <v>0</v>
      </c>
    </row>
    <row r="1167" spans="1:6">
      <c r="A1167" t="s">
        <v>150</v>
      </c>
      <c r="B1167" t="s">
        <v>173</v>
      </c>
      <c r="C1167" t="s">
        <v>861</v>
      </c>
      <c r="D1167">
        <v>16.639227598545457</v>
      </c>
      <c r="E1167">
        <v>0</v>
      </c>
      <c r="F1167">
        <v>0</v>
      </c>
    </row>
    <row r="1168" spans="1:6">
      <c r="A1168" t="s">
        <v>150</v>
      </c>
      <c r="B1168" t="s">
        <v>173</v>
      </c>
      <c r="C1168" t="s">
        <v>862</v>
      </c>
      <c r="D1168">
        <v>16.639227598545457</v>
      </c>
      <c r="E1168">
        <v>0</v>
      </c>
      <c r="F1168">
        <v>0</v>
      </c>
    </row>
    <row r="1169" spans="1:6">
      <c r="A1169" t="s">
        <v>150</v>
      </c>
      <c r="B1169" t="s">
        <v>173</v>
      </c>
      <c r="C1169" t="s">
        <v>863</v>
      </c>
      <c r="D1169">
        <v>16.639227598545457</v>
      </c>
      <c r="E1169">
        <v>0</v>
      </c>
      <c r="F1169">
        <v>0</v>
      </c>
    </row>
    <row r="1170" spans="1:6">
      <c r="A1170" t="s">
        <v>150</v>
      </c>
      <c r="B1170" t="s">
        <v>175</v>
      </c>
      <c r="C1170" t="s">
        <v>856</v>
      </c>
      <c r="D1170">
        <v>5.8666666666666671</v>
      </c>
      <c r="E1170">
        <v>0</v>
      </c>
      <c r="F1170">
        <v>0</v>
      </c>
    </row>
    <row r="1171" spans="1:6">
      <c r="A1171" t="s">
        <v>150</v>
      </c>
      <c r="B1171" t="s">
        <v>175</v>
      </c>
      <c r="C1171" t="s">
        <v>857</v>
      </c>
      <c r="D1171">
        <v>5.8666666666666671</v>
      </c>
      <c r="E1171">
        <v>0</v>
      </c>
      <c r="F1171">
        <v>0</v>
      </c>
    </row>
    <row r="1172" spans="1:6">
      <c r="A1172" t="s">
        <v>150</v>
      </c>
      <c r="B1172" t="s">
        <v>175</v>
      </c>
      <c r="C1172" t="s">
        <v>858</v>
      </c>
      <c r="D1172">
        <v>5.8666666666666671</v>
      </c>
      <c r="E1172">
        <v>0</v>
      </c>
      <c r="F1172">
        <v>0</v>
      </c>
    </row>
    <row r="1173" spans="1:6">
      <c r="A1173" t="s">
        <v>150</v>
      </c>
      <c r="B1173" t="s">
        <v>175</v>
      </c>
      <c r="C1173" t="s">
        <v>859</v>
      </c>
      <c r="D1173">
        <v>5.8666666666666671</v>
      </c>
      <c r="E1173">
        <v>0</v>
      </c>
      <c r="F1173">
        <v>0</v>
      </c>
    </row>
    <row r="1174" spans="1:6">
      <c r="A1174" t="s">
        <v>150</v>
      </c>
      <c r="B1174" t="s">
        <v>175</v>
      </c>
      <c r="C1174" t="s">
        <v>860</v>
      </c>
      <c r="D1174">
        <v>23.466666666666669</v>
      </c>
      <c r="E1174">
        <v>0</v>
      </c>
      <c r="F1174">
        <v>0</v>
      </c>
    </row>
    <row r="1175" spans="1:6">
      <c r="A1175" t="s">
        <v>150</v>
      </c>
      <c r="B1175" t="s">
        <v>175</v>
      </c>
      <c r="C1175" t="s">
        <v>861</v>
      </c>
      <c r="D1175">
        <v>23.466666666666669</v>
      </c>
      <c r="E1175">
        <v>0</v>
      </c>
      <c r="F1175">
        <v>0</v>
      </c>
    </row>
    <row r="1176" spans="1:6">
      <c r="A1176" t="s">
        <v>150</v>
      </c>
      <c r="B1176" t="s">
        <v>175</v>
      </c>
      <c r="C1176" t="s">
        <v>862</v>
      </c>
      <c r="D1176">
        <v>23.466666666666669</v>
      </c>
      <c r="E1176">
        <v>0</v>
      </c>
      <c r="F1176">
        <v>0</v>
      </c>
    </row>
    <row r="1177" spans="1:6">
      <c r="A1177" t="s">
        <v>150</v>
      </c>
      <c r="B1177" t="s">
        <v>175</v>
      </c>
      <c r="C1177" t="s">
        <v>863</v>
      </c>
      <c r="D1177">
        <v>23.466666666666669</v>
      </c>
      <c r="E1177">
        <v>0</v>
      </c>
      <c r="F1177">
        <v>0</v>
      </c>
    </row>
    <row r="1178" spans="1:6">
      <c r="A1178" t="s">
        <v>150</v>
      </c>
      <c r="B1178" t="s">
        <v>177</v>
      </c>
      <c r="C1178" t="s">
        <v>856</v>
      </c>
      <c r="D1178">
        <v>6.4399999999999995</v>
      </c>
      <c r="E1178">
        <v>0</v>
      </c>
      <c r="F1178">
        <v>0</v>
      </c>
    </row>
    <row r="1179" spans="1:6">
      <c r="A1179" t="s">
        <v>150</v>
      </c>
      <c r="B1179" t="s">
        <v>177</v>
      </c>
      <c r="C1179" t="s">
        <v>857</v>
      </c>
      <c r="D1179">
        <v>6.4399999999999995</v>
      </c>
      <c r="E1179">
        <v>0</v>
      </c>
      <c r="F1179">
        <v>0</v>
      </c>
    </row>
    <row r="1180" spans="1:6">
      <c r="A1180" t="s">
        <v>150</v>
      </c>
      <c r="B1180" t="s">
        <v>177</v>
      </c>
      <c r="C1180" t="s">
        <v>858</v>
      </c>
      <c r="D1180">
        <v>6.4399999999999995</v>
      </c>
      <c r="E1180">
        <v>0</v>
      </c>
      <c r="F1180">
        <v>0</v>
      </c>
    </row>
    <row r="1181" spans="1:6">
      <c r="A1181" t="s">
        <v>150</v>
      </c>
      <c r="B1181" t="s">
        <v>177</v>
      </c>
      <c r="C1181" t="s">
        <v>859</v>
      </c>
      <c r="D1181">
        <v>6.4399999999999995</v>
      </c>
      <c r="E1181">
        <v>0</v>
      </c>
      <c r="F1181">
        <v>0</v>
      </c>
    </row>
    <row r="1182" spans="1:6">
      <c r="A1182" t="s">
        <v>150</v>
      </c>
      <c r="B1182" t="s">
        <v>177</v>
      </c>
      <c r="C1182" t="s">
        <v>860</v>
      </c>
      <c r="D1182">
        <v>25.759999999999998</v>
      </c>
      <c r="E1182">
        <v>0</v>
      </c>
      <c r="F1182">
        <v>0</v>
      </c>
    </row>
    <row r="1183" spans="1:6">
      <c r="A1183" t="s">
        <v>150</v>
      </c>
      <c r="B1183" t="s">
        <v>177</v>
      </c>
      <c r="C1183" t="s">
        <v>861</v>
      </c>
      <c r="D1183">
        <v>25.759999999999998</v>
      </c>
      <c r="E1183">
        <v>0</v>
      </c>
      <c r="F1183">
        <v>0</v>
      </c>
    </row>
    <row r="1184" spans="1:6">
      <c r="A1184" t="s">
        <v>150</v>
      </c>
      <c r="B1184" t="s">
        <v>177</v>
      </c>
      <c r="C1184" t="s">
        <v>862</v>
      </c>
      <c r="D1184">
        <v>25.759999999999998</v>
      </c>
      <c r="E1184">
        <v>0</v>
      </c>
      <c r="F1184">
        <v>0</v>
      </c>
    </row>
    <row r="1185" spans="1:6">
      <c r="A1185" t="s">
        <v>150</v>
      </c>
      <c r="B1185" t="s">
        <v>177</v>
      </c>
      <c r="C1185" t="s">
        <v>863</v>
      </c>
      <c r="D1185">
        <v>25.759999999999998</v>
      </c>
      <c r="E1185">
        <v>0</v>
      </c>
      <c r="F1185">
        <v>0</v>
      </c>
    </row>
    <row r="1186" spans="1:6">
      <c r="A1186" t="s">
        <v>150</v>
      </c>
      <c r="B1186" t="s">
        <v>179</v>
      </c>
      <c r="C1186" t="s">
        <v>856</v>
      </c>
      <c r="D1186">
        <v>3.9</v>
      </c>
      <c r="E1186">
        <v>0</v>
      </c>
      <c r="F1186">
        <v>0</v>
      </c>
    </row>
    <row r="1187" spans="1:6">
      <c r="A1187" t="s">
        <v>150</v>
      </c>
      <c r="B1187" t="s">
        <v>179</v>
      </c>
      <c r="C1187" t="s">
        <v>857</v>
      </c>
      <c r="D1187">
        <v>3.9</v>
      </c>
      <c r="E1187">
        <v>0</v>
      </c>
      <c r="F1187">
        <v>0</v>
      </c>
    </row>
    <row r="1188" spans="1:6">
      <c r="A1188" t="s">
        <v>150</v>
      </c>
      <c r="B1188" t="s">
        <v>179</v>
      </c>
      <c r="C1188" t="s">
        <v>858</v>
      </c>
      <c r="D1188">
        <v>3.9</v>
      </c>
      <c r="E1188">
        <v>0</v>
      </c>
      <c r="F1188">
        <v>0</v>
      </c>
    </row>
    <row r="1189" spans="1:6">
      <c r="A1189" t="s">
        <v>150</v>
      </c>
      <c r="B1189" t="s">
        <v>179</v>
      </c>
      <c r="C1189" t="s">
        <v>859</v>
      </c>
      <c r="D1189">
        <v>3.9</v>
      </c>
      <c r="E1189">
        <v>0</v>
      </c>
      <c r="F1189">
        <v>0</v>
      </c>
    </row>
    <row r="1190" spans="1:6">
      <c r="A1190" t="s">
        <v>150</v>
      </c>
      <c r="B1190" t="s">
        <v>179</v>
      </c>
      <c r="C1190" t="s">
        <v>860</v>
      </c>
      <c r="D1190">
        <v>15.6</v>
      </c>
      <c r="E1190">
        <v>0</v>
      </c>
      <c r="F1190">
        <v>0</v>
      </c>
    </row>
    <row r="1191" spans="1:6">
      <c r="A1191" t="s">
        <v>150</v>
      </c>
      <c r="B1191" t="s">
        <v>179</v>
      </c>
      <c r="C1191" t="s">
        <v>861</v>
      </c>
      <c r="D1191">
        <v>15.6</v>
      </c>
      <c r="E1191">
        <v>0</v>
      </c>
      <c r="F1191">
        <v>0</v>
      </c>
    </row>
    <row r="1192" spans="1:6">
      <c r="A1192" t="s">
        <v>150</v>
      </c>
      <c r="B1192" t="s">
        <v>179</v>
      </c>
      <c r="C1192" t="s">
        <v>862</v>
      </c>
      <c r="D1192">
        <v>15.6</v>
      </c>
      <c r="E1192">
        <v>0</v>
      </c>
      <c r="F1192">
        <v>0</v>
      </c>
    </row>
    <row r="1193" spans="1:6">
      <c r="A1193" t="s">
        <v>150</v>
      </c>
      <c r="B1193" t="s">
        <v>179</v>
      </c>
      <c r="C1193" t="s">
        <v>863</v>
      </c>
      <c r="D1193">
        <v>15.6</v>
      </c>
      <c r="E1193">
        <v>0</v>
      </c>
      <c r="F1193">
        <v>0</v>
      </c>
    </row>
    <row r="1194" spans="1:6">
      <c r="A1194" t="s">
        <v>150</v>
      </c>
      <c r="B1194" t="s">
        <v>181</v>
      </c>
      <c r="C1194" t="s">
        <v>856</v>
      </c>
      <c r="D1194">
        <v>6.25</v>
      </c>
      <c r="E1194">
        <v>0</v>
      </c>
      <c r="F1194">
        <v>0</v>
      </c>
    </row>
    <row r="1195" spans="1:6">
      <c r="A1195" t="s">
        <v>150</v>
      </c>
      <c r="B1195" t="s">
        <v>181</v>
      </c>
      <c r="C1195" t="s">
        <v>857</v>
      </c>
      <c r="D1195">
        <v>6.25</v>
      </c>
      <c r="E1195">
        <v>0</v>
      </c>
      <c r="F1195">
        <v>0</v>
      </c>
    </row>
    <row r="1196" spans="1:6">
      <c r="A1196" t="s">
        <v>150</v>
      </c>
      <c r="B1196" t="s">
        <v>181</v>
      </c>
      <c r="C1196" t="s">
        <v>858</v>
      </c>
      <c r="D1196">
        <v>6.25</v>
      </c>
      <c r="E1196">
        <v>0</v>
      </c>
      <c r="F1196">
        <v>0</v>
      </c>
    </row>
    <row r="1197" spans="1:6">
      <c r="A1197" t="s">
        <v>150</v>
      </c>
      <c r="B1197" t="s">
        <v>181</v>
      </c>
      <c r="C1197" t="s">
        <v>859</v>
      </c>
      <c r="D1197">
        <v>6.25</v>
      </c>
      <c r="E1197">
        <v>0</v>
      </c>
      <c r="F1197">
        <v>0</v>
      </c>
    </row>
    <row r="1198" spans="1:6">
      <c r="A1198" t="s">
        <v>150</v>
      </c>
      <c r="B1198" t="s">
        <v>181</v>
      </c>
      <c r="C1198" t="s">
        <v>860</v>
      </c>
      <c r="D1198">
        <v>25</v>
      </c>
      <c r="E1198">
        <v>0</v>
      </c>
      <c r="F1198">
        <v>0</v>
      </c>
    </row>
    <row r="1199" spans="1:6">
      <c r="A1199" t="s">
        <v>150</v>
      </c>
      <c r="B1199" t="s">
        <v>181</v>
      </c>
      <c r="C1199" t="s">
        <v>861</v>
      </c>
      <c r="D1199">
        <v>25</v>
      </c>
      <c r="E1199">
        <v>0</v>
      </c>
      <c r="F1199">
        <v>0</v>
      </c>
    </row>
    <row r="1200" spans="1:6">
      <c r="A1200" t="s">
        <v>150</v>
      </c>
      <c r="B1200" t="s">
        <v>181</v>
      </c>
      <c r="C1200" t="s">
        <v>862</v>
      </c>
      <c r="D1200">
        <v>25</v>
      </c>
      <c r="E1200">
        <v>0</v>
      </c>
      <c r="F1200">
        <v>0</v>
      </c>
    </row>
    <row r="1201" spans="1:6">
      <c r="A1201" t="s">
        <v>150</v>
      </c>
      <c r="B1201" t="s">
        <v>181</v>
      </c>
      <c r="C1201" t="s">
        <v>863</v>
      </c>
      <c r="D1201">
        <v>25</v>
      </c>
      <c r="E1201">
        <v>0</v>
      </c>
      <c r="F1201">
        <v>0</v>
      </c>
    </row>
    <row r="1202" spans="1:6">
      <c r="A1202" t="s">
        <v>150</v>
      </c>
      <c r="B1202" t="s">
        <v>183</v>
      </c>
      <c r="C1202" t="s">
        <v>856</v>
      </c>
      <c r="D1202">
        <v>4.9000000000000004</v>
      </c>
      <c r="E1202">
        <v>0</v>
      </c>
      <c r="F1202">
        <v>0</v>
      </c>
    </row>
    <row r="1203" spans="1:6">
      <c r="A1203" t="s">
        <v>150</v>
      </c>
      <c r="B1203" t="s">
        <v>183</v>
      </c>
      <c r="C1203" t="s">
        <v>857</v>
      </c>
      <c r="D1203">
        <v>4.9000000000000004</v>
      </c>
      <c r="E1203">
        <v>0</v>
      </c>
      <c r="F1203">
        <v>0</v>
      </c>
    </row>
    <row r="1204" spans="1:6">
      <c r="A1204" t="s">
        <v>150</v>
      </c>
      <c r="B1204" t="s">
        <v>183</v>
      </c>
      <c r="C1204" t="s">
        <v>858</v>
      </c>
      <c r="D1204">
        <v>4.9000000000000004</v>
      </c>
      <c r="E1204">
        <v>0</v>
      </c>
      <c r="F1204">
        <v>0</v>
      </c>
    </row>
    <row r="1205" spans="1:6">
      <c r="A1205" t="s">
        <v>150</v>
      </c>
      <c r="B1205" t="s">
        <v>183</v>
      </c>
      <c r="C1205" t="s">
        <v>859</v>
      </c>
      <c r="D1205">
        <v>4.9000000000000004</v>
      </c>
      <c r="E1205">
        <v>0</v>
      </c>
      <c r="F1205">
        <v>0</v>
      </c>
    </row>
    <row r="1206" spans="1:6">
      <c r="A1206" t="s">
        <v>150</v>
      </c>
      <c r="B1206" t="s">
        <v>183</v>
      </c>
      <c r="C1206" t="s">
        <v>860</v>
      </c>
      <c r="D1206">
        <v>19.600000000000001</v>
      </c>
      <c r="E1206">
        <v>0</v>
      </c>
      <c r="F1206">
        <v>0</v>
      </c>
    </row>
    <row r="1207" spans="1:6">
      <c r="A1207" t="s">
        <v>150</v>
      </c>
      <c r="B1207" t="s">
        <v>183</v>
      </c>
      <c r="C1207" t="s">
        <v>861</v>
      </c>
      <c r="D1207">
        <v>19.600000000000001</v>
      </c>
      <c r="E1207">
        <v>0</v>
      </c>
      <c r="F1207">
        <v>0</v>
      </c>
    </row>
    <row r="1208" spans="1:6">
      <c r="A1208" t="s">
        <v>150</v>
      </c>
      <c r="B1208" t="s">
        <v>183</v>
      </c>
      <c r="C1208" t="s">
        <v>862</v>
      </c>
      <c r="D1208">
        <v>19.600000000000001</v>
      </c>
      <c r="E1208">
        <v>0</v>
      </c>
      <c r="F1208">
        <v>0</v>
      </c>
    </row>
    <row r="1209" spans="1:6">
      <c r="A1209" t="s">
        <v>150</v>
      </c>
      <c r="B1209" t="s">
        <v>183</v>
      </c>
      <c r="C1209" t="s">
        <v>863</v>
      </c>
      <c r="D1209">
        <v>19.600000000000001</v>
      </c>
      <c r="E1209">
        <v>0</v>
      </c>
      <c r="F1209">
        <v>0</v>
      </c>
    </row>
    <row r="1210" spans="1:6">
      <c r="A1210" t="s">
        <v>150</v>
      </c>
      <c r="B1210" t="s">
        <v>185</v>
      </c>
      <c r="C1210" t="s">
        <v>856</v>
      </c>
      <c r="D1210">
        <v>14.5</v>
      </c>
      <c r="E1210">
        <v>0</v>
      </c>
      <c r="F1210">
        <v>0</v>
      </c>
    </row>
    <row r="1211" spans="1:6">
      <c r="A1211" t="s">
        <v>150</v>
      </c>
      <c r="B1211" t="s">
        <v>185</v>
      </c>
      <c r="C1211" t="s">
        <v>857</v>
      </c>
      <c r="D1211">
        <v>14.5</v>
      </c>
      <c r="E1211">
        <v>0</v>
      </c>
      <c r="F1211">
        <v>0</v>
      </c>
    </row>
    <row r="1212" spans="1:6">
      <c r="A1212" t="s">
        <v>150</v>
      </c>
      <c r="B1212" t="s">
        <v>185</v>
      </c>
      <c r="C1212" t="s">
        <v>858</v>
      </c>
      <c r="D1212">
        <v>14.5</v>
      </c>
      <c r="E1212">
        <v>0</v>
      </c>
      <c r="F1212">
        <v>0</v>
      </c>
    </row>
    <row r="1213" spans="1:6">
      <c r="A1213" t="s">
        <v>150</v>
      </c>
      <c r="B1213" t="s">
        <v>185</v>
      </c>
      <c r="C1213" t="s">
        <v>859</v>
      </c>
      <c r="D1213">
        <v>14.5</v>
      </c>
      <c r="E1213">
        <v>0</v>
      </c>
      <c r="F1213">
        <v>0</v>
      </c>
    </row>
    <row r="1214" spans="1:6">
      <c r="A1214" t="s">
        <v>150</v>
      </c>
      <c r="B1214" t="s">
        <v>185</v>
      </c>
      <c r="C1214" t="s">
        <v>860</v>
      </c>
      <c r="D1214">
        <v>58</v>
      </c>
      <c r="E1214">
        <v>0</v>
      </c>
      <c r="F1214">
        <v>0</v>
      </c>
    </row>
    <row r="1215" spans="1:6">
      <c r="A1215" t="s">
        <v>150</v>
      </c>
      <c r="B1215" t="s">
        <v>185</v>
      </c>
      <c r="C1215" t="s">
        <v>861</v>
      </c>
      <c r="D1215">
        <v>58</v>
      </c>
      <c r="E1215">
        <v>0</v>
      </c>
      <c r="F1215">
        <v>0</v>
      </c>
    </row>
    <row r="1216" spans="1:6">
      <c r="A1216" t="s">
        <v>150</v>
      </c>
      <c r="B1216" t="s">
        <v>185</v>
      </c>
      <c r="C1216" t="s">
        <v>862</v>
      </c>
      <c r="D1216">
        <v>58</v>
      </c>
      <c r="E1216">
        <v>0</v>
      </c>
      <c r="F1216">
        <v>0</v>
      </c>
    </row>
    <row r="1217" spans="1:6">
      <c r="A1217" t="s">
        <v>150</v>
      </c>
      <c r="B1217" t="s">
        <v>185</v>
      </c>
      <c r="C1217" t="s">
        <v>863</v>
      </c>
      <c r="D1217">
        <v>58</v>
      </c>
      <c r="E1217">
        <v>0</v>
      </c>
      <c r="F1217">
        <v>0</v>
      </c>
    </row>
    <row r="1218" spans="1:6">
      <c r="A1218" t="s">
        <v>152</v>
      </c>
      <c r="B1218" t="s">
        <v>171</v>
      </c>
      <c r="C1218" t="s">
        <v>856</v>
      </c>
      <c r="D1218">
        <v>2.3333333333333335</v>
      </c>
      <c r="E1218">
        <v>0</v>
      </c>
      <c r="F1218">
        <v>0</v>
      </c>
    </row>
    <row r="1219" spans="1:6">
      <c r="A1219" t="s">
        <v>152</v>
      </c>
      <c r="B1219" t="s">
        <v>171</v>
      </c>
      <c r="C1219" t="s">
        <v>857</v>
      </c>
      <c r="D1219">
        <v>1</v>
      </c>
      <c r="E1219">
        <v>0</v>
      </c>
      <c r="F1219">
        <v>0</v>
      </c>
    </row>
    <row r="1220" spans="1:6">
      <c r="A1220" t="s">
        <v>152</v>
      </c>
      <c r="B1220" t="s">
        <v>171</v>
      </c>
      <c r="C1220" t="s">
        <v>858</v>
      </c>
      <c r="D1220">
        <v>2.5</v>
      </c>
      <c r="E1220">
        <v>0</v>
      </c>
      <c r="F1220">
        <v>0</v>
      </c>
    </row>
    <row r="1221" spans="1:6">
      <c r="A1221" t="s">
        <v>152</v>
      </c>
      <c r="B1221" t="s">
        <v>171</v>
      </c>
      <c r="C1221" t="s">
        <v>859</v>
      </c>
      <c r="D1221">
        <v>2</v>
      </c>
      <c r="E1221">
        <v>0</v>
      </c>
      <c r="F1221">
        <v>0</v>
      </c>
    </row>
    <row r="1222" spans="1:6">
      <c r="A1222" t="s">
        <v>152</v>
      </c>
      <c r="B1222" t="s">
        <v>171</v>
      </c>
      <c r="C1222" t="s">
        <v>860</v>
      </c>
      <c r="D1222">
        <v>8</v>
      </c>
      <c r="E1222">
        <v>0</v>
      </c>
      <c r="F1222">
        <v>0</v>
      </c>
    </row>
    <row r="1223" spans="1:6">
      <c r="A1223" t="s">
        <v>152</v>
      </c>
      <c r="B1223" t="s">
        <v>171</v>
      </c>
      <c r="C1223" t="s">
        <v>861</v>
      </c>
      <c r="D1223">
        <v>8</v>
      </c>
      <c r="E1223">
        <v>0</v>
      </c>
      <c r="F1223">
        <v>0</v>
      </c>
    </row>
    <row r="1224" spans="1:6">
      <c r="A1224" t="s">
        <v>152</v>
      </c>
      <c r="B1224" t="s">
        <v>171</v>
      </c>
      <c r="C1224" t="s">
        <v>862</v>
      </c>
      <c r="D1224">
        <v>8</v>
      </c>
      <c r="E1224">
        <v>0</v>
      </c>
      <c r="F1224">
        <v>0</v>
      </c>
    </row>
    <row r="1225" spans="1:6">
      <c r="A1225" t="s">
        <v>152</v>
      </c>
      <c r="B1225" t="s">
        <v>171</v>
      </c>
      <c r="C1225" t="s">
        <v>863</v>
      </c>
      <c r="D1225">
        <v>8</v>
      </c>
      <c r="E1225">
        <v>0</v>
      </c>
      <c r="F1225">
        <v>0</v>
      </c>
    </row>
    <row r="1226" spans="1:6">
      <c r="A1226" t="s">
        <v>152</v>
      </c>
      <c r="B1226" t="s">
        <v>173</v>
      </c>
      <c r="C1226" t="s">
        <v>856</v>
      </c>
      <c r="D1226">
        <v>3.7272727272727271</v>
      </c>
      <c r="E1226">
        <v>0</v>
      </c>
      <c r="F1226">
        <v>0</v>
      </c>
    </row>
    <row r="1227" spans="1:6">
      <c r="A1227" t="s">
        <v>152</v>
      </c>
      <c r="B1227" t="s">
        <v>173</v>
      </c>
      <c r="C1227" t="s">
        <v>857</v>
      </c>
      <c r="D1227">
        <v>2.8</v>
      </c>
      <c r="E1227">
        <v>0</v>
      </c>
      <c r="F1227">
        <v>0</v>
      </c>
    </row>
    <row r="1228" spans="1:6">
      <c r="A1228" t="s">
        <v>152</v>
      </c>
      <c r="B1228" t="s">
        <v>173</v>
      </c>
      <c r="C1228" t="s">
        <v>858</v>
      </c>
      <c r="D1228">
        <v>3.8</v>
      </c>
      <c r="E1228">
        <v>0</v>
      </c>
      <c r="F1228">
        <v>0</v>
      </c>
    </row>
    <row r="1229" spans="1:6">
      <c r="A1229" t="s">
        <v>152</v>
      </c>
      <c r="B1229" t="s">
        <v>173</v>
      </c>
      <c r="C1229" t="s">
        <v>859</v>
      </c>
      <c r="D1229">
        <v>3.5</v>
      </c>
      <c r="E1229">
        <v>0</v>
      </c>
      <c r="F1229">
        <v>0</v>
      </c>
    </row>
    <row r="1230" spans="1:6">
      <c r="A1230" t="s">
        <v>152</v>
      </c>
      <c r="B1230" t="s">
        <v>173</v>
      </c>
      <c r="C1230" t="s">
        <v>860</v>
      </c>
      <c r="D1230">
        <v>14</v>
      </c>
      <c r="E1230">
        <v>0</v>
      </c>
      <c r="F1230">
        <v>0</v>
      </c>
    </row>
    <row r="1231" spans="1:6">
      <c r="A1231" t="s">
        <v>152</v>
      </c>
      <c r="B1231" t="s">
        <v>173</v>
      </c>
      <c r="C1231" t="s">
        <v>861</v>
      </c>
      <c r="D1231">
        <v>14</v>
      </c>
      <c r="E1231">
        <v>0</v>
      </c>
      <c r="F1231">
        <v>0</v>
      </c>
    </row>
    <row r="1232" spans="1:6">
      <c r="A1232" t="s">
        <v>152</v>
      </c>
      <c r="B1232" t="s">
        <v>173</v>
      </c>
      <c r="C1232" t="s">
        <v>862</v>
      </c>
      <c r="D1232">
        <v>14</v>
      </c>
      <c r="E1232">
        <v>0</v>
      </c>
      <c r="F1232">
        <v>0</v>
      </c>
    </row>
    <row r="1233" spans="1:6">
      <c r="A1233" t="s">
        <v>152</v>
      </c>
      <c r="B1233" t="s">
        <v>173</v>
      </c>
      <c r="C1233" t="s">
        <v>863</v>
      </c>
      <c r="D1233">
        <v>14</v>
      </c>
      <c r="E1233">
        <v>0</v>
      </c>
      <c r="F1233">
        <v>0</v>
      </c>
    </row>
    <row r="1234" spans="1:6">
      <c r="A1234" t="s">
        <v>152</v>
      </c>
      <c r="B1234" t="s">
        <v>175</v>
      </c>
      <c r="C1234" t="s">
        <v>856</v>
      </c>
      <c r="D1234">
        <v>5.8666666666666671</v>
      </c>
      <c r="E1234">
        <v>0</v>
      </c>
      <c r="F1234">
        <v>0</v>
      </c>
    </row>
    <row r="1235" spans="1:6">
      <c r="A1235" t="s">
        <v>152</v>
      </c>
      <c r="B1235" t="s">
        <v>175</v>
      </c>
      <c r="C1235" t="s">
        <v>857</v>
      </c>
      <c r="D1235">
        <v>5.8666666666666671</v>
      </c>
      <c r="E1235">
        <v>0</v>
      </c>
      <c r="F1235">
        <v>0</v>
      </c>
    </row>
    <row r="1236" spans="1:6">
      <c r="A1236" t="s">
        <v>152</v>
      </c>
      <c r="B1236" t="s">
        <v>175</v>
      </c>
      <c r="C1236" t="s">
        <v>858</v>
      </c>
      <c r="D1236">
        <v>5.8666666666666671</v>
      </c>
      <c r="E1236">
        <v>0</v>
      </c>
      <c r="F1236">
        <v>0</v>
      </c>
    </row>
    <row r="1237" spans="1:6">
      <c r="A1237" t="s">
        <v>152</v>
      </c>
      <c r="B1237" t="s">
        <v>175</v>
      </c>
      <c r="C1237" t="s">
        <v>859</v>
      </c>
      <c r="D1237">
        <v>5.8666666666666671</v>
      </c>
      <c r="E1237">
        <v>0</v>
      </c>
      <c r="F1237">
        <v>0</v>
      </c>
    </row>
    <row r="1238" spans="1:6">
      <c r="A1238" t="s">
        <v>152</v>
      </c>
      <c r="B1238" t="s">
        <v>175</v>
      </c>
      <c r="C1238" t="s">
        <v>860</v>
      </c>
      <c r="D1238">
        <v>23.466666666666669</v>
      </c>
      <c r="E1238">
        <v>0</v>
      </c>
      <c r="F1238">
        <v>0</v>
      </c>
    </row>
    <row r="1239" spans="1:6">
      <c r="A1239" t="s">
        <v>152</v>
      </c>
      <c r="B1239" t="s">
        <v>175</v>
      </c>
      <c r="C1239" t="s">
        <v>861</v>
      </c>
      <c r="D1239">
        <v>23.466666666666669</v>
      </c>
      <c r="E1239">
        <v>0</v>
      </c>
      <c r="F1239">
        <v>0</v>
      </c>
    </row>
    <row r="1240" spans="1:6">
      <c r="A1240" t="s">
        <v>152</v>
      </c>
      <c r="B1240" t="s">
        <v>175</v>
      </c>
      <c r="C1240" t="s">
        <v>862</v>
      </c>
      <c r="D1240">
        <v>23.466666666666669</v>
      </c>
      <c r="E1240">
        <v>0</v>
      </c>
      <c r="F1240">
        <v>0</v>
      </c>
    </row>
    <row r="1241" spans="1:6">
      <c r="A1241" t="s">
        <v>152</v>
      </c>
      <c r="B1241" t="s">
        <v>175</v>
      </c>
      <c r="C1241" t="s">
        <v>863</v>
      </c>
      <c r="D1241">
        <v>23.466666666666669</v>
      </c>
      <c r="E1241">
        <v>0</v>
      </c>
      <c r="F1241">
        <v>0</v>
      </c>
    </row>
    <row r="1242" spans="1:6">
      <c r="A1242" t="s">
        <v>152</v>
      </c>
      <c r="B1242" t="s">
        <v>177</v>
      </c>
      <c r="C1242" t="s">
        <v>856</v>
      </c>
      <c r="D1242">
        <v>6.4399999999999995</v>
      </c>
      <c r="E1242">
        <v>0</v>
      </c>
      <c r="F1242">
        <v>0</v>
      </c>
    </row>
    <row r="1243" spans="1:6">
      <c r="A1243" t="s">
        <v>152</v>
      </c>
      <c r="B1243" t="s">
        <v>177</v>
      </c>
      <c r="C1243" t="s">
        <v>857</v>
      </c>
      <c r="D1243">
        <v>6.4399999999999995</v>
      </c>
      <c r="E1243">
        <v>0</v>
      </c>
      <c r="F1243">
        <v>0</v>
      </c>
    </row>
    <row r="1244" spans="1:6">
      <c r="A1244" t="s">
        <v>152</v>
      </c>
      <c r="B1244" t="s">
        <v>177</v>
      </c>
      <c r="C1244" t="s">
        <v>858</v>
      </c>
      <c r="D1244">
        <v>6.4399999999999995</v>
      </c>
      <c r="E1244">
        <v>0</v>
      </c>
      <c r="F1244">
        <v>0</v>
      </c>
    </row>
    <row r="1245" spans="1:6">
      <c r="A1245" t="s">
        <v>152</v>
      </c>
      <c r="B1245" t="s">
        <v>177</v>
      </c>
      <c r="C1245" t="s">
        <v>859</v>
      </c>
      <c r="D1245">
        <v>6.4399999999999995</v>
      </c>
      <c r="E1245">
        <v>0</v>
      </c>
      <c r="F1245">
        <v>0</v>
      </c>
    </row>
    <row r="1246" spans="1:6">
      <c r="A1246" t="s">
        <v>152</v>
      </c>
      <c r="B1246" t="s">
        <v>177</v>
      </c>
      <c r="C1246" t="s">
        <v>860</v>
      </c>
      <c r="D1246">
        <v>25.759999999999998</v>
      </c>
      <c r="E1246">
        <v>0</v>
      </c>
      <c r="F1246">
        <v>0</v>
      </c>
    </row>
    <row r="1247" spans="1:6">
      <c r="A1247" t="s">
        <v>152</v>
      </c>
      <c r="B1247" t="s">
        <v>177</v>
      </c>
      <c r="C1247" t="s">
        <v>861</v>
      </c>
      <c r="D1247">
        <v>25.759999999999998</v>
      </c>
      <c r="E1247">
        <v>0</v>
      </c>
      <c r="F1247">
        <v>0</v>
      </c>
    </row>
    <row r="1248" spans="1:6">
      <c r="A1248" t="s">
        <v>152</v>
      </c>
      <c r="B1248" t="s">
        <v>177</v>
      </c>
      <c r="C1248" t="s">
        <v>862</v>
      </c>
      <c r="D1248">
        <v>25.759999999999998</v>
      </c>
      <c r="E1248">
        <v>0</v>
      </c>
      <c r="F1248">
        <v>0</v>
      </c>
    </row>
    <row r="1249" spans="1:6">
      <c r="A1249" t="s">
        <v>152</v>
      </c>
      <c r="B1249" t="s">
        <v>177</v>
      </c>
      <c r="C1249" t="s">
        <v>863</v>
      </c>
      <c r="D1249">
        <v>25.759999999999998</v>
      </c>
      <c r="E1249">
        <v>0</v>
      </c>
      <c r="F1249">
        <v>0</v>
      </c>
    </row>
    <row r="1250" spans="1:6">
      <c r="A1250" t="s">
        <v>152</v>
      </c>
      <c r="B1250" t="s">
        <v>179</v>
      </c>
      <c r="C1250" t="s">
        <v>856</v>
      </c>
      <c r="D1250">
        <v>3.9</v>
      </c>
      <c r="E1250">
        <v>0</v>
      </c>
      <c r="F1250">
        <v>0</v>
      </c>
    </row>
    <row r="1251" spans="1:6">
      <c r="A1251" t="s">
        <v>152</v>
      </c>
      <c r="B1251" t="s">
        <v>179</v>
      </c>
      <c r="C1251" t="s">
        <v>857</v>
      </c>
      <c r="D1251">
        <v>3.9</v>
      </c>
      <c r="E1251">
        <v>0</v>
      </c>
      <c r="F1251">
        <v>0</v>
      </c>
    </row>
    <row r="1252" spans="1:6">
      <c r="A1252" t="s">
        <v>152</v>
      </c>
      <c r="B1252" t="s">
        <v>179</v>
      </c>
      <c r="C1252" t="s">
        <v>858</v>
      </c>
      <c r="D1252">
        <v>3.9</v>
      </c>
      <c r="E1252">
        <v>0</v>
      </c>
      <c r="F1252">
        <v>0</v>
      </c>
    </row>
    <row r="1253" spans="1:6">
      <c r="A1253" t="s">
        <v>152</v>
      </c>
      <c r="B1253" t="s">
        <v>179</v>
      </c>
      <c r="C1253" t="s">
        <v>859</v>
      </c>
      <c r="D1253">
        <v>3.9</v>
      </c>
      <c r="E1253">
        <v>0</v>
      </c>
      <c r="F1253">
        <v>0</v>
      </c>
    </row>
    <row r="1254" spans="1:6">
      <c r="A1254" t="s">
        <v>152</v>
      </c>
      <c r="B1254" t="s">
        <v>179</v>
      </c>
      <c r="C1254" t="s">
        <v>860</v>
      </c>
      <c r="D1254">
        <v>15.6</v>
      </c>
      <c r="E1254">
        <v>0</v>
      </c>
      <c r="F1254">
        <v>0</v>
      </c>
    </row>
    <row r="1255" spans="1:6">
      <c r="A1255" t="s">
        <v>152</v>
      </c>
      <c r="B1255" t="s">
        <v>179</v>
      </c>
      <c r="C1255" t="s">
        <v>861</v>
      </c>
      <c r="D1255">
        <v>15.6</v>
      </c>
      <c r="E1255">
        <v>0</v>
      </c>
      <c r="F1255">
        <v>0</v>
      </c>
    </row>
    <row r="1256" spans="1:6">
      <c r="A1256" t="s">
        <v>152</v>
      </c>
      <c r="B1256" t="s">
        <v>179</v>
      </c>
      <c r="C1256" t="s">
        <v>862</v>
      </c>
      <c r="D1256">
        <v>15.6</v>
      </c>
      <c r="E1256">
        <v>0</v>
      </c>
      <c r="F1256">
        <v>0</v>
      </c>
    </row>
    <row r="1257" spans="1:6">
      <c r="A1257" t="s">
        <v>152</v>
      </c>
      <c r="B1257" t="s">
        <v>179</v>
      </c>
      <c r="C1257" t="s">
        <v>863</v>
      </c>
      <c r="D1257">
        <v>15.6</v>
      </c>
      <c r="E1257">
        <v>0</v>
      </c>
      <c r="F1257">
        <v>0</v>
      </c>
    </row>
    <row r="1258" spans="1:6">
      <c r="A1258" t="s">
        <v>152</v>
      </c>
      <c r="B1258" t="s">
        <v>181</v>
      </c>
      <c r="C1258" t="s">
        <v>856</v>
      </c>
      <c r="D1258">
        <v>6.25</v>
      </c>
      <c r="E1258">
        <v>0</v>
      </c>
      <c r="F1258">
        <v>0</v>
      </c>
    </row>
    <row r="1259" spans="1:6">
      <c r="A1259" t="s">
        <v>152</v>
      </c>
      <c r="B1259" t="s">
        <v>181</v>
      </c>
      <c r="C1259" t="s">
        <v>857</v>
      </c>
      <c r="D1259">
        <v>6.25</v>
      </c>
      <c r="E1259">
        <v>0</v>
      </c>
      <c r="F1259">
        <v>0</v>
      </c>
    </row>
    <row r="1260" spans="1:6">
      <c r="A1260" t="s">
        <v>152</v>
      </c>
      <c r="B1260" t="s">
        <v>181</v>
      </c>
      <c r="C1260" t="s">
        <v>858</v>
      </c>
      <c r="D1260">
        <v>6.25</v>
      </c>
      <c r="E1260">
        <v>0</v>
      </c>
      <c r="F1260">
        <v>0</v>
      </c>
    </row>
    <row r="1261" spans="1:6">
      <c r="A1261" t="s">
        <v>152</v>
      </c>
      <c r="B1261" t="s">
        <v>181</v>
      </c>
      <c r="C1261" t="s">
        <v>859</v>
      </c>
      <c r="D1261">
        <v>6.25</v>
      </c>
      <c r="E1261">
        <v>0</v>
      </c>
      <c r="F1261">
        <v>0</v>
      </c>
    </row>
    <row r="1262" spans="1:6">
      <c r="A1262" t="s">
        <v>152</v>
      </c>
      <c r="B1262" t="s">
        <v>181</v>
      </c>
      <c r="C1262" t="s">
        <v>860</v>
      </c>
      <c r="D1262">
        <v>25</v>
      </c>
      <c r="E1262">
        <v>0</v>
      </c>
      <c r="F1262">
        <v>0</v>
      </c>
    </row>
    <row r="1263" spans="1:6">
      <c r="A1263" t="s">
        <v>152</v>
      </c>
      <c r="B1263" t="s">
        <v>181</v>
      </c>
      <c r="C1263" t="s">
        <v>861</v>
      </c>
      <c r="D1263">
        <v>25</v>
      </c>
      <c r="E1263">
        <v>0</v>
      </c>
      <c r="F1263">
        <v>0</v>
      </c>
    </row>
    <row r="1264" spans="1:6">
      <c r="A1264" t="s">
        <v>152</v>
      </c>
      <c r="B1264" t="s">
        <v>181</v>
      </c>
      <c r="C1264" t="s">
        <v>862</v>
      </c>
      <c r="D1264">
        <v>25</v>
      </c>
      <c r="E1264">
        <v>0</v>
      </c>
      <c r="F1264">
        <v>0</v>
      </c>
    </row>
    <row r="1265" spans="1:6">
      <c r="A1265" t="s">
        <v>152</v>
      </c>
      <c r="B1265" t="s">
        <v>181</v>
      </c>
      <c r="C1265" t="s">
        <v>863</v>
      </c>
      <c r="D1265">
        <v>25</v>
      </c>
      <c r="E1265">
        <v>0</v>
      </c>
      <c r="F1265">
        <v>0</v>
      </c>
    </row>
    <row r="1266" spans="1:6">
      <c r="A1266" t="s">
        <v>152</v>
      </c>
      <c r="B1266" t="s">
        <v>183</v>
      </c>
      <c r="C1266" t="s">
        <v>856</v>
      </c>
      <c r="D1266">
        <v>4.9000000000000004</v>
      </c>
      <c r="E1266">
        <v>0</v>
      </c>
      <c r="F1266">
        <v>0</v>
      </c>
    </row>
    <row r="1267" spans="1:6">
      <c r="A1267" t="s">
        <v>152</v>
      </c>
      <c r="B1267" t="s">
        <v>183</v>
      </c>
      <c r="C1267" t="s">
        <v>857</v>
      </c>
      <c r="D1267">
        <v>4.9000000000000004</v>
      </c>
      <c r="E1267">
        <v>0</v>
      </c>
      <c r="F1267">
        <v>0</v>
      </c>
    </row>
    <row r="1268" spans="1:6">
      <c r="A1268" t="s">
        <v>152</v>
      </c>
      <c r="B1268" t="s">
        <v>183</v>
      </c>
      <c r="C1268" t="s">
        <v>858</v>
      </c>
      <c r="D1268">
        <v>4.9000000000000004</v>
      </c>
      <c r="E1268">
        <v>0</v>
      </c>
      <c r="F1268">
        <v>0</v>
      </c>
    </row>
    <row r="1269" spans="1:6">
      <c r="A1269" t="s">
        <v>152</v>
      </c>
      <c r="B1269" t="s">
        <v>183</v>
      </c>
      <c r="C1269" t="s">
        <v>859</v>
      </c>
      <c r="D1269">
        <v>4.9000000000000004</v>
      </c>
      <c r="E1269">
        <v>0</v>
      </c>
      <c r="F1269">
        <v>0</v>
      </c>
    </row>
    <row r="1270" spans="1:6">
      <c r="A1270" t="s">
        <v>152</v>
      </c>
      <c r="B1270" t="s">
        <v>183</v>
      </c>
      <c r="C1270" t="s">
        <v>860</v>
      </c>
      <c r="D1270">
        <v>19.600000000000001</v>
      </c>
      <c r="E1270">
        <v>0</v>
      </c>
      <c r="F1270">
        <v>0</v>
      </c>
    </row>
    <row r="1271" spans="1:6">
      <c r="A1271" t="s">
        <v>152</v>
      </c>
      <c r="B1271" t="s">
        <v>183</v>
      </c>
      <c r="C1271" t="s">
        <v>861</v>
      </c>
      <c r="D1271">
        <v>19.600000000000001</v>
      </c>
      <c r="E1271">
        <v>0</v>
      </c>
      <c r="F1271">
        <v>0</v>
      </c>
    </row>
    <row r="1272" spans="1:6">
      <c r="A1272" t="s">
        <v>152</v>
      </c>
      <c r="B1272" t="s">
        <v>183</v>
      </c>
      <c r="C1272" t="s">
        <v>862</v>
      </c>
      <c r="D1272">
        <v>19.600000000000001</v>
      </c>
      <c r="E1272">
        <v>0</v>
      </c>
      <c r="F1272">
        <v>0</v>
      </c>
    </row>
    <row r="1273" spans="1:6">
      <c r="A1273" t="s">
        <v>152</v>
      </c>
      <c r="B1273" t="s">
        <v>183</v>
      </c>
      <c r="C1273" t="s">
        <v>863</v>
      </c>
      <c r="D1273">
        <v>19.600000000000001</v>
      </c>
      <c r="E1273">
        <v>0</v>
      </c>
      <c r="F1273">
        <v>0</v>
      </c>
    </row>
    <row r="1274" spans="1:6">
      <c r="A1274" t="s">
        <v>152</v>
      </c>
      <c r="B1274" t="s">
        <v>185</v>
      </c>
      <c r="C1274" t="s">
        <v>856</v>
      </c>
      <c r="D1274">
        <v>14.5</v>
      </c>
      <c r="E1274">
        <v>0</v>
      </c>
      <c r="F1274">
        <v>0</v>
      </c>
    </row>
    <row r="1275" spans="1:6">
      <c r="A1275" t="s">
        <v>152</v>
      </c>
      <c r="B1275" t="s">
        <v>185</v>
      </c>
      <c r="C1275" t="s">
        <v>857</v>
      </c>
      <c r="D1275">
        <v>14.5</v>
      </c>
      <c r="E1275">
        <v>0</v>
      </c>
      <c r="F1275">
        <v>0</v>
      </c>
    </row>
    <row r="1276" spans="1:6">
      <c r="A1276" t="s">
        <v>152</v>
      </c>
      <c r="B1276" t="s">
        <v>185</v>
      </c>
      <c r="C1276" t="s">
        <v>858</v>
      </c>
      <c r="D1276">
        <v>14.5</v>
      </c>
      <c r="E1276">
        <v>0</v>
      </c>
      <c r="F1276">
        <v>0</v>
      </c>
    </row>
    <row r="1277" spans="1:6">
      <c r="A1277" t="s">
        <v>152</v>
      </c>
      <c r="B1277" t="s">
        <v>185</v>
      </c>
      <c r="C1277" t="s">
        <v>859</v>
      </c>
      <c r="D1277">
        <v>14.5</v>
      </c>
      <c r="E1277">
        <v>0</v>
      </c>
      <c r="F1277">
        <v>0</v>
      </c>
    </row>
    <row r="1278" spans="1:6">
      <c r="A1278" t="s">
        <v>152</v>
      </c>
      <c r="B1278" t="s">
        <v>185</v>
      </c>
      <c r="C1278" t="s">
        <v>860</v>
      </c>
      <c r="D1278">
        <v>58</v>
      </c>
      <c r="E1278">
        <v>0</v>
      </c>
      <c r="F1278">
        <v>0</v>
      </c>
    </row>
    <row r="1279" spans="1:6">
      <c r="A1279" t="s">
        <v>152</v>
      </c>
      <c r="B1279" t="s">
        <v>185</v>
      </c>
      <c r="C1279" t="s">
        <v>861</v>
      </c>
      <c r="D1279">
        <v>58</v>
      </c>
      <c r="E1279">
        <v>0</v>
      </c>
      <c r="F1279">
        <v>0</v>
      </c>
    </row>
    <row r="1280" spans="1:6">
      <c r="A1280" t="s">
        <v>152</v>
      </c>
      <c r="B1280" t="s">
        <v>185</v>
      </c>
      <c r="C1280" t="s">
        <v>862</v>
      </c>
      <c r="D1280">
        <v>58</v>
      </c>
      <c r="E1280">
        <v>0</v>
      </c>
      <c r="F1280">
        <v>0</v>
      </c>
    </row>
    <row r="1281" spans="1:6">
      <c r="A1281" t="s">
        <v>152</v>
      </c>
      <c r="B1281" t="s">
        <v>185</v>
      </c>
      <c r="C1281" t="s">
        <v>863</v>
      </c>
      <c r="D1281">
        <v>58</v>
      </c>
      <c r="E1281">
        <v>0</v>
      </c>
      <c r="F1281">
        <v>0</v>
      </c>
    </row>
    <row r="1282" spans="1:6">
      <c r="A1282" t="s">
        <v>154</v>
      </c>
      <c r="B1282" t="s">
        <v>171</v>
      </c>
      <c r="C1282" t="s">
        <v>856</v>
      </c>
      <c r="D1282">
        <v>3</v>
      </c>
      <c r="E1282">
        <v>0</v>
      </c>
      <c r="F1282">
        <v>0</v>
      </c>
    </row>
    <row r="1283" spans="1:6">
      <c r="A1283" t="s">
        <v>154</v>
      </c>
      <c r="B1283" t="s">
        <v>171</v>
      </c>
      <c r="C1283" t="s">
        <v>857</v>
      </c>
      <c r="D1283">
        <v>3</v>
      </c>
      <c r="E1283">
        <v>0</v>
      </c>
      <c r="F1283">
        <v>0</v>
      </c>
    </row>
    <row r="1284" spans="1:6">
      <c r="A1284" t="s">
        <v>154</v>
      </c>
      <c r="B1284" t="s">
        <v>171</v>
      </c>
      <c r="C1284" t="s">
        <v>858</v>
      </c>
      <c r="D1284">
        <v>3</v>
      </c>
      <c r="E1284">
        <v>0</v>
      </c>
      <c r="F1284">
        <v>0</v>
      </c>
    </row>
    <row r="1285" spans="1:6">
      <c r="A1285" t="s">
        <v>154</v>
      </c>
      <c r="B1285" t="s">
        <v>171</v>
      </c>
      <c r="C1285" t="s">
        <v>859</v>
      </c>
      <c r="D1285">
        <v>3</v>
      </c>
      <c r="E1285">
        <v>0</v>
      </c>
      <c r="F1285">
        <v>0</v>
      </c>
    </row>
    <row r="1286" spans="1:6">
      <c r="A1286" t="s">
        <v>154</v>
      </c>
      <c r="B1286" t="s">
        <v>171</v>
      </c>
      <c r="C1286" t="s">
        <v>860</v>
      </c>
      <c r="D1286">
        <v>12</v>
      </c>
      <c r="E1286">
        <v>0</v>
      </c>
      <c r="F1286">
        <v>0</v>
      </c>
    </row>
    <row r="1287" spans="1:6">
      <c r="A1287" t="s">
        <v>154</v>
      </c>
      <c r="B1287" t="s">
        <v>171</v>
      </c>
      <c r="C1287" t="s">
        <v>861</v>
      </c>
      <c r="D1287">
        <v>12</v>
      </c>
      <c r="E1287">
        <v>0</v>
      </c>
      <c r="F1287">
        <v>0</v>
      </c>
    </row>
    <row r="1288" spans="1:6">
      <c r="A1288" t="s">
        <v>154</v>
      </c>
      <c r="B1288" t="s">
        <v>171</v>
      </c>
      <c r="C1288" t="s">
        <v>862</v>
      </c>
      <c r="D1288">
        <v>12</v>
      </c>
      <c r="E1288">
        <v>0</v>
      </c>
      <c r="F1288">
        <v>0</v>
      </c>
    </row>
    <row r="1289" spans="1:6">
      <c r="A1289" t="s">
        <v>154</v>
      </c>
      <c r="B1289" t="s">
        <v>171</v>
      </c>
      <c r="C1289" t="s">
        <v>863</v>
      </c>
      <c r="D1289">
        <v>12</v>
      </c>
      <c r="E1289">
        <v>0</v>
      </c>
      <c r="F1289">
        <v>0</v>
      </c>
    </row>
    <row r="1290" spans="1:6">
      <c r="A1290" t="s">
        <v>154</v>
      </c>
      <c r="B1290" t="s">
        <v>173</v>
      </c>
      <c r="C1290" t="s">
        <v>856</v>
      </c>
      <c r="D1290">
        <v>6.5</v>
      </c>
      <c r="E1290">
        <v>0</v>
      </c>
      <c r="F1290">
        <v>0</v>
      </c>
    </row>
    <row r="1291" spans="1:6">
      <c r="A1291" t="s">
        <v>154</v>
      </c>
      <c r="B1291" t="s">
        <v>173</v>
      </c>
      <c r="C1291" t="s">
        <v>857</v>
      </c>
      <c r="D1291">
        <v>6.5</v>
      </c>
      <c r="E1291">
        <v>0</v>
      </c>
      <c r="F1291">
        <v>0</v>
      </c>
    </row>
    <row r="1292" spans="1:6">
      <c r="A1292" t="s">
        <v>154</v>
      </c>
      <c r="B1292" t="s">
        <v>173</v>
      </c>
      <c r="C1292" t="s">
        <v>858</v>
      </c>
      <c r="D1292">
        <v>6</v>
      </c>
      <c r="E1292">
        <v>0</v>
      </c>
      <c r="F1292">
        <v>0</v>
      </c>
    </row>
    <row r="1293" spans="1:6">
      <c r="A1293" t="s">
        <v>154</v>
      </c>
      <c r="B1293" t="s">
        <v>173</v>
      </c>
      <c r="C1293" t="s">
        <v>859</v>
      </c>
      <c r="D1293">
        <v>7</v>
      </c>
      <c r="E1293">
        <v>0</v>
      </c>
      <c r="F1293">
        <v>0</v>
      </c>
    </row>
    <row r="1294" spans="1:6">
      <c r="A1294" t="s">
        <v>154</v>
      </c>
      <c r="B1294" t="s">
        <v>173</v>
      </c>
      <c r="C1294" t="s">
        <v>860</v>
      </c>
      <c r="D1294">
        <v>28</v>
      </c>
      <c r="E1294">
        <v>0</v>
      </c>
      <c r="F1294">
        <v>0</v>
      </c>
    </row>
    <row r="1295" spans="1:6">
      <c r="A1295" t="s">
        <v>154</v>
      </c>
      <c r="B1295" t="s">
        <v>173</v>
      </c>
      <c r="C1295" t="s">
        <v>861</v>
      </c>
      <c r="D1295">
        <v>28</v>
      </c>
      <c r="E1295">
        <v>0</v>
      </c>
      <c r="F1295">
        <v>0</v>
      </c>
    </row>
    <row r="1296" spans="1:6">
      <c r="A1296" t="s">
        <v>154</v>
      </c>
      <c r="B1296" t="s">
        <v>173</v>
      </c>
      <c r="C1296" t="s">
        <v>862</v>
      </c>
      <c r="D1296">
        <v>28</v>
      </c>
      <c r="E1296">
        <v>0</v>
      </c>
      <c r="F1296">
        <v>0</v>
      </c>
    </row>
    <row r="1297" spans="1:6">
      <c r="A1297" t="s">
        <v>154</v>
      </c>
      <c r="B1297" t="s">
        <v>173</v>
      </c>
      <c r="C1297" t="s">
        <v>863</v>
      </c>
      <c r="D1297">
        <v>28</v>
      </c>
      <c r="E1297">
        <v>0</v>
      </c>
      <c r="F1297">
        <v>0</v>
      </c>
    </row>
    <row r="1298" spans="1:6">
      <c r="A1298" t="s">
        <v>154</v>
      </c>
      <c r="B1298" t="s">
        <v>175</v>
      </c>
      <c r="C1298" t="s">
        <v>856</v>
      </c>
      <c r="D1298">
        <v>5.8666666666666671</v>
      </c>
      <c r="E1298">
        <v>0</v>
      </c>
      <c r="F1298">
        <v>0</v>
      </c>
    </row>
    <row r="1299" spans="1:6">
      <c r="A1299" t="s">
        <v>154</v>
      </c>
      <c r="B1299" t="s">
        <v>175</v>
      </c>
      <c r="C1299" t="s">
        <v>857</v>
      </c>
      <c r="D1299">
        <v>5.8666666666666671</v>
      </c>
      <c r="E1299">
        <v>0</v>
      </c>
      <c r="F1299">
        <v>0</v>
      </c>
    </row>
    <row r="1300" spans="1:6">
      <c r="A1300" t="s">
        <v>154</v>
      </c>
      <c r="B1300" t="s">
        <v>175</v>
      </c>
      <c r="C1300" t="s">
        <v>858</v>
      </c>
      <c r="D1300">
        <v>5.8666666666666671</v>
      </c>
      <c r="E1300">
        <v>0</v>
      </c>
      <c r="F1300">
        <v>0</v>
      </c>
    </row>
    <row r="1301" spans="1:6">
      <c r="A1301" t="s">
        <v>154</v>
      </c>
      <c r="B1301" t="s">
        <v>175</v>
      </c>
      <c r="C1301" t="s">
        <v>859</v>
      </c>
      <c r="D1301">
        <v>5.8666666666666671</v>
      </c>
      <c r="E1301">
        <v>0</v>
      </c>
      <c r="F1301">
        <v>0</v>
      </c>
    </row>
    <row r="1302" spans="1:6">
      <c r="A1302" t="s">
        <v>154</v>
      </c>
      <c r="B1302" t="s">
        <v>175</v>
      </c>
      <c r="C1302" t="s">
        <v>860</v>
      </c>
      <c r="D1302">
        <v>23.466666666666669</v>
      </c>
      <c r="E1302">
        <v>0</v>
      </c>
      <c r="F1302">
        <v>0</v>
      </c>
    </row>
    <row r="1303" spans="1:6">
      <c r="A1303" t="s">
        <v>154</v>
      </c>
      <c r="B1303" t="s">
        <v>175</v>
      </c>
      <c r="C1303" t="s">
        <v>861</v>
      </c>
      <c r="D1303">
        <v>23.466666666666669</v>
      </c>
      <c r="E1303">
        <v>0</v>
      </c>
      <c r="F1303">
        <v>0</v>
      </c>
    </row>
    <row r="1304" spans="1:6">
      <c r="A1304" t="s">
        <v>154</v>
      </c>
      <c r="B1304" t="s">
        <v>175</v>
      </c>
      <c r="C1304" t="s">
        <v>862</v>
      </c>
      <c r="D1304">
        <v>23.466666666666669</v>
      </c>
      <c r="E1304">
        <v>0</v>
      </c>
      <c r="F1304">
        <v>0</v>
      </c>
    </row>
    <row r="1305" spans="1:6">
      <c r="A1305" t="s">
        <v>154</v>
      </c>
      <c r="B1305" t="s">
        <v>175</v>
      </c>
      <c r="C1305" t="s">
        <v>863</v>
      </c>
      <c r="D1305">
        <v>23.466666666666669</v>
      </c>
      <c r="E1305">
        <v>0</v>
      </c>
      <c r="F1305">
        <v>0</v>
      </c>
    </row>
    <row r="1306" spans="1:6">
      <c r="A1306" t="s">
        <v>154</v>
      </c>
      <c r="B1306" t="s">
        <v>177</v>
      </c>
      <c r="C1306" t="s">
        <v>856</v>
      </c>
      <c r="D1306">
        <v>6.4399999999999995</v>
      </c>
      <c r="E1306">
        <v>0</v>
      </c>
      <c r="F1306">
        <v>0</v>
      </c>
    </row>
    <row r="1307" spans="1:6">
      <c r="A1307" t="s">
        <v>154</v>
      </c>
      <c r="B1307" t="s">
        <v>177</v>
      </c>
      <c r="C1307" t="s">
        <v>857</v>
      </c>
      <c r="D1307">
        <v>6.4399999999999995</v>
      </c>
      <c r="E1307">
        <v>0</v>
      </c>
      <c r="F1307">
        <v>0</v>
      </c>
    </row>
    <row r="1308" spans="1:6">
      <c r="A1308" t="s">
        <v>154</v>
      </c>
      <c r="B1308" t="s">
        <v>177</v>
      </c>
      <c r="C1308" t="s">
        <v>858</v>
      </c>
      <c r="D1308">
        <v>6.4399999999999995</v>
      </c>
      <c r="E1308">
        <v>0</v>
      </c>
      <c r="F1308">
        <v>0</v>
      </c>
    </row>
    <row r="1309" spans="1:6">
      <c r="A1309" t="s">
        <v>154</v>
      </c>
      <c r="B1309" t="s">
        <v>177</v>
      </c>
      <c r="C1309" t="s">
        <v>859</v>
      </c>
      <c r="D1309">
        <v>6.4399999999999995</v>
      </c>
      <c r="E1309">
        <v>0</v>
      </c>
      <c r="F1309">
        <v>0</v>
      </c>
    </row>
    <row r="1310" spans="1:6">
      <c r="A1310" t="s">
        <v>154</v>
      </c>
      <c r="B1310" t="s">
        <v>177</v>
      </c>
      <c r="C1310" t="s">
        <v>860</v>
      </c>
      <c r="D1310">
        <v>25.759999999999998</v>
      </c>
      <c r="E1310">
        <v>0</v>
      </c>
      <c r="F1310">
        <v>0</v>
      </c>
    </row>
    <row r="1311" spans="1:6">
      <c r="A1311" t="s">
        <v>154</v>
      </c>
      <c r="B1311" t="s">
        <v>177</v>
      </c>
      <c r="C1311" t="s">
        <v>861</v>
      </c>
      <c r="D1311">
        <v>25.759999999999998</v>
      </c>
      <c r="E1311">
        <v>0</v>
      </c>
      <c r="F1311">
        <v>0</v>
      </c>
    </row>
    <row r="1312" spans="1:6">
      <c r="A1312" t="s">
        <v>154</v>
      </c>
      <c r="B1312" t="s">
        <v>177</v>
      </c>
      <c r="C1312" t="s">
        <v>862</v>
      </c>
      <c r="D1312">
        <v>25.759999999999998</v>
      </c>
      <c r="E1312">
        <v>0</v>
      </c>
      <c r="F1312">
        <v>0</v>
      </c>
    </row>
    <row r="1313" spans="1:6">
      <c r="A1313" t="s">
        <v>154</v>
      </c>
      <c r="B1313" t="s">
        <v>177</v>
      </c>
      <c r="C1313" t="s">
        <v>863</v>
      </c>
      <c r="D1313">
        <v>25.759999999999998</v>
      </c>
      <c r="E1313">
        <v>0</v>
      </c>
      <c r="F1313">
        <v>0</v>
      </c>
    </row>
    <row r="1314" spans="1:6">
      <c r="A1314" t="s">
        <v>154</v>
      </c>
      <c r="B1314" t="s">
        <v>179</v>
      </c>
      <c r="C1314" t="s">
        <v>856</v>
      </c>
      <c r="D1314">
        <v>3.9</v>
      </c>
      <c r="E1314">
        <v>0</v>
      </c>
      <c r="F1314">
        <v>0</v>
      </c>
    </row>
    <row r="1315" spans="1:6">
      <c r="A1315" t="s">
        <v>154</v>
      </c>
      <c r="B1315" t="s">
        <v>179</v>
      </c>
      <c r="C1315" t="s">
        <v>857</v>
      </c>
      <c r="D1315">
        <v>3.9</v>
      </c>
      <c r="E1315">
        <v>0</v>
      </c>
      <c r="F1315">
        <v>0</v>
      </c>
    </row>
    <row r="1316" spans="1:6">
      <c r="A1316" t="s">
        <v>154</v>
      </c>
      <c r="B1316" t="s">
        <v>179</v>
      </c>
      <c r="C1316" t="s">
        <v>858</v>
      </c>
      <c r="D1316">
        <v>3.9</v>
      </c>
      <c r="E1316">
        <v>0</v>
      </c>
      <c r="F1316">
        <v>0</v>
      </c>
    </row>
    <row r="1317" spans="1:6">
      <c r="A1317" t="s">
        <v>154</v>
      </c>
      <c r="B1317" t="s">
        <v>179</v>
      </c>
      <c r="C1317" t="s">
        <v>859</v>
      </c>
      <c r="D1317">
        <v>3.9</v>
      </c>
      <c r="E1317">
        <v>0</v>
      </c>
      <c r="F1317">
        <v>0</v>
      </c>
    </row>
    <row r="1318" spans="1:6">
      <c r="A1318" t="s">
        <v>154</v>
      </c>
      <c r="B1318" t="s">
        <v>179</v>
      </c>
      <c r="C1318" t="s">
        <v>860</v>
      </c>
      <c r="D1318">
        <v>15.6</v>
      </c>
      <c r="E1318">
        <v>0</v>
      </c>
      <c r="F1318">
        <v>0</v>
      </c>
    </row>
    <row r="1319" spans="1:6">
      <c r="A1319" t="s">
        <v>154</v>
      </c>
      <c r="B1319" t="s">
        <v>179</v>
      </c>
      <c r="C1319" t="s">
        <v>861</v>
      </c>
      <c r="D1319">
        <v>15.6</v>
      </c>
      <c r="E1319">
        <v>0</v>
      </c>
      <c r="F1319">
        <v>0</v>
      </c>
    </row>
    <row r="1320" spans="1:6">
      <c r="A1320" t="s">
        <v>154</v>
      </c>
      <c r="B1320" t="s">
        <v>179</v>
      </c>
      <c r="C1320" t="s">
        <v>862</v>
      </c>
      <c r="D1320">
        <v>15.6</v>
      </c>
      <c r="E1320">
        <v>0</v>
      </c>
      <c r="F1320">
        <v>0</v>
      </c>
    </row>
    <row r="1321" spans="1:6">
      <c r="A1321" t="s">
        <v>154</v>
      </c>
      <c r="B1321" t="s">
        <v>179</v>
      </c>
      <c r="C1321" t="s">
        <v>863</v>
      </c>
      <c r="D1321">
        <v>15.6</v>
      </c>
      <c r="E1321">
        <v>0</v>
      </c>
      <c r="F1321">
        <v>0</v>
      </c>
    </row>
    <row r="1322" spans="1:6">
      <c r="A1322" t="s">
        <v>154</v>
      </c>
      <c r="B1322" t="s">
        <v>181</v>
      </c>
      <c r="C1322" t="s">
        <v>856</v>
      </c>
      <c r="D1322">
        <v>6.25</v>
      </c>
      <c r="E1322">
        <v>0</v>
      </c>
      <c r="F1322">
        <v>0</v>
      </c>
    </row>
    <row r="1323" spans="1:6">
      <c r="A1323" t="s">
        <v>154</v>
      </c>
      <c r="B1323" t="s">
        <v>181</v>
      </c>
      <c r="C1323" t="s">
        <v>857</v>
      </c>
      <c r="D1323">
        <v>6.25</v>
      </c>
      <c r="E1323">
        <v>0</v>
      </c>
      <c r="F1323">
        <v>0</v>
      </c>
    </row>
    <row r="1324" spans="1:6">
      <c r="A1324" t="s">
        <v>154</v>
      </c>
      <c r="B1324" t="s">
        <v>181</v>
      </c>
      <c r="C1324" t="s">
        <v>858</v>
      </c>
      <c r="D1324">
        <v>6.25</v>
      </c>
      <c r="E1324">
        <v>0</v>
      </c>
      <c r="F1324">
        <v>0</v>
      </c>
    </row>
    <row r="1325" spans="1:6">
      <c r="A1325" t="s">
        <v>154</v>
      </c>
      <c r="B1325" t="s">
        <v>181</v>
      </c>
      <c r="C1325" t="s">
        <v>859</v>
      </c>
      <c r="D1325">
        <v>6.25</v>
      </c>
      <c r="E1325">
        <v>0</v>
      </c>
      <c r="F1325">
        <v>0</v>
      </c>
    </row>
    <row r="1326" spans="1:6">
      <c r="A1326" t="s">
        <v>154</v>
      </c>
      <c r="B1326" t="s">
        <v>181</v>
      </c>
      <c r="C1326" t="s">
        <v>860</v>
      </c>
      <c r="D1326">
        <v>25</v>
      </c>
      <c r="E1326">
        <v>0</v>
      </c>
      <c r="F1326">
        <v>0</v>
      </c>
    </row>
    <row r="1327" spans="1:6">
      <c r="A1327" t="s">
        <v>154</v>
      </c>
      <c r="B1327" t="s">
        <v>181</v>
      </c>
      <c r="C1327" t="s">
        <v>861</v>
      </c>
      <c r="D1327">
        <v>25</v>
      </c>
      <c r="E1327">
        <v>0</v>
      </c>
      <c r="F1327">
        <v>0</v>
      </c>
    </row>
    <row r="1328" spans="1:6">
      <c r="A1328" t="s">
        <v>154</v>
      </c>
      <c r="B1328" t="s">
        <v>181</v>
      </c>
      <c r="C1328" t="s">
        <v>862</v>
      </c>
      <c r="D1328">
        <v>25</v>
      </c>
      <c r="E1328">
        <v>0</v>
      </c>
      <c r="F1328">
        <v>0</v>
      </c>
    </row>
    <row r="1329" spans="1:6">
      <c r="A1329" t="s">
        <v>154</v>
      </c>
      <c r="B1329" t="s">
        <v>181</v>
      </c>
      <c r="C1329" t="s">
        <v>863</v>
      </c>
      <c r="D1329">
        <v>25</v>
      </c>
      <c r="E1329">
        <v>0</v>
      </c>
      <c r="F1329">
        <v>0</v>
      </c>
    </row>
    <row r="1330" spans="1:6">
      <c r="A1330" t="s">
        <v>154</v>
      </c>
      <c r="B1330" t="s">
        <v>183</v>
      </c>
      <c r="C1330" t="s">
        <v>856</v>
      </c>
      <c r="D1330">
        <v>4.9000000000000004</v>
      </c>
      <c r="E1330">
        <v>0</v>
      </c>
      <c r="F1330">
        <v>0</v>
      </c>
    </row>
    <row r="1331" spans="1:6">
      <c r="A1331" t="s">
        <v>154</v>
      </c>
      <c r="B1331" t="s">
        <v>183</v>
      </c>
      <c r="C1331" t="s">
        <v>857</v>
      </c>
      <c r="D1331">
        <v>4.9000000000000004</v>
      </c>
      <c r="E1331">
        <v>0</v>
      </c>
      <c r="F1331">
        <v>0</v>
      </c>
    </row>
    <row r="1332" spans="1:6">
      <c r="A1332" t="s">
        <v>154</v>
      </c>
      <c r="B1332" t="s">
        <v>183</v>
      </c>
      <c r="C1332" t="s">
        <v>858</v>
      </c>
      <c r="D1332">
        <v>4.9000000000000004</v>
      </c>
      <c r="E1332">
        <v>0</v>
      </c>
      <c r="F1332">
        <v>0</v>
      </c>
    </row>
    <row r="1333" spans="1:6">
      <c r="A1333" t="s">
        <v>154</v>
      </c>
      <c r="B1333" t="s">
        <v>183</v>
      </c>
      <c r="C1333" t="s">
        <v>859</v>
      </c>
      <c r="D1333">
        <v>4.9000000000000004</v>
      </c>
      <c r="E1333">
        <v>0</v>
      </c>
      <c r="F1333">
        <v>0</v>
      </c>
    </row>
    <row r="1334" spans="1:6">
      <c r="A1334" t="s">
        <v>154</v>
      </c>
      <c r="B1334" t="s">
        <v>183</v>
      </c>
      <c r="C1334" t="s">
        <v>860</v>
      </c>
      <c r="D1334">
        <v>19.600000000000001</v>
      </c>
      <c r="E1334">
        <v>0</v>
      </c>
      <c r="F1334">
        <v>0</v>
      </c>
    </row>
    <row r="1335" spans="1:6">
      <c r="A1335" t="s">
        <v>154</v>
      </c>
      <c r="B1335" t="s">
        <v>183</v>
      </c>
      <c r="C1335" t="s">
        <v>861</v>
      </c>
      <c r="D1335">
        <v>19.600000000000001</v>
      </c>
      <c r="E1335">
        <v>0</v>
      </c>
      <c r="F1335">
        <v>0</v>
      </c>
    </row>
    <row r="1336" spans="1:6">
      <c r="A1336" t="s">
        <v>154</v>
      </c>
      <c r="B1336" t="s">
        <v>183</v>
      </c>
      <c r="C1336" t="s">
        <v>862</v>
      </c>
      <c r="D1336">
        <v>19.600000000000001</v>
      </c>
      <c r="E1336">
        <v>0</v>
      </c>
      <c r="F1336">
        <v>0</v>
      </c>
    </row>
    <row r="1337" spans="1:6">
      <c r="A1337" t="s">
        <v>154</v>
      </c>
      <c r="B1337" t="s">
        <v>183</v>
      </c>
      <c r="C1337" t="s">
        <v>863</v>
      </c>
      <c r="D1337">
        <v>19.600000000000001</v>
      </c>
      <c r="E1337">
        <v>0</v>
      </c>
      <c r="F1337">
        <v>0</v>
      </c>
    </row>
    <row r="1338" spans="1:6">
      <c r="A1338" t="s">
        <v>154</v>
      </c>
      <c r="B1338" t="s">
        <v>185</v>
      </c>
      <c r="C1338" t="s">
        <v>856</v>
      </c>
      <c r="D1338">
        <v>14.5</v>
      </c>
      <c r="E1338">
        <v>0</v>
      </c>
      <c r="F1338">
        <v>0</v>
      </c>
    </row>
    <row r="1339" spans="1:6">
      <c r="A1339" t="s">
        <v>154</v>
      </c>
      <c r="B1339" t="s">
        <v>185</v>
      </c>
      <c r="C1339" t="s">
        <v>857</v>
      </c>
      <c r="D1339">
        <v>14.5</v>
      </c>
      <c r="E1339">
        <v>0</v>
      </c>
      <c r="F1339">
        <v>0</v>
      </c>
    </row>
    <row r="1340" spans="1:6">
      <c r="A1340" t="s">
        <v>154</v>
      </c>
      <c r="B1340" t="s">
        <v>185</v>
      </c>
      <c r="C1340" t="s">
        <v>858</v>
      </c>
      <c r="D1340">
        <v>14.5</v>
      </c>
      <c r="E1340">
        <v>0</v>
      </c>
      <c r="F1340">
        <v>0</v>
      </c>
    </row>
    <row r="1341" spans="1:6">
      <c r="A1341" t="s">
        <v>154</v>
      </c>
      <c r="B1341" t="s">
        <v>185</v>
      </c>
      <c r="C1341" t="s">
        <v>859</v>
      </c>
      <c r="D1341">
        <v>14.5</v>
      </c>
      <c r="E1341">
        <v>0</v>
      </c>
      <c r="F1341">
        <v>0</v>
      </c>
    </row>
    <row r="1342" spans="1:6">
      <c r="A1342" t="s">
        <v>154</v>
      </c>
      <c r="B1342" t="s">
        <v>185</v>
      </c>
      <c r="C1342" t="s">
        <v>860</v>
      </c>
      <c r="D1342">
        <v>58</v>
      </c>
      <c r="E1342">
        <v>0</v>
      </c>
      <c r="F1342">
        <v>0</v>
      </c>
    </row>
    <row r="1343" spans="1:6">
      <c r="A1343" t="s">
        <v>154</v>
      </c>
      <c r="B1343" t="s">
        <v>185</v>
      </c>
      <c r="C1343" t="s">
        <v>861</v>
      </c>
      <c r="D1343">
        <v>58</v>
      </c>
      <c r="E1343">
        <v>0</v>
      </c>
      <c r="F1343">
        <v>0</v>
      </c>
    </row>
    <row r="1344" spans="1:6">
      <c r="A1344" t="s">
        <v>154</v>
      </c>
      <c r="B1344" t="s">
        <v>185</v>
      </c>
      <c r="C1344" t="s">
        <v>862</v>
      </c>
      <c r="D1344">
        <v>58</v>
      </c>
      <c r="E1344">
        <v>0</v>
      </c>
      <c r="F1344">
        <v>0</v>
      </c>
    </row>
    <row r="1345" spans="1:6">
      <c r="A1345" t="s">
        <v>154</v>
      </c>
      <c r="B1345" t="s">
        <v>185</v>
      </c>
      <c r="C1345" t="s">
        <v>863</v>
      </c>
      <c r="D1345">
        <v>58</v>
      </c>
      <c r="E1345">
        <v>0</v>
      </c>
      <c r="F1345">
        <v>0</v>
      </c>
    </row>
    <row r="1346" spans="1:6">
      <c r="A1346" t="s">
        <v>156</v>
      </c>
      <c r="B1346" t="s">
        <v>171</v>
      </c>
      <c r="C1346" t="s">
        <v>856</v>
      </c>
      <c r="D1346">
        <v>2.8253773969808238</v>
      </c>
      <c r="E1346">
        <v>0</v>
      </c>
      <c r="F1346">
        <v>0</v>
      </c>
    </row>
    <row r="1347" spans="1:6">
      <c r="A1347" t="s">
        <v>156</v>
      </c>
      <c r="B1347" t="s">
        <v>171</v>
      </c>
      <c r="C1347" t="s">
        <v>857</v>
      </c>
      <c r="D1347">
        <v>2.8253773969808238</v>
      </c>
      <c r="E1347">
        <v>0</v>
      </c>
      <c r="F1347">
        <v>0</v>
      </c>
    </row>
    <row r="1348" spans="1:6">
      <c r="A1348" t="s">
        <v>156</v>
      </c>
      <c r="B1348" t="s">
        <v>171</v>
      </c>
      <c r="C1348" t="s">
        <v>858</v>
      </c>
      <c r="D1348">
        <v>2.8253773969808238</v>
      </c>
      <c r="E1348">
        <v>0</v>
      </c>
      <c r="F1348">
        <v>0</v>
      </c>
    </row>
    <row r="1349" spans="1:6">
      <c r="A1349" t="s">
        <v>156</v>
      </c>
      <c r="B1349" t="s">
        <v>171</v>
      </c>
      <c r="C1349" t="s">
        <v>859</v>
      </c>
      <c r="D1349">
        <v>2.8253773969808238</v>
      </c>
      <c r="E1349">
        <v>0</v>
      </c>
      <c r="F1349">
        <v>0</v>
      </c>
    </row>
    <row r="1350" spans="1:6">
      <c r="A1350" t="s">
        <v>156</v>
      </c>
      <c r="B1350" t="s">
        <v>171</v>
      </c>
      <c r="C1350" t="s">
        <v>860</v>
      </c>
      <c r="D1350">
        <v>11.301509587923295</v>
      </c>
      <c r="E1350">
        <v>0</v>
      </c>
      <c r="F1350">
        <v>0</v>
      </c>
    </row>
    <row r="1351" spans="1:6">
      <c r="A1351" t="s">
        <v>156</v>
      </c>
      <c r="B1351" t="s">
        <v>171</v>
      </c>
      <c r="C1351" t="s">
        <v>861</v>
      </c>
      <c r="D1351">
        <v>11.301509587923295</v>
      </c>
      <c r="E1351">
        <v>0</v>
      </c>
      <c r="F1351">
        <v>0</v>
      </c>
    </row>
    <row r="1352" spans="1:6">
      <c r="A1352" t="s">
        <v>156</v>
      </c>
      <c r="B1352" t="s">
        <v>171</v>
      </c>
      <c r="C1352" t="s">
        <v>862</v>
      </c>
      <c r="D1352">
        <v>11.301509587923295</v>
      </c>
      <c r="E1352">
        <v>0</v>
      </c>
      <c r="F1352">
        <v>0</v>
      </c>
    </row>
    <row r="1353" spans="1:6">
      <c r="A1353" t="s">
        <v>156</v>
      </c>
      <c r="B1353" t="s">
        <v>171</v>
      </c>
      <c r="C1353" t="s">
        <v>863</v>
      </c>
      <c r="D1353">
        <v>11.301509587923295</v>
      </c>
      <c r="E1353">
        <v>0</v>
      </c>
      <c r="F1353">
        <v>0</v>
      </c>
    </row>
    <row r="1354" spans="1:6">
      <c r="A1354" t="s">
        <v>156</v>
      </c>
      <c r="B1354" t="s">
        <v>173</v>
      </c>
      <c r="C1354" t="s">
        <v>856</v>
      </c>
      <c r="D1354">
        <v>0.90913925299999998</v>
      </c>
      <c r="E1354">
        <v>0</v>
      </c>
      <c r="F1354">
        <v>0</v>
      </c>
    </row>
    <row r="1355" spans="1:6">
      <c r="A1355" t="s">
        <v>156</v>
      </c>
      <c r="B1355" t="s">
        <v>173</v>
      </c>
      <c r="C1355" t="s">
        <v>857</v>
      </c>
      <c r="D1355">
        <v>1.9926951352121214</v>
      </c>
      <c r="E1355">
        <v>0</v>
      </c>
      <c r="F1355">
        <v>0</v>
      </c>
    </row>
    <row r="1356" spans="1:6">
      <c r="A1356" t="s">
        <v>156</v>
      </c>
      <c r="B1356" t="s">
        <v>173</v>
      </c>
      <c r="C1356" t="s">
        <v>858</v>
      </c>
      <c r="D1356">
        <v>3.0762510174242426</v>
      </c>
      <c r="E1356">
        <v>0</v>
      </c>
      <c r="F1356">
        <v>0</v>
      </c>
    </row>
    <row r="1357" spans="1:6">
      <c r="A1357" t="s">
        <v>156</v>
      </c>
      <c r="B1357" t="s">
        <v>173</v>
      </c>
      <c r="C1357" t="s">
        <v>859</v>
      </c>
      <c r="D1357">
        <v>4.1598068996363642</v>
      </c>
      <c r="E1357">
        <v>0</v>
      </c>
      <c r="F1357">
        <v>0</v>
      </c>
    </row>
    <row r="1358" spans="1:6">
      <c r="A1358" t="s">
        <v>156</v>
      </c>
      <c r="B1358" t="s">
        <v>173</v>
      </c>
      <c r="C1358" t="s">
        <v>860</v>
      </c>
      <c r="D1358">
        <v>16.639227598545457</v>
      </c>
      <c r="E1358">
        <v>0</v>
      </c>
      <c r="F1358">
        <v>0</v>
      </c>
    </row>
    <row r="1359" spans="1:6">
      <c r="A1359" t="s">
        <v>156</v>
      </c>
      <c r="B1359" t="s">
        <v>173</v>
      </c>
      <c r="C1359" t="s">
        <v>861</v>
      </c>
      <c r="D1359">
        <v>16.639227598545457</v>
      </c>
      <c r="E1359">
        <v>0</v>
      </c>
      <c r="F1359">
        <v>0</v>
      </c>
    </row>
    <row r="1360" spans="1:6">
      <c r="A1360" t="s">
        <v>156</v>
      </c>
      <c r="B1360" t="s">
        <v>173</v>
      </c>
      <c r="C1360" t="s">
        <v>862</v>
      </c>
      <c r="D1360">
        <v>16.639227598545457</v>
      </c>
      <c r="E1360">
        <v>0</v>
      </c>
      <c r="F1360">
        <v>0</v>
      </c>
    </row>
    <row r="1361" spans="1:6">
      <c r="A1361" t="s">
        <v>156</v>
      </c>
      <c r="B1361" t="s">
        <v>173</v>
      </c>
      <c r="C1361" t="s">
        <v>863</v>
      </c>
      <c r="D1361">
        <v>16.639227598545457</v>
      </c>
      <c r="E1361">
        <v>0</v>
      </c>
      <c r="F1361">
        <v>0</v>
      </c>
    </row>
    <row r="1362" spans="1:6">
      <c r="A1362" t="s">
        <v>156</v>
      </c>
      <c r="B1362" t="s">
        <v>175</v>
      </c>
      <c r="C1362" t="s">
        <v>856</v>
      </c>
      <c r="D1362">
        <v>5.8666666666666671</v>
      </c>
      <c r="E1362">
        <v>0</v>
      </c>
      <c r="F1362">
        <v>0</v>
      </c>
    </row>
    <row r="1363" spans="1:6">
      <c r="A1363" t="s">
        <v>156</v>
      </c>
      <c r="B1363" t="s">
        <v>175</v>
      </c>
      <c r="C1363" t="s">
        <v>857</v>
      </c>
      <c r="D1363">
        <v>5.8666666666666671</v>
      </c>
      <c r="E1363">
        <v>0</v>
      </c>
      <c r="F1363">
        <v>0</v>
      </c>
    </row>
    <row r="1364" spans="1:6">
      <c r="A1364" t="s">
        <v>156</v>
      </c>
      <c r="B1364" t="s">
        <v>175</v>
      </c>
      <c r="C1364" t="s">
        <v>858</v>
      </c>
      <c r="D1364">
        <v>5.8666666666666671</v>
      </c>
      <c r="E1364">
        <v>0</v>
      </c>
      <c r="F1364">
        <v>0</v>
      </c>
    </row>
    <row r="1365" spans="1:6">
      <c r="A1365" t="s">
        <v>156</v>
      </c>
      <c r="B1365" t="s">
        <v>175</v>
      </c>
      <c r="C1365" t="s">
        <v>859</v>
      </c>
      <c r="D1365">
        <v>5.8666666666666671</v>
      </c>
      <c r="E1365">
        <v>0</v>
      </c>
      <c r="F1365">
        <v>0</v>
      </c>
    </row>
    <row r="1366" spans="1:6">
      <c r="A1366" t="s">
        <v>156</v>
      </c>
      <c r="B1366" t="s">
        <v>175</v>
      </c>
      <c r="C1366" t="s">
        <v>860</v>
      </c>
      <c r="D1366">
        <v>23.466666666666669</v>
      </c>
      <c r="E1366">
        <v>0</v>
      </c>
      <c r="F1366">
        <v>0</v>
      </c>
    </row>
    <row r="1367" spans="1:6">
      <c r="A1367" t="s">
        <v>156</v>
      </c>
      <c r="B1367" t="s">
        <v>175</v>
      </c>
      <c r="C1367" t="s">
        <v>861</v>
      </c>
      <c r="D1367">
        <v>23.466666666666669</v>
      </c>
      <c r="E1367">
        <v>0</v>
      </c>
      <c r="F1367">
        <v>0</v>
      </c>
    </row>
    <row r="1368" spans="1:6">
      <c r="A1368" t="s">
        <v>156</v>
      </c>
      <c r="B1368" t="s">
        <v>175</v>
      </c>
      <c r="C1368" t="s">
        <v>862</v>
      </c>
      <c r="D1368">
        <v>23.466666666666669</v>
      </c>
      <c r="E1368">
        <v>0</v>
      </c>
      <c r="F1368">
        <v>0</v>
      </c>
    </row>
    <row r="1369" spans="1:6">
      <c r="A1369" t="s">
        <v>156</v>
      </c>
      <c r="B1369" t="s">
        <v>175</v>
      </c>
      <c r="C1369" t="s">
        <v>863</v>
      </c>
      <c r="D1369">
        <v>23.466666666666669</v>
      </c>
      <c r="E1369">
        <v>0</v>
      </c>
      <c r="F1369">
        <v>0</v>
      </c>
    </row>
    <row r="1370" spans="1:6">
      <c r="A1370" t="s">
        <v>156</v>
      </c>
      <c r="B1370" t="s">
        <v>177</v>
      </c>
      <c r="C1370" t="s">
        <v>856</v>
      </c>
      <c r="D1370">
        <v>6.4399999999999995</v>
      </c>
      <c r="E1370">
        <v>0</v>
      </c>
      <c r="F1370">
        <v>0</v>
      </c>
    </row>
    <row r="1371" spans="1:6">
      <c r="A1371" t="s">
        <v>156</v>
      </c>
      <c r="B1371" t="s">
        <v>177</v>
      </c>
      <c r="C1371" t="s">
        <v>857</v>
      </c>
      <c r="D1371">
        <v>6.4399999999999995</v>
      </c>
      <c r="E1371">
        <v>0</v>
      </c>
      <c r="F1371">
        <v>0</v>
      </c>
    </row>
    <row r="1372" spans="1:6">
      <c r="A1372" t="s">
        <v>156</v>
      </c>
      <c r="B1372" t="s">
        <v>177</v>
      </c>
      <c r="C1372" t="s">
        <v>858</v>
      </c>
      <c r="D1372">
        <v>6.4399999999999995</v>
      </c>
      <c r="E1372">
        <v>0</v>
      </c>
      <c r="F1372">
        <v>0</v>
      </c>
    </row>
    <row r="1373" spans="1:6">
      <c r="A1373" t="s">
        <v>156</v>
      </c>
      <c r="B1373" t="s">
        <v>177</v>
      </c>
      <c r="C1373" t="s">
        <v>859</v>
      </c>
      <c r="D1373">
        <v>6.4399999999999995</v>
      </c>
      <c r="E1373">
        <v>0</v>
      </c>
      <c r="F1373">
        <v>0</v>
      </c>
    </row>
    <row r="1374" spans="1:6">
      <c r="A1374" t="s">
        <v>156</v>
      </c>
      <c r="B1374" t="s">
        <v>177</v>
      </c>
      <c r="C1374" t="s">
        <v>860</v>
      </c>
      <c r="D1374">
        <v>25.759999999999998</v>
      </c>
      <c r="E1374">
        <v>0</v>
      </c>
      <c r="F1374">
        <v>0</v>
      </c>
    </row>
    <row r="1375" spans="1:6">
      <c r="A1375" t="s">
        <v>156</v>
      </c>
      <c r="B1375" t="s">
        <v>177</v>
      </c>
      <c r="C1375" t="s">
        <v>861</v>
      </c>
      <c r="D1375">
        <v>25.759999999999998</v>
      </c>
      <c r="E1375">
        <v>0</v>
      </c>
      <c r="F1375">
        <v>0</v>
      </c>
    </row>
    <row r="1376" spans="1:6">
      <c r="A1376" t="s">
        <v>156</v>
      </c>
      <c r="B1376" t="s">
        <v>177</v>
      </c>
      <c r="C1376" t="s">
        <v>862</v>
      </c>
      <c r="D1376">
        <v>25.759999999999998</v>
      </c>
      <c r="E1376">
        <v>0</v>
      </c>
      <c r="F1376">
        <v>0</v>
      </c>
    </row>
    <row r="1377" spans="1:6">
      <c r="A1377" t="s">
        <v>156</v>
      </c>
      <c r="B1377" t="s">
        <v>177</v>
      </c>
      <c r="C1377" t="s">
        <v>863</v>
      </c>
      <c r="D1377">
        <v>25.759999999999998</v>
      </c>
      <c r="E1377">
        <v>0</v>
      </c>
      <c r="F1377">
        <v>0</v>
      </c>
    </row>
    <row r="1378" spans="1:6">
      <c r="A1378" t="s">
        <v>156</v>
      </c>
      <c r="B1378" t="s">
        <v>179</v>
      </c>
      <c r="C1378" t="s">
        <v>856</v>
      </c>
      <c r="D1378">
        <v>3.9</v>
      </c>
      <c r="E1378">
        <v>0</v>
      </c>
      <c r="F1378">
        <v>0</v>
      </c>
    </row>
    <row r="1379" spans="1:6">
      <c r="A1379" t="s">
        <v>156</v>
      </c>
      <c r="B1379" t="s">
        <v>179</v>
      </c>
      <c r="C1379" t="s">
        <v>857</v>
      </c>
      <c r="D1379">
        <v>3.9</v>
      </c>
      <c r="E1379">
        <v>0</v>
      </c>
      <c r="F1379">
        <v>0</v>
      </c>
    </row>
    <row r="1380" spans="1:6">
      <c r="A1380" t="s">
        <v>156</v>
      </c>
      <c r="B1380" t="s">
        <v>179</v>
      </c>
      <c r="C1380" t="s">
        <v>858</v>
      </c>
      <c r="D1380">
        <v>3.9</v>
      </c>
      <c r="E1380">
        <v>0</v>
      </c>
      <c r="F1380">
        <v>0</v>
      </c>
    </row>
    <row r="1381" spans="1:6">
      <c r="A1381" t="s">
        <v>156</v>
      </c>
      <c r="B1381" t="s">
        <v>179</v>
      </c>
      <c r="C1381" t="s">
        <v>859</v>
      </c>
      <c r="D1381">
        <v>3.9</v>
      </c>
      <c r="E1381">
        <v>0</v>
      </c>
      <c r="F1381">
        <v>0</v>
      </c>
    </row>
    <row r="1382" spans="1:6">
      <c r="A1382" t="s">
        <v>156</v>
      </c>
      <c r="B1382" t="s">
        <v>179</v>
      </c>
      <c r="C1382" t="s">
        <v>860</v>
      </c>
      <c r="D1382">
        <v>15.6</v>
      </c>
      <c r="E1382">
        <v>0</v>
      </c>
      <c r="F1382">
        <v>0</v>
      </c>
    </row>
    <row r="1383" spans="1:6">
      <c r="A1383" t="s">
        <v>156</v>
      </c>
      <c r="B1383" t="s">
        <v>179</v>
      </c>
      <c r="C1383" t="s">
        <v>861</v>
      </c>
      <c r="D1383">
        <v>15.6</v>
      </c>
      <c r="E1383">
        <v>0</v>
      </c>
      <c r="F1383">
        <v>0</v>
      </c>
    </row>
    <row r="1384" spans="1:6">
      <c r="A1384" t="s">
        <v>156</v>
      </c>
      <c r="B1384" t="s">
        <v>179</v>
      </c>
      <c r="C1384" t="s">
        <v>862</v>
      </c>
      <c r="D1384">
        <v>15.6</v>
      </c>
      <c r="E1384">
        <v>0</v>
      </c>
      <c r="F1384">
        <v>0</v>
      </c>
    </row>
    <row r="1385" spans="1:6">
      <c r="A1385" t="s">
        <v>156</v>
      </c>
      <c r="B1385" t="s">
        <v>179</v>
      </c>
      <c r="C1385" t="s">
        <v>863</v>
      </c>
      <c r="D1385">
        <v>15.6</v>
      </c>
      <c r="E1385">
        <v>0</v>
      </c>
      <c r="F1385">
        <v>0</v>
      </c>
    </row>
    <row r="1386" spans="1:6">
      <c r="A1386" t="s">
        <v>156</v>
      </c>
      <c r="B1386" t="s">
        <v>181</v>
      </c>
      <c r="C1386" t="s">
        <v>856</v>
      </c>
      <c r="D1386">
        <v>6.25</v>
      </c>
      <c r="E1386">
        <v>0</v>
      </c>
      <c r="F1386">
        <v>0</v>
      </c>
    </row>
    <row r="1387" spans="1:6">
      <c r="A1387" t="s">
        <v>156</v>
      </c>
      <c r="B1387" t="s">
        <v>181</v>
      </c>
      <c r="C1387" t="s">
        <v>857</v>
      </c>
      <c r="D1387">
        <v>6.25</v>
      </c>
      <c r="E1387">
        <v>0</v>
      </c>
      <c r="F1387">
        <v>0</v>
      </c>
    </row>
    <row r="1388" spans="1:6">
      <c r="A1388" t="s">
        <v>156</v>
      </c>
      <c r="B1388" t="s">
        <v>181</v>
      </c>
      <c r="C1388" t="s">
        <v>858</v>
      </c>
      <c r="D1388">
        <v>6.25</v>
      </c>
      <c r="E1388">
        <v>0</v>
      </c>
      <c r="F1388">
        <v>0</v>
      </c>
    </row>
    <row r="1389" spans="1:6">
      <c r="A1389" t="s">
        <v>156</v>
      </c>
      <c r="B1389" t="s">
        <v>181</v>
      </c>
      <c r="C1389" t="s">
        <v>859</v>
      </c>
      <c r="D1389">
        <v>6.25</v>
      </c>
      <c r="E1389">
        <v>0</v>
      </c>
      <c r="F1389">
        <v>0</v>
      </c>
    </row>
    <row r="1390" spans="1:6">
      <c r="A1390" t="s">
        <v>156</v>
      </c>
      <c r="B1390" t="s">
        <v>181</v>
      </c>
      <c r="C1390" t="s">
        <v>860</v>
      </c>
      <c r="D1390">
        <v>25</v>
      </c>
      <c r="E1390">
        <v>0</v>
      </c>
      <c r="F1390">
        <v>0</v>
      </c>
    </row>
    <row r="1391" spans="1:6">
      <c r="A1391" t="s">
        <v>156</v>
      </c>
      <c r="B1391" t="s">
        <v>181</v>
      </c>
      <c r="C1391" t="s">
        <v>861</v>
      </c>
      <c r="D1391">
        <v>25</v>
      </c>
      <c r="E1391">
        <v>0</v>
      </c>
      <c r="F1391">
        <v>0</v>
      </c>
    </row>
    <row r="1392" spans="1:6">
      <c r="A1392" t="s">
        <v>156</v>
      </c>
      <c r="B1392" t="s">
        <v>181</v>
      </c>
      <c r="C1392" t="s">
        <v>862</v>
      </c>
      <c r="D1392">
        <v>25</v>
      </c>
      <c r="E1392">
        <v>0</v>
      </c>
      <c r="F1392">
        <v>0</v>
      </c>
    </row>
    <row r="1393" spans="1:6">
      <c r="A1393" t="s">
        <v>156</v>
      </c>
      <c r="B1393" t="s">
        <v>181</v>
      </c>
      <c r="C1393" t="s">
        <v>863</v>
      </c>
      <c r="D1393">
        <v>25</v>
      </c>
      <c r="E1393">
        <v>0</v>
      </c>
      <c r="F1393">
        <v>0</v>
      </c>
    </row>
    <row r="1394" spans="1:6">
      <c r="A1394" t="s">
        <v>156</v>
      </c>
      <c r="B1394" t="s">
        <v>183</v>
      </c>
      <c r="C1394" t="s">
        <v>856</v>
      </c>
      <c r="D1394">
        <v>4.9000000000000004</v>
      </c>
      <c r="E1394">
        <v>0</v>
      </c>
      <c r="F1394">
        <v>0</v>
      </c>
    </row>
    <row r="1395" spans="1:6">
      <c r="A1395" t="s">
        <v>156</v>
      </c>
      <c r="B1395" t="s">
        <v>183</v>
      </c>
      <c r="C1395" t="s">
        <v>857</v>
      </c>
      <c r="D1395">
        <v>4.9000000000000004</v>
      </c>
      <c r="E1395">
        <v>0</v>
      </c>
      <c r="F1395">
        <v>0</v>
      </c>
    </row>
    <row r="1396" spans="1:6">
      <c r="A1396" t="s">
        <v>156</v>
      </c>
      <c r="B1396" t="s">
        <v>183</v>
      </c>
      <c r="C1396" t="s">
        <v>858</v>
      </c>
      <c r="D1396">
        <v>4.9000000000000004</v>
      </c>
      <c r="E1396">
        <v>0</v>
      </c>
      <c r="F1396">
        <v>0</v>
      </c>
    </row>
    <row r="1397" spans="1:6">
      <c r="A1397" t="s">
        <v>156</v>
      </c>
      <c r="B1397" t="s">
        <v>183</v>
      </c>
      <c r="C1397" t="s">
        <v>859</v>
      </c>
      <c r="D1397">
        <v>4.9000000000000004</v>
      </c>
      <c r="E1397">
        <v>0</v>
      </c>
      <c r="F1397">
        <v>0</v>
      </c>
    </row>
    <row r="1398" spans="1:6">
      <c r="A1398" t="s">
        <v>156</v>
      </c>
      <c r="B1398" t="s">
        <v>183</v>
      </c>
      <c r="C1398" t="s">
        <v>860</v>
      </c>
      <c r="D1398">
        <v>19.600000000000001</v>
      </c>
      <c r="E1398">
        <v>0</v>
      </c>
      <c r="F1398">
        <v>0</v>
      </c>
    </row>
    <row r="1399" spans="1:6">
      <c r="A1399" t="s">
        <v>156</v>
      </c>
      <c r="B1399" t="s">
        <v>183</v>
      </c>
      <c r="C1399" t="s">
        <v>861</v>
      </c>
      <c r="D1399">
        <v>19.600000000000001</v>
      </c>
      <c r="E1399">
        <v>0</v>
      </c>
      <c r="F1399">
        <v>0</v>
      </c>
    </row>
    <row r="1400" spans="1:6">
      <c r="A1400" t="s">
        <v>156</v>
      </c>
      <c r="B1400" t="s">
        <v>183</v>
      </c>
      <c r="C1400" t="s">
        <v>862</v>
      </c>
      <c r="D1400">
        <v>19.600000000000001</v>
      </c>
      <c r="E1400">
        <v>0</v>
      </c>
      <c r="F1400">
        <v>0</v>
      </c>
    </row>
    <row r="1401" spans="1:6">
      <c r="A1401" t="s">
        <v>156</v>
      </c>
      <c r="B1401" t="s">
        <v>183</v>
      </c>
      <c r="C1401" t="s">
        <v>863</v>
      </c>
      <c r="D1401">
        <v>19.600000000000001</v>
      </c>
      <c r="E1401">
        <v>0</v>
      </c>
      <c r="F1401">
        <v>0</v>
      </c>
    </row>
    <row r="1402" spans="1:6">
      <c r="A1402" t="s">
        <v>156</v>
      </c>
      <c r="B1402" t="s">
        <v>185</v>
      </c>
      <c r="C1402" t="s">
        <v>856</v>
      </c>
      <c r="D1402">
        <v>14.5</v>
      </c>
      <c r="E1402">
        <v>0</v>
      </c>
      <c r="F1402">
        <v>0</v>
      </c>
    </row>
    <row r="1403" spans="1:6">
      <c r="A1403" t="s">
        <v>156</v>
      </c>
      <c r="B1403" t="s">
        <v>185</v>
      </c>
      <c r="C1403" t="s">
        <v>857</v>
      </c>
      <c r="D1403">
        <v>14.5</v>
      </c>
      <c r="E1403">
        <v>0</v>
      </c>
      <c r="F1403">
        <v>0</v>
      </c>
    </row>
    <row r="1404" spans="1:6">
      <c r="A1404" t="s">
        <v>156</v>
      </c>
      <c r="B1404" t="s">
        <v>185</v>
      </c>
      <c r="C1404" t="s">
        <v>858</v>
      </c>
      <c r="D1404">
        <v>14.5</v>
      </c>
      <c r="E1404">
        <v>0</v>
      </c>
      <c r="F1404">
        <v>0</v>
      </c>
    </row>
    <row r="1405" spans="1:6">
      <c r="A1405" t="s">
        <v>156</v>
      </c>
      <c r="B1405" t="s">
        <v>185</v>
      </c>
      <c r="C1405" t="s">
        <v>859</v>
      </c>
      <c r="D1405">
        <v>14.5</v>
      </c>
      <c r="E1405">
        <v>0</v>
      </c>
      <c r="F1405">
        <v>0</v>
      </c>
    </row>
    <row r="1406" spans="1:6">
      <c r="A1406" t="s">
        <v>156</v>
      </c>
      <c r="B1406" t="s">
        <v>185</v>
      </c>
      <c r="C1406" t="s">
        <v>860</v>
      </c>
      <c r="D1406">
        <v>58</v>
      </c>
      <c r="E1406">
        <v>0</v>
      </c>
      <c r="F1406">
        <v>0</v>
      </c>
    </row>
    <row r="1407" spans="1:6">
      <c r="A1407" t="s">
        <v>156</v>
      </c>
      <c r="B1407" t="s">
        <v>185</v>
      </c>
      <c r="C1407" t="s">
        <v>861</v>
      </c>
      <c r="D1407">
        <v>58</v>
      </c>
      <c r="E1407">
        <v>0</v>
      </c>
      <c r="F1407">
        <v>0</v>
      </c>
    </row>
    <row r="1408" spans="1:6">
      <c r="A1408" t="s">
        <v>156</v>
      </c>
      <c r="B1408" t="s">
        <v>185</v>
      </c>
      <c r="C1408" t="s">
        <v>862</v>
      </c>
      <c r="D1408">
        <v>58</v>
      </c>
      <c r="E1408">
        <v>0</v>
      </c>
      <c r="F1408">
        <v>0</v>
      </c>
    </row>
    <row r="1409" spans="1:6">
      <c r="A1409" t="s">
        <v>156</v>
      </c>
      <c r="B1409" t="s">
        <v>185</v>
      </c>
      <c r="C1409" t="s">
        <v>863</v>
      </c>
      <c r="D1409">
        <v>58</v>
      </c>
      <c r="E1409">
        <v>0</v>
      </c>
      <c r="F1409">
        <v>0</v>
      </c>
    </row>
    <row r="1410" spans="1:6">
      <c r="A1410" t="s">
        <v>158</v>
      </c>
      <c r="B1410" t="s">
        <v>171</v>
      </c>
      <c r="C1410" t="s">
        <v>856</v>
      </c>
      <c r="D1410">
        <v>2.8253773969808238</v>
      </c>
      <c r="E1410">
        <v>0</v>
      </c>
      <c r="F1410">
        <v>0</v>
      </c>
    </row>
    <row r="1411" spans="1:6">
      <c r="A1411" t="s">
        <v>158</v>
      </c>
      <c r="B1411" t="s">
        <v>171</v>
      </c>
      <c r="C1411" t="s">
        <v>857</v>
      </c>
      <c r="D1411">
        <v>2.8253773969808238</v>
      </c>
      <c r="E1411">
        <v>0</v>
      </c>
      <c r="F1411">
        <v>0</v>
      </c>
    </row>
    <row r="1412" spans="1:6">
      <c r="A1412" t="s">
        <v>158</v>
      </c>
      <c r="B1412" t="s">
        <v>171</v>
      </c>
      <c r="C1412" t="s">
        <v>858</v>
      </c>
      <c r="D1412">
        <v>2.8253773969808238</v>
      </c>
      <c r="E1412">
        <v>0</v>
      </c>
      <c r="F1412">
        <v>0</v>
      </c>
    </row>
    <row r="1413" spans="1:6">
      <c r="A1413" t="s">
        <v>158</v>
      </c>
      <c r="B1413" t="s">
        <v>171</v>
      </c>
      <c r="C1413" t="s">
        <v>859</v>
      </c>
      <c r="D1413">
        <v>2.8253773969808238</v>
      </c>
      <c r="E1413">
        <v>0</v>
      </c>
      <c r="F1413">
        <v>0</v>
      </c>
    </row>
    <row r="1414" spans="1:6">
      <c r="A1414" t="s">
        <v>158</v>
      </c>
      <c r="B1414" t="s">
        <v>171</v>
      </c>
      <c r="C1414" t="s">
        <v>860</v>
      </c>
      <c r="D1414">
        <v>11.301509587923295</v>
      </c>
      <c r="E1414">
        <v>0</v>
      </c>
      <c r="F1414">
        <v>0</v>
      </c>
    </row>
    <row r="1415" spans="1:6">
      <c r="A1415" t="s">
        <v>158</v>
      </c>
      <c r="B1415" t="s">
        <v>171</v>
      </c>
      <c r="C1415" t="s">
        <v>861</v>
      </c>
      <c r="D1415">
        <v>11.301509587923295</v>
      </c>
      <c r="E1415">
        <v>0</v>
      </c>
      <c r="F1415">
        <v>0</v>
      </c>
    </row>
    <row r="1416" spans="1:6">
      <c r="A1416" t="s">
        <v>158</v>
      </c>
      <c r="B1416" t="s">
        <v>171</v>
      </c>
      <c r="C1416" t="s">
        <v>862</v>
      </c>
      <c r="D1416">
        <v>11.301509587923295</v>
      </c>
      <c r="E1416">
        <v>0</v>
      </c>
      <c r="F1416">
        <v>0</v>
      </c>
    </row>
    <row r="1417" spans="1:6">
      <c r="A1417" t="s">
        <v>158</v>
      </c>
      <c r="B1417" t="s">
        <v>171</v>
      </c>
      <c r="C1417" t="s">
        <v>863</v>
      </c>
      <c r="D1417">
        <v>11.301509587923295</v>
      </c>
      <c r="E1417">
        <v>0</v>
      </c>
      <c r="F1417">
        <v>0</v>
      </c>
    </row>
    <row r="1418" spans="1:6">
      <c r="A1418" t="s">
        <v>158</v>
      </c>
      <c r="B1418" t="s">
        <v>173</v>
      </c>
      <c r="C1418" t="s">
        <v>856</v>
      </c>
      <c r="D1418">
        <v>0.90913925299999998</v>
      </c>
      <c r="E1418">
        <v>0</v>
      </c>
      <c r="F1418">
        <v>0</v>
      </c>
    </row>
    <row r="1419" spans="1:6">
      <c r="A1419" t="s">
        <v>158</v>
      </c>
      <c r="B1419" t="s">
        <v>173</v>
      </c>
      <c r="C1419" t="s">
        <v>857</v>
      </c>
      <c r="D1419">
        <v>1.9926951352121214</v>
      </c>
      <c r="E1419">
        <v>0</v>
      </c>
      <c r="F1419">
        <v>0</v>
      </c>
    </row>
    <row r="1420" spans="1:6">
      <c r="A1420" t="s">
        <v>158</v>
      </c>
      <c r="B1420" t="s">
        <v>173</v>
      </c>
      <c r="C1420" t="s">
        <v>858</v>
      </c>
      <c r="D1420">
        <v>3.0762510174242426</v>
      </c>
      <c r="E1420">
        <v>0</v>
      </c>
      <c r="F1420">
        <v>0</v>
      </c>
    </row>
    <row r="1421" spans="1:6">
      <c r="A1421" t="s">
        <v>158</v>
      </c>
      <c r="B1421" t="s">
        <v>173</v>
      </c>
      <c r="C1421" t="s">
        <v>859</v>
      </c>
      <c r="D1421">
        <v>4.1598068996363642</v>
      </c>
      <c r="E1421">
        <v>0</v>
      </c>
      <c r="F1421">
        <v>0</v>
      </c>
    </row>
    <row r="1422" spans="1:6">
      <c r="A1422" t="s">
        <v>158</v>
      </c>
      <c r="B1422" t="s">
        <v>173</v>
      </c>
      <c r="C1422" t="s">
        <v>860</v>
      </c>
      <c r="D1422">
        <v>16.639227598545457</v>
      </c>
      <c r="E1422">
        <v>0</v>
      </c>
      <c r="F1422">
        <v>0</v>
      </c>
    </row>
    <row r="1423" spans="1:6">
      <c r="A1423" t="s">
        <v>158</v>
      </c>
      <c r="B1423" t="s">
        <v>173</v>
      </c>
      <c r="C1423" t="s">
        <v>861</v>
      </c>
      <c r="D1423">
        <v>16.639227598545457</v>
      </c>
      <c r="E1423">
        <v>0</v>
      </c>
      <c r="F1423">
        <v>0</v>
      </c>
    </row>
    <row r="1424" spans="1:6">
      <c r="A1424" t="s">
        <v>158</v>
      </c>
      <c r="B1424" t="s">
        <v>173</v>
      </c>
      <c r="C1424" t="s">
        <v>862</v>
      </c>
      <c r="D1424">
        <v>16.639227598545457</v>
      </c>
      <c r="E1424">
        <v>0</v>
      </c>
      <c r="F1424">
        <v>0</v>
      </c>
    </row>
    <row r="1425" spans="1:6">
      <c r="A1425" t="s">
        <v>158</v>
      </c>
      <c r="B1425" t="s">
        <v>173</v>
      </c>
      <c r="C1425" t="s">
        <v>863</v>
      </c>
      <c r="D1425">
        <v>16.639227598545457</v>
      </c>
      <c r="E1425">
        <v>0</v>
      </c>
      <c r="F1425">
        <v>0</v>
      </c>
    </row>
    <row r="1426" spans="1:6">
      <c r="A1426" t="s">
        <v>158</v>
      </c>
      <c r="B1426" t="s">
        <v>175</v>
      </c>
      <c r="C1426" t="s">
        <v>856</v>
      </c>
      <c r="D1426">
        <v>5.8666666666666671</v>
      </c>
      <c r="E1426">
        <v>0</v>
      </c>
      <c r="F1426">
        <v>0</v>
      </c>
    </row>
    <row r="1427" spans="1:6">
      <c r="A1427" t="s">
        <v>158</v>
      </c>
      <c r="B1427" t="s">
        <v>175</v>
      </c>
      <c r="C1427" t="s">
        <v>857</v>
      </c>
      <c r="D1427">
        <v>5.8666666666666671</v>
      </c>
      <c r="E1427">
        <v>0</v>
      </c>
      <c r="F1427">
        <v>0</v>
      </c>
    </row>
    <row r="1428" spans="1:6">
      <c r="A1428" t="s">
        <v>158</v>
      </c>
      <c r="B1428" t="s">
        <v>175</v>
      </c>
      <c r="C1428" t="s">
        <v>858</v>
      </c>
      <c r="D1428">
        <v>5.8666666666666671</v>
      </c>
      <c r="E1428">
        <v>0</v>
      </c>
      <c r="F1428">
        <v>0</v>
      </c>
    </row>
    <row r="1429" spans="1:6">
      <c r="A1429" t="s">
        <v>158</v>
      </c>
      <c r="B1429" t="s">
        <v>175</v>
      </c>
      <c r="C1429" t="s">
        <v>859</v>
      </c>
      <c r="D1429">
        <v>5.8666666666666671</v>
      </c>
      <c r="E1429">
        <v>0</v>
      </c>
      <c r="F1429">
        <v>0</v>
      </c>
    </row>
    <row r="1430" spans="1:6">
      <c r="A1430" t="s">
        <v>158</v>
      </c>
      <c r="B1430" t="s">
        <v>175</v>
      </c>
      <c r="C1430" t="s">
        <v>860</v>
      </c>
      <c r="D1430">
        <v>23.466666666666669</v>
      </c>
      <c r="E1430">
        <v>0</v>
      </c>
      <c r="F1430">
        <v>0</v>
      </c>
    </row>
    <row r="1431" spans="1:6">
      <c r="A1431" t="s">
        <v>158</v>
      </c>
      <c r="B1431" t="s">
        <v>175</v>
      </c>
      <c r="C1431" t="s">
        <v>861</v>
      </c>
      <c r="D1431">
        <v>23.466666666666669</v>
      </c>
      <c r="E1431">
        <v>0</v>
      </c>
      <c r="F1431">
        <v>0</v>
      </c>
    </row>
    <row r="1432" spans="1:6">
      <c r="A1432" t="s">
        <v>158</v>
      </c>
      <c r="B1432" t="s">
        <v>175</v>
      </c>
      <c r="C1432" t="s">
        <v>862</v>
      </c>
      <c r="D1432">
        <v>23.466666666666669</v>
      </c>
      <c r="E1432">
        <v>0</v>
      </c>
      <c r="F1432">
        <v>0</v>
      </c>
    </row>
    <row r="1433" spans="1:6">
      <c r="A1433" t="s">
        <v>158</v>
      </c>
      <c r="B1433" t="s">
        <v>175</v>
      </c>
      <c r="C1433" t="s">
        <v>863</v>
      </c>
      <c r="D1433">
        <v>23.466666666666669</v>
      </c>
      <c r="E1433">
        <v>0</v>
      </c>
      <c r="F1433">
        <v>0</v>
      </c>
    </row>
    <row r="1434" spans="1:6">
      <c r="A1434" t="s">
        <v>158</v>
      </c>
      <c r="B1434" t="s">
        <v>177</v>
      </c>
      <c r="C1434" t="s">
        <v>856</v>
      </c>
      <c r="D1434">
        <v>6.4399999999999995</v>
      </c>
      <c r="E1434">
        <v>0</v>
      </c>
      <c r="F1434">
        <v>0</v>
      </c>
    </row>
    <row r="1435" spans="1:6">
      <c r="A1435" t="s">
        <v>158</v>
      </c>
      <c r="B1435" t="s">
        <v>177</v>
      </c>
      <c r="C1435" t="s">
        <v>857</v>
      </c>
      <c r="D1435">
        <v>6.4399999999999995</v>
      </c>
      <c r="E1435">
        <v>0</v>
      </c>
      <c r="F1435">
        <v>0</v>
      </c>
    </row>
    <row r="1436" spans="1:6">
      <c r="A1436" t="s">
        <v>158</v>
      </c>
      <c r="B1436" t="s">
        <v>177</v>
      </c>
      <c r="C1436" t="s">
        <v>858</v>
      </c>
      <c r="D1436">
        <v>6.4399999999999995</v>
      </c>
      <c r="E1436">
        <v>0</v>
      </c>
      <c r="F1436">
        <v>0</v>
      </c>
    </row>
    <row r="1437" spans="1:6">
      <c r="A1437" t="s">
        <v>158</v>
      </c>
      <c r="B1437" t="s">
        <v>177</v>
      </c>
      <c r="C1437" t="s">
        <v>859</v>
      </c>
      <c r="D1437">
        <v>6.4399999999999995</v>
      </c>
      <c r="E1437">
        <v>0</v>
      </c>
      <c r="F1437">
        <v>0</v>
      </c>
    </row>
    <row r="1438" spans="1:6">
      <c r="A1438" t="s">
        <v>158</v>
      </c>
      <c r="B1438" t="s">
        <v>177</v>
      </c>
      <c r="C1438" t="s">
        <v>860</v>
      </c>
      <c r="D1438">
        <v>25.759999999999998</v>
      </c>
      <c r="E1438">
        <v>0</v>
      </c>
      <c r="F1438">
        <v>0</v>
      </c>
    </row>
    <row r="1439" spans="1:6">
      <c r="A1439" t="s">
        <v>158</v>
      </c>
      <c r="B1439" t="s">
        <v>177</v>
      </c>
      <c r="C1439" t="s">
        <v>861</v>
      </c>
      <c r="D1439">
        <v>25.759999999999998</v>
      </c>
      <c r="E1439">
        <v>0</v>
      </c>
      <c r="F1439">
        <v>0</v>
      </c>
    </row>
    <row r="1440" spans="1:6">
      <c r="A1440" t="s">
        <v>158</v>
      </c>
      <c r="B1440" t="s">
        <v>177</v>
      </c>
      <c r="C1440" t="s">
        <v>862</v>
      </c>
      <c r="D1440">
        <v>25.759999999999998</v>
      </c>
      <c r="E1440">
        <v>0</v>
      </c>
      <c r="F1440">
        <v>0</v>
      </c>
    </row>
    <row r="1441" spans="1:6">
      <c r="A1441" t="s">
        <v>158</v>
      </c>
      <c r="B1441" t="s">
        <v>177</v>
      </c>
      <c r="C1441" t="s">
        <v>863</v>
      </c>
      <c r="D1441">
        <v>25.759999999999998</v>
      </c>
      <c r="E1441">
        <v>0</v>
      </c>
      <c r="F1441">
        <v>0</v>
      </c>
    </row>
    <row r="1442" spans="1:6">
      <c r="A1442" t="s">
        <v>158</v>
      </c>
      <c r="B1442" t="s">
        <v>179</v>
      </c>
      <c r="C1442" t="s">
        <v>856</v>
      </c>
      <c r="D1442">
        <v>3.9</v>
      </c>
      <c r="E1442">
        <v>0</v>
      </c>
      <c r="F1442">
        <v>0</v>
      </c>
    </row>
    <row r="1443" spans="1:6">
      <c r="A1443" t="s">
        <v>158</v>
      </c>
      <c r="B1443" t="s">
        <v>179</v>
      </c>
      <c r="C1443" t="s">
        <v>857</v>
      </c>
      <c r="D1443">
        <v>3.9</v>
      </c>
      <c r="E1443">
        <v>0</v>
      </c>
      <c r="F1443">
        <v>0</v>
      </c>
    </row>
    <row r="1444" spans="1:6">
      <c r="A1444" t="s">
        <v>158</v>
      </c>
      <c r="B1444" t="s">
        <v>179</v>
      </c>
      <c r="C1444" t="s">
        <v>858</v>
      </c>
      <c r="D1444">
        <v>3.9</v>
      </c>
      <c r="E1444">
        <v>0</v>
      </c>
      <c r="F1444">
        <v>0</v>
      </c>
    </row>
    <row r="1445" spans="1:6">
      <c r="A1445" t="s">
        <v>158</v>
      </c>
      <c r="B1445" t="s">
        <v>179</v>
      </c>
      <c r="C1445" t="s">
        <v>859</v>
      </c>
      <c r="D1445">
        <v>3.9</v>
      </c>
      <c r="E1445">
        <v>0</v>
      </c>
      <c r="F1445">
        <v>0</v>
      </c>
    </row>
    <row r="1446" spans="1:6">
      <c r="A1446" t="s">
        <v>158</v>
      </c>
      <c r="B1446" t="s">
        <v>179</v>
      </c>
      <c r="C1446" t="s">
        <v>860</v>
      </c>
      <c r="D1446">
        <v>15.6</v>
      </c>
      <c r="E1446">
        <v>0</v>
      </c>
      <c r="F1446">
        <v>0</v>
      </c>
    </row>
    <row r="1447" spans="1:6">
      <c r="A1447" t="s">
        <v>158</v>
      </c>
      <c r="B1447" t="s">
        <v>179</v>
      </c>
      <c r="C1447" t="s">
        <v>861</v>
      </c>
      <c r="D1447">
        <v>15.6</v>
      </c>
      <c r="E1447">
        <v>0</v>
      </c>
      <c r="F1447">
        <v>0</v>
      </c>
    </row>
    <row r="1448" spans="1:6">
      <c r="A1448" t="s">
        <v>158</v>
      </c>
      <c r="B1448" t="s">
        <v>179</v>
      </c>
      <c r="C1448" t="s">
        <v>862</v>
      </c>
      <c r="D1448">
        <v>15.6</v>
      </c>
      <c r="E1448">
        <v>0</v>
      </c>
      <c r="F1448">
        <v>0</v>
      </c>
    </row>
    <row r="1449" spans="1:6">
      <c r="A1449" t="s">
        <v>158</v>
      </c>
      <c r="B1449" t="s">
        <v>179</v>
      </c>
      <c r="C1449" t="s">
        <v>863</v>
      </c>
      <c r="D1449">
        <v>15.6</v>
      </c>
      <c r="E1449">
        <v>0</v>
      </c>
      <c r="F1449">
        <v>0</v>
      </c>
    </row>
    <row r="1450" spans="1:6">
      <c r="A1450" t="s">
        <v>158</v>
      </c>
      <c r="B1450" t="s">
        <v>181</v>
      </c>
      <c r="C1450" t="s">
        <v>856</v>
      </c>
      <c r="D1450">
        <v>6.25</v>
      </c>
      <c r="E1450">
        <v>0</v>
      </c>
      <c r="F1450">
        <v>0</v>
      </c>
    </row>
    <row r="1451" spans="1:6">
      <c r="A1451" t="s">
        <v>158</v>
      </c>
      <c r="B1451" t="s">
        <v>181</v>
      </c>
      <c r="C1451" t="s">
        <v>857</v>
      </c>
      <c r="D1451">
        <v>6.25</v>
      </c>
      <c r="E1451">
        <v>0</v>
      </c>
      <c r="F1451">
        <v>0</v>
      </c>
    </row>
    <row r="1452" spans="1:6">
      <c r="A1452" t="s">
        <v>158</v>
      </c>
      <c r="B1452" t="s">
        <v>181</v>
      </c>
      <c r="C1452" t="s">
        <v>858</v>
      </c>
      <c r="D1452">
        <v>6.25</v>
      </c>
      <c r="E1452">
        <v>0</v>
      </c>
      <c r="F1452">
        <v>0</v>
      </c>
    </row>
    <row r="1453" spans="1:6">
      <c r="A1453" t="s">
        <v>158</v>
      </c>
      <c r="B1453" t="s">
        <v>181</v>
      </c>
      <c r="C1453" t="s">
        <v>859</v>
      </c>
      <c r="D1453">
        <v>6.25</v>
      </c>
      <c r="E1453">
        <v>0</v>
      </c>
      <c r="F1453">
        <v>0</v>
      </c>
    </row>
    <row r="1454" spans="1:6">
      <c r="A1454" t="s">
        <v>158</v>
      </c>
      <c r="B1454" t="s">
        <v>181</v>
      </c>
      <c r="C1454" t="s">
        <v>860</v>
      </c>
      <c r="D1454">
        <v>25</v>
      </c>
      <c r="E1454">
        <v>0</v>
      </c>
      <c r="F1454">
        <v>0</v>
      </c>
    </row>
    <row r="1455" spans="1:6">
      <c r="A1455" t="s">
        <v>158</v>
      </c>
      <c r="B1455" t="s">
        <v>181</v>
      </c>
      <c r="C1455" t="s">
        <v>861</v>
      </c>
      <c r="D1455">
        <v>25</v>
      </c>
      <c r="E1455">
        <v>0</v>
      </c>
      <c r="F1455">
        <v>0</v>
      </c>
    </row>
    <row r="1456" spans="1:6">
      <c r="A1456" t="s">
        <v>158</v>
      </c>
      <c r="B1456" t="s">
        <v>181</v>
      </c>
      <c r="C1456" t="s">
        <v>862</v>
      </c>
      <c r="D1456">
        <v>25</v>
      </c>
      <c r="E1456">
        <v>0</v>
      </c>
      <c r="F1456">
        <v>0</v>
      </c>
    </row>
    <row r="1457" spans="1:6">
      <c r="A1457" t="s">
        <v>158</v>
      </c>
      <c r="B1457" t="s">
        <v>181</v>
      </c>
      <c r="C1457" t="s">
        <v>863</v>
      </c>
      <c r="D1457">
        <v>25</v>
      </c>
      <c r="E1457">
        <v>0</v>
      </c>
      <c r="F1457">
        <v>0</v>
      </c>
    </row>
    <row r="1458" spans="1:6">
      <c r="A1458" t="s">
        <v>158</v>
      </c>
      <c r="B1458" t="s">
        <v>183</v>
      </c>
      <c r="C1458" t="s">
        <v>856</v>
      </c>
      <c r="D1458">
        <v>4.9000000000000004</v>
      </c>
      <c r="E1458">
        <v>0</v>
      </c>
      <c r="F1458">
        <v>0</v>
      </c>
    </row>
    <row r="1459" spans="1:6">
      <c r="A1459" t="s">
        <v>158</v>
      </c>
      <c r="B1459" t="s">
        <v>183</v>
      </c>
      <c r="C1459" t="s">
        <v>857</v>
      </c>
      <c r="D1459">
        <v>4.9000000000000004</v>
      </c>
      <c r="E1459">
        <v>0</v>
      </c>
      <c r="F1459">
        <v>0</v>
      </c>
    </row>
    <row r="1460" spans="1:6">
      <c r="A1460" t="s">
        <v>158</v>
      </c>
      <c r="B1460" t="s">
        <v>183</v>
      </c>
      <c r="C1460" t="s">
        <v>858</v>
      </c>
      <c r="D1460">
        <v>4.9000000000000004</v>
      </c>
      <c r="E1460">
        <v>0</v>
      </c>
      <c r="F1460">
        <v>0</v>
      </c>
    </row>
    <row r="1461" spans="1:6">
      <c r="A1461" t="s">
        <v>158</v>
      </c>
      <c r="B1461" t="s">
        <v>183</v>
      </c>
      <c r="C1461" t="s">
        <v>859</v>
      </c>
      <c r="D1461">
        <v>4.9000000000000004</v>
      </c>
      <c r="E1461">
        <v>0</v>
      </c>
      <c r="F1461">
        <v>0</v>
      </c>
    </row>
    <row r="1462" spans="1:6">
      <c r="A1462" t="s">
        <v>158</v>
      </c>
      <c r="B1462" t="s">
        <v>183</v>
      </c>
      <c r="C1462" t="s">
        <v>860</v>
      </c>
      <c r="D1462">
        <v>19.600000000000001</v>
      </c>
      <c r="E1462">
        <v>0</v>
      </c>
      <c r="F1462">
        <v>0</v>
      </c>
    </row>
    <row r="1463" spans="1:6">
      <c r="A1463" t="s">
        <v>158</v>
      </c>
      <c r="B1463" t="s">
        <v>183</v>
      </c>
      <c r="C1463" t="s">
        <v>861</v>
      </c>
      <c r="D1463">
        <v>19.600000000000001</v>
      </c>
      <c r="E1463">
        <v>0</v>
      </c>
      <c r="F1463">
        <v>0</v>
      </c>
    </row>
    <row r="1464" spans="1:6">
      <c r="A1464" t="s">
        <v>158</v>
      </c>
      <c r="B1464" t="s">
        <v>183</v>
      </c>
      <c r="C1464" t="s">
        <v>862</v>
      </c>
      <c r="D1464">
        <v>19.600000000000001</v>
      </c>
      <c r="E1464">
        <v>0</v>
      </c>
      <c r="F1464">
        <v>0</v>
      </c>
    </row>
    <row r="1465" spans="1:6">
      <c r="A1465" t="s">
        <v>158</v>
      </c>
      <c r="B1465" t="s">
        <v>183</v>
      </c>
      <c r="C1465" t="s">
        <v>863</v>
      </c>
      <c r="D1465">
        <v>19.600000000000001</v>
      </c>
      <c r="E1465">
        <v>0</v>
      </c>
      <c r="F1465">
        <v>0</v>
      </c>
    </row>
    <row r="1466" spans="1:6">
      <c r="A1466" t="s">
        <v>158</v>
      </c>
      <c r="B1466" t="s">
        <v>185</v>
      </c>
      <c r="C1466" t="s">
        <v>856</v>
      </c>
      <c r="D1466">
        <v>14.5</v>
      </c>
      <c r="E1466">
        <v>0</v>
      </c>
      <c r="F1466">
        <v>0</v>
      </c>
    </row>
    <row r="1467" spans="1:6">
      <c r="A1467" t="s">
        <v>158</v>
      </c>
      <c r="B1467" t="s">
        <v>185</v>
      </c>
      <c r="C1467" t="s">
        <v>857</v>
      </c>
      <c r="D1467">
        <v>14.5</v>
      </c>
      <c r="E1467">
        <v>0</v>
      </c>
      <c r="F1467">
        <v>0</v>
      </c>
    </row>
    <row r="1468" spans="1:6">
      <c r="A1468" t="s">
        <v>158</v>
      </c>
      <c r="B1468" t="s">
        <v>185</v>
      </c>
      <c r="C1468" t="s">
        <v>858</v>
      </c>
      <c r="D1468">
        <v>14.5</v>
      </c>
      <c r="E1468">
        <v>0</v>
      </c>
      <c r="F1468">
        <v>0</v>
      </c>
    </row>
    <row r="1469" spans="1:6">
      <c r="A1469" t="s">
        <v>158</v>
      </c>
      <c r="B1469" t="s">
        <v>185</v>
      </c>
      <c r="C1469" t="s">
        <v>859</v>
      </c>
      <c r="D1469">
        <v>14.5</v>
      </c>
      <c r="E1469">
        <v>0</v>
      </c>
      <c r="F1469">
        <v>0</v>
      </c>
    </row>
    <row r="1470" spans="1:6">
      <c r="A1470" t="s">
        <v>158</v>
      </c>
      <c r="B1470" t="s">
        <v>185</v>
      </c>
      <c r="C1470" t="s">
        <v>860</v>
      </c>
      <c r="D1470">
        <v>58</v>
      </c>
      <c r="E1470">
        <v>0</v>
      </c>
      <c r="F1470">
        <v>0</v>
      </c>
    </row>
    <row r="1471" spans="1:6">
      <c r="A1471" t="s">
        <v>158</v>
      </c>
      <c r="B1471" t="s">
        <v>185</v>
      </c>
      <c r="C1471" t="s">
        <v>861</v>
      </c>
      <c r="D1471">
        <v>58</v>
      </c>
      <c r="E1471">
        <v>0</v>
      </c>
      <c r="F1471">
        <v>0</v>
      </c>
    </row>
    <row r="1472" spans="1:6">
      <c r="A1472" t="s">
        <v>158</v>
      </c>
      <c r="B1472" t="s">
        <v>185</v>
      </c>
      <c r="C1472" t="s">
        <v>862</v>
      </c>
      <c r="D1472">
        <v>58</v>
      </c>
      <c r="E1472">
        <v>0</v>
      </c>
      <c r="F1472">
        <v>0</v>
      </c>
    </row>
    <row r="1473" spans="1:6">
      <c r="A1473" t="s">
        <v>158</v>
      </c>
      <c r="B1473" t="s">
        <v>185</v>
      </c>
      <c r="C1473" t="s">
        <v>863</v>
      </c>
      <c r="D1473">
        <v>58</v>
      </c>
      <c r="E1473">
        <v>0</v>
      </c>
      <c r="F1473">
        <v>0</v>
      </c>
    </row>
    <row r="1474" spans="1:6">
      <c r="A1474" t="s">
        <v>160</v>
      </c>
      <c r="B1474" t="s">
        <v>171</v>
      </c>
      <c r="C1474" t="s">
        <v>856</v>
      </c>
      <c r="D1474">
        <v>3</v>
      </c>
      <c r="E1474">
        <v>0</v>
      </c>
      <c r="F1474">
        <v>0</v>
      </c>
    </row>
    <row r="1475" spans="1:6">
      <c r="A1475" t="s">
        <v>160</v>
      </c>
      <c r="B1475" t="s">
        <v>171</v>
      </c>
      <c r="C1475" t="s">
        <v>857</v>
      </c>
      <c r="D1475">
        <v>3</v>
      </c>
      <c r="E1475">
        <v>0</v>
      </c>
      <c r="F1475">
        <v>0</v>
      </c>
    </row>
    <row r="1476" spans="1:6">
      <c r="A1476" t="s">
        <v>160</v>
      </c>
      <c r="B1476" t="s">
        <v>171</v>
      </c>
      <c r="C1476" t="s">
        <v>858</v>
      </c>
      <c r="D1476">
        <v>3</v>
      </c>
      <c r="E1476">
        <v>0</v>
      </c>
      <c r="F1476">
        <v>0</v>
      </c>
    </row>
    <row r="1477" spans="1:6">
      <c r="A1477" t="s">
        <v>160</v>
      </c>
      <c r="B1477" t="s">
        <v>171</v>
      </c>
      <c r="C1477" t="s">
        <v>859</v>
      </c>
      <c r="D1477">
        <v>3</v>
      </c>
      <c r="E1477">
        <v>0</v>
      </c>
      <c r="F1477">
        <v>0</v>
      </c>
    </row>
    <row r="1478" spans="1:6">
      <c r="A1478" t="s">
        <v>160</v>
      </c>
      <c r="B1478" t="s">
        <v>171</v>
      </c>
      <c r="C1478" t="s">
        <v>860</v>
      </c>
      <c r="D1478">
        <v>12</v>
      </c>
      <c r="E1478">
        <v>0</v>
      </c>
      <c r="F1478">
        <v>0</v>
      </c>
    </row>
    <row r="1479" spans="1:6">
      <c r="A1479" t="s">
        <v>160</v>
      </c>
      <c r="B1479" t="s">
        <v>171</v>
      </c>
      <c r="C1479" t="s">
        <v>861</v>
      </c>
      <c r="D1479">
        <v>12</v>
      </c>
      <c r="E1479">
        <v>0</v>
      </c>
      <c r="F1479">
        <v>0</v>
      </c>
    </row>
    <row r="1480" spans="1:6">
      <c r="A1480" t="s">
        <v>160</v>
      </c>
      <c r="B1480" t="s">
        <v>171</v>
      </c>
      <c r="C1480" t="s">
        <v>862</v>
      </c>
      <c r="D1480">
        <v>12</v>
      </c>
      <c r="E1480">
        <v>0</v>
      </c>
      <c r="F1480">
        <v>0</v>
      </c>
    </row>
    <row r="1481" spans="1:6">
      <c r="A1481" t="s">
        <v>160</v>
      </c>
      <c r="B1481" t="s">
        <v>171</v>
      </c>
      <c r="C1481" t="s">
        <v>863</v>
      </c>
      <c r="D1481">
        <v>12</v>
      </c>
      <c r="E1481">
        <v>0</v>
      </c>
      <c r="F1481">
        <v>0</v>
      </c>
    </row>
    <row r="1482" spans="1:6">
      <c r="A1482" t="s">
        <v>160</v>
      </c>
      <c r="B1482" t="s">
        <v>173</v>
      </c>
      <c r="C1482" t="s">
        <v>856</v>
      </c>
      <c r="D1482">
        <v>6.5</v>
      </c>
      <c r="E1482">
        <v>0</v>
      </c>
      <c r="F1482">
        <v>0</v>
      </c>
    </row>
    <row r="1483" spans="1:6">
      <c r="A1483" t="s">
        <v>160</v>
      </c>
      <c r="B1483" t="s">
        <v>173</v>
      </c>
      <c r="C1483" t="s">
        <v>857</v>
      </c>
      <c r="D1483">
        <v>6.5</v>
      </c>
      <c r="E1483">
        <v>0</v>
      </c>
      <c r="F1483">
        <v>0</v>
      </c>
    </row>
    <row r="1484" spans="1:6">
      <c r="A1484" t="s">
        <v>160</v>
      </c>
      <c r="B1484" t="s">
        <v>173</v>
      </c>
      <c r="C1484" t="s">
        <v>858</v>
      </c>
      <c r="D1484">
        <v>6</v>
      </c>
      <c r="E1484">
        <v>0</v>
      </c>
      <c r="F1484">
        <v>0</v>
      </c>
    </row>
    <row r="1485" spans="1:6">
      <c r="A1485" t="s">
        <v>160</v>
      </c>
      <c r="B1485" t="s">
        <v>173</v>
      </c>
      <c r="C1485" t="s">
        <v>859</v>
      </c>
      <c r="D1485">
        <v>7</v>
      </c>
      <c r="E1485">
        <v>0</v>
      </c>
      <c r="F1485">
        <v>0</v>
      </c>
    </row>
    <row r="1486" spans="1:6">
      <c r="A1486" t="s">
        <v>160</v>
      </c>
      <c r="B1486" t="s">
        <v>173</v>
      </c>
      <c r="C1486" t="s">
        <v>860</v>
      </c>
      <c r="D1486">
        <v>28</v>
      </c>
      <c r="E1486">
        <v>0</v>
      </c>
      <c r="F1486">
        <v>0</v>
      </c>
    </row>
    <row r="1487" spans="1:6">
      <c r="A1487" t="s">
        <v>160</v>
      </c>
      <c r="B1487" t="s">
        <v>173</v>
      </c>
      <c r="C1487" t="s">
        <v>861</v>
      </c>
      <c r="D1487">
        <v>28</v>
      </c>
      <c r="E1487">
        <v>0</v>
      </c>
      <c r="F1487">
        <v>0</v>
      </c>
    </row>
    <row r="1488" spans="1:6">
      <c r="A1488" t="s">
        <v>160</v>
      </c>
      <c r="B1488" t="s">
        <v>173</v>
      </c>
      <c r="C1488" t="s">
        <v>862</v>
      </c>
      <c r="D1488">
        <v>28</v>
      </c>
      <c r="E1488">
        <v>0</v>
      </c>
      <c r="F1488">
        <v>0</v>
      </c>
    </row>
    <row r="1489" spans="1:6">
      <c r="A1489" t="s">
        <v>160</v>
      </c>
      <c r="B1489" t="s">
        <v>173</v>
      </c>
      <c r="C1489" t="s">
        <v>863</v>
      </c>
      <c r="D1489">
        <v>28</v>
      </c>
      <c r="E1489">
        <v>0</v>
      </c>
      <c r="F1489">
        <v>0</v>
      </c>
    </row>
    <row r="1490" spans="1:6">
      <c r="A1490" t="s">
        <v>160</v>
      </c>
      <c r="B1490" t="s">
        <v>175</v>
      </c>
      <c r="C1490" t="s">
        <v>856</v>
      </c>
      <c r="D1490">
        <v>5.8666666666666671</v>
      </c>
      <c r="E1490">
        <v>0</v>
      </c>
      <c r="F1490">
        <v>0</v>
      </c>
    </row>
    <row r="1491" spans="1:6">
      <c r="A1491" t="s">
        <v>160</v>
      </c>
      <c r="B1491" t="s">
        <v>175</v>
      </c>
      <c r="C1491" t="s">
        <v>857</v>
      </c>
      <c r="D1491">
        <v>5.8666666666666671</v>
      </c>
      <c r="E1491">
        <v>0</v>
      </c>
      <c r="F1491">
        <v>0</v>
      </c>
    </row>
    <row r="1492" spans="1:6">
      <c r="A1492" t="s">
        <v>160</v>
      </c>
      <c r="B1492" t="s">
        <v>175</v>
      </c>
      <c r="C1492" t="s">
        <v>858</v>
      </c>
      <c r="D1492">
        <v>5.8666666666666671</v>
      </c>
      <c r="E1492">
        <v>0</v>
      </c>
      <c r="F1492">
        <v>0</v>
      </c>
    </row>
    <row r="1493" spans="1:6">
      <c r="A1493" t="s">
        <v>160</v>
      </c>
      <c r="B1493" t="s">
        <v>175</v>
      </c>
      <c r="C1493" t="s">
        <v>859</v>
      </c>
      <c r="D1493">
        <v>5.8666666666666671</v>
      </c>
      <c r="E1493">
        <v>0</v>
      </c>
      <c r="F1493">
        <v>0</v>
      </c>
    </row>
    <row r="1494" spans="1:6">
      <c r="A1494" t="s">
        <v>160</v>
      </c>
      <c r="B1494" t="s">
        <v>175</v>
      </c>
      <c r="C1494" t="s">
        <v>860</v>
      </c>
      <c r="D1494">
        <v>23.466666666666669</v>
      </c>
      <c r="E1494">
        <v>0</v>
      </c>
      <c r="F1494">
        <v>0</v>
      </c>
    </row>
    <row r="1495" spans="1:6">
      <c r="A1495" t="s">
        <v>160</v>
      </c>
      <c r="B1495" t="s">
        <v>175</v>
      </c>
      <c r="C1495" t="s">
        <v>861</v>
      </c>
      <c r="D1495">
        <v>23.466666666666669</v>
      </c>
      <c r="E1495">
        <v>0</v>
      </c>
      <c r="F1495">
        <v>0</v>
      </c>
    </row>
    <row r="1496" spans="1:6">
      <c r="A1496" t="s">
        <v>160</v>
      </c>
      <c r="B1496" t="s">
        <v>175</v>
      </c>
      <c r="C1496" t="s">
        <v>862</v>
      </c>
      <c r="D1496">
        <v>23.466666666666669</v>
      </c>
      <c r="E1496">
        <v>0</v>
      </c>
      <c r="F1496">
        <v>0</v>
      </c>
    </row>
    <row r="1497" spans="1:6">
      <c r="A1497" t="s">
        <v>160</v>
      </c>
      <c r="B1497" t="s">
        <v>175</v>
      </c>
      <c r="C1497" t="s">
        <v>863</v>
      </c>
      <c r="D1497">
        <v>23.466666666666669</v>
      </c>
      <c r="E1497">
        <v>0</v>
      </c>
      <c r="F1497">
        <v>0</v>
      </c>
    </row>
    <row r="1498" spans="1:6">
      <c r="A1498" t="s">
        <v>160</v>
      </c>
      <c r="B1498" t="s">
        <v>177</v>
      </c>
      <c r="C1498" t="s">
        <v>856</v>
      </c>
      <c r="D1498">
        <v>6.4399999999999995</v>
      </c>
      <c r="E1498">
        <v>0</v>
      </c>
      <c r="F1498">
        <v>0</v>
      </c>
    </row>
    <row r="1499" spans="1:6">
      <c r="A1499" t="s">
        <v>160</v>
      </c>
      <c r="B1499" t="s">
        <v>177</v>
      </c>
      <c r="C1499" t="s">
        <v>857</v>
      </c>
      <c r="D1499">
        <v>6.4399999999999995</v>
      </c>
      <c r="E1499">
        <v>0</v>
      </c>
      <c r="F1499">
        <v>0</v>
      </c>
    </row>
    <row r="1500" spans="1:6">
      <c r="A1500" t="s">
        <v>160</v>
      </c>
      <c r="B1500" t="s">
        <v>177</v>
      </c>
      <c r="C1500" t="s">
        <v>858</v>
      </c>
      <c r="D1500">
        <v>6.4399999999999995</v>
      </c>
      <c r="E1500">
        <v>0</v>
      </c>
      <c r="F1500">
        <v>0</v>
      </c>
    </row>
    <row r="1501" spans="1:6">
      <c r="A1501" t="s">
        <v>160</v>
      </c>
      <c r="B1501" t="s">
        <v>177</v>
      </c>
      <c r="C1501" t="s">
        <v>859</v>
      </c>
      <c r="D1501">
        <v>6.4399999999999995</v>
      </c>
      <c r="E1501">
        <v>0</v>
      </c>
      <c r="F1501">
        <v>0</v>
      </c>
    </row>
    <row r="1502" spans="1:6">
      <c r="A1502" t="s">
        <v>160</v>
      </c>
      <c r="B1502" t="s">
        <v>177</v>
      </c>
      <c r="C1502" t="s">
        <v>860</v>
      </c>
      <c r="D1502">
        <v>25.759999999999998</v>
      </c>
      <c r="E1502">
        <v>0</v>
      </c>
      <c r="F1502">
        <v>0</v>
      </c>
    </row>
    <row r="1503" spans="1:6">
      <c r="A1503" t="s">
        <v>160</v>
      </c>
      <c r="B1503" t="s">
        <v>177</v>
      </c>
      <c r="C1503" t="s">
        <v>861</v>
      </c>
      <c r="D1503">
        <v>25.759999999999998</v>
      </c>
      <c r="E1503">
        <v>0</v>
      </c>
      <c r="F1503">
        <v>0</v>
      </c>
    </row>
    <row r="1504" spans="1:6">
      <c r="A1504" t="s">
        <v>160</v>
      </c>
      <c r="B1504" t="s">
        <v>177</v>
      </c>
      <c r="C1504" t="s">
        <v>862</v>
      </c>
      <c r="D1504">
        <v>25.759999999999998</v>
      </c>
      <c r="E1504">
        <v>0</v>
      </c>
      <c r="F1504">
        <v>0</v>
      </c>
    </row>
    <row r="1505" spans="1:6">
      <c r="A1505" t="s">
        <v>160</v>
      </c>
      <c r="B1505" t="s">
        <v>177</v>
      </c>
      <c r="C1505" t="s">
        <v>863</v>
      </c>
      <c r="D1505">
        <v>25.759999999999998</v>
      </c>
      <c r="E1505">
        <v>0</v>
      </c>
      <c r="F1505">
        <v>0</v>
      </c>
    </row>
    <row r="1506" spans="1:6">
      <c r="A1506" t="s">
        <v>160</v>
      </c>
      <c r="B1506" t="s">
        <v>179</v>
      </c>
      <c r="C1506" t="s">
        <v>856</v>
      </c>
      <c r="D1506">
        <v>3.9</v>
      </c>
      <c r="E1506">
        <v>0</v>
      </c>
      <c r="F1506">
        <v>0</v>
      </c>
    </row>
    <row r="1507" spans="1:6">
      <c r="A1507" t="s">
        <v>160</v>
      </c>
      <c r="B1507" t="s">
        <v>179</v>
      </c>
      <c r="C1507" t="s">
        <v>857</v>
      </c>
      <c r="D1507">
        <v>3.9</v>
      </c>
      <c r="E1507">
        <v>0</v>
      </c>
      <c r="F1507">
        <v>0</v>
      </c>
    </row>
    <row r="1508" spans="1:6">
      <c r="A1508" t="s">
        <v>160</v>
      </c>
      <c r="B1508" t="s">
        <v>179</v>
      </c>
      <c r="C1508" t="s">
        <v>858</v>
      </c>
      <c r="D1508">
        <v>3.9</v>
      </c>
      <c r="E1508">
        <v>0</v>
      </c>
      <c r="F1508">
        <v>0</v>
      </c>
    </row>
    <row r="1509" spans="1:6">
      <c r="A1509" t="s">
        <v>160</v>
      </c>
      <c r="B1509" t="s">
        <v>179</v>
      </c>
      <c r="C1509" t="s">
        <v>859</v>
      </c>
      <c r="D1509">
        <v>3.9</v>
      </c>
      <c r="E1509">
        <v>0</v>
      </c>
      <c r="F1509">
        <v>0</v>
      </c>
    </row>
    <row r="1510" spans="1:6">
      <c r="A1510" t="s">
        <v>160</v>
      </c>
      <c r="B1510" t="s">
        <v>179</v>
      </c>
      <c r="C1510" t="s">
        <v>860</v>
      </c>
      <c r="D1510">
        <v>15.6</v>
      </c>
      <c r="E1510">
        <v>0</v>
      </c>
      <c r="F1510">
        <v>0</v>
      </c>
    </row>
    <row r="1511" spans="1:6">
      <c r="A1511" t="s">
        <v>160</v>
      </c>
      <c r="B1511" t="s">
        <v>179</v>
      </c>
      <c r="C1511" t="s">
        <v>861</v>
      </c>
      <c r="D1511">
        <v>15.6</v>
      </c>
      <c r="E1511">
        <v>0</v>
      </c>
      <c r="F1511">
        <v>0</v>
      </c>
    </row>
    <row r="1512" spans="1:6">
      <c r="A1512" t="s">
        <v>160</v>
      </c>
      <c r="B1512" t="s">
        <v>179</v>
      </c>
      <c r="C1512" t="s">
        <v>862</v>
      </c>
      <c r="D1512">
        <v>15.6</v>
      </c>
      <c r="E1512">
        <v>0</v>
      </c>
      <c r="F1512">
        <v>0</v>
      </c>
    </row>
    <row r="1513" spans="1:6">
      <c r="A1513" t="s">
        <v>160</v>
      </c>
      <c r="B1513" t="s">
        <v>179</v>
      </c>
      <c r="C1513" t="s">
        <v>863</v>
      </c>
      <c r="D1513">
        <v>15.6</v>
      </c>
      <c r="E1513">
        <v>0</v>
      </c>
      <c r="F1513">
        <v>0</v>
      </c>
    </row>
    <row r="1514" spans="1:6">
      <c r="A1514" t="s">
        <v>160</v>
      </c>
      <c r="B1514" t="s">
        <v>181</v>
      </c>
      <c r="C1514" t="s">
        <v>856</v>
      </c>
      <c r="D1514">
        <v>6.25</v>
      </c>
      <c r="E1514">
        <v>0</v>
      </c>
      <c r="F1514">
        <v>0</v>
      </c>
    </row>
    <row r="1515" spans="1:6">
      <c r="A1515" t="s">
        <v>160</v>
      </c>
      <c r="B1515" t="s">
        <v>181</v>
      </c>
      <c r="C1515" t="s">
        <v>857</v>
      </c>
      <c r="D1515">
        <v>6.25</v>
      </c>
      <c r="E1515">
        <v>0</v>
      </c>
      <c r="F1515">
        <v>0</v>
      </c>
    </row>
    <row r="1516" spans="1:6">
      <c r="A1516" t="s">
        <v>160</v>
      </c>
      <c r="B1516" t="s">
        <v>181</v>
      </c>
      <c r="C1516" t="s">
        <v>858</v>
      </c>
      <c r="D1516">
        <v>6.25</v>
      </c>
      <c r="E1516">
        <v>0</v>
      </c>
      <c r="F1516">
        <v>0</v>
      </c>
    </row>
    <row r="1517" spans="1:6">
      <c r="A1517" t="s">
        <v>160</v>
      </c>
      <c r="B1517" t="s">
        <v>181</v>
      </c>
      <c r="C1517" t="s">
        <v>859</v>
      </c>
      <c r="D1517">
        <v>6.25</v>
      </c>
      <c r="E1517">
        <v>0</v>
      </c>
      <c r="F1517">
        <v>0</v>
      </c>
    </row>
    <row r="1518" spans="1:6">
      <c r="A1518" t="s">
        <v>160</v>
      </c>
      <c r="B1518" t="s">
        <v>181</v>
      </c>
      <c r="C1518" t="s">
        <v>860</v>
      </c>
      <c r="D1518">
        <v>25</v>
      </c>
      <c r="E1518">
        <v>0</v>
      </c>
      <c r="F1518">
        <v>0</v>
      </c>
    </row>
    <row r="1519" spans="1:6">
      <c r="A1519" t="s">
        <v>160</v>
      </c>
      <c r="B1519" t="s">
        <v>181</v>
      </c>
      <c r="C1519" t="s">
        <v>861</v>
      </c>
      <c r="D1519">
        <v>25</v>
      </c>
      <c r="E1519">
        <v>0</v>
      </c>
      <c r="F1519">
        <v>0</v>
      </c>
    </row>
    <row r="1520" spans="1:6">
      <c r="A1520" t="s">
        <v>160</v>
      </c>
      <c r="B1520" t="s">
        <v>181</v>
      </c>
      <c r="C1520" t="s">
        <v>862</v>
      </c>
      <c r="D1520">
        <v>25</v>
      </c>
      <c r="E1520">
        <v>0</v>
      </c>
      <c r="F1520">
        <v>0</v>
      </c>
    </row>
    <row r="1521" spans="1:6">
      <c r="A1521" t="s">
        <v>160</v>
      </c>
      <c r="B1521" t="s">
        <v>181</v>
      </c>
      <c r="C1521" t="s">
        <v>863</v>
      </c>
      <c r="D1521">
        <v>25</v>
      </c>
      <c r="E1521">
        <v>0</v>
      </c>
      <c r="F1521">
        <v>0</v>
      </c>
    </row>
    <row r="1522" spans="1:6">
      <c r="A1522" t="s">
        <v>160</v>
      </c>
      <c r="B1522" t="s">
        <v>183</v>
      </c>
      <c r="C1522" t="s">
        <v>856</v>
      </c>
      <c r="D1522">
        <v>4.9000000000000004</v>
      </c>
      <c r="E1522">
        <v>0</v>
      </c>
      <c r="F1522">
        <v>0</v>
      </c>
    </row>
    <row r="1523" spans="1:6">
      <c r="A1523" t="s">
        <v>160</v>
      </c>
      <c r="B1523" t="s">
        <v>183</v>
      </c>
      <c r="C1523" t="s">
        <v>857</v>
      </c>
      <c r="D1523">
        <v>4.9000000000000004</v>
      </c>
      <c r="E1523">
        <v>0</v>
      </c>
      <c r="F1523">
        <v>0</v>
      </c>
    </row>
    <row r="1524" spans="1:6">
      <c r="A1524" t="s">
        <v>160</v>
      </c>
      <c r="B1524" t="s">
        <v>183</v>
      </c>
      <c r="C1524" t="s">
        <v>858</v>
      </c>
      <c r="D1524">
        <v>4.9000000000000004</v>
      </c>
      <c r="E1524">
        <v>0</v>
      </c>
      <c r="F1524">
        <v>0</v>
      </c>
    </row>
    <row r="1525" spans="1:6">
      <c r="A1525" t="s">
        <v>160</v>
      </c>
      <c r="B1525" t="s">
        <v>183</v>
      </c>
      <c r="C1525" t="s">
        <v>859</v>
      </c>
      <c r="D1525">
        <v>4.9000000000000004</v>
      </c>
      <c r="E1525">
        <v>0</v>
      </c>
      <c r="F1525">
        <v>0</v>
      </c>
    </row>
    <row r="1526" spans="1:6">
      <c r="A1526" t="s">
        <v>160</v>
      </c>
      <c r="B1526" t="s">
        <v>183</v>
      </c>
      <c r="C1526" t="s">
        <v>860</v>
      </c>
      <c r="D1526">
        <v>19.600000000000001</v>
      </c>
      <c r="E1526">
        <v>0</v>
      </c>
      <c r="F1526">
        <v>0</v>
      </c>
    </row>
    <row r="1527" spans="1:6">
      <c r="A1527" t="s">
        <v>160</v>
      </c>
      <c r="B1527" t="s">
        <v>183</v>
      </c>
      <c r="C1527" t="s">
        <v>861</v>
      </c>
      <c r="D1527">
        <v>19.600000000000001</v>
      </c>
      <c r="E1527">
        <v>0</v>
      </c>
      <c r="F1527">
        <v>0</v>
      </c>
    </row>
    <row r="1528" spans="1:6">
      <c r="A1528" t="s">
        <v>160</v>
      </c>
      <c r="B1528" t="s">
        <v>183</v>
      </c>
      <c r="C1528" t="s">
        <v>862</v>
      </c>
      <c r="D1528">
        <v>19.600000000000001</v>
      </c>
      <c r="E1528">
        <v>0</v>
      </c>
      <c r="F1528">
        <v>0</v>
      </c>
    </row>
    <row r="1529" spans="1:6">
      <c r="A1529" t="s">
        <v>160</v>
      </c>
      <c r="B1529" t="s">
        <v>183</v>
      </c>
      <c r="C1529" t="s">
        <v>863</v>
      </c>
      <c r="D1529">
        <v>19.600000000000001</v>
      </c>
      <c r="E1529">
        <v>0</v>
      </c>
      <c r="F1529">
        <v>0</v>
      </c>
    </row>
    <row r="1530" spans="1:6">
      <c r="A1530" t="s">
        <v>160</v>
      </c>
      <c r="B1530" t="s">
        <v>185</v>
      </c>
      <c r="C1530" t="s">
        <v>856</v>
      </c>
      <c r="D1530">
        <v>14.5</v>
      </c>
      <c r="E1530">
        <v>0</v>
      </c>
      <c r="F1530">
        <v>0</v>
      </c>
    </row>
    <row r="1531" spans="1:6">
      <c r="A1531" t="s">
        <v>160</v>
      </c>
      <c r="B1531" t="s">
        <v>185</v>
      </c>
      <c r="C1531" t="s">
        <v>857</v>
      </c>
      <c r="D1531">
        <v>14.5</v>
      </c>
      <c r="E1531">
        <v>0</v>
      </c>
      <c r="F1531">
        <v>0</v>
      </c>
    </row>
    <row r="1532" spans="1:6">
      <c r="A1532" t="s">
        <v>160</v>
      </c>
      <c r="B1532" t="s">
        <v>185</v>
      </c>
      <c r="C1532" t="s">
        <v>858</v>
      </c>
      <c r="D1532">
        <v>14.5</v>
      </c>
      <c r="E1532">
        <v>0</v>
      </c>
      <c r="F1532">
        <v>0</v>
      </c>
    </row>
    <row r="1533" spans="1:6">
      <c r="A1533" t="s">
        <v>160</v>
      </c>
      <c r="B1533" t="s">
        <v>185</v>
      </c>
      <c r="C1533" t="s">
        <v>859</v>
      </c>
      <c r="D1533">
        <v>14.5</v>
      </c>
      <c r="E1533">
        <v>0</v>
      </c>
      <c r="F1533">
        <v>0</v>
      </c>
    </row>
    <row r="1534" spans="1:6">
      <c r="A1534" t="s">
        <v>160</v>
      </c>
      <c r="B1534" t="s">
        <v>185</v>
      </c>
      <c r="C1534" t="s">
        <v>860</v>
      </c>
      <c r="D1534">
        <v>58</v>
      </c>
      <c r="E1534">
        <v>0</v>
      </c>
      <c r="F1534">
        <v>0</v>
      </c>
    </row>
    <row r="1535" spans="1:6">
      <c r="A1535" t="s">
        <v>160</v>
      </c>
      <c r="B1535" t="s">
        <v>185</v>
      </c>
      <c r="C1535" t="s">
        <v>861</v>
      </c>
      <c r="D1535">
        <v>58</v>
      </c>
      <c r="E1535">
        <v>0</v>
      </c>
      <c r="F1535">
        <v>0</v>
      </c>
    </row>
    <row r="1536" spans="1:6">
      <c r="A1536" t="s">
        <v>160</v>
      </c>
      <c r="B1536" t="s">
        <v>185</v>
      </c>
      <c r="C1536" t="s">
        <v>862</v>
      </c>
      <c r="D1536">
        <v>58</v>
      </c>
      <c r="E1536">
        <v>0</v>
      </c>
      <c r="F1536">
        <v>0</v>
      </c>
    </row>
    <row r="1537" spans="1:6">
      <c r="A1537" t="s">
        <v>160</v>
      </c>
      <c r="B1537" t="s">
        <v>185</v>
      </c>
      <c r="C1537" t="s">
        <v>863</v>
      </c>
      <c r="D1537">
        <v>58</v>
      </c>
      <c r="E1537">
        <v>0</v>
      </c>
      <c r="F1537">
        <v>0</v>
      </c>
    </row>
    <row r="1538" spans="1:6">
      <c r="A1538" t="s">
        <v>162</v>
      </c>
      <c r="B1538" t="s">
        <v>171</v>
      </c>
      <c r="C1538" t="s">
        <v>856</v>
      </c>
      <c r="D1538">
        <v>2.8253773969808238</v>
      </c>
      <c r="E1538">
        <v>0</v>
      </c>
      <c r="F1538">
        <v>0</v>
      </c>
    </row>
    <row r="1539" spans="1:6">
      <c r="A1539" t="s">
        <v>162</v>
      </c>
      <c r="B1539" t="s">
        <v>171</v>
      </c>
      <c r="C1539" t="s">
        <v>857</v>
      </c>
      <c r="D1539">
        <v>2.8253773969808238</v>
      </c>
      <c r="E1539">
        <v>0</v>
      </c>
      <c r="F1539">
        <v>0</v>
      </c>
    </row>
    <row r="1540" spans="1:6">
      <c r="A1540" t="s">
        <v>162</v>
      </c>
      <c r="B1540" t="s">
        <v>171</v>
      </c>
      <c r="C1540" t="s">
        <v>858</v>
      </c>
      <c r="D1540">
        <v>2.8253773969808238</v>
      </c>
      <c r="E1540">
        <v>0</v>
      </c>
      <c r="F1540">
        <v>0</v>
      </c>
    </row>
    <row r="1541" spans="1:6">
      <c r="A1541" t="s">
        <v>162</v>
      </c>
      <c r="B1541" t="s">
        <v>171</v>
      </c>
      <c r="C1541" t="s">
        <v>859</v>
      </c>
      <c r="D1541">
        <v>2.8253773969808238</v>
      </c>
      <c r="E1541">
        <v>0</v>
      </c>
      <c r="F1541">
        <v>0</v>
      </c>
    </row>
    <row r="1542" spans="1:6">
      <c r="A1542" t="s">
        <v>162</v>
      </c>
      <c r="B1542" t="s">
        <v>171</v>
      </c>
      <c r="C1542" t="s">
        <v>860</v>
      </c>
      <c r="D1542">
        <v>11.301509587923295</v>
      </c>
      <c r="E1542">
        <v>0</v>
      </c>
      <c r="F1542">
        <v>0</v>
      </c>
    </row>
    <row r="1543" spans="1:6">
      <c r="A1543" t="s">
        <v>162</v>
      </c>
      <c r="B1543" t="s">
        <v>171</v>
      </c>
      <c r="C1543" t="s">
        <v>861</v>
      </c>
      <c r="D1543">
        <v>11.301509587923295</v>
      </c>
      <c r="E1543">
        <v>0</v>
      </c>
      <c r="F1543">
        <v>0</v>
      </c>
    </row>
    <row r="1544" spans="1:6">
      <c r="A1544" t="s">
        <v>162</v>
      </c>
      <c r="B1544" t="s">
        <v>171</v>
      </c>
      <c r="C1544" t="s">
        <v>862</v>
      </c>
      <c r="D1544">
        <v>11.301509587923295</v>
      </c>
      <c r="E1544">
        <v>0</v>
      </c>
      <c r="F1544">
        <v>0</v>
      </c>
    </row>
    <row r="1545" spans="1:6">
      <c r="A1545" t="s">
        <v>162</v>
      </c>
      <c r="B1545" t="s">
        <v>171</v>
      </c>
      <c r="C1545" t="s">
        <v>863</v>
      </c>
      <c r="D1545">
        <v>11.301509587923295</v>
      </c>
      <c r="E1545">
        <v>0</v>
      </c>
      <c r="F1545">
        <v>0</v>
      </c>
    </row>
    <row r="1546" spans="1:6">
      <c r="A1546" t="s">
        <v>162</v>
      </c>
      <c r="B1546" t="s">
        <v>173</v>
      </c>
      <c r="C1546" t="s">
        <v>856</v>
      </c>
      <c r="D1546">
        <v>0.90913925299999998</v>
      </c>
      <c r="E1546">
        <v>0</v>
      </c>
      <c r="F1546">
        <v>0</v>
      </c>
    </row>
    <row r="1547" spans="1:6">
      <c r="A1547" t="s">
        <v>162</v>
      </c>
      <c r="B1547" t="s">
        <v>173</v>
      </c>
      <c r="C1547" t="s">
        <v>857</v>
      </c>
      <c r="D1547">
        <v>1.9926951352121214</v>
      </c>
      <c r="E1547">
        <v>0</v>
      </c>
      <c r="F1547">
        <v>0</v>
      </c>
    </row>
    <row r="1548" spans="1:6">
      <c r="A1548" t="s">
        <v>162</v>
      </c>
      <c r="B1548" t="s">
        <v>173</v>
      </c>
      <c r="C1548" t="s">
        <v>858</v>
      </c>
      <c r="D1548">
        <v>3.0762510174242426</v>
      </c>
      <c r="E1548">
        <v>0</v>
      </c>
      <c r="F1548">
        <v>0</v>
      </c>
    </row>
    <row r="1549" spans="1:6">
      <c r="A1549" t="s">
        <v>162</v>
      </c>
      <c r="B1549" t="s">
        <v>173</v>
      </c>
      <c r="C1549" t="s">
        <v>859</v>
      </c>
      <c r="D1549">
        <v>4.1598068996363642</v>
      </c>
      <c r="E1549">
        <v>0</v>
      </c>
      <c r="F1549">
        <v>0</v>
      </c>
    </row>
    <row r="1550" spans="1:6">
      <c r="A1550" t="s">
        <v>162</v>
      </c>
      <c r="B1550" t="s">
        <v>173</v>
      </c>
      <c r="C1550" t="s">
        <v>860</v>
      </c>
      <c r="D1550">
        <v>16.639227598545457</v>
      </c>
      <c r="E1550">
        <v>0</v>
      </c>
      <c r="F1550">
        <v>0</v>
      </c>
    </row>
    <row r="1551" spans="1:6">
      <c r="A1551" t="s">
        <v>162</v>
      </c>
      <c r="B1551" t="s">
        <v>173</v>
      </c>
      <c r="C1551" t="s">
        <v>861</v>
      </c>
      <c r="D1551">
        <v>16.639227598545457</v>
      </c>
      <c r="E1551">
        <v>0</v>
      </c>
      <c r="F1551">
        <v>0</v>
      </c>
    </row>
    <row r="1552" spans="1:6">
      <c r="A1552" t="s">
        <v>162</v>
      </c>
      <c r="B1552" t="s">
        <v>173</v>
      </c>
      <c r="C1552" t="s">
        <v>862</v>
      </c>
      <c r="D1552">
        <v>16.639227598545457</v>
      </c>
      <c r="E1552">
        <v>0</v>
      </c>
      <c r="F1552">
        <v>0</v>
      </c>
    </row>
    <row r="1553" spans="1:6">
      <c r="A1553" t="s">
        <v>162</v>
      </c>
      <c r="B1553" t="s">
        <v>173</v>
      </c>
      <c r="C1553" t="s">
        <v>863</v>
      </c>
      <c r="D1553">
        <v>16.639227598545457</v>
      </c>
      <c r="E1553">
        <v>0</v>
      </c>
      <c r="F1553">
        <v>0</v>
      </c>
    </row>
    <row r="1554" spans="1:6">
      <c r="A1554" t="s">
        <v>162</v>
      </c>
      <c r="B1554" t="s">
        <v>175</v>
      </c>
      <c r="C1554" t="s">
        <v>856</v>
      </c>
      <c r="D1554">
        <v>5.8666666666666671</v>
      </c>
      <c r="E1554">
        <v>0</v>
      </c>
      <c r="F1554">
        <v>0</v>
      </c>
    </row>
    <row r="1555" spans="1:6">
      <c r="A1555" t="s">
        <v>162</v>
      </c>
      <c r="B1555" t="s">
        <v>175</v>
      </c>
      <c r="C1555" t="s">
        <v>857</v>
      </c>
      <c r="D1555">
        <v>5.8666666666666671</v>
      </c>
      <c r="E1555">
        <v>0</v>
      </c>
      <c r="F1555">
        <v>0</v>
      </c>
    </row>
    <row r="1556" spans="1:6">
      <c r="A1556" t="s">
        <v>162</v>
      </c>
      <c r="B1556" t="s">
        <v>175</v>
      </c>
      <c r="C1556" t="s">
        <v>858</v>
      </c>
      <c r="D1556">
        <v>5.8666666666666671</v>
      </c>
      <c r="E1556">
        <v>0</v>
      </c>
      <c r="F1556">
        <v>0</v>
      </c>
    </row>
    <row r="1557" spans="1:6">
      <c r="A1557" t="s">
        <v>162</v>
      </c>
      <c r="B1557" t="s">
        <v>175</v>
      </c>
      <c r="C1557" t="s">
        <v>859</v>
      </c>
      <c r="D1557">
        <v>5.8666666666666671</v>
      </c>
      <c r="E1557">
        <v>0</v>
      </c>
      <c r="F1557">
        <v>0</v>
      </c>
    </row>
    <row r="1558" spans="1:6">
      <c r="A1558" t="s">
        <v>162</v>
      </c>
      <c r="B1558" t="s">
        <v>175</v>
      </c>
      <c r="C1558" t="s">
        <v>860</v>
      </c>
      <c r="D1558">
        <v>23.466666666666669</v>
      </c>
      <c r="E1558">
        <v>0</v>
      </c>
      <c r="F1558">
        <v>0</v>
      </c>
    </row>
    <row r="1559" spans="1:6">
      <c r="A1559" t="s">
        <v>162</v>
      </c>
      <c r="B1559" t="s">
        <v>175</v>
      </c>
      <c r="C1559" t="s">
        <v>861</v>
      </c>
      <c r="D1559">
        <v>23.466666666666669</v>
      </c>
      <c r="E1559">
        <v>0</v>
      </c>
      <c r="F1559">
        <v>0</v>
      </c>
    </row>
    <row r="1560" spans="1:6">
      <c r="A1560" t="s">
        <v>162</v>
      </c>
      <c r="B1560" t="s">
        <v>175</v>
      </c>
      <c r="C1560" t="s">
        <v>862</v>
      </c>
      <c r="D1560">
        <v>23.466666666666669</v>
      </c>
      <c r="E1560">
        <v>0</v>
      </c>
      <c r="F1560">
        <v>0</v>
      </c>
    </row>
    <row r="1561" spans="1:6">
      <c r="A1561" t="s">
        <v>162</v>
      </c>
      <c r="B1561" t="s">
        <v>175</v>
      </c>
      <c r="C1561" t="s">
        <v>863</v>
      </c>
      <c r="D1561">
        <v>23.466666666666669</v>
      </c>
      <c r="E1561">
        <v>0</v>
      </c>
      <c r="F1561">
        <v>0</v>
      </c>
    </row>
    <row r="1562" spans="1:6">
      <c r="A1562" t="s">
        <v>162</v>
      </c>
      <c r="B1562" t="s">
        <v>177</v>
      </c>
      <c r="C1562" t="s">
        <v>856</v>
      </c>
      <c r="D1562">
        <v>6.4399999999999995</v>
      </c>
      <c r="E1562">
        <v>0</v>
      </c>
      <c r="F1562">
        <v>0</v>
      </c>
    </row>
    <row r="1563" spans="1:6">
      <c r="A1563" t="s">
        <v>162</v>
      </c>
      <c r="B1563" t="s">
        <v>177</v>
      </c>
      <c r="C1563" t="s">
        <v>857</v>
      </c>
      <c r="D1563">
        <v>6.4399999999999995</v>
      </c>
      <c r="E1563">
        <v>0</v>
      </c>
      <c r="F1563">
        <v>0</v>
      </c>
    </row>
    <row r="1564" spans="1:6">
      <c r="A1564" t="s">
        <v>162</v>
      </c>
      <c r="B1564" t="s">
        <v>177</v>
      </c>
      <c r="C1564" t="s">
        <v>858</v>
      </c>
      <c r="D1564">
        <v>6.4399999999999995</v>
      </c>
      <c r="E1564">
        <v>0</v>
      </c>
      <c r="F1564">
        <v>0</v>
      </c>
    </row>
    <row r="1565" spans="1:6">
      <c r="A1565" t="s">
        <v>162</v>
      </c>
      <c r="B1565" t="s">
        <v>177</v>
      </c>
      <c r="C1565" t="s">
        <v>859</v>
      </c>
      <c r="D1565">
        <v>6.4399999999999995</v>
      </c>
      <c r="E1565">
        <v>0</v>
      </c>
      <c r="F1565">
        <v>0</v>
      </c>
    </row>
    <row r="1566" spans="1:6">
      <c r="A1566" t="s">
        <v>162</v>
      </c>
      <c r="B1566" t="s">
        <v>177</v>
      </c>
      <c r="C1566" t="s">
        <v>860</v>
      </c>
      <c r="D1566">
        <v>25.759999999999998</v>
      </c>
      <c r="E1566">
        <v>0</v>
      </c>
      <c r="F1566">
        <v>0</v>
      </c>
    </row>
    <row r="1567" spans="1:6">
      <c r="A1567" t="s">
        <v>162</v>
      </c>
      <c r="B1567" t="s">
        <v>177</v>
      </c>
      <c r="C1567" t="s">
        <v>861</v>
      </c>
      <c r="D1567">
        <v>25.759999999999998</v>
      </c>
      <c r="E1567">
        <v>0</v>
      </c>
      <c r="F1567">
        <v>0</v>
      </c>
    </row>
    <row r="1568" spans="1:6">
      <c r="A1568" t="s">
        <v>162</v>
      </c>
      <c r="B1568" t="s">
        <v>177</v>
      </c>
      <c r="C1568" t="s">
        <v>862</v>
      </c>
      <c r="D1568">
        <v>25.759999999999998</v>
      </c>
      <c r="E1568">
        <v>0</v>
      </c>
      <c r="F1568">
        <v>0</v>
      </c>
    </row>
    <row r="1569" spans="1:6">
      <c r="A1569" t="s">
        <v>162</v>
      </c>
      <c r="B1569" t="s">
        <v>177</v>
      </c>
      <c r="C1569" t="s">
        <v>863</v>
      </c>
      <c r="D1569">
        <v>25.759999999999998</v>
      </c>
      <c r="E1569">
        <v>0</v>
      </c>
      <c r="F1569">
        <v>0</v>
      </c>
    </row>
    <row r="1570" spans="1:6">
      <c r="A1570" t="s">
        <v>162</v>
      </c>
      <c r="B1570" t="s">
        <v>179</v>
      </c>
      <c r="C1570" t="s">
        <v>856</v>
      </c>
      <c r="D1570">
        <v>3.9</v>
      </c>
      <c r="E1570">
        <v>0</v>
      </c>
      <c r="F1570">
        <v>0</v>
      </c>
    </row>
    <row r="1571" spans="1:6">
      <c r="A1571" t="s">
        <v>162</v>
      </c>
      <c r="B1571" t="s">
        <v>179</v>
      </c>
      <c r="C1571" t="s">
        <v>857</v>
      </c>
      <c r="D1571">
        <v>3.9</v>
      </c>
      <c r="E1571">
        <v>0</v>
      </c>
      <c r="F1571">
        <v>0</v>
      </c>
    </row>
    <row r="1572" spans="1:6">
      <c r="A1572" t="s">
        <v>162</v>
      </c>
      <c r="B1572" t="s">
        <v>179</v>
      </c>
      <c r="C1572" t="s">
        <v>858</v>
      </c>
      <c r="D1572">
        <v>3.9</v>
      </c>
      <c r="E1572">
        <v>0</v>
      </c>
      <c r="F1572">
        <v>0</v>
      </c>
    </row>
    <row r="1573" spans="1:6">
      <c r="A1573" t="s">
        <v>162</v>
      </c>
      <c r="B1573" t="s">
        <v>179</v>
      </c>
      <c r="C1573" t="s">
        <v>859</v>
      </c>
      <c r="D1573">
        <v>3.9</v>
      </c>
      <c r="E1573">
        <v>0</v>
      </c>
      <c r="F1573">
        <v>0</v>
      </c>
    </row>
    <row r="1574" spans="1:6">
      <c r="A1574" t="s">
        <v>162</v>
      </c>
      <c r="B1574" t="s">
        <v>179</v>
      </c>
      <c r="C1574" t="s">
        <v>860</v>
      </c>
      <c r="D1574">
        <v>15.6</v>
      </c>
      <c r="E1574">
        <v>0</v>
      </c>
      <c r="F1574">
        <v>0</v>
      </c>
    </row>
    <row r="1575" spans="1:6">
      <c r="A1575" t="s">
        <v>162</v>
      </c>
      <c r="B1575" t="s">
        <v>179</v>
      </c>
      <c r="C1575" t="s">
        <v>861</v>
      </c>
      <c r="D1575">
        <v>15.6</v>
      </c>
      <c r="E1575">
        <v>0</v>
      </c>
      <c r="F1575">
        <v>0</v>
      </c>
    </row>
    <row r="1576" spans="1:6">
      <c r="A1576" t="s">
        <v>162</v>
      </c>
      <c r="B1576" t="s">
        <v>179</v>
      </c>
      <c r="C1576" t="s">
        <v>862</v>
      </c>
      <c r="D1576">
        <v>15.6</v>
      </c>
      <c r="E1576">
        <v>0</v>
      </c>
      <c r="F1576">
        <v>0</v>
      </c>
    </row>
    <row r="1577" spans="1:6">
      <c r="A1577" t="s">
        <v>162</v>
      </c>
      <c r="B1577" t="s">
        <v>179</v>
      </c>
      <c r="C1577" t="s">
        <v>863</v>
      </c>
      <c r="D1577">
        <v>15.6</v>
      </c>
      <c r="E1577">
        <v>0</v>
      </c>
      <c r="F1577">
        <v>0</v>
      </c>
    </row>
    <row r="1578" spans="1:6">
      <c r="A1578" t="s">
        <v>162</v>
      </c>
      <c r="B1578" t="s">
        <v>181</v>
      </c>
      <c r="C1578" t="s">
        <v>856</v>
      </c>
      <c r="D1578">
        <v>6.25</v>
      </c>
      <c r="E1578">
        <v>0</v>
      </c>
      <c r="F1578">
        <v>0</v>
      </c>
    </row>
    <row r="1579" spans="1:6">
      <c r="A1579" t="s">
        <v>162</v>
      </c>
      <c r="B1579" t="s">
        <v>181</v>
      </c>
      <c r="C1579" t="s">
        <v>857</v>
      </c>
      <c r="D1579">
        <v>6.25</v>
      </c>
      <c r="E1579">
        <v>0</v>
      </c>
      <c r="F1579">
        <v>0</v>
      </c>
    </row>
    <row r="1580" spans="1:6">
      <c r="A1580" t="s">
        <v>162</v>
      </c>
      <c r="B1580" t="s">
        <v>181</v>
      </c>
      <c r="C1580" t="s">
        <v>858</v>
      </c>
      <c r="D1580">
        <v>6.25</v>
      </c>
      <c r="E1580">
        <v>0</v>
      </c>
      <c r="F1580">
        <v>0</v>
      </c>
    </row>
    <row r="1581" spans="1:6">
      <c r="A1581" t="s">
        <v>162</v>
      </c>
      <c r="B1581" t="s">
        <v>181</v>
      </c>
      <c r="C1581" t="s">
        <v>859</v>
      </c>
      <c r="D1581">
        <v>6.25</v>
      </c>
      <c r="E1581">
        <v>0</v>
      </c>
      <c r="F1581">
        <v>0</v>
      </c>
    </row>
    <row r="1582" spans="1:6">
      <c r="A1582" t="s">
        <v>162</v>
      </c>
      <c r="B1582" t="s">
        <v>181</v>
      </c>
      <c r="C1582" t="s">
        <v>860</v>
      </c>
      <c r="D1582">
        <v>25</v>
      </c>
      <c r="E1582">
        <v>0</v>
      </c>
      <c r="F1582">
        <v>0</v>
      </c>
    </row>
    <row r="1583" spans="1:6">
      <c r="A1583" t="s">
        <v>162</v>
      </c>
      <c r="B1583" t="s">
        <v>181</v>
      </c>
      <c r="C1583" t="s">
        <v>861</v>
      </c>
      <c r="D1583">
        <v>25</v>
      </c>
      <c r="E1583">
        <v>0</v>
      </c>
      <c r="F1583">
        <v>0</v>
      </c>
    </row>
    <row r="1584" spans="1:6">
      <c r="A1584" t="s">
        <v>162</v>
      </c>
      <c r="B1584" t="s">
        <v>181</v>
      </c>
      <c r="C1584" t="s">
        <v>862</v>
      </c>
      <c r="D1584">
        <v>25</v>
      </c>
      <c r="E1584">
        <v>0</v>
      </c>
      <c r="F1584">
        <v>0</v>
      </c>
    </row>
    <row r="1585" spans="1:6">
      <c r="A1585" t="s">
        <v>162</v>
      </c>
      <c r="B1585" t="s">
        <v>181</v>
      </c>
      <c r="C1585" t="s">
        <v>863</v>
      </c>
      <c r="D1585">
        <v>25</v>
      </c>
      <c r="E1585">
        <v>0</v>
      </c>
      <c r="F1585">
        <v>0</v>
      </c>
    </row>
    <row r="1586" spans="1:6">
      <c r="A1586" t="s">
        <v>162</v>
      </c>
      <c r="B1586" t="s">
        <v>183</v>
      </c>
      <c r="C1586" t="s">
        <v>856</v>
      </c>
      <c r="D1586">
        <v>4.9000000000000004</v>
      </c>
      <c r="E1586">
        <v>0</v>
      </c>
      <c r="F1586">
        <v>0</v>
      </c>
    </row>
    <row r="1587" spans="1:6">
      <c r="A1587" t="s">
        <v>162</v>
      </c>
      <c r="B1587" t="s">
        <v>183</v>
      </c>
      <c r="C1587" t="s">
        <v>857</v>
      </c>
      <c r="D1587">
        <v>4.9000000000000004</v>
      </c>
      <c r="E1587">
        <v>0</v>
      </c>
      <c r="F1587">
        <v>0</v>
      </c>
    </row>
    <row r="1588" spans="1:6">
      <c r="A1588" t="s">
        <v>162</v>
      </c>
      <c r="B1588" t="s">
        <v>183</v>
      </c>
      <c r="C1588" t="s">
        <v>858</v>
      </c>
      <c r="D1588">
        <v>4.9000000000000004</v>
      </c>
      <c r="E1588">
        <v>0</v>
      </c>
      <c r="F1588">
        <v>0</v>
      </c>
    </row>
    <row r="1589" spans="1:6">
      <c r="A1589" t="s">
        <v>162</v>
      </c>
      <c r="B1589" t="s">
        <v>183</v>
      </c>
      <c r="C1589" t="s">
        <v>859</v>
      </c>
      <c r="D1589">
        <v>4.9000000000000004</v>
      </c>
      <c r="E1589">
        <v>0</v>
      </c>
      <c r="F1589">
        <v>0</v>
      </c>
    </row>
    <row r="1590" spans="1:6">
      <c r="A1590" t="s">
        <v>162</v>
      </c>
      <c r="B1590" t="s">
        <v>183</v>
      </c>
      <c r="C1590" t="s">
        <v>860</v>
      </c>
      <c r="D1590">
        <v>19.600000000000001</v>
      </c>
      <c r="E1590">
        <v>0</v>
      </c>
      <c r="F1590">
        <v>0</v>
      </c>
    </row>
    <row r="1591" spans="1:6">
      <c r="A1591" t="s">
        <v>162</v>
      </c>
      <c r="B1591" t="s">
        <v>183</v>
      </c>
      <c r="C1591" t="s">
        <v>861</v>
      </c>
      <c r="D1591">
        <v>19.600000000000001</v>
      </c>
      <c r="E1591">
        <v>0</v>
      </c>
      <c r="F1591">
        <v>0</v>
      </c>
    </row>
    <row r="1592" spans="1:6">
      <c r="A1592" t="s">
        <v>162</v>
      </c>
      <c r="B1592" t="s">
        <v>183</v>
      </c>
      <c r="C1592" t="s">
        <v>862</v>
      </c>
      <c r="D1592">
        <v>19.600000000000001</v>
      </c>
      <c r="E1592">
        <v>0</v>
      </c>
      <c r="F1592">
        <v>0</v>
      </c>
    </row>
    <row r="1593" spans="1:6">
      <c r="A1593" t="s">
        <v>162</v>
      </c>
      <c r="B1593" t="s">
        <v>183</v>
      </c>
      <c r="C1593" t="s">
        <v>863</v>
      </c>
      <c r="D1593">
        <v>19.600000000000001</v>
      </c>
      <c r="E1593">
        <v>0</v>
      </c>
      <c r="F1593">
        <v>0</v>
      </c>
    </row>
    <row r="1594" spans="1:6">
      <c r="A1594" t="s">
        <v>162</v>
      </c>
      <c r="B1594" t="s">
        <v>185</v>
      </c>
      <c r="C1594" t="s">
        <v>856</v>
      </c>
      <c r="D1594">
        <v>14.5</v>
      </c>
      <c r="E1594">
        <v>0</v>
      </c>
      <c r="F1594">
        <v>0</v>
      </c>
    </row>
    <row r="1595" spans="1:6">
      <c r="A1595" t="s">
        <v>162</v>
      </c>
      <c r="B1595" t="s">
        <v>185</v>
      </c>
      <c r="C1595" t="s">
        <v>857</v>
      </c>
      <c r="D1595">
        <v>14.5</v>
      </c>
      <c r="E1595">
        <v>0</v>
      </c>
      <c r="F1595">
        <v>0</v>
      </c>
    </row>
    <row r="1596" spans="1:6">
      <c r="A1596" t="s">
        <v>162</v>
      </c>
      <c r="B1596" t="s">
        <v>185</v>
      </c>
      <c r="C1596" t="s">
        <v>858</v>
      </c>
      <c r="D1596">
        <v>14.5</v>
      </c>
      <c r="E1596">
        <v>0</v>
      </c>
      <c r="F1596">
        <v>0</v>
      </c>
    </row>
    <row r="1597" spans="1:6">
      <c r="A1597" t="s">
        <v>162</v>
      </c>
      <c r="B1597" t="s">
        <v>185</v>
      </c>
      <c r="C1597" t="s">
        <v>859</v>
      </c>
      <c r="D1597">
        <v>14.5</v>
      </c>
      <c r="E1597">
        <v>0</v>
      </c>
      <c r="F1597">
        <v>0</v>
      </c>
    </row>
    <row r="1598" spans="1:6">
      <c r="A1598" t="s">
        <v>162</v>
      </c>
      <c r="B1598" t="s">
        <v>185</v>
      </c>
      <c r="C1598" t="s">
        <v>860</v>
      </c>
      <c r="D1598">
        <v>58</v>
      </c>
      <c r="E1598">
        <v>0</v>
      </c>
      <c r="F1598">
        <v>0</v>
      </c>
    </row>
    <row r="1599" spans="1:6">
      <c r="A1599" t="s">
        <v>162</v>
      </c>
      <c r="B1599" t="s">
        <v>185</v>
      </c>
      <c r="C1599" t="s">
        <v>861</v>
      </c>
      <c r="D1599">
        <v>58</v>
      </c>
      <c r="E1599">
        <v>0</v>
      </c>
      <c r="F1599">
        <v>0</v>
      </c>
    </row>
    <row r="1600" spans="1:6">
      <c r="A1600" t="s">
        <v>162</v>
      </c>
      <c r="B1600" t="s">
        <v>185</v>
      </c>
      <c r="C1600" t="s">
        <v>862</v>
      </c>
      <c r="D1600">
        <v>58</v>
      </c>
      <c r="E1600">
        <v>0</v>
      </c>
      <c r="F1600">
        <v>0</v>
      </c>
    </row>
    <row r="1601" spans="1:6">
      <c r="A1601" t="s">
        <v>162</v>
      </c>
      <c r="B1601" t="s">
        <v>185</v>
      </c>
      <c r="C1601" t="s">
        <v>863</v>
      </c>
      <c r="D1601">
        <v>58</v>
      </c>
      <c r="E1601">
        <v>0</v>
      </c>
      <c r="F1601">
        <v>0</v>
      </c>
    </row>
    <row r="1602" spans="1:6">
      <c r="A1602" t="s">
        <v>164</v>
      </c>
      <c r="B1602" t="s">
        <v>171</v>
      </c>
      <c r="C1602" t="s">
        <v>856</v>
      </c>
      <c r="D1602">
        <v>2.8253773969808238</v>
      </c>
      <c r="E1602">
        <v>0</v>
      </c>
      <c r="F1602">
        <v>0</v>
      </c>
    </row>
    <row r="1603" spans="1:6">
      <c r="A1603" t="s">
        <v>164</v>
      </c>
      <c r="B1603" t="s">
        <v>171</v>
      </c>
      <c r="C1603" t="s">
        <v>857</v>
      </c>
      <c r="D1603">
        <v>2.8253773969808238</v>
      </c>
      <c r="E1603">
        <v>0</v>
      </c>
      <c r="F1603">
        <v>0</v>
      </c>
    </row>
    <row r="1604" spans="1:6">
      <c r="A1604" t="s">
        <v>164</v>
      </c>
      <c r="B1604" t="s">
        <v>171</v>
      </c>
      <c r="C1604" t="s">
        <v>858</v>
      </c>
      <c r="D1604">
        <v>2.8253773969808238</v>
      </c>
      <c r="E1604">
        <v>0</v>
      </c>
      <c r="F1604">
        <v>0</v>
      </c>
    </row>
    <row r="1605" spans="1:6">
      <c r="A1605" t="s">
        <v>164</v>
      </c>
      <c r="B1605" t="s">
        <v>171</v>
      </c>
      <c r="C1605" t="s">
        <v>859</v>
      </c>
      <c r="D1605">
        <v>2.8253773969808238</v>
      </c>
      <c r="E1605">
        <v>0</v>
      </c>
      <c r="F1605">
        <v>0</v>
      </c>
    </row>
    <row r="1606" spans="1:6">
      <c r="A1606" t="s">
        <v>164</v>
      </c>
      <c r="B1606" t="s">
        <v>171</v>
      </c>
      <c r="C1606" t="s">
        <v>860</v>
      </c>
      <c r="D1606">
        <v>11.301509587923295</v>
      </c>
      <c r="E1606">
        <v>0</v>
      </c>
      <c r="F1606">
        <v>0</v>
      </c>
    </row>
    <row r="1607" spans="1:6">
      <c r="A1607" t="s">
        <v>164</v>
      </c>
      <c r="B1607" t="s">
        <v>171</v>
      </c>
      <c r="C1607" t="s">
        <v>861</v>
      </c>
      <c r="D1607">
        <v>11.301509587923295</v>
      </c>
      <c r="E1607">
        <v>0</v>
      </c>
      <c r="F1607">
        <v>0</v>
      </c>
    </row>
    <row r="1608" spans="1:6">
      <c r="A1608" t="s">
        <v>164</v>
      </c>
      <c r="B1608" t="s">
        <v>171</v>
      </c>
      <c r="C1608" t="s">
        <v>862</v>
      </c>
      <c r="D1608">
        <v>11.301509587923295</v>
      </c>
      <c r="E1608">
        <v>0</v>
      </c>
      <c r="F1608">
        <v>0</v>
      </c>
    </row>
    <row r="1609" spans="1:6">
      <c r="A1609" t="s">
        <v>164</v>
      </c>
      <c r="B1609" t="s">
        <v>171</v>
      </c>
      <c r="C1609" t="s">
        <v>863</v>
      </c>
      <c r="D1609">
        <v>11.301509587923295</v>
      </c>
      <c r="E1609">
        <v>0</v>
      </c>
      <c r="F1609">
        <v>0</v>
      </c>
    </row>
    <row r="1610" spans="1:6">
      <c r="A1610" t="s">
        <v>164</v>
      </c>
      <c r="B1610" t="s">
        <v>173</v>
      </c>
      <c r="C1610" t="s">
        <v>856</v>
      </c>
      <c r="D1610">
        <v>0.90913925299999998</v>
      </c>
      <c r="E1610">
        <v>0</v>
      </c>
      <c r="F1610">
        <v>0</v>
      </c>
    </row>
    <row r="1611" spans="1:6">
      <c r="A1611" t="s">
        <v>164</v>
      </c>
      <c r="B1611" t="s">
        <v>173</v>
      </c>
      <c r="C1611" t="s">
        <v>857</v>
      </c>
      <c r="D1611">
        <v>1.9926951352121214</v>
      </c>
      <c r="E1611">
        <v>0</v>
      </c>
      <c r="F1611">
        <v>0</v>
      </c>
    </row>
    <row r="1612" spans="1:6">
      <c r="A1612" t="s">
        <v>164</v>
      </c>
      <c r="B1612" t="s">
        <v>173</v>
      </c>
      <c r="C1612" t="s">
        <v>858</v>
      </c>
      <c r="D1612">
        <v>3.0762510174242426</v>
      </c>
      <c r="E1612">
        <v>0</v>
      </c>
      <c r="F1612">
        <v>0</v>
      </c>
    </row>
    <row r="1613" spans="1:6">
      <c r="A1613" t="s">
        <v>164</v>
      </c>
      <c r="B1613" t="s">
        <v>173</v>
      </c>
      <c r="C1613" t="s">
        <v>859</v>
      </c>
      <c r="D1613">
        <v>4.1598068996363642</v>
      </c>
      <c r="E1613">
        <v>0</v>
      </c>
      <c r="F1613">
        <v>0</v>
      </c>
    </row>
    <row r="1614" spans="1:6">
      <c r="A1614" t="s">
        <v>164</v>
      </c>
      <c r="B1614" t="s">
        <v>173</v>
      </c>
      <c r="C1614" t="s">
        <v>860</v>
      </c>
      <c r="D1614">
        <v>16.639227598545457</v>
      </c>
      <c r="E1614">
        <v>0</v>
      </c>
      <c r="F1614">
        <v>0</v>
      </c>
    </row>
    <row r="1615" spans="1:6">
      <c r="A1615" t="s">
        <v>164</v>
      </c>
      <c r="B1615" t="s">
        <v>173</v>
      </c>
      <c r="C1615" t="s">
        <v>861</v>
      </c>
      <c r="D1615">
        <v>16.639227598545457</v>
      </c>
      <c r="E1615">
        <v>0</v>
      </c>
      <c r="F1615">
        <v>0</v>
      </c>
    </row>
    <row r="1616" spans="1:6">
      <c r="A1616" t="s">
        <v>164</v>
      </c>
      <c r="B1616" t="s">
        <v>173</v>
      </c>
      <c r="C1616" t="s">
        <v>862</v>
      </c>
      <c r="D1616">
        <v>16.639227598545457</v>
      </c>
      <c r="E1616">
        <v>0</v>
      </c>
      <c r="F1616">
        <v>0</v>
      </c>
    </row>
    <row r="1617" spans="1:6">
      <c r="A1617" t="s">
        <v>164</v>
      </c>
      <c r="B1617" t="s">
        <v>173</v>
      </c>
      <c r="C1617" t="s">
        <v>863</v>
      </c>
      <c r="D1617">
        <v>16.639227598545457</v>
      </c>
      <c r="E1617">
        <v>0</v>
      </c>
      <c r="F1617">
        <v>0</v>
      </c>
    </row>
    <row r="1618" spans="1:6">
      <c r="A1618" t="s">
        <v>164</v>
      </c>
      <c r="B1618" t="s">
        <v>175</v>
      </c>
      <c r="C1618" t="s">
        <v>856</v>
      </c>
      <c r="D1618">
        <v>5.8666666666666671</v>
      </c>
      <c r="E1618">
        <v>0</v>
      </c>
      <c r="F1618">
        <v>0</v>
      </c>
    </row>
    <row r="1619" spans="1:6">
      <c r="A1619" t="s">
        <v>164</v>
      </c>
      <c r="B1619" t="s">
        <v>175</v>
      </c>
      <c r="C1619" t="s">
        <v>857</v>
      </c>
      <c r="D1619">
        <v>5.8666666666666671</v>
      </c>
      <c r="E1619">
        <v>0</v>
      </c>
      <c r="F1619">
        <v>0</v>
      </c>
    </row>
    <row r="1620" spans="1:6">
      <c r="A1620" t="s">
        <v>164</v>
      </c>
      <c r="B1620" t="s">
        <v>175</v>
      </c>
      <c r="C1620" t="s">
        <v>858</v>
      </c>
      <c r="D1620">
        <v>5.8666666666666671</v>
      </c>
      <c r="E1620">
        <v>0</v>
      </c>
      <c r="F1620">
        <v>0</v>
      </c>
    </row>
    <row r="1621" spans="1:6">
      <c r="A1621" t="s">
        <v>164</v>
      </c>
      <c r="B1621" t="s">
        <v>175</v>
      </c>
      <c r="C1621" t="s">
        <v>859</v>
      </c>
      <c r="D1621">
        <v>5.8666666666666671</v>
      </c>
      <c r="E1621">
        <v>0</v>
      </c>
      <c r="F1621">
        <v>0</v>
      </c>
    </row>
    <row r="1622" spans="1:6">
      <c r="A1622" t="s">
        <v>164</v>
      </c>
      <c r="B1622" t="s">
        <v>175</v>
      </c>
      <c r="C1622" t="s">
        <v>860</v>
      </c>
      <c r="D1622">
        <v>23.466666666666669</v>
      </c>
      <c r="E1622">
        <v>0</v>
      </c>
      <c r="F1622">
        <v>0</v>
      </c>
    </row>
    <row r="1623" spans="1:6">
      <c r="A1623" t="s">
        <v>164</v>
      </c>
      <c r="B1623" t="s">
        <v>175</v>
      </c>
      <c r="C1623" t="s">
        <v>861</v>
      </c>
      <c r="D1623">
        <v>23.466666666666669</v>
      </c>
      <c r="E1623">
        <v>0</v>
      </c>
      <c r="F1623">
        <v>0</v>
      </c>
    </row>
    <row r="1624" spans="1:6">
      <c r="A1624" t="s">
        <v>164</v>
      </c>
      <c r="B1624" t="s">
        <v>175</v>
      </c>
      <c r="C1624" t="s">
        <v>862</v>
      </c>
      <c r="D1624">
        <v>23.466666666666669</v>
      </c>
      <c r="E1624">
        <v>0</v>
      </c>
      <c r="F1624">
        <v>0</v>
      </c>
    </row>
    <row r="1625" spans="1:6">
      <c r="A1625" t="s">
        <v>164</v>
      </c>
      <c r="B1625" t="s">
        <v>175</v>
      </c>
      <c r="C1625" t="s">
        <v>863</v>
      </c>
      <c r="D1625">
        <v>23.466666666666669</v>
      </c>
      <c r="E1625">
        <v>0</v>
      </c>
      <c r="F1625">
        <v>0</v>
      </c>
    </row>
    <row r="1626" spans="1:6">
      <c r="A1626" t="s">
        <v>164</v>
      </c>
      <c r="B1626" t="s">
        <v>177</v>
      </c>
      <c r="C1626" t="s">
        <v>856</v>
      </c>
      <c r="D1626">
        <v>6.4399999999999995</v>
      </c>
      <c r="E1626">
        <v>0</v>
      </c>
      <c r="F1626">
        <v>0</v>
      </c>
    </row>
    <row r="1627" spans="1:6">
      <c r="A1627" t="s">
        <v>164</v>
      </c>
      <c r="B1627" t="s">
        <v>177</v>
      </c>
      <c r="C1627" t="s">
        <v>857</v>
      </c>
      <c r="D1627">
        <v>6.4399999999999995</v>
      </c>
      <c r="E1627">
        <v>0</v>
      </c>
      <c r="F1627">
        <v>0</v>
      </c>
    </row>
    <row r="1628" spans="1:6">
      <c r="A1628" t="s">
        <v>164</v>
      </c>
      <c r="B1628" t="s">
        <v>177</v>
      </c>
      <c r="C1628" t="s">
        <v>858</v>
      </c>
      <c r="D1628">
        <v>6.4399999999999995</v>
      </c>
      <c r="E1628">
        <v>0</v>
      </c>
      <c r="F1628">
        <v>0</v>
      </c>
    </row>
    <row r="1629" spans="1:6">
      <c r="A1629" t="s">
        <v>164</v>
      </c>
      <c r="B1629" t="s">
        <v>177</v>
      </c>
      <c r="C1629" t="s">
        <v>859</v>
      </c>
      <c r="D1629">
        <v>6.4399999999999995</v>
      </c>
      <c r="E1629">
        <v>0</v>
      </c>
      <c r="F1629">
        <v>0</v>
      </c>
    </row>
    <row r="1630" spans="1:6">
      <c r="A1630" t="s">
        <v>164</v>
      </c>
      <c r="B1630" t="s">
        <v>177</v>
      </c>
      <c r="C1630" t="s">
        <v>860</v>
      </c>
      <c r="D1630">
        <v>25.759999999999998</v>
      </c>
      <c r="E1630">
        <v>0</v>
      </c>
      <c r="F1630">
        <v>0</v>
      </c>
    </row>
    <row r="1631" spans="1:6">
      <c r="A1631" t="s">
        <v>164</v>
      </c>
      <c r="B1631" t="s">
        <v>177</v>
      </c>
      <c r="C1631" t="s">
        <v>861</v>
      </c>
      <c r="D1631">
        <v>25.759999999999998</v>
      </c>
      <c r="E1631">
        <v>0</v>
      </c>
      <c r="F1631">
        <v>0</v>
      </c>
    </row>
    <row r="1632" spans="1:6">
      <c r="A1632" t="s">
        <v>164</v>
      </c>
      <c r="B1632" t="s">
        <v>177</v>
      </c>
      <c r="C1632" t="s">
        <v>862</v>
      </c>
      <c r="D1632">
        <v>25.759999999999998</v>
      </c>
      <c r="E1632">
        <v>0</v>
      </c>
      <c r="F1632">
        <v>0</v>
      </c>
    </row>
    <row r="1633" spans="1:6">
      <c r="A1633" t="s">
        <v>164</v>
      </c>
      <c r="B1633" t="s">
        <v>177</v>
      </c>
      <c r="C1633" t="s">
        <v>863</v>
      </c>
      <c r="D1633">
        <v>25.759999999999998</v>
      </c>
      <c r="E1633">
        <v>0</v>
      </c>
      <c r="F1633">
        <v>0</v>
      </c>
    </row>
    <row r="1634" spans="1:6">
      <c r="A1634" t="s">
        <v>164</v>
      </c>
      <c r="B1634" t="s">
        <v>179</v>
      </c>
      <c r="C1634" t="s">
        <v>856</v>
      </c>
      <c r="D1634">
        <v>3.9</v>
      </c>
      <c r="E1634">
        <v>0</v>
      </c>
      <c r="F1634">
        <v>0</v>
      </c>
    </row>
    <row r="1635" spans="1:6">
      <c r="A1635" t="s">
        <v>164</v>
      </c>
      <c r="B1635" t="s">
        <v>179</v>
      </c>
      <c r="C1635" t="s">
        <v>857</v>
      </c>
      <c r="D1635">
        <v>3.9</v>
      </c>
      <c r="E1635">
        <v>0</v>
      </c>
      <c r="F1635">
        <v>0</v>
      </c>
    </row>
    <row r="1636" spans="1:6">
      <c r="A1636" t="s">
        <v>164</v>
      </c>
      <c r="B1636" t="s">
        <v>179</v>
      </c>
      <c r="C1636" t="s">
        <v>858</v>
      </c>
      <c r="D1636">
        <v>3.9</v>
      </c>
      <c r="E1636">
        <v>0</v>
      </c>
      <c r="F1636">
        <v>0</v>
      </c>
    </row>
    <row r="1637" spans="1:6">
      <c r="A1637" t="s">
        <v>164</v>
      </c>
      <c r="B1637" t="s">
        <v>179</v>
      </c>
      <c r="C1637" t="s">
        <v>859</v>
      </c>
      <c r="D1637">
        <v>3.9</v>
      </c>
      <c r="E1637">
        <v>0</v>
      </c>
      <c r="F1637">
        <v>0</v>
      </c>
    </row>
    <row r="1638" spans="1:6">
      <c r="A1638" t="s">
        <v>164</v>
      </c>
      <c r="B1638" t="s">
        <v>179</v>
      </c>
      <c r="C1638" t="s">
        <v>860</v>
      </c>
      <c r="D1638">
        <v>15.6</v>
      </c>
      <c r="E1638">
        <v>0</v>
      </c>
      <c r="F1638">
        <v>0</v>
      </c>
    </row>
    <row r="1639" spans="1:6">
      <c r="A1639" t="s">
        <v>164</v>
      </c>
      <c r="B1639" t="s">
        <v>179</v>
      </c>
      <c r="C1639" t="s">
        <v>861</v>
      </c>
      <c r="D1639">
        <v>15.6</v>
      </c>
      <c r="E1639">
        <v>0</v>
      </c>
      <c r="F1639">
        <v>0</v>
      </c>
    </row>
    <row r="1640" spans="1:6">
      <c r="A1640" t="s">
        <v>164</v>
      </c>
      <c r="B1640" t="s">
        <v>179</v>
      </c>
      <c r="C1640" t="s">
        <v>862</v>
      </c>
      <c r="D1640">
        <v>15.6</v>
      </c>
      <c r="E1640">
        <v>0</v>
      </c>
      <c r="F1640">
        <v>0</v>
      </c>
    </row>
    <row r="1641" spans="1:6">
      <c r="A1641" t="s">
        <v>164</v>
      </c>
      <c r="B1641" t="s">
        <v>179</v>
      </c>
      <c r="C1641" t="s">
        <v>863</v>
      </c>
      <c r="D1641">
        <v>15.6</v>
      </c>
      <c r="E1641">
        <v>0</v>
      </c>
      <c r="F1641">
        <v>0</v>
      </c>
    </row>
    <row r="1642" spans="1:6">
      <c r="A1642" t="s">
        <v>164</v>
      </c>
      <c r="B1642" t="s">
        <v>181</v>
      </c>
      <c r="C1642" t="s">
        <v>856</v>
      </c>
      <c r="D1642">
        <v>6.25</v>
      </c>
      <c r="E1642">
        <v>0</v>
      </c>
      <c r="F1642">
        <v>0</v>
      </c>
    </row>
    <row r="1643" spans="1:6">
      <c r="A1643" t="s">
        <v>164</v>
      </c>
      <c r="B1643" t="s">
        <v>181</v>
      </c>
      <c r="C1643" t="s">
        <v>857</v>
      </c>
      <c r="D1643">
        <v>6.25</v>
      </c>
      <c r="E1643">
        <v>0</v>
      </c>
      <c r="F1643">
        <v>0</v>
      </c>
    </row>
    <row r="1644" spans="1:6">
      <c r="A1644" t="s">
        <v>164</v>
      </c>
      <c r="B1644" t="s">
        <v>181</v>
      </c>
      <c r="C1644" t="s">
        <v>858</v>
      </c>
      <c r="D1644">
        <v>6.25</v>
      </c>
      <c r="E1644">
        <v>0</v>
      </c>
      <c r="F1644">
        <v>0</v>
      </c>
    </row>
    <row r="1645" spans="1:6">
      <c r="A1645" t="s">
        <v>164</v>
      </c>
      <c r="B1645" t="s">
        <v>181</v>
      </c>
      <c r="C1645" t="s">
        <v>859</v>
      </c>
      <c r="D1645">
        <v>6.25</v>
      </c>
      <c r="E1645">
        <v>0</v>
      </c>
      <c r="F1645">
        <v>0</v>
      </c>
    </row>
    <row r="1646" spans="1:6">
      <c r="A1646" t="s">
        <v>164</v>
      </c>
      <c r="B1646" t="s">
        <v>181</v>
      </c>
      <c r="C1646" t="s">
        <v>860</v>
      </c>
      <c r="D1646">
        <v>25</v>
      </c>
      <c r="E1646">
        <v>0</v>
      </c>
      <c r="F1646">
        <v>0</v>
      </c>
    </row>
    <row r="1647" spans="1:6">
      <c r="A1647" t="s">
        <v>164</v>
      </c>
      <c r="B1647" t="s">
        <v>181</v>
      </c>
      <c r="C1647" t="s">
        <v>861</v>
      </c>
      <c r="D1647">
        <v>25</v>
      </c>
      <c r="E1647">
        <v>0</v>
      </c>
      <c r="F1647">
        <v>0</v>
      </c>
    </row>
    <row r="1648" spans="1:6">
      <c r="A1648" t="s">
        <v>164</v>
      </c>
      <c r="B1648" t="s">
        <v>181</v>
      </c>
      <c r="C1648" t="s">
        <v>862</v>
      </c>
      <c r="D1648">
        <v>25</v>
      </c>
      <c r="E1648">
        <v>0</v>
      </c>
      <c r="F1648">
        <v>0</v>
      </c>
    </row>
    <row r="1649" spans="1:6">
      <c r="A1649" t="s">
        <v>164</v>
      </c>
      <c r="B1649" t="s">
        <v>181</v>
      </c>
      <c r="C1649" t="s">
        <v>863</v>
      </c>
      <c r="D1649">
        <v>25</v>
      </c>
      <c r="E1649">
        <v>0</v>
      </c>
      <c r="F1649">
        <v>0</v>
      </c>
    </row>
    <row r="1650" spans="1:6">
      <c r="A1650" t="s">
        <v>164</v>
      </c>
      <c r="B1650" t="s">
        <v>183</v>
      </c>
      <c r="C1650" t="s">
        <v>856</v>
      </c>
      <c r="D1650">
        <v>4.9000000000000004</v>
      </c>
      <c r="E1650">
        <v>0</v>
      </c>
      <c r="F1650">
        <v>0</v>
      </c>
    </row>
    <row r="1651" spans="1:6">
      <c r="A1651" t="s">
        <v>164</v>
      </c>
      <c r="B1651" t="s">
        <v>183</v>
      </c>
      <c r="C1651" t="s">
        <v>857</v>
      </c>
      <c r="D1651">
        <v>4.9000000000000004</v>
      </c>
      <c r="E1651">
        <v>0</v>
      </c>
      <c r="F1651">
        <v>0</v>
      </c>
    </row>
    <row r="1652" spans="1:6">
      <c r="A1652" t="s">
        <v>164</v>
      </c>
      <c r="B1652" t="s">
        <v>183</v>
      </c>
      <c r="C1652" t="s">
        <v>858</v>
      </c>
      <c r="D1652">
        <v>4.9000000000000004</v>
      </c>
      <c r="E1652">
        <v>0</v>
      </c>
      <c r="F1652">
        <v>0</v>
      </c>
    </row>
    <row r="1653" spans="1:6">
      <c r="A1653" t="s">
        <v>164</v>
      </c>
      <c r="B1653" t="s">
        <v>183</v>
      </c>
      <c r="C1653" t="s">
        <v>859</v>
      </c>
      <c r="D1653">
        <v>4.9000000000000004</v>
      </c>
      <c r="E1653">
        <v>0</v>
      </c>
      <c r="F1653">
        <v>0</v>
      </c>
    </row>
    <row r="1654" spans="1:6">
      <c r="A1654" t="s">
        <v>164</v>
      </c>
      <c r="B1654" t="s">
        <v>183</v>
      </c>
      <c r="C1654" t="s">
        <v>860</v>
      </c>
      <c r="D1654">
        <v>19.600000000000001</v>
      </c>
      <c r="E1654">
        <v>0</v>
      </c>
      <c r="F1654">
        <v>0</v>
      </c>
    </row>
    <row r="1655" spans="1:6">
      <c r="A1655" t="s">
        <v>164</v>
      </c>
      <c r="B1655" t="s">
        <v>183</v>
      </c>
      <c r="C1655" t="s">
        <v>861</v>
      </c>
      <c r="D1655">
        <v>19.600000000000001</v>
      </c>
      <c r="E1655">
        <v>0</v>
      </c>
      <c r="F1655">
        <v>0</v>
      </c>
    </row>
    <row r="1656" spans="1:6">
      <c r="A1656" t="s">
        <v>164</v>
      </c>
      <c r="B1656" t="s">
        <v>183</v>
      </c>
      <c r="C1656" t="s">
        <v>862</v>
      </c>
      <c r="D1656">
        <v>19.600000000000001</v>
      </c>
      <c r="E1656">
        <v>0</v>
      </c>
      <c r="F1656">
        <v>0</v>
      </c>
    </row>
    <row r="1657" spans="1:6">
      <c r="A1657" t="s">
        <v>164</v>
      </c>
      <c r="B1657" t="s">
        <v>183</v>
      </c>
      <c r="C1657" t="s">
        <v>863</v>
      </c>
      <c r="D1657">
        <v>19.600000000000001</v>
      </c>
      <c r="E1657">
        <v>0</v>
      </c>
      <c r="F1657">
        <v>0</v>
      </c>
    </row>
    <row r="1658" spans="1:6">
      <c r="A1658" t="s">
        <v>164</v>
      </c>
      <c r="B1658" t="s">
        <v>185</v>
      </c>
      <c r="C1658" t="s">
        <v>856</v>
      </c>
      <c r="D1658">
        <v>14.5</v>
      </c>
      <c r="E1658">
        <v>0</v>
      </c>
      <c r="F1658">
        <v>0</v>
      </c>
    </row>
    <row r="1659" spans="1:6">
      <c r="A1659" t="s">
        <v>164</v>
      </c>
      <c r="B1659" t="s">
        <v>185</v>
      </c>
      <c r="C1659" t="s">
        <v>857</v>
      </c>
      <c r="D1659">
        <v>14.5</v>
      </c>
      <c r="E1659">
        <v>0</v>
      </c>
      <c r="F1659">
        <v>0</v>
      </c>
    </row>
    <row r="1660" spans="1:6">
      <c r="A1660" t="s">
        <v>164</v>
      </c>
      <c r="B1660" t="s">
        <v>185</v>
      </c>
      <c r="C1660" t="s">
        <v>858</v>
      </c>
      <c r="D1660">
        <v>14.5</v>
      </c>
      <c r="E1660">
        <v>0</v>
      </c>
      <c r="F1660">
        <v>0</v>
      </c>
    </row>
    <row r="1661" spans="1:6">
      <c r="A1661" t="s">
        <v>164</v>
      </c>
      <c r="B1661" t="s">
        <v>185</v>
      </c>
      <c r="C1661" t="s">
        <v>859</v>
      </c>
      <c r="D1661">
        <v>14.5</v>
      </c>
      <c r="E1661">
        <v>0</v>
      </c>
      <c r="F1661">
        <v>0</v>
      </c>
    </row>
    <row r="1662" spans="1:6">
      <c r="A1662" t="s">
        <v>164</v>
      </c>
      <c r="B1662" t="s">
        <v>185</v>
      </c>
      <c r="C1662" t="s">
        <v>860</v>
      </c>
      <c r="D1662">
        <v>58</v>
      </c>
      <c r="E1662">
        <v>0</v>
      </c>
      <c r="F1662">
        <v>0</v>
      </c>
    </row>
    <row r="1663" spans="1:6">
      <c r="A1663" t="s">
        <v>164</v>
      </c>
      <c r="B1663" t="s">
        <v>185</v>
      </c>
      <c r="C1663" t="s">
        <v>861</v>
      </c>
      <c r="D1663">
        <v>58</v>
      </c>
      <c r="E1663">
        <v>0</v>
      </c>
      <c r="F1663">
        <v>0</v>
      </c>
    </row>
    <row r="1664" spans="1:6">
      <c r="A1664" t="s">
        <v>164</v>
      </c>
      <c r="B1664" t="s">
        <v>185</v>
      </c>
      <c r="C1664" t="s">
        <v>862</v>
      </c>
      <c r="D1664">
        <v>58</v>
      </c>
      <c r="E1664">
        <v>0</v>
      </c>
      <c r="F1664">
        <v>0</v>
      </c>
    </row>
    <row r="1665" spans="1:6">
      <c r="A1665" t="s">
        <v>164</v>
      </c>
      <c r="B1665" t="s">
        <v>185</v>
      </c>
      <c r="C1665" t="s">
        <v>863</v>
      </c>
      <c r="D1665">
        <v>58</v>
      </c>
      <c r="E1665">
        <v>0</v>
      </c>
      <c r="F1665">
        <v>0</v>
      </c>
    </row>
    <row r="1666" spans="1:6">
      <c r="A1666" t="s">
        <v>166</v>
      </c>
      <c r="B1666" t="s">
        <v>171</v>
      </c>
      <c r="C1666" t="s">
        <v>856</v>
      </c>
      <c r="D1666">
        <v>2.8253773969808238</v>
      </c>
      <c r="E1666">
        <v>0</v>
      </c>
      <c r="F1666">
        <v>0</v>
      </c>
    </row>
    <row r="1667" spans="1:6">
      <c r="A1667" t="s">
        <v>166</v>
      </c>
      <c r="B1667" t="s">
        <v>171</v>
      </c>
      <c r="C1667" t="s">
        <v>857</v>
      </c>
      <c r="D1667">
        <v>2.8253773969808238</v>
      </c>
      <c r="E1667">
        <v>0</v>
      </c>
      <c r="F1667">
        <v>0</v>
      </c>
    </row>
    <row r="1668" spans="1:6">
      <c r="A1668" t="s">
        <v>166</v>
      </c>
      <c r="B1668" t="s">
        <v>171</v>
      </c>
      <c r="C1668" t="s">
        <v>858</v>
      </c>
      <c r="D1668">
        <v>2.8253773969808238</v>
      </c>
      <c r="E1668">
        <v>0</v>
      </c>
      <c r="F1668">
        <v>0</v>
      </c>
    </row>
    <row r="1669" spans="1:6">
      <c r="A1669" t="s">
        <v>166</v>
      </c>
      <c r="B1669" t="s">
        <v>171</v>
      </c>
      <c r="C1669" t="s">
        <v>859</v>
      </c>
      <c r="D1669">
        <v>2.8253773969808238</v>
      </c>
      <c r="E1669">
        <v>0</v>
      </c>
      <c r="F1669">
        <v>0</v>
      </c>
    </row>
    <row r="1670" spans="1:6">
      <c r="A1670" t="s">
        <v>166</v>
      </c>
      <c r="B1670" t="s">
        <v>171</v>
      </c>
      <c r="C1670" t="s">
        <v>860</v>
      </c>
      <c r="D1670">
        <v>11.301509587923295</v>
      </c>
      <c r="E1670">
        <v>0</v>
      </c>
      <c r="F1670">
        <v>0</v>
      </c>
    </row>
    <row r="1671" spans="1:6">
      <c r="A1671" t="s">
        <v>166</v>
      </c>
      <c r="B1671" t="s">
        <v>171</v>
      </c>
      <c r="C1671" t="s">
        <v>861</v>
      </c>
      <c r="D1671">
        <v>11.301509587923295</v>
      </c>
      <c r="E1671">
        <v>0</v>
      </c>
      <c r="F1671">
        <v>0</v>
      </c>
    </row>
    <row r="1672" spans="1:6">
      <c r="A1672" t="s">
        <v>166</v>
      </c>
      <c r="B1672" t="s">
        <v>171</v>
      </c>
      <c r="C1672" t="s">
        <v>862</v>
      </c>
      <c r="D1672">
        <v>11.301509587923295</v>
      </c>
      <c r="E1672">
        <v>0</v>
      </c>
      <c r="F1672">
        <v>0</v>
      </c>
    </row>
    <row r="1673" spans="1:6">
      <c r="A1673" t="s">
        <v>166</v>
      </c>
      <c r="B1673" t="s">
        <v>171</v>
      </c>
      <c r="C1673" t="s">
        <v>863</v>
      </c>
      <c r="D1673">
        <v>11.301509587923295</v>
      </c>
      <c r="E1673">
        <v>0</v>
      </c>
      <c r="F1673">
        <v>0</v>
      </c>
    </row>
    <row r="1674" spans="1:6">
      <c r="A1674" t="s">
        <v>166</v>
      </c>
      <c r="B1674" t="s">
        <v>173</v>
      </c>
      <c r="C1674" t="s">
        <v>856</v>
      </c>
      <c r="D1674">
        <v>0.90913925299999998</v>
      </c>
      <c r="E1674">
        <v>0</v>
      </c>
      <c r="F1674">
        <v>0</v>
      </c>
    </row>
    <row r="1675" spans="1:6">
      <c r="A1675" t="s">
        <v>166</v>
      </c>
      <c r="B1675" t="s">
        <v>173</v>
      </c>
      <c r="C1675" t="s">
        <v>857</v>
      </c>
      <c r="D1675">
        <v>1.9926951352121214</v>
      </c>
      <c r="E1675">
        <v>0</v>
      </c>
      <c r="F1675">
        <v>0</v>
      </c>
    </row>
    <row r="1676" spans="1:6">
      <c r="A1676" t="s">
        <v>166</v>
      </c>
      <c r="B1676" t="s">
        <v>173</v>
      </c>
      <c r="C1676" t="s">
        <v>858</v>
      </c>
      <c r="D1676">
        <v>3.0762510174242426</v>
      </c>
      <c r="E1676">
        <v>0</v>
      </c>
      <c r="F1676">
        <v>0</v>
      </c>
    </row>
    <row r="1677" spans="1:6">
      <c r="A1677" t="s">
        <v>166</v>
      </c>
      <c r="B1677" t="s">
        <v>173</v>
      </c>
      <c r="C1677" t="s">
        <v>859</v>
      </c>
      <c r="D1677">
        <v>4.1598068996363642</v>
      </c>
      <c r="E1677">
        <v>0</v>
      </c>
      <c r="F1677">
        <v>0</v>
      </c>
    </row>
    <row r="1678" spans="1:6">
      <c r="A1678" t="s">
        <v>166</v>
      </c>
      <c r="B1678" t="s">
        <v>173</v>
      </c>
      <c r="C1678" t="s">
        <v>860</v>
      </c>
      <c r="D1678">
        <v>16.639227598545457</v>
      </c>
      <c r="E1678">
        <v>0</v>
      </c>
      <c r="F1678">
        <v>0</v>
      </c>
    </row>
    <row r="1679" spans="1:6">
      <c r="A1679" t="s">
        <v>166</v>
      </c>
      <c r="B1679" t="s">
        <v>173</v>
      </c>
      <c r="C1679" t="s">
        <v>861</v>
      </c>
      <c r="D1679">
        <v>16.639227598545457</v>
      </c>
      <c r="E1679">
        <v>0</v>
      </c>
      <c r="F1679">
        <v>0</v>
      </c>
    </row>
    <row r="1680" spans="1:6">
      <c r="A1680" t="s">
        <v>166</v>
      </c>
      <c r="B1680" t="s">
        <v>173</v>
      </c>
      <c r="C1680" t="s">
        <v>862</v>
      </c>
      <c r="D1680">
        <v>16.639227598545457</v>
      </c>
      <c r="E1680">
        <v>0</v>
      </c>
      <c r="F1680">
        <v>0</v>
      </c>
    </row>
    <row r="1681" spans="1:6">
      <c r="A1681" t="s">
        <v>166</v>
      </c>
      <c r="B1681" t="s">
        <v>173</v>
      </c>
      <c r="C1681" t="s">
        <v>863</v>
      </c>
      <c r="D1681">
        <v>16.639227598545457</v>
      </c>
      <c r="E1681">
        <v>0</v>
      </c>
      <c r="F1681">
        <v>0</v>
      </c>
    </row>
    <row r="1682" spans="1:6">
      <c r="A1682" t="s">
        <v>166</v>
      </c>
      <c r="B1682" t="s">
        <v>175</v>
      </c>
      <c r="C1682" t="s">
        <v>856</v>
      </c>
      <c r="D1682">
        <v>5.8666666666666671</v>
      </c>
      <c r="E1682">
        <v>0</v>
      </c>
      <c r="F1682">
        <v>0</v>
      </c>
    </row>
    <row r="1683" spans="1:6">
      <c r="A1683" t="s">
        <v>166</v>
      </c>
      <c r="B1683" t="s">
        <v>175</v>
      </c>
      <c r="C1683" t="s">
        <v>857</v>
      </c>
      <c r="D1683">
        <v>5.8666666666666671</v>
      </c>
      <c r="E1683">
        <v>0</v>
      </c>
      <c r="F1683">
        <v>0</v>
      </c>
    </row>
    <row r="1684" spans="1:6">
      <c r="A1684" t="s">
        <v>166</v>
      </c>
      <c r="B1684" t="s">
        <v>175</v>
      </c>
      <c r="C1684" t="s">
        <v>858</v>
      </c>
      <c r="D1684">
        <v>5.8666666666666671</v>
      </c>
      <c r="E1684">
        <v>0</v>
      </c>
      <c r="F1684">
        <v>0</v>
      </c>
    </row>
    <row r="1685" spans="1:6">
      <c r="A1685" t="s">
        <v>166</v>
      </c>
      <c r="B1685" t="s">
        <v>175</v>
      </c>
      <c r="C1685" t="s">
        <v>859</v>
      </c>
      <c r="D1685">
        <v>5.8666666666666671</v>
      </c>
      <c r="E1685">
        <v>0</v>
      </c>
      <c r="F1685">
        <v>0</v>
      </c>
    </row>
    <row r="1686" spans="1:6">
      <c r="A1686" t="s">
        <v>166</v>
      </c>
      <c r="B1686" t="s">
        <v>175</v>
      </c>
      <c r="C1686" t="s">
        <v>860</v>
      </c>
      <c r="D1686">
        <v>23.466666666666669</v>
      </c>
      <c r="E1686">
        <v>0</v>
      </c>
      <c r="F1686">
        <v>0</v>
      </c>
    </row>
    <row r="1687" spans="1:6">
      <c r="A1687" t="s">
        <v>166</v>
      </c>
      <c r="B1687" t="s">
        <v>175</v>
      </c>
      <c r="C1687" t="s">
        <v>861</v>
      </c>
      <c r="D1687">
        <v>23.466666666666669</v>
      </c>
      <c r="E1687">
        <v>0</v>
      </c>
      <c r="F1687">
        <v>0</v>
      </c>
    </row>
    <row r="1688" spans="1:6">
      <c r="A1688" t="s">
        <v>166</v>
      </c>
      <c r="B1688" t="s">
        <v>175</v>
      </c>
      <c r="C1688" t="s">
        <v>862</v>
      </c>
      <c r="D1688">
        <v>23.466666666666669</v>
      </c>
      <c r="E1688">
        <v>0</v>
      </c>
      <c r="F1688">
        <v>0</v>
      </c>
    </row>
    <row r="1689" spans="1:6">
      <c r="A1689" t="s">
        <v>166</v>
      </c>
      <c r="B1689" t="s">
        <v>175</v>
      </c>
      <c r="C1689" t="s">
        <v>863</v>
      </c>
      <c r="D1689">
        <v>23.466666666666669</v>
      </c>
      <c r="E1689">
        <v>0</v>
      </c>
      <c r="F1689">
        <v>0</v>
      </c>
    </row>
    <row r="1690" spans="1:6">
      <c r="A1690" t="s">
        <v>166</v>
      </c>
      <c r="B1690" t="s">
        <v>177</v>
      </c>
      <c r="C1690" t="s">
        <v>856</v>
      </c>
      <c r="D1690">
        <v>6.4399999999999995</v>
      </c>
      <c r="E1690">
        <v>0</v>
      </c>
      <c r="F1690">
        <v>0</v>
      </c>
    </row>
    <row r="1691" spans="1:6">
      <c r="A1691" t="s">
        <v>166</v>
      </c>
      <c r="B1691" t="s">
        <v>177</v>
      </c>
      <c r="C1691" t="s">
        <v>857</v>
      </c>
      <c r="D1691">
        <v>6.4399999999999995</v>
      </c>
      <c r="E1691">
        <v>0</v>
      </c>
      <c r="F1691">
        <v>0</v>
      </c>
    </row>
    <row r="1692" spans="1:6">
      <c r="A1692" t="s">
        <v>166</v>
      </c>
      <c r="B1692" t="s">
        <v>177</v>
      </c>
      <c r="C1692" t="s">
        <v>858</v>
      </c>
      <c r="D1692">
        <v>6.4399999999999995</v>
      </c>
      <c r="E1692">
        <v>0</v>
      </c>
      <c r="F1692">
        <v>0</v>
      </c>
    </row>
    <row r="1693" spans="1:6">
      <c r="A1693" t="s">
        <v>166</v>
      </c>
      <c r="B1693" t="s">
        <v>177</v>
      </c>
      <c r="C1693" t="s">
        <v>859</v>
      </c>
      <c r="D1693">
        <v>6.4399999999999995</v>
      </c>
      <c r="E1693">
        <v>0</v>
      </c>
      <c r="F1693">
        <v>0</v>
      </c>
    </row>
    <row r="1694" spans="1:6">
      <c r="A1694" t="s">
        <v>166</v>
      </c>
      <c r="B1694" t="s">
        <v>177</v>
      </c>
      <c r="C1694" t="s">
        <v>860</v>
      </c>
      <c r="D1694">
        <v>25.759999999999998</v>
      </c>
      <c r="E1694">
        <v>0</v>
      </c>
      <c r="F1694">
        <v>0</v>
      </c>
    </row>
    <row r="1695" spans="1:6">
      <c r="A1695" t="s">
        <v>166</v>
      </c>
      <c r="B1695" t="s">
        <v>177</v>
      </c>
      <c r="C1695" t="s">
        <v>861</v>
      </c>
      <c r="D1695">
        <v>25.759999999999998</v>
      </c>
      <c r="E1695">
        <v>0</v>
      </c>
      <c r="F1695">
        <v>0</v>
      </c>
    </row>
    <row r="1696" spans="1:6">
      <c r="A1696" t="s">
        <v>166</v>
      </c>
      <c r="B1696" t="s">
        <v>177</v>
      </c>
      <c r="C1696" t="s">
        <v>862</v>
      </c>
      <c r="D1696">
        <v>25.759999999999998</v>
      </c>
      <c r="E1696">
        <v>0</v>
      </c>
      <c r="F1696">
        <v>0</v>
      </c>
    </row>
    <row r="1697" spans="1:6">
      <c r="A1697" t="s">
        <v>166</v>
      </c>
      <c r="B1697" t="s">
        <v>177</v>
      </c>
      <c r="C1697" t="s">
        <v>863</v>
      </c>
      <c r="D1697">
        <v>25.759999999999998</v>
      </c>
      <c r="E1697">
        <v>0</v>
      </c>
      <c r="F1697">
        <v>0</v>
      </c>
    </row>
    <row r="1698" spans="1:6">
      <c r="A1698" t="s">
        <v>166</v>
      </c>
      <c r="B1698" t="s">
        <v>179</v>
      </c>
      <c r="C1698" t="s">
        <v>856</v>
      </c>
      <c r="D1698">
        <v>3.9</v>
      </c>
      <c r="E1698">
        <v>0</v>
      </c>
      <c r="F1698">
        <v>0</v>
      </c>
    </row>
    <row r="1699" spans="1:6">
      <c r="A1699" t="s">
        <v>166</v>
      </c>
      <c r="B1699" t="s">
        <v>179</v>
      </c>
      <c r="C1699" t="s">
        <v>857</v>
      </c>
      <c r="D1699">
        <v>3.9</v>
      </c>
      <c r="E1699">
        <v>0</v>
      </c>
      <c r="F1699">
        <v>0</v>
      </c>
    </row>
    <row r="1700" spans="1:6">
      <c r="A1700" t="s">
        <v>166</v>
      </c>
      <c r="B1700" t="s">
        <v>179</v>
      </c>
      <c r="C1700" t="s">
        <v>858</v>
      </c>
      <c r="D1700">
        <v>3.9</v>
      </c>
      <c r="E1700">
        <v>0</v>
      </c>
      <c r="F1700">
        <v>0</v>
      </c>
    </row>
    <row r="1701" spans="1:6">
      <c r="A1701" t="s">
        <v>166</v>
      </c>
      <c r="B1701" t="s">
        <v>179</v>
      </c>
      <c r="C1701" t="s">
        <v>859</v>
      </c>
      <c r="D1701">
        <v>3.9</v>
      </c>
      <c r="E1701">
        <v>0</v>
      </c>
      <c r="F1701">
        <v>0</v>
      </c>
    </row>
    <row r="1702" spans="1:6">
      <c r="A1702" t="s">
        <v>166</v>
      </c>
      <c r="B1702" t="s">
        <v>179</v>
      </c>
      <c r="C1702" t="s">
        <v>860</v>
      </c>
      <c r="D1702">
        <v>15.6</v>
      </c>
      <c r="E1702">
        <v>0</v>
      </c>
      <c r="F1702">
        <v>0</v>
      </c>
    </row>
    <row r="1703" spans="1:6">
      <c r="A1703" t="s">
        <v>166</v>
      </c>
      <c r="B1703" t="s">
        <v>179</v>
      </c>
      <c r="C1703" t="s">
        <v>861</v>
      </c>
      <c r="D1703">
        <v>15.6</v>
      </c>
      <c r="E1703">
        <v>0</v>
      </c>
      <c r="F1703">
        <v>0</v>
      </c>
    </row>
    <row r="1704" spans="1:6">
      <c r="A1704" t="s">
        <v>166</v>
      </c>
      <c r="B1704" t="s">
        <v>179</v>
      </c>
      <c r="C1704" t="s">
        <v>862</v>
      </c>
      <c r="D1704">
        <v>15.6</v>
      </c>
      <c r="E1704">
        <v>0</v>
      </c>
      <c r="F1704">
        <v>0</v>
      </c>
    </row>
    <row r="1705" spans="1:6">
      <c r="A1705" t="s">
        <v>166</v>
      </c>
      <c r="B1705" t="s">
        <v>179</v>
      </c>
      <c r="C1705" t="s">
        <v>863</v>
      </c>
      <c r="D1705">
        <v>15.6</v>
      </c>
      <c r="E1705">
        <v>0</v>
      </c>
      <c r="F1705">
        <v>0</v>
      </c>
    </row>
    <row r="1706" spans="1:6">
      <c r="A1706" t="s">
        <v>166</v>
      </c>
      <c r="B1706" t="s">
        <v>181</v>
      </c>
      <c r="C1706" t="s">
        <v>856</v>
      </c>
      <c r="D1706">
        <v>6.25</v>
      </c>
      <c r="E1706">
        <v>0</v>
      </c>
      <c r="F1706">
        <v>0</v>
      </c>
    </row>
    <row r="1707" spans="1:6">
      <c r="A1707" t="s">
        <v>166</v>
      </c>
      <c r="B1707" t="s">
        <v>181</v>
      </c>
      <c r="C1707" t="s">
        <v>857</v>
      </c>
      <c r="D1707">
        <v>6.25</v>
      </c>
      <c r="E1707">
        <v>0</v>
      </c>
      <c r="F1707">
        <v>0</v>
      </c>
    </row>
    <row r="1708" spans="1:6">
      <c r="A1708" t="s">
        <v>166</v>
      </c>
      <c r="B1708" t="s">
        <v>181</v>
      </c>
      <c r="C1708" t="s">
        <v>858</v>
      </c>
      <c r="D1708">
        <v>6.25</v>
      </c>
      <c r="E1708">
        <v>0</v>
      </c>
      <c r="F1708">
        <v>0</v>
      </c>
    </row>
    <row r="1709" spans="1:6">
      <c r="A1709" t="s">
        <v>166</v>
      </c>
      <c r="B1709" t="s">
        <v>181</v>
      </c>
      <c r="C1709" t="s">
        <v>859</v>
      </c>
      <c r="D1709">
        <v>6.25</v>
      </c>
      <c r="E1709">
        <v>0</v>
      </c>
      <c r="F1709">
        <v>0</v>
      </c>
    </row>
    <row r="1710" spans="1:6">
      <c r="A1710" t="s">
        <v>166</v>
      </c>
      <c r="B1710" t="s">
        <v>181</v>
      </c>
      <c r="C1710" t="s">
        <v>860</v>
      </c>
      <c r="D1710">
        <v>25</v>
      </c>
      <c r="E1710">
        <v>0</v>
      </c>
      <c r="F1710">
        <v>0</v>
      </c>
    </row>
    <row r="1711" spans="1:6">
      <c r="A1711" t="s">
        <v>166</v>
      </c>
      <c r="B1711" t="s">
        <v>181</v>
      </c>
      <c r="C1711" t="s">
        <v>861</v>
      </c>
      <c r="D1711">
        <v>25</v>
      </c>
      <c r="E1711">
        <v>0</v>
      </c>
      <c r="F1711">
        <v>0</v>
      </c>
    </row>
    <row r="1712" spans="1:6">
      <c r="A1712" t="s">
        <v>166</v>
      </c>
      <c r="B1712" t="s">
        <v>181</v>
      </c>
      <c r="C1712" t="s">
        <v>862</v>
      </c>
      <c r="D1712">
        <v>25</v>
      </c>
      <c r="E1712">
        <v>0</v>
      </c>
      <c r="F1712">
        <v>0</v>
      </c>
    </row>
    <row r="1713" spans="1:6">
      <c r="A1713" t="s">
        <v>166</v>
      </c>
      <c r="B1713" t="s">
        <v>181</v>
      </c>
      <c r="C1713" t="s">
        <v>863</v>
      </c>
      <c r="D1713">
        <v>25</v>
      </c>
      <c r="E1713">
        <v>0</v>
      </c>
      <c r="F1713">
        <v>0</v>
      </c>
    </row>
    <row r="1714" spans="1:6">
      <c r="A1714" t="s">
        <v>166</v>
      </c>
      <c r="B1714" t="s">
        <v>183</v>
      </c>
      <c r="C1714" t="s">
        <v>856</v>
      </c>
      <c r="D1714">
        <v>4.9000000000000004</v>
      </c>
      <c r="E1714">
        <v>0</v>
      </c>
      <c r="F1714">
        <v>0</v>
      </c>
    </row>
    <row r="1715" spans="1:6">
      <c r="A1715" t="s">
        <v>166</v>
      </c>
      <c r="B1715" t="s">
        <v>183</v>
      </c>
      <c r="C1715" t="s">
        <v>857</v>
      </c>
      <c r="D1715">
        <v>4.9000000000000004</v>
      </c>
      <c r="E1715">
        <v>0</v>
      </c>
      <c r="F1715">
        <v>0</v>
      </c>
    </row>
    <row r="1716" spans="1:6">
      <c r="A1716" t="s">
        <v>166</v>
      </c>
      <c r="B1716" t="s">
        <v>183</v>
      </c>
      <c r="C1716" t="s">
        <v>858</v>
      </c>
      <c r="D1716">
        <v>4.9000000000000004</v>
      </c>
      <c r="E1716">
        <v>0</v>
      </c>
      <c r="F1716">
        <v>0</v>
      </c>
    </row>
    <row r="1717" spans="1:6">
      <c r="A1717" t="s">
        <v>166</v>
      </c>
      <c r="B1717" t="s">
        <v>183</v>
      </c>
      <c r="C1717" t="s">
        <v>859</v>
      </c>
      <c r="D1717">
        <v>4.9000000000000004</v>
      </c>
      <c r="E1717">
        <v>0</v>
      </c>
      <c r="F1717">
        <v>0</v>
      </c>
    </row>
    <row r="1718" spans="1:6">
      <c r="A1718" t="s">
        <v>166</v>
      </c>
      <c r="B1718" t="s">
        <v>183</v>
      </c>
      <c r="C1718" t="s">
        <v>860</v>
      </c>
      <c r="D1718">
        <v>19.600000000000001</v>
      </c>
      <c r="E1718">
        <v>0</v>
      </c>
      <c r="F1718">
        <v>0</v>
      </c>
    </row>
    <row r="1719" spans="1:6">
      <c r="A1719" t="s">
        <v>166</v>
      </c>
      <c r="B1719" t="s">
        <v>183</v>
      </c>
      <c r="C1719" t="s">
        <v>861</v>
      </c>
      <c r="D1719">
        <v>19.600000000000001</v>
      </c>
      <c r="E1719">
        <v>0</v>
      </c>
      <c r="F1719">
        <v>0</v>
      </c>
    </row>
    <row r="1720" spans="1:6">
      <c r="A1720" t="s">
        <v>166</v>
      </c>
      <c r="B1720" t="s">
        <v>183</v>
      </c>
      <c r="C1720" t="s">
        <v>862</v>
      </c>
      <c r="D1720">
        <v>19.600000000000001</v>
      </c>
      <c r="E1720">
        <v>0</v>
      </c>
      <c r="F1720">
        <v>0</v>
      </c>
    </row>
    <row r="1721" spans="1:6">
      <c r="A1721" t="s">
        <v>166</v>
      </c>
      <c r="B1721" t="s">
        <v>183</v>
      </c>
      <c r="C1721" t="s">
        <v>863</v>
      </c>
      <c r="D1721">
        <v>19.600000000000001</v>
      </c>
      <c r="E1721">
        <v>0</v>
      </c>
      <c r="F1721">
        <v>0</v>
      </c>
    </row>
    <row r="1722" spans="1:6">
      <c r="A1722" t="s">
        <v>166</v>
      </c>
      <c r="B1722" t="s">
        <v>185</v>
      </c>
      <c r="C1722" t="s">
        <v>856</v>
      </c>
      <c r="D1722">
        <v>14.5</v>
      </c>
      <c r="E1722">
        <v>0</v>
      </c>
      <c r="F1722">
        <v>0</v>
      </c>
    </row>
    <row r="1723" spans="1:6">
      <c r="A1723" t="s">
        <v>166</v>
      </c>
      <c r="B1723" t="s">
        <v>185</v>
      </c>
      <c r="C1723" t="s">
        <v>857</v>
      </c>
      <c r="D1723">
        <v>14.5</v>
      </c>
      <c r="E1723">
        <v>0</v>
      </c>
      <c r="F1723">
        <v>0</v>
      </c>
    </row>
    <row r="1724" spans="1:6">
      <c r="A1724" t="s">
        <v>166</v>
      </c>
      <c r="B1724" t="s">
        <v>185</v>
      </c>
      <c r="C1724" t="s">
        <v>858</v>
      </c>
      <c r="D1724">
        <v>14.5</v>
      </c>
      <c r="E1724">
        <v>0</v>
      </c>
      <c r="F1724">
        <v>0</v>
      </c>
    </row>
    <row r="1725" spans="1:6">
      <c r="A1725" t="s">
        <v>166</v>
      </c>
      <c r="B1725" t="s">
        <v>185</v>
      </c>
      <c r="C1725" t="s">
        <v>859</v>
      </c>
      <c r="D1725">
        <v>14.5</v>
      </c>
      <c r="E1725">
        <v>0</v>
      </c>
      <c r="F1725">
        <v>0</v>
      </c>
    </row>
    <row r="1726" spans="1:6">
      <c r="A1726" t="s">
        <v>166</v>
      </c>
      <c r="B1726" t="s">
        <v>185</v>
      </c>
      <c r="C1726" t="s">
        <v>860</v>
      </c>
      <c r="D1726">
        <v>58</v>
      </c>
      <c r="E1726">
        <v>0</v>
      </c>
      <c r="F1726">
        <v>0</v>
      </c>
    </row>
    <row r="1727" spans="1:6">
      <c r="A1727" t="s">
        <v>166</v>
      </c>
      <c r="B1727" t="s">
        <v>185</v>
      </c>
      <c r="C1727" t="s">
        <v>861</v>
      </c>
      <c r="D1727">
        <v>58</v>
      </c>
      <c r="E1727">
        <v>0</v>
      </c>
      <c r="F1727">
        <v>0</v>
      </c>
    </row>
    <row r="1728" spans="1:6">
      <c r="A1728" t="s">
        <v>166</v>
      </c>
      <c r="B1728" t="s">
        <v>185</v>
      </c>
      <c r="C1728" t="s">
        <v>862</v>
      </c>
      <c r="D1728">
        <v>58</v>
      </c>
      <c r="E1728">
        <v>0</v>
      </c>
      <c r="F1728">
        <v>0</v>
      </c>
    </row>
    <row r="1729" spans="1:6">
      <c r="A1729" t="s">
        <v>166</v>
      </c>
      <c r="B1729" t="s">
        <v>185</v>
      </c>
      <c r="C1729" t="s">
        <v>863</v>
      </c>
      <c r="D1729">
        <v>58</v>
      </c>
      <c r="E1729">
        <v>0</v>
      </c>
      <c r="F1729">
        <v>0</v>
      </c>
    </row>
    <row r="1730" spans="1:6">
      <c r="A1730" t="s">
        <v>168</v>
      </c>
      <c r="B1730" t="s">
        <v>171</v>
      </c>
      <c r="C1730" t="s">
        <v>856</v>
      </c>
      <c r="D1730">
        <v>2.3333333333333335</v>
      </c>
      <c r="E1730">
        <v>0</v>
      </c>
      <c r="F1730">
        <v>0</v>
      </c>
    </row>
    <row r="1731" spans="1:6">
      <c r="A1731" t="s">
        <v>168</v>
      </c>
      <c r="B1731" t="s">
        <v>171</v>
      </c>
      <c r="C1731" t="s">
        <v>857</v>
      </c>
      <c r="D1731">
        <v>1</v>
      </c>
      <c r="E1731">
        <v>0</v>
      </c>
      <c r="F1731">
        <v>0</v>
      </c>
    </row>
    <row r="1732" spans="1:6">
      <c r="A1732" t="s">
        <v>168</v>
      </c>
      <c r="B1732" t="s">
        <v>171</v>
      </c>
      <c r="C1732" t="s">
        <v>858</v>
      </c>
      <c r="D1732">
        <v>2.5</v>
      </c>
      <c r="E1732">
        <v>0</v>
      </c>
      <c r="F1732">
        <v>0</v>
      </c>
    </row>
    <row r="1733" spans="1:6">
      <c r="A1733" t="s">
        <v>168</v>
      </c>
      <c r="B1733" t="s">
        <v>171</v>
      </c>
      <c r="C1733" t="s">
        <v>859</v>
      </c>
      <c r="D1733">
        <v>2</v>
      </c>
      <c r="E1733">
        <v>0</v>
      </c>
      <c r="F1733">
        <v>0</v>
      </c>
    </row>
    <row r="1734" spans="1:6">
      <c r="A1734" t="s">
        <v>168</v>
      </c>
      <c r="B1734" t="s">
        <v>171</v>
      </c>
      <c r="C1734" t="s">
        <v>860</v>
      </c>
      <c r="D1734">
        <v>8</v>
      </c>
      <c r="E1734">
        <v>0</v>
      </c>
      <c r="F1734">
        <v>0</v>
      </c>
    </row>
    <row r="1735" spans="1:6">
      <c r="A1735" t="s">
        <v>168</v>
      </c>
      <c r="B1735" t="s">
        <v>171</v>
      </c>
      <c r="C1735" t="s">
        <v>861</v>
      </c>
      <c r="D1735">
        <v>8</v>
      </c>
      <c r="E1735">
        <v>0</v>
      </c>
      <c r="F1735">
        <v>0</v>
      </c>
    </row>
    <row r="1736" spans="1:6">
      <c r="A1736" t="s">
        <v>168</v>
      </c>
      <c r="B1736" t="s">
        <v>171</v>
      </c>
      <c r="C1736" t="s">
        <v>862</v>
      </c>
      <c r="D1736">
        <v>8</v>
      </c>
      <c r="E1736">
        <v>0</v>
      </c>
      <c r="F1736">
        <v>0</v>
      </c>
    </row>
    <row r="1737" spans="1:6">
      <c r="A1737" t="s">
        <v>168</v>
      </c>
      <c r="B1737" t="s">
        <v>171</v>
      </c>
      <c r="C1737" t="s">
        <v>863</v>
      </c>
      <c r="D1737">
        <v>8</v>
      </c>
      <c r="E1737">
        <v>0</v>
      </c>
      <c r="F1737">
        <v>0</v>
      </c>
    </row>
    <row r="1738" spans="1:6">
      <c r="A1738" t="s">
        <v>168</v>
      </c>
      <c r="B1738" t="s">
        <v>173</v>
      </c>
      <c r="C1738" t="s">
        <v>856</v>
      </c>
      <c r="D1738">
        <v>3.7272727272727271</v>
      </c>
      <c r="E1738">
        <v>0</v>
      </c>
      <c r="F1738">
        <v>0</v>
      </c>
    </row>
    <row r="1739" spans="1:6">
      <c r="A1739" t="s">
        <v>168</v>
      </c>
      <c r="B1739" t="s">
        <v>173</v>
      </c>
      <c r="C1739" t="s">
        <v>857</v>
      </c>
      <c r="D1739">
        <v>2.8</v>
      </c>
      <c r="E1739">
        <v>0</v>
      </c>
      <c r="F1739">
        <v>0</v>
      </c>
    </row>
    <row r="1740" spans="1:6">
      <c r="A1740" t="s">
        <v>168</v>
      </c>
      <c r="B1740" t="s">
        <v>173</v>
      </c>
      <c r="C1740" t="s">
        <v>858</v>
      </c>
      <c r="D1740">
        <v>3.8</v>
      </c>
      <c r="E1740">
        <v>0</v>
      </c>
      <c r="F1740">
        <v>0</v>
      </c>
    </row>
    <row r="1741" spans="1:6">
      <c r="A1741" t="s">
        <v>168</v>
      </c>
      <c r="B1741" t="s">
        <v>173</v>
      </c>
      <c r="C1741" t="s">
        <v>859</v>
      </c>
      <c r="D1741">
        <v>3.5</v>
      </c>
      <c r="E1741">
        <v>0</v>
      </c>
      <c r="F1741">
        <v>0</v>
      </c>
    </row>
    <row r="1742" spans="1:6">
      <c r="A1742" t="s">
        <v>168</v>
      </c>
      <c r="B1742" t="s">
        <v>173</v>
      </c>
      <c r="C1742" t="s">
        <v>860</v>
      </c>
      <c r="D1742">
        <v>14</v>
      </c>
      <c r="E1742">
        <v>0</v>
      </c>
      <c r="F1742">
        <v>0</v>
      </c>
    </row>
    <row r="1743" spans="1:6">
      <c r="A1743" t="s">
        <v>168</v>
      </c>
      <c r="B1743" t="s">
        <v>173</v>
      </c>
      <c r="C1743" t="s">
        <v>861</v>
      </c>
      <c r="D1743">
        <v>14</v>
      </c>
      <c r="E1743">
        <v>0</v>
      </c>
      <c r="F1743">
        <v>0</v>
      </c>
    </row>
    <row r="1744" spans="1:6">
      <c r="A1744" t="s">
        <v>168</v>
      </c>
      <c r="B1744" t="s">
        <v>173</v>
      </c>
      <c r="C1744" t="s">
        <v>862</v>
      </c>
      <c r="D1744">
        <v>14</v>
      </c>
      <c r="E1744">
        <v>0</v>
      </c>
      <c r="F1744">
        <v>0</v>
      </c>
    </row>
    <row r="1745" spans="1:6">
      <c r="A1745" t="s">
        <v>168</v>
      </c>
      <c r="B1745" t="s">
        <v>173</v>
      </c>
      <c r="C1745" t="s">
        <v>863</v>
      </c>
      <c r="D1745">
        <v>14</v>
      </c>
      <c r="E1745">
        <v>0</v>
      </c>
      <c r="F1745">
        <v>0</v>
      </c>
    </row>
    <row r="1746" spans="1:6">
      <c r="A1746" t="s">
        <v>168</v>
      </c>
      <c r="B1746" t="s">
        <v>175</v>
      </c>
      <c r="C1746" t="s">
        <v>856</v>
      </c>
      <c r="D1746">
        <v>5.8666666666666671</v>
      </c>
      <c r="E1746">
        <v>0</v>
      </c>
      <c r="F1746">
        <v>0</v>
      </c>
    </row>
    <row r="1747" spans="1:6">
      <c r="A1747" t="s">
        <v>168</v>
      </c>
      <c r="B1747" t="s">
        <v>175</v>
      </c>
      <c r="C1747" t="s">
        <v>857</v>
      </c>
      <c r="D1747">
        <v>5.8666666666666671</v>
      </c>
      <c r="E1747">
        <v>0</v>
      </c>
      <c r="F1747">
        <v>0</v>
      </c>
    </row>
    <row r="1748" spans="1:6">
      <c r="A1748" t="s">
        <v>168</v>
      </c>
      <c r="B1748" t="s">
        <v>175</v>
      </c>
      <c r="C1748" t="s">
        <v>858</v>
      </c>
      <c r="D1748">
        <v>5.8666666666666671</v>
      </c>
      <c r="E1748">
        <v>0</v>
      </c>
      <c r="F1748">
        <v>0</v>
      </c>
    </row>
    <row r="1749" spans="1:6">
      <c r="A1749" t="s">
        <v>168</v>
      </c>
      <c r="B1749" t="s">
        <v>175</v>
      </c>
      <c r="C1749" t="s">
        <v>859</v>
      </c>
      <c r="D1749">
        <v>5.8666666666666671</v>
      </c>
      <c r="E1749">
        <v>0</v>
      </c>
      <c r="F1749">
        <v>0</v>
      </c>
    </row>
    <row r="1750" spans="1:6">
      <c r="A1750" t="s">
        <v>168</v>
      </c>
      <c r="B1750" t="s">
        <v>175</v>
      </c>
      <c r="C1750" t="s">
        <v>860</v>
      </c>
      <c r="D1750">
        <v>23.466666666666669</v>
      </c>
      <c r="E1750">
        <v>0</v>
      </c>
      <c r="F1750">
        <v>0</v>
      </c>
    </row>
    <row r="1751" spans="1:6">
      <c r="A1751" t="s">
        <v>168</v>
      </c>
      <c r="B1751" t="s">
        <v>175</v>
      </c>
      <c r="C1751" t="s">
        <v>861</v>
      </c>
      <c r="D1751">
        <v>23.466666666666669</v>
      </c>
      <c r="E1751">
        <v>0</v>
      </c>
      <c r="F1751">
        <v>0</v>
      </c>
    </row>
    <row r="1752" spans="1:6">
      <c r="A1752" t="s">
        <v>168</v>
      </c>
      <c r="B1752" t="s">
        <v>175</v>
      </c>
      <c r="C1752" t="s">
        <v>862</v>
      </c>
      <c r="D1752">
        <v>23.466666666666669</v>
      </c>
      <c r="E1752">
        <v>0</v>
      </c>
      <c r="F1752">
        <v>0</v>
      </c>
    </row>
    <row r="1753" spans="1:6">
      <c r="A1753" t="s">
        <v>168</v>
      </c>
      <c r="B1753" t="s">
        <v>175</v>
      </c>
      <c r="C1753" t="s">
        <v>863</v>
      </c>
      <c r="D1753">
        <v>23.466666666666669</v>
      </c>
      <c r="E1753">
        <v>0</v>
      </c>
      <c r="F1753">
        <v>0</v>
      </c>
    </row>
    <row r="1754" spans="1:6">
      <c r="A1754" t="s">
        <v>168</v>
      </c>
      <c r="B1754" t="s">
        <v>177</v>
      </c>
      <c r="C1754" t="s">
        <v>856</v>
      </c>
      <c r="D1754">
        <v>6.4399999999999995</v>
      </c>
      <c r="E1754">
        <v>0</v>
      </c>
      <c r="F1754">
        <v>0</v>
      </c>
    </row>
    <row r="1755" spans="1:6">
      <c r="A1755" t="s">
        <v>168</v>
      </c>
      <c r="B1755" t="s">
        <v>177</v>
      </c>
      <c r="C1755" t="s">
        <v>857</v>
      </c>
      <c r="D1755">
        <v>6.4399999999999995</v>
      </c>
      <c r="E1755">
        <v>0</v>
      </c>
      <c r="F1755">
        <v>0</v>
      </c>
    </row>
    <row r="1756" spans="1:6">
      <c r="A1756" t="s">
        <v>168</v>
      </c>
      <c r="B1756" t="s">
        <v>177</v>
      </c>
      <c r="C1756" t="s">
        <v>858</v>
      </c>
      <c r="D1756">
        <v>6.4399999999999995</v>
      </c>
      <c r="E1756">
        <v>0</v>
      </c>
      <c r="F1756">
        <v>0</v>
      </c>
    </row>
    <row r="1757" spans="1:6">
      <c r="A1757" t="s">
        <v>168</v>
      </c>
      <c r="B1757" t="s">
        <v>177</v>
      </c>
      <c r="C1757" t="s">
        <v>859</v>
      </c>
      <c r="D1757">
        <v>6.4399999999999995</v>
      </c>
      <c r="E1757">
        <v>0</v>
      </c>
      <c r="F1757">
        <v>0</v>
      </c>
    </row>
    <row r="1758" spans="1:6">
      <c r="A1758" t="s">
        <v>168</v>
      </c>
      <c r="B1758" t="s">
        <v>177</v>
      </c>
      <c r="C1758" t="s">
        <v>860</v>
      </c>
      <c r="D1758">
        <v>25.759999999999998</v>
      </c>
      <c r="E1758">
        <v>0</v>
      </c>
      <c r="F1758">
        <v>0</v>
      </c>
    </row>
    <row r="1759" spans="1:6">
      <c r="A1759" t="s">
        <v>168</v>
      </c>
      <c r="B1759" t="s">
        <v>177</v>
      </c>
      <c r="C1759" t="s">
        <v>861</v>
      </c>
      <c r="D1759">
        <v>25.759999999999998</v>
      </c>
      <c r="E1759">
        <v>0</v>
      </c>
      <c r="F1759">
        <v>0</v>
      </c>
    </row>
    <row r="1760" spans="1:6">
      <c r="A1760" t="s">
        <v>168</v>
      </c>
      <c r="B1760" t="s">
        <v>177</v>
      </c>
      <c r="C1760" t="s">
        <v>862</v>
      </c>
      <c r="D1760">
        <v>25.759999999999998</v>
      </c>
      <c r="E1760">
        <v>0</v>
      </c>
      <c r="F1760">
        <v>0</v>
      </c>
    </row>
    <row r="1761" spans="1:6">
      <c r="A1761" t="s">
        <v>168</v>
      </c>
      <c r="B1761" t="s">
        <v>177</v>
      </c>
      <c r="C1761" t="s">
        <v>863</v>
      </c>
      <c r="D1761">
        <v>25.759999999999998</v>
      </c>
      <c r="E1761">
        <v>0</v>
      </c>
      <c r="F1761">
        <v>0</v>
      </c>
    </row>
    <row r="1762" spans="1:6">
      <c r="A1762" t="s">
        <v>168</v>
      </c>
      <c r="B1762" t="s">
        <v>179</v>
      </c>
      <c r="C1762" t="s">
        <v>856</v>
      </c>
      <c r="D1762">
        <v>3.9</v>
      </c>
      <c r="E1762">
        <v>0</v>
      </c>
      <c r="F1762">
        <v>0</v>
      </c>
    </row>
    <row r="1763" spans="1:6">
      <c r="A1763" t="s">
        <v>168</v>
      </c>
      <c r="B1763" t="s">
        <v>179</v>
      </c>
      <c r="C1763" t="s">
        <v>857</v>
      </c>
      <c r="D1763">
        <v>3.9</v>
      </c>
      <c r="E1763">
        <v>0</v>
      </c>
      <c r="F1763">
        <v>0</v>
      </c>
    </row>
    <row r="1764" spans="1:6">
      <c r="A1764" t="s">
        <v>168</v>
      </c>
      <c r="B1764" t="s">
        <v>179</v>
      </c>
      <c r="C1764" t="s">
        <v>858</v>
      </c>
      <c r="D1764">
        <v>3.9</v>
      </c>
      <c r="E1764">
        <v>0</v>
      </c>
      <c r="F1764">
        <v>0</v>
      </c>
    </row>
    <row r="1765" spans="1:6">
      <c r="A1765" t="s">
        <v>168</v>
      </c>
      <c r="B1765" t="s">
        <v>179</v>
      </c>
      <c r="C1765" t="s">
        <v>859</v>
      </c>
      <c r="D1765">
        <v>3.9</v>
      </c>
      <c r="E1765">
        <v>0</v>
      </c>
      <c r="F1765">
        <v>0</v>
      </c>
    </row>
    <row r="1766" spans="1:6">
      <c r="A1766" t="s">
        <v>168</v>
      </c>
      <c r="B1766" t="s">
        <v>179</v>
      </c>
      <c r="C1766" t="s">
        <v>860</v>
      </c>
      <c r="D1766">
        <v>15.6</v>
      </c>
      <c r="E1766">
        <v>0</v>
      </c>
      <c r="F1766">
        <v>0</v>
      </c>
    </row>
    <row r="1767" spans="1:6">
      <c r="A1767" t="s">
        <v>168</v>
      </c>
      <c r="B1767" t="s">
        <v>179</v>
      </c>
      <c r="C1767" t="s">
        <v>861</v>
      </c>
      <c r="D1767">
        <v>15.6</v>
      </c>
      <c r="E1767">
        <v>0</v>
      </c>
      <c r="F1767">
        <v>0</v>
      </c>
    </row>
    <row r="1768" spans="1:6">
      <c r="A1768" t="s">
        <v>168</v>
      </c>
      <c r="B1768" t="s">
        <v>179</v>
      </c>
      <c r="C1768" t="s">
        <v>862</v>
      </c>
      <c r="D1768">
        <v>15.6</v>
      </c>
      <c r="E1768">
        <v>0</v>
      </c>
      <c r="F1768">
        <v>0</v>
      </c>
    </row>
    <row r="1769" spans="1:6">
      <c r="A1769" t="s">
        <v>168</v>
      </c>
      <c r="B1769" t="s">
        <v>179</v>
      </c>
      <c r="C1769" t="s">
        <v>863</v>
      </c>
      <c r="D1769">
        <v>15.6</v>
      </c>
      <c r="E1769">
        <v>0</v>
      </c>
      <c r="F1769">
        <v>0</v>
      </c>
    </row>
    <row r="1770" spans="1:6">
      <c r="A1770" t="s">
        <v>168</v>
      </c>
      <c r="B1770" t="s">
        <v>181</v>
      </c>
      <c r="C1770" t="s">
        <v>856</v>
      </c>
      <c r="D1770">
        <v>6.25</v>
      </c>
      <c r="E1770">
        <v>0</v>
      </c>
      <c r="F1770">
        <v>0</v>
      </c>
    </row>
    <row r="1771" spans="1:6">
      <c r="A1771" t="s">
        <v>168</v>
      </c>
      <c r="B1771" t="s">
        <v>181</v>
      </c>
      <c r="C1771" t="s">
        <v>857</v>
      </c>
      <c r="D1771">
        <v>6.25</v>
      </c>
      <c r="E1771">
        <v>0</v>
      </c>
      <c r="F1771">
        <v>0</v>
      </c>
    </row>
    <row r="1772" spans="1:6">
      <c r="A1772" t="s">
        <v>168</v>
      </c>
      <c r="B1772" t="s">
        <v>181</v>
      </c>
      <c r="C1772" t="s">
        <v>858</v>
      </c>
      <c r="D1772">
        <v>6.25</v>
      </c>
      <c r="E1772">
        <v>0</v>
      </c>
      <c r="F1772">
        <v>0</v>
      </c>
    </row>
    <row r="1773" spans="1:6">
      <c r="A1773" t="s">
        <v>168</v>
      </c>
      <c r="B1773" t="s">
        <v>181</v>
      </c>
      <c r="C1773" t="s">
        <v>859</v>
      </c>
      <c r="D1773">
        <v>6.25</v>
      </c>
      <c r="E1773">
        <v>0</v>
      </c>
      <c r="F1773">
        <v>0</v>
      </c>
    </row>
    <row r="1774" spans="1:6">
      <c r="A1774" t="s">
        <v>168</v>
      </c>
      <c r="B1774" t="s">
        <v>181</v>
      </c>
      <c r="C1774" t="s">
        <v>860</v>
      </c>
      <c r="D1774">
        <v>25</v>
      </c>
      <c r="E1774">
        <v>0</v>
      </c>
      <c r="F1774">
        <v>0</v>
      </c>
    </row>
    <row r="1775" spans="1:6">
      <c r="A1775" t="s">
        <v>168</v>
      </c>
      <c r="B1775" t="s">
        <v>181</v>
      </c>
      <c r="C1775" t="s">
        <v>861</v>
      </c>
      <c r="D1775">
        <v>25</v>
      </c>
      <c r="E1775">
        <v>0</v>
      </c>
      <c r="F1775">
        <v>0</v>
      </c>
    </row>
    <row r="1776" spans="1:6">
      <c r="A1776" t="s">
        <v>168</v>
      </c>
      <c r="B1776" t="s">
        <v>181</v>
      </c>
      <c r="C1776" t="s">
        <v>862</v>
      </c>
      <c r="D1776">
        <v>25</v>
      </c>
      <c r="E1776">
        <v>0</v>
      </c>
      <c r="F1776">
        <v>0</v>
      </c>
    </row>
    <row r="1777" spans="1:6">
      <c r="A1777" t="s">
        <v>168</v>
      </c>
      <c r="B1777" t="s">
        <v>181</v>
      </c>
      <c r="C1777" t="s">
        <v>863</v>
      </c>
      <c r="D1777">
        <v>25</v>
      </c>
      <c r="E1777">
        <v>0</v>
      </c>
      <c r="F1777">
        <v>0</v>
      </c>
    </row>
    <row r="1778" spans="1:6">
      <c r="A1778" t="s">
        <v>168</v>
      </c>
      <c r="B1778" t="s">
        <v>183</v>
      </c>
      <c r="C1778" t="s">
        <v>856</v>
      </c>
      <c r="D1778">
        <v>4.9000000000000004</v>
      </c>
      <c r="E1778">
        <v>0</v>
      </c>
      <c r="F1778">
        <v>0</v>
      </c>
    </row>
    <row r="1779" spans="1:6">
      <c r="A1779" t="s">
        <v>168</v>
      </c>
      <c r="B1779" t="s">
        <v>183</v>
      </c>
      <c r="C1779" t="s">
        <v>857</v>
      </c>
      <c r="D1779">
        <v>4.9000000000000004</v>
      </c>
      <c r="E1779">
        <v>0</v>
      </c>
      <c r="F1779">
        <v>0</v>
      </c>
    </row>
    <row r="1780" spans="1:6">
      <c r="A1780" t="s">
        <v>168</v>
      </c>
      <c r="B1780" t="s">
        <v>183</v>
      </c>
      <c r="C1780" t="s">
        <v>858</v>
      </c>
      <c r="D1780">
        <v>4.9000000000000004</v>
      </c>
      <c r="E1780">
        <v>0</v>
      </c>
      <c r="F1780">
        <v>0</v>
      </c>
    </row>
    <row r="1781" spans="1:6">
      <c r="A1781" t="s">
        <v>168</v>
      </c>
      <c r="B1781" t="s">
        <v>183</v>
      </c>
      <c r="C1781" t="s">
        <v>859</v>
      </c>
      <c r="D1781">
        <v>4.9000000000000004</v>
      </c>
      <c r="E1781">
        <v>0</v>
      </c>
      <c r="F1781">
        <v>0</v>
      </c>
    </row>
    <row r="1782" spans="1:6">
      <c r="A1782" t="s">
        <v>168</v>
      </c>
      <c r="B1782" t="s">
        <v>183</v>
      </c>
      <c r="C1782" t="s">
        <v>860</v>
      </c>
      <c r="D1782">
        <v>19.600000000000001</v>
      </c>
      <c r="E1782">
        <v>0</v>
      </c>
      <c r="F1782">
        <v>0</v>
      </c>
    </row>
    <row r="1783" spans="1:6">
      <c r="A1783" t="s">
        <v>168</v>
      </c>
      <c r="B1783" t="s">
        <v>183</v>
      </c>
      <c r="C1783" t="s">
        <v>861</v>
      </c>
      <c r="D1783">
        <v>19.600000000000001</v>
      </c>
      <c r="E1783">
        <v>0</v>
      </c>
      <c r="F1783">
        <v>0</v>
      </c>
    </row>
    <row r="1784" spans="1:6">
      <c r="A1784" t="s">
        <v>168</v>
      </c>
      <c r="B1784" t="s">
        <v>183</v>
      </c>
      <c r="C1784" t="s">
        <v>862</v>
      </c>
      <c r="D1784">
        <v>19.600000000000001</v>
      </c>
      <c r="E1784">
        <v>0</v>
      </c>
      <c r="F1784">
        <v>0</v>
      </c>
    </row>
    <row r="1785" spans="1:6">
      <c r="A1785" t="s">
        <v>168</v>
      </c>
      <c r="B1785" t="s">
        <v>183</v>
      </c>
      <c r="C1785" t="s">
        <v>863</v>
      </c>
      <c r="D1785">
        <v>19.600000000000001</v>
      </c>
      <c r="E1785">
        <v>0</v>
      </c>
      <c r="F1785">
        <v>0</v>
      </c>
    </row>
    <row r="1786" spans="1:6">
      <c r="A1786" t="s">
        <v>168</v>
      </c>
      <c r="B1786" t="s">
        <v>185</v>
      </c>
      <c r="C1786" t="s">
        <v>856</v>
      </c>
      <c r="D1786">
        <v>14.5</v>
      </c>
      <c r="E1786">
        <v>0</v>
      </c>
      <c r="F1786">
        <v>0</v>
      </c>
    </row>
    <row r="1787" spans="1:6">
      <c r="A1787" t="s">
        <v>168</v>
      </c>
      <c r="B1787" t="s">
        <v>185</v>
      </c>
      <c r="C1787" t="s">
        <v>857</v>
      </c>
      <c r="D1787">
        <v>14.5</v>
      </c>
      <c r="E1787">
        <v>0</v>
      </c>
      <c r="F1787">
        <v>0</v>
      </c>
    </row>
    <row r="1788" spans="1:6">
      <c r="A1788" t="s">
        <v>168</v>
      </c>
      <c r="B1788" t="s">
        <v>185</v>
      </c>
      <c r="C1788" t="s">
        <v>858</v>
      </c>
      <c r="D1788">
        <v>14.5</v>
      </c>
      <c r="E1788">
        <v>0</v>
      </c>
      <c r="F1788">
        <v>0</v>
      </c>
    </row>
    <row r="1789" spans="1:6">
      <c r="A1789" t="s">
        <v>168</v>
      </c>
      <c r="B1789" t="s">
        <v>185</v>
      </c>
      <c r="C1789" t="s">
        <v>859</v>
      </c>
      <c r="D1789">
        <v>14.5</v>
      </c>
      <c r="E1789">
        <v>0</v>
      </c>
      <c r="F1789">
        <v>0</v>
      </c>
    </row>
    <row r="1790" spans="1:6">
      <c r="A1790" t="s">
        <v>168</v>
      </c>
      <c r="B1790" t="s">
        <v>185</v>
      </c>
      <c r="C1790" t="s">
        <v>860</v>
      </c>
      <c r="D1790">
        <v>58</v>
      </c>
      <c r="E1790">
        <v>0</v>
      </c>
      <c r="F1790">
        <v>0</v>
      </c>
    </row>
    <row r="1791" spans="1:6">
      <c r="A1791" t="s">
        <v>168</v>
      </c>
      <c r="B1791" t="s">
        <v>185</v>
      </c>
      <c r="C1791" t="s">
        <v>861</v>
      </c>
      <c r="D1791">
        <v>58</v>
      </c>
      <c r="E1791">
        <v>0</v>
      </c>
      <c r="F1791">
        <v>0</v>
      </c>
    </row>
    <row r="1792" spans="1:6">
      <c r="A1792" t="s">
        <v>168</v>
      </c>
      <c r="B1792" t="s">
        <v>185</v>
      </c>
      <c r="C1792" t="s">
        <v>862</v>
      </c>
      <c r="D1792">
        <v>58</v>
      </c>
      <c r="E1792">
        <v>0</v>
      </c>
      <c r="F1792">
        <v>0</v>
      </c>
    </row>
    <row r="1793" spans="1:6">
      <c r="A1793" t="s">
        <v>168</v>
      </c>
      <c r="B1793" t="s">
        <v>185</v>
      </c>
      <c r="C1793" t="s">
        <v>863</v>
      </c>
      <c r="D1793">
        <v>58</v>
      </c>
      <c r="E1793">
        <v>0</v>
      </c>
      <c r="F1793">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EF17-C834-4FE3-B7EB-0682093A64C9}">
  <sheetPr>
    <tabColor rgb="FFFFC000"/>
  </sheetPr>
  <dimension ref="A1:T57"/>
  <sheetViews>
    <sheetView topLeftCell="B1" zoomScale="98" zoomScaleNormal="85" workbookViewId="0">
      <selection activeCell="P11" sqref="P11"/>
    </sheetView>
    <sheetView workbookViewId="1"/>
  </sheetViews>
  <sheetFormatPr defaultColWidth="8.5546875" defaultRowHeight="14.4"/>
  <cols>
    <col min="1" max="1" width="14.6640625" customWidth="1"/>
    <col min="2" max="2" width="47" customWidth="1"/>
    <col min="3" max="3" width="14.88671875" customWidth="1"/>
    <col min="4" max="4" width="20.88671875" customWidth="1"/>
    <col min="5" max="5" width="14.5546875" customWidth="1"/>
    <col min="6" max="6" width="9.88671875" customWidth="1"/>
    <col min="7" max="7" width="20.5546875" customWidth="1"/>
    <col min="8" max="8" width="14.5546875" customWidth="1"/>
    <col min="9" max="9" width="13.5546875" customWidth="1"/>
    <col min="10" max="10" width="15.33203125" customWidth="1"/>
    <col min="11" max="11" width="26.109375" customWidth="1"/>
    <col min="12" max="12" width="28.109375" customWidth="1"/>
    <col min="13" max="13" width="22.5546875" customWidth="1"/>
    <col min="14" max="14" width="15.88671875" customWidth="1"/>
    <col min="15" max="15" width="23.44140625" customWidth="1"/>
    <col min="16" max="16" width="31.5546875" customWidth="1"/>
    <col min="17" max="17" width="14.109375" customWidth="1"/>
    <col min="18" max="18" width="12.109375" customWidth="1"/>
    <col min="19" max="19" width="15" customWidth="1"/>
    <col min="20" max="20" width="14.6640625" bestFit="1" customWidth="1"/>
  </cols>
  <sheetData>
    <row r="1" spans="1:20">
      <c r="A1" s="160" t="s">
        <v>888</v>
      </c>
      <c r="B1" s="160" t="s">
        <v>889</v>
      </c>
      <c r="C1" s="160" t="s">
        <v>864</v>
      </c>
      <c r="D1" s="160" t="s">
        <v>865</v>
      </c>
      <c r="E1" s="160" t="s">
        <v>866</v>
      </c>
      <c r="F1" s="160" t="s">
        <v>867</v>
      </c>
      <c r="G1" s="160" t="s">
        <v>868</v>
      </c>
      <c r="H1" s="160" t="s">
        <v>869</v>
      </c>
      <c r="I1" s="160" t="s">
        <v>870</v>
      </c>
      <c r="J1" s="160" t="s">
        <v>871</v>
      </c>
      <c r="K1" s="160" t="s">
        <v>872</v>
      </c>
      <c r="L1" s="160" t="s">
        <v>873</v>
      </c>
      <c r="M1" s="160" t="s">
        <v>874</v>
      </c>
      <c r="N1" s="160" t="s">
        <v>875</v>
      </c>
      <c r="O1" s="160" t="s">
        <v>876</v>
      </c>
      <c r="P1" s="160" t="s">
        <v>877</v>
      </c>
      <c r="Q1" s="160" t="s">
        <v>878</v>
      </c>
      <c r="R1" s="160" t="s">
        <v>879</v>
      </c>
      <c r="S1" s="160" t="s">
        <v>890</v>
      </c>
      <c r="T1" s="268" t="s">
        <v>891</v>
      </c>
    </row>
    <row r="2" spans="1:20">
      <c r="A2" s="269" t="s">
        <v>892</v>
      </c>
      <c r="B2" s="270" t="s">
        <v>893</v>
      </c>
      <c r="C2" s="273">
        <v>0</v>
      </c>
      <c r="D2" s="273">
        <v>0</v>
      </c>
      <c r="E2" s="273">
        <v>37.957084022457508</v>
      </c>
      <c r="F2" s="273">
        <v>42.940534949839282</v>
      </c>
      <c r="G2" s="273">
        <v>0</v>
      </c>
      <c r="H2" s="273">
        <v>0</v>
      </c>
      <c r="I2" s="273">
        <v>0</v>
      </c>
      <c r="J2" s="273">
        <v>18.358543737703229</v>
      </c>
      <c r="K2" s="273">
        <v>0</v>
      </c>
      <c r="L2" s="273">
        <v>15.64096106623186</v>
      </c>
      <c r="M2" s="273">
        <v>0</v>
      </c>
      <c r="N2" s="273">
        <v>0</v>
      </c>
      <c r="O2" s="273">
        <v>0</v>
      </c>
      <c r="P2" s="273">
        <v>0</v>
      </c>
      <c r="Q2" s="273">
        <v>2.9536811861946788</v>
      </c>
      <c r="R2" s="273">
        <v>0</v>
      </c>
      <c r="S2" s="273">
        <v>216.42569704757341</v>
      </c>
      <c r="T2" s="273">
        <v>74.241939143156998</v>
      </c>
    </row>
    <row r="3" spans="1:20">
      <c r="A3" s="271" t="s">
        <v>892</v>
      </c>
      <c r="B3" s="272" t="s">
        <v>894</v>
      </c>
      <c r="C3" s="274">
        <v>0</v>
      </c>
      <c r="D3" s="274">
        <v>0</v>
      </c>
      <c r="E3" s="274">
        <v>37.957084022457508</v>
      </c>
      <c r="F3" s="274">
        <v>42.940534949839282</v>
      </c>
      <c r="G3" s="274">
        <v>0</v>
      </c>
      <c r="H3" s="274">
        <v>0</v>
      </c>
      <c r="I3" s="274">
        <v>0</v>
      </c>
      <c r="J3" s="274">
        <v>18.358543737703229</v>
      </c>
      <c r="K3" s="274">
        <v>0</v>
      </c>
      <c r="L3" s="274">
        <v>15.64096106623186</v>
      </c>
      <c r="M3" s="274">
        <v>0</v>
      </c>
      <c r="N3" s="274">
        <v>0</v>
      </c>
      <c r="O3" s="274">
        <v>0</v>
      </c>
      <c r="P3" s="274">
        <v>0</v>
      </c>
      <c r="Q3" s="274">
        <v>2.9536811861946788</v>
      </c>
      <c r="R3" s="274">
        <v>0</v>
      </c>
      <c r="S3" s="274">
        <v>216.42569704757341</v>
      </c>
      <c r="T3" s="274">
        <v>74.241939143156998</v>
      </c>
    </row>
    <row r="4" spans="1:20">
      <c r="A4" s="269" t="s">
        <v>892</v>
      </c>
      <c r="B4" s="270" t="s">
        <v>895</v>
      </c>
      <c r="C4" s="273">
        <v>0</v>
      </c>
      <c r="D4" s="273">
        <v>0</v>
      </c>
      <c r="E4" s="273">
        <v>38.60859398771057</v>
      </c>
      <c r="F4" s="273">
        <v>43.677582780398801</v>
      </c>
      <c r="G4" s="273">
        <v>0</v>
      </c>
      <c r="H4" s="273">
        <v>0</v>
      </c>
      <c r="I4" s="273">
        <v>0</v>
      </c>
      <c r="J4" s="273">
        <v>18.673656831890639</v>
      </c>
      <c r="K4" s="273">
        <v>0</v>
      </c>
      <c r="L4" s="273">
        <v>15.90942851801546</v>
      </c>
      <c r="M4" s="273">
        <v>0</v>
      </c>
      <c r="N4" s="273">
        <v>0</v>
      </c>
      <c r="O4" s="273">
        <v>0</v>
      </c>
      <c r="P4" s="273">
        <v>0</v>
      </c>
      <c r="Q4" s="273">
        <v>3.0043793023833851</v>
      </c>
      <c r="R4" s="273">
        <v>0</v>
      </c>
      <c r="S4" s="273">
        <v>220.14051067960119</v>
      </c>
      <c r="T4" s="273">
        <v>75.516256262970359</v>
      </c>
    </row>
    <row r="5" spans="1:20">
      <c r="A5" s="271" t="s">
        <v>892</v>
      </c>
      <c r="B5" s="272" t="s">
        <v>896</v>
      </c>
      <c r="C5" s="274">
        <v>0</v>
      </c>
      <c r="D5" s="274">
        <v>0</v>
      </c>
      <c r="E5" s="274">
        <v>37.957084022457508</v>
      </c>
      <c r="F5" s="274">
        <v>42.940534949839282</v>
      </c>
      <c r="G5" s="274">
        <v>0</v>
      </c>
      <c r="H5" s="274">
        <v>0</v>
      </c>
      <c r="I5" s="274">
        <v>0</v>
      </c>
      <c r="J5" s="274">
        <v>18.358543737703229</v>
      </c>
      <c r="K5" s="274">
        <v>0</v>
      </c>
      <c r="L5" s="274">
        <v>15.64096106623186</v>
      </c>
      <c r="M5" s="274">
        <v>0</v>
      </c>
      <c r="N5" s="274">
        <v>0</v>
      </c>
      <c r="O5" s="274">
        <v>0</v>
      </c>
      <c r="P5" s="274">
        <v>0</v>
      </c>
      <c r="Q5" s="274">
        <v>2.9536811861946788</v>
      </c>
      <c r="R5" s="274">
        <v>0</v>
      </c>
      <c r="S5" s="274">
        <v>216.42569704757341</v>
      </c>
      <c r="T5" s="274">
        <v>74.241939143156998</v>
      </c>
    </row>
    <row r="6" spans="1:20">
      <c r="A6" s="269" t="s">
        <v>892</v>
      </c>
      <c r="B6" s="270" t="s">
        <v>897</v>
      </c>
      <c r="C6" s="273">
        <v>0</v>
      </c>
      <c r="D6" s="273">
        <v>0</v>
      </c>
      <c r="E6" s="273">
        <v>37.957084022457508</v>
      </c>
      <c r="F6" s="273">
        <v>42.940534949839282</v>
      </c>
      <c r="G6" s="273">
        <v>0</v>
      </c>
      <c r="H6" s="273">
        <v>0</v>
      </c>
      <c r="I6" s="273">
        <v>0</v>
      </c>
      <c r="J6" s="273">
        <v>18.358543737703229</v>
      </c>
      <c r="K6" s="273">
        <v>0</v>
      </c>
      <c r="L6" s="273">
        <v>15.64096106623186</v>
      </c>
      <c r="M6" s="273">
        <v>0</v>
      </c>
      <c r="N6" s="273">
        <v>0</v>
      </c>
      <c r="O6" s="273">
        <v>0</v>
      </c>
      <c r="P6" s="273">
        <v>0</v>
      </c>
      <c r="Q6" s="273">
        <v>2.9536811861946788</v>
      </c>
      <c r="R6" s="273">
        <v>0</v>
      </c>
      <c r="S6" s="273">
        <v>216.42569704757341</v>
      </c>
      <c r="T6" s="273">
        <v>16.63076915159742</v>
      </c>
    </row>
    <row r="7" spans="1:20">
      <c r="A7" s="271" t="s">
        <v>892</v>
      </c>
      <c r="B7" s="272" t="s">
        <v>898</v>
      </c>
      <c r="C7" s="274">
        <v>0</v>
      </c>
      <c r="D7" s="274">
        <v>0</v>
      </c>
      <c r="E7" s="274">
        <v>38.60859398771057</v>
      </c>
      <c r="F7" s="274">
        <v>43.677582780398801</v>
      </c>
      <c r="G7" s="274">
        <v>0</v>
      </c>
      <c r="H7" s="274">
        <v>0</v>
      </c>
      <c r="I7" s="274">
        <v>0</v>
      </c>
      <c r="J7" s="274">
        <v>18.673656831890639</v>
      </c>
      <c r="K7" s="274">
        <v>0</v>
      </c>
      <c r="L7" s="274">
        <v>15.90942851801546</v>
      </c>
      <c r="M7" s="274">
        <v>0</v>
      </c>
      <c r="N7" s="274">
        <v>0</v>
      </c>
      <c r="O7" s="274">
        <v>0</v>
      </c>
      <c r="P7" s="274">
        <v>0</v>
      </c>
      <c r="Q7" s="274">
        <v>3.0043793023833851</v>
      </c>
      <c r="R7" s="274">
        <v>0</v>
      </c>
      <c r="S7" s="274">
        <v>220.14051067960119</v>
      </c>
      <c r="T7" s="274">
        <v>75.516256262970359</v>
      </c>
    </row>
    <row r="8" spans="1:20">
      <c r="A8" s="269" t="s">
        <v>892</v>
      </c>
      <c r="B8" s="270" t="s">
        <v>899</v>
      </c>
      <c r="C8" s="273">
        <v>0</v>
      </c>
      <c r="D8" s="273">
        <v>0</v>
      </c>
      <c r="E8" s="273">
        <v>37.957084022457508</v>
      </c>
      <c r="F8" s="273">
        <v>42.940534949839282</v>
      </c>
      <c r="G8" s="273">
        <v>0</v>
      </c>
      <c r="H8" s="273">
        <v>0</v>
      </c>
      <c r="I8" s="273">
        <v>0</v>
      </c>
      <c r="J8" s="273">
        <v>18.358543737703229</v>
      </c>
      <c r="K8" s="273">
        <v>0</v>
      </c>
      <c r="L8" s="273">
        <v>15.64096106623186</v>
      </c>
      <c r="M8" s="273">
        <v>0</v>
      </c>
      <c r="N8" s="273">
        <v>0</v>
      </c>
      <c r="O8" s="273">
        <v>0</v>
      </c>
      <c r="P8" s="273">
        <v>0</v>
      </c>
      <c r="Q8" s="273">
        <v>2.9536811861946788</v>
      </c>
      <c r="R8" s="273">
        <v>0</v>
      </c>
      <c r="S8" s="273">
        <v>216.42569704757341</v>
      </c>
      <c r="T8" s="273">
        <v>16.63076915159742</v>
      </c>
    </row>
    <row r="9" spans="1:20">
      <c r="A9" s="271" t="s">
        <v>892</v>
      </c>
      <c r="B9" s="272" t="s">
        <v>900</v>
      </c>
      <c r="C9" s="274">
        <v>0</v>
      </c>
      <c r="D9" s="274">
        <v>0</v>
      </c>
      <c r="E9" s="274">
        <v>49.53856989127916</v>
      </c>
      <c r="F9" s="274">
        <v>56.042574042909933</v>
      </c>
      <c r="G9" s="274">
        <v>0</v>
      </c>
      <c r="H9" s="274">
        <v>0</v>
      </c>
      <c r="I9" s="274">
        <v>0</v>
      </c>
      <c r="J9" s="274">
        <v>23.96011246581093</v>
      </c>
      <c r="K9" s="274">
        <v>0</v>
      </c>
      <c r="L9" s="274">
        <v>20.41333951040637</v>
      </c>
      <c r="M9" s="274">
        <v>0</v>
      </c>
      <c r="N9" s="274">
        <v>0</v>
      </c>
      <c r="O9" s="274">
        <v>0</v>
      </c>
      <c r="P9" s="274">
        <v>0</v>
      </c>
      <c r="Q9" s="274">
        <v>3.8549099766935</v>
      </c>
      <c r="R9" s="274">
        <v>0</v>
      </c>
      <c r="S9" s="274">
        <v>282.46162201290008</v>
      </c>
      <c r="T9" s="274">
        <v>17.985846251597248</v>
      </c>
    </row>
    <row r="10" spans="1:20">
      <c r="A10" s="269" t="s">
        <v>892</v>
      </c>
      <c r="B10" s="270" t="s">
        <v>901</v>
      </c>
      <c r="C10" s="273">
        <v>0</v>
      </c>
      <c r="D10" s="273">
        <v>0</v>
      </c>
      <c r="E10" s="273">
        <v>41.343149297271282</v>
      </c>
      <c r="F10" s="273">
        <v>46.771162565742323</v>
      </c>
      <c r="G10" s="273">
        <v>0</v>
      </c>
      <c r="H10" s="273">
        <v>0</v>
      </c>
      <c r="I10" s="273">
        <v>0</v>
      </c>
      <c r="J10" s="273">
        <v>19.996267736986411</v>
      </c>
      <c r="K10" s="273">
        <v>0</v>
      </c>
      <c r="L10" s="273">
        <v>17.03625567981468</v>
      </c>
      <c r="M10" s="273">
        <v>0</v>
      </c>
      <c r="N10" s="273">
        <v>0</v>
      </c>
      <c r="O10" s="273">
        <v>0</v>
      </c>
      <c r="P10" s="273">
        <v>0</v>
      </c>
      <c r="Q10" s="273">
        <v>3.217172376530542</v>
      </c>
      <c r="R10" s="273">
        <v>0</v>
      </c>
      <c r="S10" s="273">
        <v>235.73254194365481</v>
      </c>
      <c r="T10" s="273">
        <v>54.93340711811431</v>
      </c>
    </row>
    <row r="11" spans="1:20">
      <c r="A11" s="271" t="s">
        <v>892</v>
      </c>
      <c r="B11" s="272" t="s">
        <v>902</v>
      </c>
      <c r="C11" s="274">
        <v>0</v>
      </c>
      <c r="D11" s="274">
        <v>0</v>
      </c>
      <c r="E11" s="274">
        <v>41.343149297271282</v>
      </c>
      <c r="F11" s="274">
        <v>46.771162565742323</v>
      </c>
      <c r="G11" s="274">
        <v>0</v>
      </c>
      <c r="H11" s="274">
        <v>0</v>
      </c>
      <c r="I11" s="274">
        <v>0</v>
      </c>
      <c r="J11" s="274">
        <v>19.996267736986411</v>
      </c>
      <c r="K11" s="274">
        <v>0</v>
      </c>
      <c r="L11" s="274">
        <v>17.03625567981468</v>
      </c>
      <c r="M11" s="274">
        <v>0</v>
      </c>
      <c r="N11" s="274">
        <v>0</v>
      </c>
      <c r="O11" s="274">
        <v>0</v>
      </c>
      <c r="P11" s="274">
        <v>0</v>
      </c>
      <c r="Q11" s="274">
        <v>3.217172376530542</v>
      </c>
      <c r="R11" s="274">
        <v>0</v>
      </c>
      <c r="S11" s="274">
        <v>235.73254194365481</v>
      </c>
      <c r="T11" s="274">
        <v>54.93340711811431</v>
      </c>
    </row>
    <row r="12" spans="1:20">
      <c r="A12" s="269" t="s">
        <v>892</v>
      </c>
      <c r="B12" s="270" t="s">
        <v>903</v>
      </c>
      <c r="C12" s="273">
        <v>0</v>
      </c>
      <c r="D12" s="273">
        <v>0</v>
      </c>
      <c r="E12" s="273">
        <v>42.813181661005743</v>
      </c>
      <c r="F12" s="273">
        <v>48.434198010061131</v>
      </c>
      <c r="G12" s="273">
        <v>0</v>
      </c>
      <c r="H12" s="273">
        <v>0</v>
      </c>
      <c r="I12" s="273">
        <v>0</v>
      </c>
      <c r="J12" s="273">
        <v>20.707272128933131</v>
      </c>
      <c r="K12" s="273">
        <v>0</v>
      </c>
      <c r="L12" s="273">
        <v>17.642011364922119</v>
      </c>
      <c r="M12" s="273">
        <v>0</v>
      </c>
      <c r="N12" s="273">
        <v>0</v>
      </c>
      <c r="O12" s="273">
        <v>0</v>
      </c>
      <c r="P12" s="273">
        <v>0</v>
      </c>
      <c r="Q12" s="273">
        <v>3.3315649105286691</v>
      </c>
      <c r="R12" s="273">
        <v>0</v>
      </c>
      <c r="S12" s="273">
        <v>244.11444992454921</v>
      </c>
      <c r="T12" s="273">
        <v>58.114749938920617</v>
      </c>
    </row>
    <row r="13" spans="1:20">
      <c r="A13" s="271" t="s">
        <v>892</v>
      </c>
      <c r="B13" s="272" t="s">
        <v>904</v>
      </c>
      <c r="C13" s="274">
        <v>0</v>
      </c>
      <c r="D13" s="274">
        <v>0</v>
      </c>
      <c r="E13" s="274">
        <v>42.813181661005743</v>
      </c>
      <c r="F13" s="274">
        <v>48.434198010061131</v>
      </c>
      <c r="G13" s="274">
        <v>0</v>
      </c>
      <c r="H13" s="274">
        <v>0</v>
      </c>
      <c r="I13" s="274">
        <v>0</v>
      </c>
      <c r="J13" s="274">
        <v>20.707272128933131</v>
      </c>
      <c r="K13" s="274">
        <v>0</v>
      </c>
      <c r="L13" s="274">
        <v>17.642011364922119</v>
      </c>
      <c r="M13" s="274">
        <v>0</v>
      </c>
      <c r="N13" s="274">
        <v>0</v>
      </c>
      <c r="O13" s="274">
        <v>0</v>
      </c>
      <c r="P13" s="274">
        <v>0</v>
      </c>
      <c r="Q13" s="274">
        <v>3.3315649105286691</v>
      </c>
      <c r="R13" s="274">
        <v>0</v>
      </c>
      <c r="S13" s="274">
        <v>244.11444992454921</v>
      </c>
      <c r="T13" s="274">
        <v>58.114749938920617</v>
      </c>
    </row>
    <row r="14" spans="1:20">
      <c r="A14" s="269" t="s">
        <v>892</v>
      </c>
      <c r="B14" s="270" t="s">
        <v>905</v>
      </c>
      <c r="C14" s="273">
        <v>0</v>
      </c>
      <c r="D14" s="273">
        <v>0</v>
      </c>
      <c r="E14" s="273">
        <v>39.65334066824726</v>
      </c>
      <c r="F14" s="273">
        <v>44.85949605178633</v>
      </c>
      <c r="G14" s="273">
        <v>0</v>
      </c>
      <c r="H14" s="273">
        <v>0</v>
      </c>
      <c r="I14" s="273">
        <v>0</v>
      </c>
      <c r="J14" s="273">
        <v>19.17896507996641</v>
      </c>
      <c r="K14" s="273">
        <v>0</v>
      </c>
      <c r="L14" s="273">
        <v>16.339936897780191</v>
      </c>
      <c r="M14" s="273">
        <v>0</v>
      </c>
      <c r="N14" s="273">
        <v>0</v>
      </c>
      <c r="O14" s="273">
        <v>0</v>
      </c>
      <c r="P14" s="273">
        <v>0</v>
      </c>
      <c r="Q14" s="273">
        <v>3.085677663553501</v>
      </c>
      <c r="R14" s="273">
        <v>0</v>
      </c>
      <c r="S14" s="273">
        <v>226.0975024386664</v>
      </c>
      <c r="T14" s="273">
        <v>16.63076915159742</v>
      </c>
    </row>
    <row r="15" spans="1:20">
      <c r="A15" s="271" t="s">
        <v>892</v>
      </c>
      <c r="B15" s="272" t="s">
        <v>906</v>
      </c>
      <c r="C15" s="274">
        <v>0</v>
      </c>
      <c r="D15" s="274">
        <v>0</v>
      </c>
      <c r="E15" s="274">
        <v>38.60859398771057</v>
      </c>
      <c r="F15" s="274">
        <v>43.677582780398801</v>
      </c>
      <c r="G15" s="274">
        <v>0</v>
      </c>
      <c r="H15" s="274">
        <v>0</v>
      </c>
      <c r="I15" s="274">
        <v>0</v>
      </c>
      <c r="J15" s="274">
        <v>18.673656831890639</v>
      </c>
      <c r="K15" s="274">
        <v>0</v>
      </c>
      <c r="L15" s="274">
        <v>15.90942851801546</v>
      </c>
      <c r="M15" s="274">
        <v>0</v>
      </c>
      <c r="N15" s="274">
        <v>0</v>
      </c>
      <c r="O15" s="274">
        <v>0</v>
      </c>
      <c r="P15" s="274">
        <v>0</v>
      </c>
      <c r="Q15" s="274">
        <v>3.0043793023833851</v>
      </c>
      <c r="R15" s="274">
        <v>0</v>
      </c>
      <c r="S15" s="274">
        <v>220.14051067960119</v>
      </c>
      <c r="T15" s="274">
        <v>16.63076915159742</v>
      </c>
    </row>
    <row r="16" spans="1:20">
      <c r="A16" s="269" t="s">
        <v>907</v>
      </c>
      <c r="B16" s="270" t="s">
        <v>893</v>
      </c>
      <c r="C16" s="273">
        <v>0</v>
      </c>
      <c r="D16" s="273">
        <v>0</v>
      </c>
      <c r="E16" s="273">
        <v>67.438819149437222</v>
      </c>
      <c r="F16" s="273">
        <v>76.2929778522752</v>
      </c>
      <c r="G16" s="273">
        <v>0</v>
      </c>
      <c r="H16" s="273">
        <v>0</v>
      </c>
      <c r="I16" s="273">
        <v>0</v>
      </c>
      <c r="J16" s="273">
        <v>32.617850998287587</v>
      </c>
      <c r="K16" s="273">
        <v>0</v>
      </c>
      <c r="L16" s="273">
        <v>27.789488357123108</v>
      </c>
      <c r="M16" s="273">
        <v>0</v>
      </c>
      <c r="N16" s="273">
        <v>0</v>
      </c>
      <c r="O16" s="273">
        <v>0</v>
      </c>
      <c r="P16" s="273">
        <v>0</v>
      </c>
      <c r="Q16" s="273">
        <v>5.2478417781897333</v>
      </c>
      <c r="R16" s="273">
        <v>0</v>
      </c>
      <c r="S16" s="273">
        <v>384.52620416468721</v>
      </c>
      <c r="T16" s="273">
        <v>131.90656858722551</v>
      </c>
    </row>
    <row r="17" spans="1:20">
      <c r="A17" s="271" t="s">
        <v>907</v>
      </c>
      <c r="B17" s="272" t="s">
        <v>894</v>
      </c>
      <c r="C17" s="274">
        <v>0</v>
      </c>
      <c r="D17" s="274">
        <v>0</v>
      </c>
      <c r="E17" s="274">
        <v>67.438819149437222</v>
      </c>
      <c r="F17" s="274">
        <v>76.2929778522752</v>
      </c>
      <c r="G17" s="274">
        <v>0</v>
      </c>
      <c r="H17" s="274">
        <v>0</v>
      </c>
      <c r="I17" s="274">
        <v>0</v>
      </c>
      <c r="J17" s="274">
        <v>32.617850998287587</v>
      </c>
      <c r="K17" s="274">
        <v>0</v>
      </c>
      <c r="L17" s="274">
        <v>27.789488357123108</v>
      </c>
      <c r="M17" s="274">
        <v>0</v>
      </c>
      <c r="N17" s="274">
        <v>0</v>
      </c>
      <c r="O17" s="274">
        <v>0</v>
      </c>
      <c r="P17" s="274">
        <v>0</v>
      </c>
      <c r="Q17" s="274">
        <v>5.2478417781897333</v>
      </c>
      <c r="R17" s="274">
        <v>0</v>
      </c>
      <c r="S17" s="274">
        <v>384.52620416468721</v>
      </c>
      <c r="T17" s="274">
        <v>131.90656858722551</v>
      </c>
    </row>
    <row r="18" spans="1:20">
      <c r="A18" s="269" t="s">
        <v>907</v>
      </c>
      <c r="B18" s="270" t="s">
        <v>895</v>
      </c>
      <c r="C18" s="273">
        <v>0</v>
      </c>
      <c r="D18" s="273">
        <v>0</v>
      </c>
      <c r="E18" s="273">
        <v>68.426743262780207</v>
      </c>
      <c r="F18" s="273">
        <v>77.410608223767738</v>
      </c>
      <c r="G18" s="273">
        <v>0</v>
      </c>
      <c r="H18" s="273">
        <v>0</v>
      </c>
      <c r="I18" s="273">
        <v>0</v>
      </c>
      <c r="J18" s="273">
        <v>33.095676113452072</v>
      </c>
      <c r="K18" s="273">
        <v>0</v>
      </c>
      <c r="L18" s="273">
        <v>28.196581868638571</v>
      </c>
      <c r="M18" s="273">
        <v>0</v>
      </c>
      <c r="N18" s="273">
        <v>0</v>
      </c>
      <c r="O18" s="273">
        <v>0</v>
      </c>
      <c r="P18" s="273">
        <v>0</v>
      </c>
      <c r="Q18" s="273">
        <v>5.3247184126173419</v>
      </c>
      <c r="R18" s="273">
        <v>0</v>
      </c>
      <c r="S18" s="273">
        <v>390.15920181874412</v>
      </c>
      <c r="T18" s="273">
        <v>133.8388930306775</v>
      </c>
    </row>
    <row r="19" spans="1:20">
      <c r="A19" s="271" t="s">
        <v>907</v>
      </c>
      <c r="B19" s="272" t="s">
        <v>896</v>
      </c>
      <c r="C19" s="274">
        <v>0</v>
      </c>
      <c r="D19" s="274">
        <v>0</v>
      </c>
      <c r="E19" s="274">
        <v>67.438819149437222</v>
      </c>
      <c r="F19" s="274">
        <v>76.2929778522752</v>
      </c>
      <c r="G19" s="274">
        <v>0</v>
      </c>
      <c r="H19" s="274">
        <v>0</v>
      </c>
      <c r="I19" s="274">
        <v>0</v>
      </c>
      <c r="J19" s="274">
        <v>32.617850998287587</v>
      </c>
      <c r="K19" s="274">
        <v>0</v>
      </c>
      <c r="L19" s="274">
        <v>27.789488357123108</v>
      </c>
      <c r="M19" s="274">
        <v>0</v>
      </c>
      <c r="N19" s="274">
        <v>0</v>
      </c>
      <c r="O19" s="274">
        <v>0</v>
      </c>
      <c r="P19" s="274">
        <v>0</v>
      </c>
      <c r="Q19" s="274">
        <v>5.2478417781897333</v>
      </c>
      <c r="R19" s="274">
        <v>0</v>
      </c>
      <c r="S19" s="274">
        <v>384.52620416468721</v>
      </c>
      <c r="T19" s="274">
        <v>131.90656858722551</v>
      </c>
    </row>
    <row r="20" spans="1:20">
      <c r="A20" s="269" t="s">
        <v>907</v>
      </c>
      <c r="B20" s="270" t="s">
        <v>897</v>
      </c>
      <c r="C20" s="273">
        <v>0</v>
      </c>
      <c r="D20" s="273">
        <v>0</v>
      </c>
      <c r="E20" s="273">
        <v>67.438819149437222</v>
      </c>
      <c r="F20" s="273">
        <v>76.2929778522752</v>
      </c>
      <c r="G20" s="273">
        <v>0</v>
      </c>
      <c r="H20" s="273">
        <v>0</v>
      </c>
      <c r="I20" s="273">
        <v>0</v>
      </c>
      <c r="J20" s="273">
        <v>32.617850998287587</v>
      </c>
      <c r="K20" s="273">
        <v>0</v>
      </c>
      <c r="L20" s="273">
        <v>27.789488357123108</v>
      </c>
      <c r="M20" s="273">
        <v>0</v>
      </c>
      <c r="N20" s="273">
        <v>0</v>
      </c>
      <c r="O20" s="273">
        <v>0</v>
      </c>
      <c r="P20" s="273">
        <v>0</v>
      </c>
      <c r="Q20" s="273">
        <v>5.2478417781897333</v>
      </c>
      <c r="R20" s="273">
        <v>0</v>
      </c>
      <c r="S20" s="273">
        <v>384.52620416468721</v>
      </c>
      <c r="T20" s="273">
        <v>28.958616224807521</v>
      </c>
    </row>
    <row r="21" spans="1:20">
      <c r="A21" s="271" t="s">
        <v>907</v>
      </c>
      <c r="B21" s="272" t="s">
        <v>898</v>
      </c>
      <c r="C21" s="274">
        <v>0</v>
      </c>
      <c r="D21" s="274">
        <v>0</v>
      </c>
      <c r="E21" s="274">
        <v>68.426743262780207</v>
      </c>
      <c r="F21" s="274">
        <v>77.410608223767738</v>
      </c>
      <c r="G21" s="274">
        <v>0</v>
      </c>
      <c r="H21" s="274">
        <v>0</v>
      </c>
      <c r="I21" s="274">
        <v>0</v>
      </c>
      <c r="J21" s="274">
        <v>33.095676113452072</v>
      </c>
      <c r="K21" s="274">
        <v>0</v>
      </c>
      <c r="L21" s="274">
        <v>28.196581868638571</v>
      </c>
      <c r="M21" s="274">
        <v>0</v>
      </c>
      <c r="N21" s="274">
        <v>0</v>
      </c>
      <c r="O21" s="274">
        <v>0</v>
      </c>
      <c r="P21" s="274">
        <v>0</v>
      </c>
      <c r="Q21" s="274">
        <v>5.3247184126173419</v>
      </c>
      <c r="R21" s="274">
        <v>0</v>
      </c>
      <c r="S21" s="274">
        <v>390.15920181874412</v>
      </c>
      <c r="T21" s="274">
        <v>133.8388930306775</v>
      </c>
    </row>
    <row r="22" spans="1:20">
      <c r="A22" s="269" t="s">
        <v>907</v>
      </c>
      <c r="B22" s="270" t="s">
        <v>899</v>
      </c>
      <c r="C22" s="273">
        <v>0</v>
      </c>
      <c r="D22" s="273">
        <v>0</v>
      </c>
      <c r="E22" s="273">
        <v>67.438819149437222</v>
      </c>
      <c r="F22" s="273">
        <v>76.2929778522752</v>
      </c>
      <c r="G22" s="273">
        <v>0</v>
      </c>
      <c r="H22" s="273">
        <v>0</v>
      </c>
      <c r="I22" s="273">
        <v>0</v>
      </c>
      <c r="J22" s="273">
        <v>32.617850998287587</v>
      </c>
      <c r="K22" s="273">
        <v>0</v>
      </c>
      <c r="L22" s="273">
        <v>27.789488357123108</v>
      </c>
      <c r="M22" s="273">
        <v>0</v>
      </c>
      <c r="N22" s="273">
        <v>0</v>
      </c>
      <c r="O22" s="273">
        <v>0</v>
      </c>
      <c r="P22" s="273">
        <v>0</v>
      </c>
      <c r="Q22" s="273">
        <v>5.2478417781897333</v>
      </c>
      <c r="R22" s="273">
        <v>0</v>
      </c>
      <c r="S22" s="273">
        <v>384.52620416468721</v>
      </c>
      <c r="T22" s="273">
        <v>28.958616224807521</v>
      </c>
    </row>
    <row r="23" spans="1:20">
      <c r="A23" s="271" t="s">
        <v>907</v>
      </c>
      <c r="B23" s="272" t="s">
        <v>900</v>
      </c>
      <c r="C23" s="274">
        <v>0</v>
      </c>
      <c r="D23" s="274">
        <v>0</v>
      </c>
      <c r="E23" s="274">
        <v>81.300474711217532</v>
      </c>
      <c r="F23" s="274">
        <v>91.974554043984043</v>
      </c>
      <c r="G23" s="274">
        <v>0</v>
      </c>
      <c r="H23" s="274">
        <v>0</v>
      </c>
      <c r="I23" s="274">
        <v>0</v>
      </c>
      <c r="J23" s="274">
        <v>39.322259844798467</v>
      </c>
      <c r="K23" s="274">
        <v>0</v>
      </c>
      <c r="L23" s="274">
        <v>33.501455457926312</v>
      </c>
      <c r="M23" s="274">
        <v>0</v>
      </c>
      <c r="N23" s="274">
        <v>0</v>
      </c>
      <c r="O23" s="274">
        <v>0</v>
      </c>
      <c r="P23" s="274">
        <v>0</v>
      </c>
      <c r="Q23" s="274">
        <v>6.3265050195572883</v>
      </c>
      <c r="R23" s="274">
        <v>0</v>
      </c>
      <c r="S23" s="274">
        <v>463.56332062251641</v>
      </c>
      <c r="T23" s="274">
        <v>29.517562608186449</v>
      </c>
    </row>
    <row r="24" spans="1:20">
      <c r="A24" s="269" t="s">
        <v>907</v>
      </c>
      <c r="B24" s="270" t="s">
        <v>901</v>
      </c>
      <c r="C24" s="273">
        <v>0</v>
      </c>
      <c r="D24" s="273">
        <v>0</v>
      </c>
      <c r="E24" s="273">
        <v>71.366042318158293</v>
      </c>
      <c r="F24" s="273">
        <v>80.735812913907182</v>
      </c>
      <c r="G24" s="273">
        <v>0</v>
      </c>
      <c r="H24" s="273">
        <v>0</v>
      </c>
      <c r="I24" s="273">
        <v>0</v>
      </c>
      <c r="J24" s="273">
        <v>34.517314567934562</v>
      </c>
      <c r="K24" s="273">
        <v>0</v>
      </c>
      <c r="L24" s="273">
        <v>29.407777711436839</v>
      </c>
      <c r="M24" s="273">
        <v>0</v>
      </c>
      <c r="N24" s="273">
        <v>0</v>
      </c>
      <c r="O24" s="273">
        <v>0</v>
      </c>
      <c r="P24" s="273">
        <v>0</v>
      </c>
      <c r="Q24" s="273">
        <v>5.5534438955669847</v>
      </c>
      <c r="R24" s="273">
        <v>0</v>
      </c>
      <c r="S24" s="273">
        <v>406.91865179299617</v>
      </c>
      <c r="T24" s="273">
        <v>94.825380410780483</v>
      </c>
    </row>
    <row r="25" spans="1:20">
      <c r="A25" s="271" t="s">
        <v>907</v>
      </c>
      <c r="B25" s="272" t="s">
        <v>902</v>
      </c>
      <c r="C25" s="274">
        <v>0</v>
      </c>
      <c r="D25" s="274">
        <v>0</v>
      </c>
      <c r="E25" s="274">
        <v>71.366042318158293</v>
      </c>
      <c r="F25" s="274">
        <v>80.735812913907182</v>
      </c>
      <c r="G25" s="274">
        <v>0</v>
      </c>
      <c r="H25" s="274">
        <v>0</v>
      </c>
      <c r="I25" s="274">
        <v>0</v>
      </c>
      <c r="J25" s="274">
        <v>34.517314567934562</v>
      </c>
      <c r="K25" s="274">
        <v>0</v>
      </c>
      <c r="L25" s="274">
        <v>29.407777711436839</v>
      </c>
      <c r="M25" s="274">
        <v>0</v>
      </c>
      <c r="N25" s="274">
        <v>0</v>
      </c>
      <c r="O25" s="274">
        <v>0</v>
      </c>
      <c r="P25" s="274">
        <v>0</v>
      </c>
      <c r="Q25" s="274">
        <v>5.5534438955669847</v>
      </c>
      <c r="R25" s="274">
        <v>0</v>
      </c>
      <c r="S25" s="274">
        <v>406.91865179299617</v>
      </c>
      <c r="T25" s="274">
        <v>94.825380410780483</v>
      </c>
    </row>
    <row r="26" spans="1:20">
      <c r="A26" s="269" t="s">
        <v>907</v>
      </c>
      <c r="B26" s="270" t="s">
        <v>903</v>
      </c>
      <c r="C26" s="273">
        <v>0</v>
      </c>
      <c r="D26" s="273">
        <v>0</v>
      </c>
      <c r="E26" s="273">
        <v>74.684444509377371</v>
      </c>
      <c r="F26" s="273">
        <v>84.489893843447462</v>
      </c>
      <c r="G26" s="273">
        <v>0</v>
      </c>
      <c r="H26" s="273">
        <v>0</v>
      </c>
      <c r="I26" s="273">
        <v>0</v>
      </c>
      <c r="J26" s="273">
        <v>36.122312247175181</v>
      </c>
      <c r="K26" s="273">
        <v>0</v>
      </c>
      <c r="L26" s="273">
        <v>30.77519042550308</v>
      </c>
      <c r="M26" s="273">
        <v>0</v>
      </c>
      <c r="N26" s="273">
        <v>0</v>
      </c>
      <c r="O26" s="273">
        <v>0</v>
      </c>
      <c r="P26" s="273">
        <v>0</v>
      </c>
      <c r="Q26" s="273">
        <v>5.8116697929525767</v>
      </c>
      <c r="R26" s="273">
        <v>0</v>
      </c>
      <c r="S26" s="273">
        <v>425.83969178154439</v>
      </c>
      <c r="T26" s="273">
        <v>101.3769041882037</v>
      </c>
    </row>
    <row r="27" spans="1:20">
      <c r="A27" s="271" t="s">
        <v>907</v>
      </c>
      <c r="B27" s="272" t="s">
        <v>904</v>
      </c>
      <c r="C27" s="274">
        <v>0</v>
      </c>
      <c r="D27" s="274">
        <v>0</v>
      </c>
      <c r="E27" s="274">
        <v>74.684444509377371</v>
      </c>
      <c r="F27" s="274">
        <v>84.489893843447462</v>
      </c>
      <c r="G27" s="274">
        <v>0</v>
      </c>
      <c r="H27" s="274">
        <v>0</v>
      </c>
      <c r="I27" s="274">
        <v>0</v>
      </c>
      <c r="J27" s="274">
        <v>36.122312247175181</v>
      </c>
      <c r="K27" s="274">
        <v>0</v>
      </c>
      <c r="L27" s="274">
        <v>30.77519042550308</v>
      </c>
      <c r="M27" s="274">
        <v>0</v>
      </c>
      <c r="N27" s="274">
        <v>0</v>
      </c>
      <c r="O27" s="274">
        <v>0</v>
      </c>
      <c r="P27" s="274">
        <v>0</v>
      </c>
      <c r="Q27" s="274">
        <v>5.8116697929525767</v>
      </c>
      <c r="R27" s="274">
        <v>0</v>
      </c>
      <c r="S27" s="274">
        <v>425.83969178154439</v>
      </c>
      <c r="T27" s="274">
        <v>101.3769041882037</v>
      </c>
    </row>
    <row r="28" spans="1:20">
      <c r="A28" s="269" t="s">
        <v>907</v>
      </c>
      <c r="B28" s="270" t="s">
        <v>905</v>
      </c>
      <c r="C28" s="273">
        <v>0</v>
      </c>
      <c r="D28" s="273">
        <v>0</v>
      </c>
      <c r="E28" s="273">
        <v>69.047069589660197</v>
      </c>
      <c r="F28" s="273">
        <v>78.112378262370697</v>
      </c>
      <c r="G28" s="273">
        <v>0</v>
      </c>
      <c r="H28" s="273">
        <v>0</v>
      </c>
      <c r="I28" s="273">
        <v>0</v>
      </c>
      <c r="J28" s="273">
        <v>33.395706747969129</v>
      </c>
      <c r="K28" s="273">
        <v>0</v>
      </c>
      <c r="L28" s="273">
        <v>28.452199506145099</v>
      </c>
      <c r="M28" s="273">
        <v>0</v>
      </c>
      <c r="N28" s="273">
        <v>0</v>
      </c>
      <c r="O28" s="273">
        <v>0</v>
      </c>
      <c r="P28" s="273">
        <v>0</v>
      </c>
      <c r="Q28" s="273">
        <v>5.3729899352920318</v>
      </c>
      <c r="R28" s="273">
        <v>0</v>
      </c>
      <c r="S28" s="273">
        <v>393.6962111585629</v>
      </c>
      <c r="T28" s="273">
        <v>28.958616224807521</v>
      </c>
    </row>
    <row r="29" spans="1:20">
      <c r="A29" s="271" t="s">
        <v>907</v>
      </c>
      <c r="B29" s="272" t="s">
        <v>906</v>
      </c>
      <c r="C29" s="274">
        <v>0</v>
      </c>
      <c r="D29" s="274">
        <v>0</v>
      </c>
      <c r="E29" s="274">
        <v>68.426743262780207</v>
      </c>
      <c r="F29" s="274">
        <v>77.410608223767738</v>
      </c>
      <c r="G29" s="274">
        <v>0</v>
      </c>
      <c r="H29" s="274">
        <v>0</v>
      </c>
      <c r="I29" s="274">
        <v>0</v>
      </c>
      <c r="J29" s="274">
        <v>33.095676113452072</v>
      </c>
      <c r="K29" s="274">
        <v>0</v>
      </c>
      <c r="L29" s="274">
        <v>28.196581868638571</v>
      </c>
      <c r="M29" s="274">
        <v>0</v>
      </c>
      <c r="N29" s="274">
        <v>0</v>
      </c>
      <c r="O29" s="274">
        <v>0</v>
      </c>
      <c r="P29" s="274">
        <v>0</v>
      </c>
      <c r="Q29" s="274">
        <v>5.3247184126173419</v>
      </c>
      <c r="R29" s="274">
        <v>0</v>
      </c>
      <c r="S29" s="274">
        <v>390.15920181874412</v>
      </c>
      <c r="T29" s="274">
        <v>28.958616224807521</v>
      </c>
    </row>
    <row r="30" spans="1:20">
      <c r="A30" s="269" t="s">
        <v>908</v>
      </c>
      <c r="B30" s="270" t="s">
        <v>893</v>
      </c>
      <c r="C30" s="273">
        <v>0</v>
      </c>
      <c r="D30" s="273">
        <v>0</v>
      </c>
      <c r="E30" s="273">
        <v>89.069157437831393</v>
      </c>
      <c r="F30" s="273">
        <v>100.7632005042602</v>
      </c>
      <c r="G30" s="273">
        <v>0</v>
      </c>
      <c r="H30" s="273">
        <v>0</v>
      </c>
      <c r="I30" s="273">
        <v>0</v>
      </c>
      <c r="J30" s="273">
        <v>43.079706057908453</v>
      </c>
      <c r="K30" s="273">
        <v>0</v>
      </c>
      <c r="L30" s="273">
        <v>36.702693571863158</v>
      </c>
      <c r="M30" s="273">
        <v>0</v>
      </c>
      <c r="N30" s="273">
        <v>0</v>
      </c>
      <c r="O30" s="273">
        <v>0</v>
      </c>
      <c r="P30" s="273">
        <v>0</v>
      </c>
      <c r="Q30" s="273">
        <v>6.9310354412893949</v>
      </c>
      <c r="R30" s="273">
        <v>0</v>
      </c>
      <c r="S30" s="273">
        <v>507.85920418684748</v>
      </c>
      <c r="T30" s="273">
        <v>174.21430377017529</v>
      </c>
    </row>
    <row r="31" spans="1:20">
      <c r="A31" s="271" t="s">
        <v>908</v>
      </c>
      <c r="B31" s="272" t="s">
        <v>894</v>
      </c>
      <c r="C31" s="274">
        <v>0</v>
      </c>
      <c r="D31" s="274">
        <v>0</v>
      </c>
      <c r="E31" s="274">
        <v>89.069157437831393</v>
      </c>
      <c r="F31" s="274">
        <v>100.7632005042602</v>
      </c>
      <c r="G31" s="274">
        <v>0</v>
      </c>
      <c r="H31" s="274">
        <v>0</v>
      </c>
      <c r="I31" s="274">
        <v>0</v>
      </c>
      <c r="J31" s="274">
        <v>43.079706057908453</v>
      </c>
      <c r="K31" s="274">
        <v>0</v>
      </c>
      <c r="L31" s="274">
        <v>36.702693571863158</v>
      </c>
      <c r="M31" s="274">
        <v>0</v>
      </c>
      <c r="N31" s="274">
        <v>0</v>
      </c>
      <c r="O31" s="274">
        <v>0</v>
      </c>
      <c r="P31" s="274">
        <v>0</v>
      </c>
      <c r="Q31" s="274">
        <v>6.9310354412893949</v>
      </c>
      <c r="R31" s="274">
        <v>0</v>
      </c>
      <c r="S31" s="274">
        <v>507.85920418684748</v>
      </c>
      <c r="T31" s="274">
        <v>174.21430377017529</v>
      </c>
    </row>
    <row r="32" spans="1:20">
      <c r="A32" s="269" t="s">
        <v>908</v>
      </c>
      <c r="B32" s="270" t="s">
        <v>895</v>
      </c>
      <c r="C32" s="273">
        <v>0</v>
      </c>
      <c r="D32" s="273">
        <v>0</v>
      </c>
      <c r="E32" s="273">
        <v>90.249466778882024</v>
      </c>
      <c r="F32" s="273">
        <v>102.0984746913136</v>
      </c>
      <c r="G32" s="273">
        <v>0</v>
      </c>
      <c r="H32" s="273">
        <v>0</v>
      </c>
      <c r="I32" s="273">
        <v>0</v>
      </c>
      <c r="J32" s="273">
        <v>43.650581329804389</v>
      </c>
      <c r="K32" s="273">
        <v>0</v>
      </c>
      <c r="L32" s="273">
        <v>37.189063182087921</v>
      </c>
      <c r="M32" s="273">
        <v>0</v>
      </c>
      <c r="N32" s="273">
        <v>0</v>
      </c>
      <c r="O32" s="273">
        <v>0</v>
      </c>
      <c r="P32" s="273">
        <v>0</v>
      </c>
      <c r="Q32" s="273">
        <v>7.0228827875729447</v>
      </c>
      <c r="R32" s="273">
        <v>0</v>
      </c>
      <c r="S32" s="273">
        <v>514.58915393033919</v>
      </c>
      <c r="T32" s="273">
        <v>176.5229229736679</v>
      </c>
    </row>
    <row r="33" spans="1:20">
      <c r="A33" s="271" t="s">
        <v>908</v>
      </c>
      <c r="B33" s="272" t="s">
        <v>896</v>
      </c>
      <c r="C33" s="274">
        <v>0</v>
      </c>
      <c r="D33" s="274">
        <v>0</v>
      </c>
      <c r="E33" s="274">
        <v>89.069157437831393</v>
      </c>
      <c r="F33" s="274">
        <v>100.7632005042602</v>
      </c>
      <c r="G33" s="274">
        <v>0</v>
      </c>
      <c r="H33" s="274">
        <v>0</v>
      </c>
      <c r="I33" s="274">
        <v>0</v>
      </c>
      <c r="J33" s="274">
        <v>43.079706057908453</v>
      </c>
      <c r="K33" s="274">
        <v>0</v>
      </c>
      <c r="L33" s="274">
        <v>36.702693571863158</v>
      </c>
      <c r="M33" s="274">
        <v>0</v>
      </c>
      <c r="N33" s="274">
        <v>0</v>
      </c>
      <c r="O33" s="274">
        <v>0</v>
      </c>
      <c r="P33" s="274">
        <v>0</v>
      </c>
      <c r="Q33" s="274">
        <v>6.9310354412893949</v>
      </c>
      <c r="R33" s="274">
        <v>0</v>
      </c>
      <c r="S33" s="274">
        <v>507.85920418684748</v>
      </c>
      <c r="T33" s="274">
        <v>174.21430377017529</v>
      </c>
    </row>
    <row r="34" spans="1:20">
      <c r="A34" s="269" t="s">
        <v>908</v>
      </c>
      <c r="B34" s="270" t="s">
        <v>897</v>
      </c>
      <c r="C34" s="273">
        <v>0</v>
      </c>
      <c r="D34" s="273">
        <v>0</v>
      </c>
      <c r="E34" s="273">
        <v>89.069157437831393</v>
      </c>
      <c r="F34" s="273">
        <v>100.7632005042602</v>
      </c>
      <c r="G34" s="273">
        <v>0</v>
      </c>
      <c r="H34" s="273">
        <v>0</v>
      </c>
      <c r="I34" s="273">
        <v>0</v>
      </c>
      <c r="J34" s="273">
        <v>43.079706057908453</v>
      </c>
      <c r="K34" s="273">
        <v>0</v>
      </c>
      <c r="L34" s="273">
        <v>36.702693571863158</v>
      </c>
      <c r="M34" s="273">
        <v>0</v>
      </c>
      <c r="N34" s="273">
        <v>0</v>
      </c>
      <c r="O34" s="273">
        <v>0</v>
      </c>
      <c r="P34" s="273">
        <v>0</v>
      </c>
      <c r="Q34" s="273">
        <v>6.9310354412893949</v>
      </c>
      <c r="R34" s="273">
        <v>0</v>
      </c>
      <c r="S34" s="273">
        <v>507.85920418684748</v>
      </c>
      <c r="T34" s="273">
        <v>38.973650018220397</v>
      </c>
    </row>
    <row r="35" spans="1:20">
      <c r="A35" s="271" t="s">
        <v>908</v>
      </c>
      <c r="B35" s="272" t="s">
        <v>898</v>
      </c>
      <c r="C35" s="274">
        <v>0</v>
      </c>
      <c r="D35" s="274">
        <v>0</v>
      </c>
      <c r="E35" s="274">
        <v>90.249466778882024</v>
      </c>
      <c r="F35" s="274">
        <v>102.0984746913136</v>
      </c>
      <c r="G35" s="274">
        <v>0</v>
      </c>
      <c r="H35" s="274">
        <v>0</v>
      </c>
      <c r="I35" s="274">
        <v>0</v>
      </c>
      <c r="J35" s="274">
        <v>43.650581329804389</v>
      </c>
      <c r="K35" s="274">
        <v>0</v>
      </c>
      <c r="L35" s="274">
        <v>37.189063182087921</v>
      </c>
      <c r="M35" s="274">
        <v>0</v>
      </c>
      <c r="N35" s="274">
        <v>0</v>
      </c>
      <c r="O35" s="274">
        <v>0</v>
      </c>
      <c r="P35" s="274">
        <v>0</v>
      </c>
      <c r="Q35" s="274">
        <v>7.0228827875729447</v>
      </c>
      <c r="R35" s="274">
        <v>0</v>
      </c>
      <c r="S35" s="274">
        <v>514.58915393033919</v>
      </c>
      <c r="T35" s="274">
        <v>176.5229229736679</v>
      </c>
    </row>
    <row r="36" spans="1:20">
      <c r="A36" s="269" t="s">
        <v>908</v>
      </c>
      <c r="B36" s="270" t="s">
        <v>899</v>
      </c>
      <c r="C36" s="273">
        <v>0</v>
      </c>
      <c r="D36" s="273">
        <v>0</v>
      </c>
      <c r="E36" s="273">
        <v>89.069157437831393</v>
      </c>
      <c r="F36" s="273">
        <v>100.7632005042602</v>
      </c>
      <c r="G36" s="273">
        <v>0</v>
      </c>
      <c r="H36" s="273">
        <v>0</v>
      </c>
      <c r="I36" s="273">
        <v>0</v>
      </c>
      <c r="J36" s="273">
        <v>43.079706057908453</v>
      </c>
      <c r="K36" s="273">
        <v>0</v>
      </c>
      <c r="L36" s="273">
        <v>36.702693571863158</v>
      </c>
      <c r="M36" s="273">
        <v>0</v>
      </c>
      <c r="N36" s="273">
        <v>0</v>
      </c>
      <c r="O36" s="273">
        <v>0</v>
      </c>
      <c r="P36" s="273">
        <v>0</v>
      </c>
      <c r="Q36" s="273">
        <v>6.9310354412893949</v>
      </c>
      <c r="R36" s="273">
        <v>0</v>
      </c>
      <c r="S36" s="273">
        <v>507.85920418684748</v>
      </c>
      <c r="T36" s="273">
        <v>38.973650018220397</v>
      </c>
    </row>
    <row r="37" spans="1:20">
      <c r="A37" s="271" t="s">
        <v>908</v>
      </c>
      <c r="B37" s="272" t="s">
        <v>900</v>
      </c>
      <c r="C37" s="274">
        <v>0</v>
      </c>
      <c r="D37" s="274">
        <v>0</v>
      </c>
      <c r="E37" s="274">
        <v>103.8099279653285</v>
      </c>
      <c r="F37" s="274">
        <v>117.4393121794628</v>
      </c>
      <c r="G37" s="274">
        <v>0</v>
      </c>
      <c r="H37" s="274">
        <v>0</v>
      </c>
      <c r="I37" s="274">
        <v>0</v>
      </c>
      <c r="J37" s="274">
        <v>50.209312755208721</v>
      </c>
      <c r="K37" s="274">
        <v>0</v>
      </c>
      <c r="L37" s="274">
        <v>42.776917226499762</v>
      </c>
      <c r="M37" s="274">
        <v>0</v>
      </c>
      <c r="N37" s="274">
        <v>0</v>
      </c>
      <c r="O37" s="274">
        <v>0</v>
      </c>
      <c r="P37" s="274">
        <v>0</v>
      </c>
      <c r="Q37" s="274">
        <v>8.0781081853149086</v>
      </c>
      <c r="R37" s="274">
        <v>0</v>
      </c>
      <c r="S37" s="274">
        <v>591.90890438818542</v>
      </c>
      <c r="T37" s="274">
        <v>37.69001421157197</v>
      </c>
    </row>
    <row r="38" spans="1:20">
      <c r="A38" s="269" t="s">
        <v>908</v>
      </c>
      <c r="B38" s="270" t="s">
        <v>901</v>
      </c>
      <c r="C38" s="273">
        <v>0</v>
      </c>
      <c r="D38" s="273">
        <v>0</v>
      </c>
      <c r="E38" s="273">
        <v>93.078990552396462</v>
      </c>
      <c r="F38" s="273">
        <v>105.29949151378899</v>
      </c>
      <c r="G38" s="273">
        <v>0</v>
      </c>
      <c r="H38" s="273">
        <v>0</v>
      </c>
      <c r="I38" s="273">
        <v>0</v>
      </c>
      <c r="J38" s="273">
        <v>45.019125233814563</v>
      </c>
      <c r="K38" s="273">
        <v>0</v>
      </c>
      <c r="L38" s="273">
        <v>38.35502396931529</v>
      </c>
      <c r="M38" s="273">
        <v>0</v>
      </c>
      <c r="N38" s="273">
        <v>0</v>
      </c>
      <c r="O38" s="273">
        <v>0</v>
      </c>
      <c r="P38" s="273">
        <v>0</v>
      </c>
      <c r="Q38" s="273">
        <v>7.2430659608761117</v>
      </c>
      <c r="R38" s="273">
        <v>0</v>
      </c>
      <c r="S38" s="273">
        <v>530.72268146980866</v>
      </c>
      <c r="T38" s="273">
        <v>123.67577631398611</v>
      </c>
    </row>
    <row r="39" spans="1:20">
      <c r="A39" s="271" t="s">
        <v>908</v>
      </c>
      <c r="B39" s="272" t="s">
        <v>902</v>
      </c>
      <c r="C39" s="274">
        <v>0</v>
      </c>
      <c r="D39" s="274">
        <v>0</v>
      </c>
      <c r="E39" s="274">
        <v>93.078990552396462</v>
      </c>
      <c r="F39" s="274">
        <v>105.29949151378899</v>
      </c>
      <c r="G39" s="274">
        <v>0</v>
      </c>
      <c r="H39" s="274">
        <v>0</v>
      </c>
      <c r="I39" s="274">
        <v>0</v>
      </c>
      <c r="J39" s="274">
        <v>45.019125233814563</v>
      </c>
      <c r="K39" s="274">
        <v>0</v>
      </c>
      <c r="L39" s="274">
        <v>38.35502396931529</v>
      </c>
      <c r="M39" s="274">
        <v>0</v>
      </c>
      <c r="N39" s="274">
        <v>0</v>
      </c>
      <c r="O39" s="274">
        <v>0</v>
      </c>
      <c r="P39" s="274">
        <v>0</v>
      </c>
      <c r="Q39" s="274">
        <v>7.2430659608761117</v>
      </c>
      <c r="R39" s="274">
        <v>0</v>
      </c>
      <c r="S39" s="274">
        <v>530.72268146980866</v>
      </c>
      <c r="T39" s="274">
        <v>123.67577631398611</v>
      </c>
    </row>
    <row r="40" spans="1:20">
      <c r="A40" s="269" t="s">
        <v>908</v>
      </c>
      <c r="B40" s="270" t="s">
        <v>903</v>
      </c>
      <c r="C40" s="273">
        <v>0</v>
      </c>
      <c r="D40" s="273">
        <v>0</v>
      </c>
      <c r="E40" s="273">
        <v>97.738123466301005</v>
      </c>
      <c r="F40" s="273">
        <v>110.57033001147479</v>
      </c>
      <c r="G40" s="273">
        <v>0</v>
      </c>
      <c r="H40" s="273">
        <v>0</v>
      </c>
      <c r="I40" s="273">
        <v>0</v>
      </c>
      <c r="J40" s="273">
        <v>47.272588522224233</v>
      </c>
      <c r="K40" s="273">
        <v>0</v>
      </c>
      <c r="L40" s="273">
        <v>40.274911080950439</v>
      </c>
      <c r="M40" s="273">
        <v>0</v>
      </c>
      <c r="N40" s="273">
        <v>0</v>
      </c>
      <c r="O40" s="273">
        <v>0</v>
      </c>
      <c r="P40" s="273">
        <v>0</v>
      </c>
      <c r="Q40" s="273">
        <v>7.6056226105117437</v>
      </c>
      <c r="R40" s="273">
        <v>0</v>
      </c>
      <c r="S40" s="273">
        <v>557.28837040853784</v>
      </c>
      <c r="T40" s="273">
        <v>132.67004186202601</v>
      </c>
    </row>
    <row r="41" spans="1:20">
      <c r="A41" s="271" t="s">
        <v>908</v>
      </c>
      <c r="B41" s="272" t="s">
        <v>904</v>
      </c>
      <c r="C41" s="274">
        <v>0</v>
      </c>
      <c r="D41" s="274">
        <v>0</v>
      </c>
      <c r="E41" s="274">
        <v>97.738123466301005</v>
      </c>
      <c r="F41" s="274">
        <v>110.57033001147479</v>
      </c>
      <c r="G41" s="274">
        <v>0</v>
      </c>
      <c r="H41" s="274">
        <v>0</v>
      </c>
      <c r="I41" s="274">
        <v>0</v>
      </c>
      <c r="J41" s="274">
        <v>47.272588522224233</v>
      </c>
      <c r="K41" s="274">
        <v>0</v>
      </c>
      <c r="L41" s="274">
        <v>40.274911080950439</v>
      </c>
      <c r="M41" s="274">
        <v>0</v>
      </c>
      <c r="N41" s="274">
        <v>0</v>
      </c>
      <c r="O41" s="274">
        <v>0</v>
      </c>
      <c r="P41" s="274">
        <v>0</v>
      </c>
      <c r="Q41" s="274">
        <v>7.6056226105117437</v>
      </c>
      <c r="R41" s="274">
        <v>0</v>
      </c>
      <c r="S41" s="274">
        <v>557.28837040853784</v>
      </c>
      <c r="T41" s="274">
        <v>132.67004186202601</v>
      </c>
    </row>
    <row r="42" spans="1:20">
      <c r="A42" s="269" t="s">
        <v>908</v>
      </c>
      <c r="B42" s="270" t="s">
        <v>905</v>
      </c>
      <c r="C42" s="273">
        <v>0</v>
      </c>
      <c r="D42" s="273">
        <v>0</v>
      </c>
      <c r="E42" s="273">
        <v>92.926274649631964</v>
      </c>
      <c r="F42" s="273">
        <v>105.1267252771578</v>
      </c>
      <c r="G42" s="273">
        <v>0</v>
      </c>
      <c r="H42" s="273">
        <v>0</v>
      </c>
      <c r="I42" s="273">
        <v>0</v>
      </c>
      <c r="J42" s="273">
        <v>44.945261773210312</v>
      </c>
      <c r="K42" s="273">
        <v>0</v>
      </c>
      <c r="L42" s="273">
        <v>38.292094394972992</v>
      </c>
      <c r="M42" s="273">
        <v>0</v>
      </c>
      <c r="N42" s="273">
        <v>0</v>
      </c>
      <c r="O42" s="273">
        <v>0</v>
      </c>
      <c r="P42" s="273">
        <v>0</v>
      </c>
      <c r="Q42" s="273">
        <v>7.2311821706791406</v>
      </c>
      <c r="R42" s="273">
        <v>0</v>
      </c>
      <c r="S42" s="273">
        <v>529.85191803434793</v>
      </c>
      <c r="T42" s="273">
        <v>38.973650018220397</v>
      </c>
    </row>
    <row r="43" spans="1:20">
      <c r="A43" s="271" t="s">
        <v>908</v>
      </c>
      <c r="B43" s="272" t="s">
        <v>906</v>
      </c>
      <c r="C43" s="274">
        <v>0</v>
      </c>
      <c r="D43" s="274">
        <v>0</v>
      </c>
      <c r="E43" s="274">
        <v>90.249466778882024</v>
      </c>
      <c r="F43" s="274">
        <v>102.0984746913136</v>
      </c>
      <c r="G43" s="274">
        <v>0</v>
      </c>
      <c r="H43" s="274">
        <v>0</v>
      </c>
      <c r="I43" s="274">
        <v>0</v>
      </c>
      <c r="J43" s="274">
        <v>43.650581329804389</v>
      </c>
      <c r="K43" s="274">
        <v>0</v>
      </c>
      <c r="L43" s="274">
        <v>37.189063182087921</v>
      </c>
      <c r="M43" s="274">
        <v>0</v>
      </c>
      <c r="N43" s="274">
        <v>0</v>
      </c>
      <c r="O43" s="274">
        <v>0</v>
      </c>
      <c r="P43" s="274">
        <v>0</v>
      </c>
      <c r="Q43" s="274">
        <v>7.0228827875729447</v>
      </c>
      <c r="R43" s="274">
        <v>0</v>
      </c>
      <c r="S43" s="274">
        <v>514.58915393033919</v>
      </c>
      <c r="T43" s="274">
        <v>38.973650018220397</v>
      </c>
    </row>
    <row r="44" spans="1:20">
      <c r="A44" s="269" t="s">
        <v>909</v>
      </c>
      <c r="B44" s="270" t="s">
        <v>893</v>
      </c>
      <c r="C44" s="273">
        <v>0</v>
      </c>
      <c r="D44" s="273">
        <v>0</v>
      </c>
      <c r="E44" s="273">
        <v>105.9678592256393</v>
      </c>
      <c r="F44" s="273">
        <v>119.8805619511234</v>
      </c>
      <c r="G44" s="273">
        <v>0</v>
      </c>
      <c r="H44" s="273">
        <v>0</v>
      </c>
      <c r="I44" s="273">
        <v>0</v>
      </c>
      <c r="J44" s="273">
        <v>51.253030323237248</v>
      </c>
      <c r="K44" s="273">
        <v>0</v>
      </c>
      <c r="L44" s="273">
        <v>43.66613513984759</v>
      </c>
      <c r="M44" s="273">
        <v>0</v>
      </c>
      <c r="N44" s="273">
        <v>0</v>
      </c>
      <c r="O44" s="273">
        <v>0</v>
      </c>
      <c r="P44" s="273">
        <v>0</v>
      </c>
      <c r="Q44" s="273">
        <v>8.2460304894470511</v>
      </c>
      <c r="R44" s="273">
        <v>0</v>
      </c>
      <c r="S44" s="273">
        <v>604.21311037070541</v>
      </c>
      <c r="T44" s="273">
        <v>207.26722188185479</v>
      </c>
    </row>
    <row r="45" spans="1:20">
      <c r="A45" s="271" t="s">
        <v>909</v>
      </c>
      <c r="B45" s="272" t="s">
        <v>894</v>
      </c>
      <c r="C45" s="274">
        <v>0</v>
      </c>
      <c r="D45" s="274">
        <v>0</v>
      </c>
      <c r="E45" s="274">
        <v>105.9678592256393</v>
      </c>
      <c r="F45" s="274">
        <v>119.8805619511234</v>
      </c>
      <c r="G45" s="274">
        <v>0</v>
      </c>
      <c r="H45" s="274">
        <v>0</v>
      </c>
      <c r="I45" s="274">
        <v>0</v>
      </c>
      <c r="J45" s="274">
        <v>51.253030323237248</v>
      </c>
      <c r="K45" s="274">
        <v>0</v>
      </c>
      <c r="L45" s="274">
        <v>43.66613513984759</v>
      </c>
      <c r="M45" s="274">
        <v>0</v>
      </c>
      <c r="N45" s="274">
        <v>0</v>
      </c>
      <c r="O45" s="274">
        <v>0</v>
      </c>
      <c r="P45" s="274">
        <v>0</v>
      </c>
      <c r="Q45" s="274">
        <v>8.2460304894470511</v>
      </c>
      <c r="R45" s="274">
        <v>0</v>
      </c>
      <c r="S45" s="274">
        <v>604.21311037070541</v>
      </c>
      <c r="T45" s="274">
        <v>207.26722188185479</v>
      </c>
    </row>
    <row r="46" spans="1:20">
      <c r="A46" s="269" t="s">
        <v>909</v>
      </c>
      <c r="B46" s="270" t="s">
        <v>895</v>
      </c>
      <c r="C46" s="273">
        <v>0</v>
      </c>
      <c r="D46" s="273">
        <v>0</v>
      </c>
      <c r="E46" s="273">
        <v>107.6837273983456</v>
      </c>
      <c r="F46" s="273">
        <v>121.82170941112901</v>
      </c>
      <c r="G46" s="273">
        <v>0</v>
      </c>
      <c r="H46" s="273">
        <v>0</v>
      </c>
      <c r="I46" s="273">
        <v>0</v>
      </c>
      <c r="J46" s="273">
        <v>52.082937090525377</v>
      </c>
      <c r="K46" s="273">
        <v>0</v>
      </c>
      <c r="L46" s="273">
        <v>44.37319228267031</v>
      </c>
      <c r="M46" s="273">
        <v>0</v>
      </c>
      <c r="N46" s="273">
        <v>0</v>
      </c>
      <c r="O46" s="273">
        <v>0</v>
      </c>
      <c r="P46" s="273">
        <v>0</v>
      </c>
      <c r="Q46" s="273">
        <v>8.3795530633781912</v>
      </c>
      <c r="R46" s="273">
        <v>0</v>
      </c>
      <c r="S46" s="273">
        <v>613.99673775395161</v>
      </c>
      <c r="T46" s="273">
        <v>210.62336433627141</v>
      </c>
    </row>
    <row r="47" spans="1:20">
      <c r="A47" s="271" t="s">
        <v>909</v>
      </c>
      <c r="B47" s="272" t="s">
        <v>896</v>
      </c>
      <c r="C47" s="274">
        <v>0</v>
      </c>
      <c r="D47" s="274">
        <v>0</v>
      </c>
      <c r="E47" s="274">
        <v>105.9678592256393</v>
      </c>
      <c r="F47" s="274">
        <v>119.8805619511234</v>
      </c>
      <c r="G47" s="274">
        <v>0</v>
      </c>
      <c r="H47" s="274">
        <v>0</v>
      </c>
      <c r="I47" s="274">
        <v>0</v>
      </c>
      <c r="J47" s="274">
        <v>51.253030323237248</v>
      </c>
      <c r="K47" s="274">
        <v>0</v>
      </c>
      <c r="L47" s="274">
        <v>43.66613513984759</v>
      </c>
      <c r="M47" s="274">
        <v>0</v>
      </c>
      <c r="N47" s="274">
        <v>0</v>
      </c>
      <c r="O47" s="274">
        <v>0</v>
      </c>
      <c r="P47" s="274">
        <v>0</v>
      </c>
      <c r="Q47" s="274">
        <v>8.2460304894470511</v>
      </c>
      <c r="R47" s="274">
        <v>0</v>
      </c>
      <c r="S47" s="274">
        <v>604.21311037070541</v>
      </c>
      <c r="T47" s="274">
        <v>207.26722188185479</v>
      </c>
    </row>
    <row r="48" spans="1:20">
      <c r="A48" s="269" t="s">
        <v>909</v>
      </c>
      <c r="B48" s="270" t="s">
        <v>897</v>
      </c>
      <c r="C48" s="273">
        <v>0</v>
      </c>
      <c r="D48" s="273">
        <v>0</v>
      </c>
      <c r="E48" s="273">
        <v>105.9678592256393</v>
      </c>
      <c r="F48" s="273">
        <v>119.8805619511234</v>
      </c>
      <c r="G48" s="273">
        <v>0</v>
      </c>
      <c r="H48" s="273">
        <v>0</v>
      </c>
      <c r="I48" s="273">
        <v>0</v>
      </c>
      <c r="J48" s="273">
        <v>51.253030323237248</v>
      </c>
      <c r="K48" s="273">
        <v>0</v>
      </c>
      <c r="L48" s="273">
        <v>43.66613513984759</v>
      </c>
      <c r="M48" s="273">
        <v>0</v>
      </c>
      <c r="N48" s="273">
        <v>0</v>
      </c>
      <c r="O48" s="273">
        <v>0</v>
      </c>
      <c r="P48" s="273">
        <v>0</v>
      </c>
      <c r="Q48" s="273">
        <v>8.2460304894470511</v>
      </c>
      <c r="R48" s="273">
        <v>0</v>
      </c>
      <c r="S48" s="273">
        <v>604.21311037070541</v>
      </c>
      <c r="T48" s="273">
        <v>44.974379379356733</v>
      </c>
    </row>
    <row r="49" spans="1:20">
      <c r="A49" s="271" t="s">
        <v>909</v>
      </c>
      <c r="B49" s="272" t="s">
        <v>898</v>
      </c>
      <c r="C49" s="274">
        <v>0</v>
      </c>
      <c r="D49" s="274">
        <v>0</v>
      </c>
      <c r="E49" s="274">
        <v>107.6837273983456</v>
      </c>
      <c r="F49" s="274">
        <v>121.82170941112901</v>
      </c>
      <c r="G49" s="274">
        <v>0</v>
      </c>
      <c r="H49" s="274">
        <v>0</v>
      </c>
      <c r="I49" s="274">
        <v>0</v>
      </c>
      <c r="J49" s="274">
        <v>52.082937090525377</v>
      </c>
      <c r="K49" s="274">
        <v>0</v>
      </c>
      <c r="L49" s="274">
        <v>44.37319228267031</v>
      </c>
      <c r="M49" s="274">
        <v>0</v>
      </c>
      <c r="N49" s="274">
        <v>0</v>
      </c>
      <c r="O49" s="274">
        <v>0</v>
      </c>
      <c r="P49" s="274">
        <v>0</v>
      </c>
      <c r="Q49" s="274">
        <v>8.3795530633781912</v>
      </c>
      <c r="R49" s="274">
        <v>0</v>
      </c>
      <c r="S49" s="274">
        <v>613.99673775395161</v>
      </c>
      <c r="T49" s="274">
        <v>210.62336433627141</v>
      </c>
    </row>
    <row r="50" spans="1:20">
      <c r="A50" s="269" t="s">
        <v>909</v>
      </c>
      <c r="B50" s="270" t="s">
        <v>899</v>
      </c>
      <c r="C50" s="273">
        <v>0</v>
      </c>
      <c r="D50" s="273">
        <v>0</v>
      </c>
      <c r="E50" s="273">
        <v>105.9678592256393</v>
      </c>
      <c r="F50" s="273">
        <v>119.8805619511234</v>
      </c>
      <c r="G50" s="273">
        <v>0</v>
      </c>
      <c r="H50" s="273">
        <v>0</v>
      </c>
      <c r="I50" s="273">
        <v>0</v>
      </c>
      <c r="J50" s="273">
        <v>51.253030323237248</v>
      </c>
      <c r="K50" s="273">
        <v>0</v>
      </c>
      <c r="L50" s="273">
        <v>43.66613513984759</v>
      </c>
      <c r="M50" s="273">
        <v>0</v>
      </c>
      <c r="N50" s="273">
        <v>0</v>
      </c>
      <c r="O50" s="273">
        <v>0</v>
      </c>
      <c r="P50" s="273">
        <v>0</v>
      </c>
      <c r="Q50" s="273">
        <v>8.2460304894470511</v>
      </c>
      <c r="R50" s="273">
        <v>0</v>
      </c>
      <c r="S50" s="273">
        <v>604.21311037070541</v>
      </c>
      <c r="T50" s="273">
        <v>44.974379379356733</v>
      </c>
    </row>
    <row r="51" spans="1:20">
      <c r="A51" s="271" t="s">
        <v>909</v>
      </c>
      <c r="B51" s="272" t="s">
        <v>900</v>
      </c>
      <c r="C51" s="274">
        <v>0</v>
      </c>
      <c r="D51" s="274">
        <v>0</v>
      </c>
      <c r="E51" s="274">
        <v>123.9677991659343</v>
      </c>
      <c r="F51" s="274">
        <v>140.24374500396121</v>
      </c>
      <c r="G51" s="274">
        <v>0</v>
      </c>
      <c r="H51" s="274">
        <v>0</v>
      </c>
      <c r="I51" s="274">
        <v>0</v>
      </c>
      <c r="J51" s="274">
        <v>59.958985830104503</v>
      </c>
      <c r="K51" s="274">
        <v>0</v>
      </c>
      <c r="L51" s="274">
        <v>51.083363491952028</v>
      </c>
      <c r="M51" s="274">
        <v>0</v>
      </c>
      <c r="N51" s="274">
        <v>0</v>
      </c>
      <c r="O51" s="274">
        <v>0</v>
      </c>
      <c r="P51" s="274">
        <v>0</v>
      </c>
      <c r="Q51" s="274">
        <v>9.6467198553082891</v>
      </c>
      <c r="R51" s="274">
        <v>0</v>
      </c>
      <c r="S51" s="274">
        <v>706.8461141527398</v>
      </c>
      <c r="T51" s="274">
        <v>45.008682739394629</v>
      </c>
    </row>
    <row r="52" spans="1:20">
      <c r="A52" s="269" t="s">
        <v>909</v>
      </c>
      <c r="B52" s="270" t="s">
        <v>901</v>
      </c>
      <c r="C52" s="273">
        <v>0</v>
      </c>
      <c r="D52" s="273">
        <v>0</v>
      </c>
      <c r="E52" s="273">
        <v>109.39176358917111</v>
      </c>
      <c r="F52" s="273">
        <v>123.7539966148651</v>
      </c>
      <c r="G52" s="273">
        <v>0</v>
      </c>
      <c r="H52" s="273">
        <v>0</v>
      </c>
      <c r="I52" s="273">
        <v>0</v>
      </c>
      <c r="J52" s="273">
        <v>52.909055795963781</v>
      </c>
      <c r="K52" s="273">
        <v>0</v>
      </c>
      <c r="L52" s="273">
        <v>45.077022095995012</v>
      </c>
      <c r="M52" s="273">
        <v>0</v>
      </c>
      <c r="N52" s="273">
        <v>0</v>
      </c>
      <c r="O52" s="273">
        <v>0</v>
      </c>
      <c r="P52" s="273">
        <v>0</v>
      </c>
      <c r="Q52" s="273">
        <v>8.512466179720402</v>
      </c>
      <c r="R52" s="273">
        <v>0</v>
      </c>
      <c r="S52" s="273">
        <v>623.73570822428462</v>
      </c>
      <c r="T52" s="273">
        <v>145.35085953774089</v>
      </c>
    </row>
    <row r="53" spans="1:20">
      <c r="A53" s="271" t="s">
        <v>909</v>
      </c>
      <c r="B53" s="272" t="s">
        <v>902</v>
      </c>
      <c r="C53" s="274">
        <v>0</v>
      </c>
      <c r="D53" s="274">
        <v>0</v>
      </c>
      <c r="E53" s="274">
        <v>109.39176358917111</v>
      </c>
      <c r="F53" s="274">
        <v>123.7539966148651</v>
      </c>
      <c r="G53" s="274">
        <v>0</v>
      </c>
      <c r="H53" s="274">
        <v>0</v>
      </c>
      <c r="I53" s="274">
        <v>0</v>
      </c>
      <c r="J53" s="274">
        <v>52.909055795963781</v>
      </c>
      <c r="K53" s="274">
        <v>0</v>
      </c>
      <c r="L53" s="274">
        <v>45.077022095995012</v>
      </c>
      <c r="M53" s="274">
        <v>0</v>
      </c>
      <c r="N53" s="274">
        <v>0</v>
      </c>
      <c r="O53" s="274">
        <v>0</v>
      </c>
      <c r="P53" s="274">
        <v>0</v>
      </c>
      <c r="Q53" s="274">
        <v>8.512466179720402</v>
      </c>
      <c r="R53" s="274">
        <v>0</v>
      </c>
      <c r="S53" s="274">
        <v>623.73570822428462</v>
      </c>
      <c r="T53" s="274">
        <v>145.35085953774089</v>
      </c>
    </row>
    <row r="54" spans="1:20">
      <c r="A54" s="269" t="s">
        <v>909</v>
      </c>
      <c r="B54" s="270" t="s">
        <v>903</v>
      </c>
      <c r="C54" s="273">
        <v>0</v>
      </c>
      <c r="D54" s="273">
        <v>0</v>
      </c>
      <c r="E54" s="273">
        <v>117.6426388887696</v>
      </c>
      <c r="F54" s="273">
        <v>133.08814354141921</v>
      </c>
      <c r="G54" s="273">
        <v>0</v>
      </c>
      <c r="H54" s="273">
        <v>0</v>
      </c>
      <c r="I54" s="273">
        <v>0</v>
      </c>
      <c r="J54" s="273">
        <v>56.899722069811212</v>
      </c>
      <c r="K54" s="273">
        <v>0</v>
      </c>
      <c r="L54" s="273">
        <v>48.476957116762691</v>
      </c>
      <c r="M54" s="273">
        <v>0</v>
      </c>
      <c r="N54" s="273">
        <v>0</v>
      </c>
      <c r="O54" s="273">
        <v>0</v>
      </c>
      <c r="P54" s="273">
        <v>0</v>
      </c>
      <c r="Q54" s="273">
        <v>9.1545190601413395</v>
      </c>
      <c r="R54" s="273">
        <v>0</v>
      </c>
      <c r="S54" s="273">
        <v>670.78098272309603</v>
      </c>
      <c r="T54" s="273">
        <v>159.68849483672861</v>
      </c>
    </row>
    <row r="55" spans="1:20">
      <c r="A55" s="271" t="s">
        <v>909</v>
      </c>
      <c r="B55" s="272" t="s">
        <v>904</v>
      </c>
      <c r="C55" s="274">
        <v>0</v>
      </c>
      <c r="D55" s="274">
        <v>0</v>
      </c>
      <c r="E55" s="274">
        <v>117.6426388887696</v>
      </c>
      <c r="F55" s="274">
        <v>133.08814354141921</v>
      </c>
      <c r="G55" s="274">
        <v>0</v>
      </c>
      <c r="H55" s="274">
        <v>0</v>
      </c>
      <c r="I55" s="274">
        <v>0</v>
      </c>
      <c r="J55" s="274">
        <v>56.899722069811212</v>
      </c>
      <c r="K55" s="274">
        <v>0</v>
      </c>
      <c r="L55" s="274">
        <v>48.476957116762691</v>
      </c>
      <c r="M55" s="274">
        <v>0</v>
      </c>
      <c r="N55" s="274">
        <v>0</v>
      </c>
      <c r="O55" s="274">
        <v>0</v>
      </c>
      <c r="P55" s="274">
        <v>0</v>
      </c>
      <c r="Q55" s="274">
        <v>9.1545190601413395</v>
      </c>
      <c r="R55" s="274">
        <v>0</v>
      </c>
      <c r="S55" s="274">
        <v>670.78098272309603</v>
      </c>
      <c r="T55" s="274">
        <v>159.68849483672861</v>
      </c>
    </row>
    <row r="56" spans="1:20">
      <c r="A56" s="269" t="s">
        <v>909</v>
      </c>
      <c r="B56" s="270" t="s">
        <v>905</v>
      </c>
      <c r="C56" s="273">
        <v>0</v>
      </c>
      <c r="D56" s="273">
        <v>0</v>
      </c>
      <c r="E56" s="273">
        <v>107.2340293492684</v>
      </c>
      <c r="F56" s="273">
        <v>121.3129697307613</v>
      </c>
      <c r="G56" s="273">
        <v>0</v>
      </c>
      <c r="H56" s="273">
        <v>0</v>
      </c>
      <c r="I56" s="273">
        <v>0</v>
      </c>
      <c r="J56" s="273">
        <v>51.865433519970281</v>
      </c>
      <c r="K56" s="273">
        <v>0</v>
      </c>
      <c r="L56" s="273">
        <v>44.187885395468363</v>
      </c>
      <c r="M56" s="273">
        <v>0</v>
      </c>
      <c r="N56" s="273">
        <v>0</v>
      </c>
      <c r="O56" s="273">
        <v>0</v>
      </c>
      <c r="P56" s="273">
        <v>0</v>
      </c>
      <c r="Q56" s="273">
        <v>8.3445592120360015</v>
      </c>
      <c r="R56" s="273">
        <v>0</v>
      </c>
      <c r="S56" s="273">
        <v>611.43262599249567</v>
      </c>
      <c r="T56" s="273">
        <v>44.974379379356733</v>
      </c>
    </row>
    <row r="57" spans="1:20">
      <c r="A57" s="271" t="s">
        <v>909</v>
      </c>
      <c r="B57" s="272" t="s">
        <v>906</v>
      </c>
      <c r="C57" s="274">
        <v>0</v>
      </c>
      <c r="D57" s="274">
        <v>0</v>
      </c>
      <c r="E57" s="274">
        <v>107.6837273983456</v>
      </c>
      <c r="F57" s="274">
        <v>121.82170941112901</v>
      </c>
      <c r="G57" s="274">
        <v>0</v>
      </c>
      <c r="H57" s="274">
        <v>0</v>
      </c>
      <c r="I57" s="274">
        <v>0</v>
      </c>
      <c r="J57" s="274">
        <v>52.082937090525377</v>
      </c>
      <c r="K57" s="274">
        <v>0</v>
      </c>
      <c r="L57" s="274">
        <v>44.37319228267031</v>
      </c>
      <c r="M57" s="274">
        <v>0</v>
      </c>
      <c r="N57" s="274">
        <v>0</v>
      </c>
      <c r="O57" s="274">
        <v>0</v>
      </c>
      <c r="P57" s="274">
        <v>0</v>
      </c>
      <c r="Q57" s="274">
        <v>8.3795530633781912</v>
      </c>
      <c r="R57" s="274">
        <v>0</v>
      </c>
      <c r="S57" s="274">
        <v>613.99673775395161</v>
      </c>
      <c r="T57" s="274">
        <v>44.974379379356733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CD96-47C2-4B04-9C7D-0299DC85AE52}">
  <sheetPr>
    <tabColor rgb="FFFFC000"/>
  </sheetPr>
  <dimension ref="A1:J57"/>
  <sheetViews>
    <sheetView workbookViewId="0">
      <selection activeCell="A14" sqref="A14"/>
    </sheetView>
    <sheetView workbookViewId="1"/>
  </sheetViews>
  <sheetFormatPr defaultColWidth="11.44140625" defaultRowHeight="14.4"/>
  <cols>
    <col min="1" max="1" width="18.109375" customWidth="1"/>
    <col min="2" max="2" width="46" bestFit="1" customWidth="1"/>
    <col min="3" max="10" width="13.88671875" bestFit="1" customWidth="1"/>
  </cols>
  <sheetData>
    <row r="1" spans="1:10">
      <c r="A1" s="160" t="s">
        <v>888</v>
      </c>
      <c r="B1" s="160" t="s">
        <v>889</v>
      </c>
      <c r="C1" s="160" t="s">
        <v>197</v>
      </c>
      <c r="D1" s="160" t="s">
        <v>193</v>
      </c>
      <c r="E1" s="160" t="s">
        <v>211</v>
      </c>
      <c r="F1" s="160" t="s">
        <v>207</v>
      </c>
      <c r="G1" s="160" t="s">
        <v>189</v>
      </c>
      <c r="H1" s="160" t="s">
        <v>910</v>
      </c>
      <c r="I1" s="160" t="s">
        <v>201</v>
      </c>
      <c r="J1" s="160" t="s">
        <v>366</v>
      </c>
    </row>
    <row r="2" spans="1:10">
      <c r="A2" s="115" t="s">
        <v>892</v>
      </c>
      <c r="B2" s="115" t="s">
        <v>893</v>
      </c>
      <c r="C2" s="116">
        <v>26.619115297136094</v>
      </c>
      <c r="D2" s="116">
        <v>8.3184735303550301</v>
      </c>
      <c r="E2" s="116">
        <v>12.477710295532543</v>
      </c>
      <c r="F2" s="116">
        <v>4.1592367651775151</v>
      </c>
      <c r="G2" s="115">
        <v>0.83184735303550295</v>
      </c>
      <c r="H2" s="116">
        <v>6.6547788242840236</v>
      </c>
      <c r="I2" s="116">
        <v>14.973252354639053</v>
      </c>
      <c r="J2" s="116">
        <v>8.3184735303550301</v>
      </c>
    </row>
    <row r="3" spans="1:10">
      <c r="A3" s="117" t="s">
        <v>892</v>
      </c>
      <c r="B3" s="117" t="s">
        <v>894</v>
      </c>
      <c r="C3" s="118">
        <v>26.619115297136094</v>
      </c>
      <c r="D3" s="118">
        <v>8.3184735303550301</v>
      </c>
      <c r="E3" s="118">
        <v>12.477710295532543</v>
      </c>
      <c r="F3" s="118">
        <v>4.1592367651775151</v>
      </c>
      <c r="G3" s="117">
        <v>0.83184735303550295</v>
      </c>
      <c r="H3" s="118">
        <v>6.6547788242840236</v>
      </c>
      <c r="I3" s="118">
        <v>14.973252354639053</v>
      </c>
      <c r="J3" s="118">
        <v>8.3184735303550301</v>
      </c>
    </row>
    <row r="4" spans="1:10">
      <c r="A4" s="115" t="s">
        <v>892</v>
      </c>
      <c r="B4" s="115" t="s">
        <v>895</v>
      </c>
      <c r="C4" s="116">
        <v>27.076016002167759</v>
      </c>
      <c r="D4" s="116">
        <v>8.4612550006774256</v>
      </c>
      <c r="E4" s="116">
        <v>12.691882501016137</v>
      </c>
      <c r="F4" s="116">
        <v>4.2306275003387128</v>
      </c>
      <c r="G4" s="115">
        <v>0.84612550006774245</v>
      </c>
      <c r="H4" s="116">
        <v>6.7690040005419396</v>
      </c>
      <c r="I4" s="116">
        <v>15.230259001219364</v>
      </c>
      <c r="J4" s="116">
        <v>8.4612550006774256</v>
      </c>
    </row>
    <row r="5" spans="1:10">
      <c r="A5" s="117" t="s">
        <v>892</v>
      </c>
      <c r="B5" s="117" t="s">
        <v>896</v>
      </c>
      <c r="C5" s="118">
        <v>26.619115297136094</v>
      </c>
      <c r="D5" s="118">
        <v>8.3184735303550301</v>
      </c>
      <c r="E5" s="118">
        <v>12.477710295532543</v>
      </c>
      <c r="F5" s="118">
        <v>4.1592367651775151</v>
      </c>
      <c r="G5" s="117">
        <v>0.83184735303550295</v>
      </c>
      <c r="H5" s="118">
        <v>6.6547788242840236</v>
      </c>
      <c r="I5" s="118">
        <v>14.973252354639053</v>
      </c>
      <c r="J5" s="118">
        <v>8.3184735303550301</v>
      </c>
    </row>
    <row r="6" spans="1:10">
      <c r="A6" s="115" t="s">
        <v>892</v>
      </c>
      <c r="B6" s="115" t="s">
        <v>897</v>
      </c>
      <c r="C6" s="116">
        <v>26.619115297136094</v>
      </c>
      <c r="D6" s="116">
        <v>8.3184735303550301</v>
      </c>
      <c r="E6" s="116">
        <v>12.477710295532543</v>
      </c>
      <c r="F6" s="116">
        <v>4.1592367651775151</v>
      </c>
      <c r="G6" s="115">
        <v>0.83184735303550295</v>
      </c>
      <c r="H6" s="116">
        <v>6.6547788242840236</v>
      </c>
      <c r="I6" s="116">
        <v>14.973252354639053</v>
      </c>
      <c r="J6" s="116">
        <v>8.3184735303550301</v>
      </c>
    </row>
    <row r="7" spans="1:10">
      <c r="A7" s="117" t="s">
        <v>892</v>
      </c>
      <c r="B7" s="117" t="s">
        <v>911</v>
      </c>
      <c r="C7" s="118">
        <v>27.076016002167759</v>
      </c>
      <c r="D7" s="118">
        <v>8.4612550006774256</v>
      </c>
      <c r="E7" s="118">
        <v>12.691882501016137</v>
      </c>
      <c r="F7" s="118">
        <v>4.2306275003387128</v>
      </c>
      <c r="G7" s="117">
        <v>0.84612550006774245</v>
      </c>
      <c r="H7" s="118">
        <v>6.7690040005419396</v>
      </c>
      <c r="I7" s="118">
        <v>15.230259001219364</v>
      </c>
      <c r="J7" s="118">
        <v>8.4612550006774256</v>
      </c>
    </row>
    <row r="8" spans="1:10">
      <c r="A8" s="115" t="s">
        <v>892</v>
      </c>
      <c r="B8" s="115" t="s">
        <v>912</v>
      </c>
      <c r="C8" s="116">
        <v>26.619115297136094</v>
      </c>
      <c r="D8" s="116">
        <v>8.3184735303550301</v>
      </c>
      <c r="E8" s="116">
        <v>12.477710295532543</v>
      </c>
      <c r="F8" s="116">
        <v>4.1592367651775151</v>
      </c>
      <c r="G8" s="115">
        <v>0.83184735303550295</v>
      </c>
      <c r="H8" s="116">
        <v>6.6547788242840236</v>
      </c>
      <c r="I8" s="116">
        <v>14.973252354639053</v>
      </c>
      <c r="J8" s="116">
        <v>8.3184735303550301</v>
      </c>
    </row>
    <row r="9" spans="1:10">
      <c r="A9" s="117" t="s">
        <v>892</v>
      </c>
      <c r="B9" s="117" t="s">
        <v>900</v>
      </c>
      <c r="C9" s="118">
        <v>36.272194370292304</v>
      </c>
      <c r="D9" s="118">
        <v>11.335060740716347</v>
      </c>
      <c r="E9" s="118">
        <v>17.002591111074519</v>
      </c>
      <c r="F9" s="118">
        <v>5.6675303703581736</v>
      </c>
      <c r="G9" s="284">
        <v>1.1335060740716345</v>
      </c>
      <c r="H9" s="118">
        <v>9.068048592573076</v>
      </c>
      <c r="I9" s="118">
        <v>20.403109333289422</v>
      </c>
      <c r="J9" s="118">
        <v>11.335060740716347</v>
      </c>
    </row>
    <row r="10" spans="1:10">
      <c r="A10" s="115" t="s">
        <v>892</v>
      </c>
      <c r="B10" s="115" t="s">
        <v>901</v>
      </c>
      <c r="C10" s="116">
        <v>25.293371248421479</v>
      </c>
      <c r="D10" s="116">
        <v>7.9041785151317132</v>
      </c>
      <c r="E10" s="116">
        <v>11.856267772697567</v>
      </c>
      <c r="F10" s="116">
        <v>3.9520892575658566</v>
      </c>
      <c r="G10" s="115">
        <v>0.79041785151317123</v>
      </c>
      <c r="H10" s="116">
        <v>6.3233428121053699</v>
      </c>
      <c r="I10" s="116">
        <v>14.227521327237081</v>
      </c>
      <c r="J10" s="116">
        <v>7.9041785151317132</v>
      </c>
    </row>
    <row r="11" spans="1:10">
      <c r="A11" s="117" t="s">
        <v>892</v>
      </c>
      <c r="B11" s="117" t="s">
        <v>902</v>
      </c>
      <c r="C11" s="118">
        <v>25.293371248421479</v>
      </c>
      <c r="D11" s="118">
        <v>7.9041785151317132</v>
      </c>
      <c r="E11" s="118">
        <v>11.856267772697567</v>
      </c>
      <c r="F11" s="118">
        <v>3.9520892575658566</v>
      </c>
      <c r="G11" s="117">
        <v>0.79041785151317123</v>
      </c>
      <c r="H11" s="118">
        <v>6.3233428121053699</v>
      </c>
      <c r="I11" s="118">
        <v>14.227521327237081</v>
      </c>
      <c r="J11" s="118">
        <v>7.9041785151317132</v>
      </c>
    </row>
    <row r="12" spans="1:10">
      <c r="A12" s="115" t="s">
        <v>892</v>
      </c>
      <c r="B12" s="115" t="s">
        <v>903</v>
      </c>
      <c r="C12" s="116">
        <v>27.783268835027677</v>
      </c>
      <c r="D12" s="116">
        <v>8.6822715109461495</v>
      </c>
      <c r="E12" s="116">
        <v>13.023407266419223</v>
      </c>
      <c r="F12" s="116">
        <v>4.3411357554730747</v>
      </c>
      <c r="G12" s="115">
        <v>0.8682271510946149</v>
      </c>
      <c r="H12" s="116">
        <v>6.9458172087569192</v>
      </c>
      <c r="I12" s="116">
        <v>15.628088719703067</v>
      </c>
      <c r="J12" s="116">
        <v>8.6822715109461495</v>
      </c>
    </row>
    <row r="13" spans="1:10">
      <c r="A13" s="117" t="s">
        <v>892</v>
      </c>
      <c r="B13" s="117" t="s">
        <v>904</v>
      </c>
      <c r="C13" s="118">
        <v>27.783268835027677</v>
      </c>
      <c r="D13" s="118">
        <v>8.6822715109461495</v>
      </c>
      <c r="E13" s="118">
        <v>13.023407266419223</v>
      </c>
      <c r="F13" s="118">
        <v>4.3411357554730747</v>
      </c>
      <c r="G13" s="115">
        <v>0.8682271510946149</v>
      </c>
      <c r="H13" s="118">
        <v>6.9458172087569192</v>
      </c>
      <c r="I13" s="118">
        <v>15.628088719703067</v>
      </c>
      <c r="J13" s="118">
        <v>8.6822715109461495</v>
      </c>
    </row>
    <row r="14" spans="1:10">
      <c r="A14" s="270" t="s">
        <v>892</v>
      </c>
      <c r="B14" s="270" t="s">
        <v>905</v>
      </c>
      <c r="C14" s="116">
        <v>26.619115297136094</v>
      </c>
      <c r="D14" s="116">
        <v>8.3184735303550301</v>
      </c>
      <c r="E14" s="116">
        <v>12.477710295532543</v>
      </c>
      <c r="F14" s="116">
        <v>4.1592367651775151</v>
      </c>
      <c r="G14" s="115">
        <v>0.83184735303550295</v>
      </c>
      <c r="H14" s="116">
        <v>6.6547788242840236</v>
      </c>
      <c r="I14" s="116">
        <v>14.973252354639053</v>
      </c>
      <c r="J14" s="116">
        <v>8.3184735303550301</v>
      </c>
    </row>
    <row r="15" spans="1:10">
      <c r="A15" s="117" t="s">
        <v>892</v>
      </c>
      <c r="B15" s="117" t="s">
        <v>906</v>
      </c>
      <c r="C15" s="277">
        <v>27.076016002167759</v>
      </c>
      <c r="D15" s="277">
        <v>8.4612550006774256</v>
      </c>
      <c r="E15" s="277">
        <v>12.691882501016137</v>
      </c>
      <c r="F15" s="277">
        <v>4.2306275003387128</v>
      </c>
      <c r="G15" s="117">
        <v>0.84612550006774245</v>
      </c>
      <c r="H15" s="277">
        <v>6.7690040005419396</v>
      </c>
      <c r="I15" s="277">
        <v>15.230259001219364</v>
      </c>
      <c r="J15" s="277">
        <v>8.4612550006774256</v>
      </c>
    </row>
    <row r="16" spans="1:10">
      <c r="A16" s="115" t="s">
        <v>907</v>
      </c>
      <c r="B16" s="115" t="s">
        <v>893</v>
      </c>
      <c r="C16" s="116">
        <v>47.294510329295221</v>
      </c>
      <c r="D16" s="116">
        <v>14.779534477904759</v>
      </c>
      <c r="E16" s="116">
        <v>22.169301716857134</v>
      </c>
      <c r="F16" s="116">
        <v>7.3897672389523796</v>
      </c>
      <c r="G16" s="116">
        <v>1.4779534477904757</v>
      </c>
      <c r="H16" s="116">
        <v>11.823627582323805</v>
      </c>
      <c r="I16" s="116">
        <v>26.603162060228563</v>
      </c>
      <c r="J16" s="116">
        <v>14.779534477904759</v>
      </c>
    </row>
    <row r="17" spans="1:10">
      <c r="A17" s="117" t="s">
        <v>907</v>
      </c>
      <c r="B17" s="117" t="s">
        <v>894</v>
      </c>
      <c r="C17" s="118">
        <v>47.294510329295221</v>
      </c>
      <c r="D17" s="118">
        <v>14.779534477904759</v>
      </c>
      <c r="E17" s="118">
        <v>22.169301716857134</v>
      </c>
      <c r="F17" s="118">
        <v>7.3897672389523796</v>
      </c>
      <c r="G17" s="118">
        <v>1.4779534477904757</v>
      </c>
      <c r="H17" s="118">
        <v>11.823627582323805</v>
      </c>
      <c r="I17" s="118">
        <v>26.603162060228563</v>
      </c>
      <c r="J17" s="118">
        <v>14.779534477904759</v>
      </c>
    </row>
    <row r="18" spans="1:10">
      <c r="A18" s="115" t="s">
        <v>907</v>
      </c>
      <c r="B18" s="115" t="s">
        <v>895</v>
      </c>
      <c r="C18" s="116">
        <v>47.987336617850822</v>
      </c>
      <c r="D18" s="116">
        <v>14.996042693078381</v>
      </c>
      <c r="E18" s="116">
        <v>22.49406403961757</v>
      </c>
      <c r="F18" s="116">
        <v>7.4980213465391907</v>
      </c>
      <c r="G18" s="116">
        <v>1.4996042693078382</v>
      </c>
      <c r="H18" s="116">
        <v>11.996834154462706</v>
      </c>
      <c r="I18" s="116">
        <v>26.992876847541087</v>
      </c>
      <c r="J18" s="116">
        <v>14.996042693078381</v>
      </c>
    </row>
    <row r="19" spans="1:10">
      <c r="A19" s="117" t="s">
        <v>907</v>
      </c>
      <c r="B19" s="117" t="s">
        <v>896</v>
      </c>
      <c r="C19" s="118">
        <v>47.294510329295221</v>
      </c>
      <c r="D19" s="118">
        <v>14.779534477904759</v>
      </c>
      <c r="E19" s="118">
        <v>22.169301716857134</v>
      </c>
      <c r="F19" s="118">
        <v>7.3897672389523796</v>
      </c>
      <c r="G19" s="118">
        <v>1.4779534477904757</v>
      </c>
      <c r="H19" s="118">
        <v>11.823627582323805</v>
      </c>
      <c r="I19" s="118">
        <v>26.603162060228563</v>
      </c>
      <c r="J19" s="118">
        <v>14.779534477904759</v>
      </c>
    </row>
    <row r="20" spans="1:10">
      <c r="A20" s="115" t="s">
        <v>907</v>
      </c>
      <c r="B20" s="115" t="s">
        <v>897</v>
      </c>
      <c r="C20" s="116">
        <v>47.294510329295221</v>
      </c>
      <c r="D20" s="116">
        <v>14.779534477904759</v>
      </c>
      <c r="E20" s="116">
        <v>22.169301716857134</v>
      </c>
      <c r="F20" s="116">
        <v>7.3897672389523796</v>
      </c>
      <c r="G20" s="116">
        <v>1.4779534477904757</v>
      </c>
      <c r="H20" s="116">
        <v>11.823627582323805</v>
      </c>
      <c r="I20" s="116">
        <v>26.603162060228563</v>
      </c>
      <c r="J20" s="116">
        <v>14.779534477904759</v>
      </c>
    </row>
    <row r="21" spans="1:10">
      <c r="A21" s="117" t="s">
        <v>907</v>
      </c>
      <c r="B21" s="117" t="s">
        <v>911</v>
      </c>
      <c r="C21" s="118">
        <v>47.987336617850822</v>
      </c>
      <c r="D21" s="118">
        <v>14.996042693078381</v>
      </c>
      <c r="E21" s="118">
        <v>22.49406403961757</v>
      </c>
      <c r="F21" s="118">
        <v>7.4980213465391907</v>
      </c>
      <c r="G21" s="118">
        <v>1.4996042693078382</v>
      </c>
      <c r="H21" s="118">
        <v>11.996834154462706</v>
      </c>
      <c r="I21" s="118">
        <v>26.992876847541087</v>
      </c>
      <c r="J21" s="118">
        <v>14.996042693078381</v>
      </c>
    </row>
    <row r="22" spans="1:10">
      <c r="A22" s="115" t="s">
        <v>907</v>
      </c>
      <c r="B22" s="115" t="s">
        <v>912</v>
      </c>
      <c r="C22" s="116">
        <v>47.294510329295221</v>
      </c>
      <c r="D22" s="116">
        <v>14.779534477904759</v>
      </c>
      <c r="E22" s="116">
        <v>22.169301716857134</v>
      </c>
      <c r="F22" s="116">
        <v>7.3897672389523796</v>
      </c>
      <c r="G22" s="116">
        <v>1.4779534477904757</v>
      </c>
      <c r="H22" s="116">
        <v>11.823627582323805</v>
      </c>
      <c r="I22" s="116">
        <v>26.603162060228563</v>
      </c>
      <c r="J22" s="116">
        <v>14.779534477904759</v>
      </c>
    </row>
    <row r="23" spans="1:10">
      <c r="A23" s="117" t="s">
        <v>907</v>
      </c>
      <c r="B23" s="267" t="s">
        <v>900</v>
      </c>
      <c r="C23" s="118">
        <v>59.528295376500814</v>
      </c>
      <c r="D23" s="118">
        <v>18.602592305156506</v>
      </c>
      <c r="E23" s="118">
        <v>27.903888457734755</v>
      </c>
      <c r="F23" s="118">
        <v>9.3012961525782529</v>
      </c>
      <c r="G23" s="118">
        <v>1.8602592305156505</v>
      </c>
      <c r="H23" s="118">
        <v>14.882073844125204</v>
      </c>
      <c r="I23" s="118">
        <v>33.484666149281708</v>
      </c>
      <c r="J23" s="118">
        <v>18.602592305156506</v>
      </c>
    </row>
    <row r="24" spans="1:10">
      <c r="A24" s="115" t="s">
        <v>907</v>
      </c>
      <c r="B24" s="115" t="s">
        <v>901</v>
      </c>
      <c r="C24" s="116">
        <v>43.661110357594644</v>
      </c>
      <c r="D24" s="116">
        <v>13.644096986748327</v>
      </c>
      <c r="E24" s="116">
        <v>20.466145480122488</v>
      </c>
      <c r="F24" s="116">
        <v>6.8220484933741634</v>
      </c>
      <c r="G24" s="116">
        <v>1.3644096986748326</v>
      </c>
      <c r="H24" s="116">
        <v>10.915277589398661</v>
      </c>
      <c r="I24" s="116">
        <v>24.559374576146986</v>
      </c>
      <c r="J24" s="116">
        <v>13.644096986748327</v>
      </c>
    </row>
    <row r="25" spans="1:10">
      <c r="A25" s="117" t="s">
        <v>907</v>
      </c>
      <c r="B25" s="117" t="s">
        <v>902</v>
      </c>
      <c r="C25" s="118">
        <v>43.661110357594644</v>
      </c>
      <c r="D25" s="118">
        <v>13.644096986748327</v>
      </c>
      <c r="E25" s="118">
        <v>20.466145480122488</v>
      </c>
      <c r="F25" s="118">
        <v>6.8220484933741634</v>
      </c>
      <c r="G25" s="118">
        <v>1.3644096986748326</v>
      </c>
      <c r="H25" s="118">
        <v>10.915277589398661</v>
      </c>
      <c r="I25" s="118">
        <v>24.559374576146986</v>
      </c>
      <c r="J25" s="118">
        <v>13.644096986748327</v>
      </c>
    </row>
    <row r="26" spans="1:10">
      <c r="A26" s="115" t="s">
        <v>907</v>
      </c>
      <c r="B26" s="115" t="s">
        <v>903</v>
      </c>
      <c r="C26" s="116">
        <v>48.465867713170432</v>
      </c>
      <c r="D26" s="116">
        <v>15.145583660365762</v>
      </c>
      <c r="E26" s="116">
        <v>22.718375490548642</v>
      </c>
      <c r="F26" s="116">
        <v>7.5727918301828812</v>
      </c>
      <c r="G26" s="116">
        <v>1.514558366036576</v>
      </c>
      <c r="H26" s="116">
        <v>12.116466928292608</v>
      </c>
      <c r="I26" s="116">
        <v>27.262050588658369</v>
      </c>
      <c r="J26" s="116">
        <v>15.145583660365762</v>
      </c>
    </row>
    <row r="27" spans="1:10">
      <c r="A27" s="117" t="s">
        <v>907</v>
      </c>
      <c r="B27" s="117" t="s">
        <v>904</v>
      </c>
      <c r="C27" s="118">
        <v>48.465867713170432</v>
      </c>
      <c r="D27" s="118">
        <v>15.145583660365762</v>
      </c>
      <c r="E27" s="118">
        <v>22.718375490548642</v>
      </c>
      <c r="F27" s="118">
        <v>7.5727918301828812</v>
      </c>
      <c r="G27" s="118">
        <v>1.514558366036576</v>
      </c>
      <c r="H27" s="118">
        <v>12.116466928292608</v>
      </c>
      <c r="I27" s="118">
        <v>27.262050588658369</v>
      </c>
      <c r="J27" s="118">
        <v>15.145583660365762</v>
      </c>
    </row>
    <row r="28" spans="1:10">
      <c r="A28" s="266" t="s">
        <v>907</v>
      </c>
      <c r="B28" s="115" t="s">
        <v>905</v>
      </c>
      <c r="C28" s="116">
        <v>47.294510329295221</v>
      </c>
      <c r="D28" s="116">
        <v>14.779534477904759</v>
      </c>
      <c r="E28" s="116">
        <v>22.169301716857134</v>
      </c>
      <c r="F28" s="116">
        <v>7.3897672389523796</v>
      </c>
      <c r="G28" s="116">
        <v>1.4779534477904757</v>
      </c>
      <c r="H28" s="116">
        <v>11.823627582323805</v>
      </c>
      <c r="I28" s="116">
        <v>26.603162060228563</v>
      </c>
      <c r="J28" s="116">
        <v>14.779534477904759</v>
      </c>
    </row>
    <row r="29" spans="1:10">
      <c r="A29" s="117" t="s">
        <v>907</v>
      </c>
      <c r="B29" s="117" t="s">
        <v>906</v>
      </c>
      <c r="C29" s="118">
        <v>47.987336617850822</v>
      </c>
      <c r="D29" s="118">
        <v>14.996042693078381</v>
      </c>
      <c r="E29" s="118">
        <v>22.49406403961757</v>
      </c>
      <c r="F29" s="118">
        <v>7.4980213465391907</v>
      </c>
      <c r="G29" s="118">
        <v>1.4996042693078382</v>
      </c>
      <c r="H29" s="118">
        <v>11.996834154462706</v>
      </c>
      <c r="I29" s="118">
        <v>26.992876847541087</v>
      </c>
      <c r="J29" s="118">
        <v>14.996042693078381</v>
      </c>
    </row>
    <row r="30" spans="1:10">
      <c r="A30" s="115" t="s">
        <v>908</v>
      </c>
      <c r="B30" s="115" t="s">
        <v>893</v>
      </c>
      <c r="C30" s="116">
        <v>62.46375959451251</v>
      </c>
      <c r="D30" s="116">
        <v>19.519924873285159</v>
      </c>
      <c r="E30" s="116">
        <v>29.279887309927737</v>
      </c>
      <c r="F30" s="116">
        <v>9.7599624366425797</v>
      </c>
      <c r="G30" s="116">
        <v>1.9519924873285159</v>
      </c>
      <c r="H30" s="116">
        <v>15.615939898628127</v>
      </c>
      <c r="I30" s="116">
        <v>35.135864771913283</v>
      </c>
      <c r="J30" s="116">
        <v>19.519924873285159</v>
      </c>
    </row>
    <row r="31" spans="1:10">
      <c r="A31" s="117" t="s">
        <v>908</v>
      </c>
      <c r="B31" s="117" t="s">
        <v>894</v>
      </c>
      <c r="C31" s="118">
        <v>62.46375959451251</v>
      </c>
      <c r="D31" s="118">
        <v>19.519924873285159</v>
      </c>
      <c r="E31" s="118">
        <v>29.279887309927737</v>
      </c>
      <c r="F31" s="118">
        <v>9.7599624366425797</v>
      </c>
      <c r="G31" s="118">
        <v>1.9519924873285159</v>
      </c>
      <c r="H31" s="118">
        <v>15.615939898628127</v>
      </c>
      <c r="I31" s="118">
        <v>35.135864771913283</v>
      </c>
      <c r="J31" s="118">
        <v>19.519924873285159</v>
      </c>
    </row>
    <row r="32" spans="1:10">
      <c r="A32" s="115" t="s">
        <v>908</v>
      </c>
      <c r="B32" s="115" t="s">
        <v>895</v>
      </c>
      <c r="C32" s="116">
        <v>63.291504686628912</v>
      </c>
      <c r="D32" s="116">
        <v>19.778595214571538</v>
      </c>
      <c r="E32" s="116">
        <v>29.667892821857301</v>
      </c>
      <c r="F32" s="116">
        <v>9.8892976072857692</v>
      </c>
      <c r="G32" s="116">
        <v>1.9778595214571535</v>
      </c>
      <c r="H32" s="116">
        <v>15.822876171657228</v>
      </c>
      <c r="I32" s="116">
        <v>35.601471386228766</v>
      </c>
      <c r="J32" s="116">
        <v>19.778595214571538</v>
      </c>
    </row>
    <row r="33" spans="1:10">
      <c r="A33" s="117" t="s">
        <v>908</v>
      </c>
      <c r="B33" s="117" t="s">
        <v>896</v>
      </c>
      <c r="C33" s="118">
        <v>62.46375959451251</v>
      </c>
      <c r="D33" s="118">
        <v>19.519924873285159</v>
      </c>
      <c r="E33" s="118">
        <v>29.279887309927737</v>
      </c>
      <c r="F33" s="118">
        <v>9.7599624366425797</v>
      </c>
      <c r="G33" s="118">
        <v>1.9519924873285159</v>
      </c>
      <c r="H33" s="118">
        <v>15.615939898628127</v>
      </c>
      <c r="I33" s="118">
        <v>35.135864771913283</v>
      </c>
      <c r="J33" s="118">
        <v>19.519924873285159</v>
      </c>
    </row>
    <row r="34" spans="1:10">
      <c r="A34" s="115" t="s">
        <v>908</v>
      </c>
      <c r="B34" s="115" t="s">
        <v>897</v>
      </c>
      <c r="C34" s="116">
        <v>62.46375959451251</v>
      </c>
      <c r="D34" s="116">
        <v>19.519924873285159</v>
      </c>
      <c r="E34" s="116">
        <v>29.279887309927737</v>
      </c>
      <c r="F34" s="116">
        <v>9.7599624366425797</v>
      </c>
      <c r="G34" s="116">
        <v>1.9519924873285159</v>
      </c>
      <c r="H34" s="116">
        <v>15.615939898628127</v>
      </c>
      <c r="I34" s="116">
        <v>35.135864771913283</v>
      </c>
      <c r="J34" s="116">
        <v>19.519924873285159</v>
      </c>
    </row>
    <row r="35" spans="1:10">
      <c r="A35" s="117" t="s">
        <v>908</v>
      </c>
      <c r="B35" s="117" t="s">
        <v>911</v>
      </c>
      <c r="C35" s="118">
        <v>63.291504686628912</v>
      </c>
      <c r="D35" s="118">
        <v>19.778595214571538</v>
      </c>
      <c r="E35" s="118">
        <v>29.667892821857301</v>
      </c>
      <c r="F35" s="118">
        <v>9.8892976072857692</v>
      </c>
      <c r="G35" s="118">
        <v>1.9778595214571535</v>
      </c>
      <c r="H35" s="118">
        <v>15.822876171657228</v>
      </c>
      <c r="I35" s="118">
        <v>35.601471386228766</v>
      </c>
      <c r="J35" s="118">
        <v>19.778595214571538</v>
      </c>
    </row>
    <row r="36" spans="1:10">
      <c r="A36" s="115" t="s">
        <v>908</v>
      </c>
      <c r="B36" s="115" t="s">
        <v>912</v>
      </c>
      <c r="C36" s="116">
        <v>62.46375959451251</v>
      </c>
      <c r="D36" s="116">
        <v>19.519924873285159</v>
      </c>
      <c r="E36" s="116">
        <v>29.279887309927737</v>
      </c>
      <c r="F36" s="116">
        <v>9.7599624366425797</v>
      </c>
      <c r="G36" s="116">
        <v>1.9519924873285159</v>
      </c>
      <c r="H36" s="116">
        <v>15.615939898628127</v>
      </c>
      <c r="I36" s="116">
        <v>35.135864771913283</v>
      </c>
      <c r="J36" s="116">
        <v>19.519924873285159</v>
      </c>
    </row>
    <row r="37" spans="1:10">
      <c r="A37" s="117" t="s">
        <v>908</v>
      </c>
      <c r="B37" s="117" t="s">
        <v>900</v>
      </c>
      <c r="C37" s="118">
        <v>76.009741336458447</v>
      </c>
      <c r="D37" s="118">
        <v>23.753044167643267</v>
      </c>
      <c r="E37" s="118">
        <v>35.629566251464894</v>
      </c>
      <c r="F37" s="118">
        <v>11.876522083821634</v>
      </c>
      <c r="G37" s="118">
        <v>2.3753044167643265</v>
      </c>
      <c r="H37" s="118">
        <v>19.002435334114612</v>
      </c>
      <c r="I37" s="118">
        <v>42.755479501757875</v>
      </c>
      <c r="J37" s="118">
        <v>23.753044167643267</v>
      </c>
    </row>
    <row r="38" spans="1:10">
      <c r="A38" s="115" t="s">
        <v>908</v>
      </c>
      <c r="B38" s="115" t="s">
        <v>901</v>
      </c>
      <c r="C38" s="116">
        <v>56.94489908518463</v>
      </c>
      <c r="D38" s="116">
        <v>17.795280964120199</v>
      </c>
      <c r="E38" s="116">
        <v>26.692921446180296</v>
      </c>
      <c r="F38" s="116">
        <v>8.8976404820600994</v>
      </c>
      <c r="G38" s="116">
        <v>1.7795280964120197</v>
      </c>
      <c r="H38" s="116">
        <v>14.236224771296158</v>
      </c>
      <c r="I38" s="116">
        <v>32.031505735416353</v>
      </c>
      <c r="J38" s="116">
        <v>17.795280964120199</v>
      </c>
    </row>
    <row r="39" spans="1:10">
      <c r="A39" s="117" t="s">
        <v>908</v>
      </c>
      <c r="B39" s="117" t="s">
        <v>902</v>
      </c>
      <c r="C39" s="118">
        <v>56.94489908518463</v>
      </c>
      <c r="D39" s="118">
        <v>17.795280964120199</v>
      </c>
      <c r="E39" s="118">
        <v>26.692921446180296</v>
      </c>
      <c r="F39" s="118">
        <v>8.8976404820600994</v>
      </c>
      <c r="G39" s="118">
        <v>1.7795280964120197</v>
      </c>
      <c r="H39" s="118">
        <v>14.236224771296158</v>
      </c>
      <c r="I39" s="118">
        <v>32.031505735416353</v>
      </c>
      <c r="J39" s="118">
        <v>17.795280964120199</v>
      </c>
    </row>
    <row r="40" spans="1:10">
      <c r="A40" s="115" t="s">
        <v>908</v>
      </c>
      <c r="B40" s="115" t="s">
        <v>903</v>
      </c>
      <c r="C40" s="116">
        <v>63.426366684552335</v>
      </c>
      <c r="D40" s="116">
        <v>19.820739588922606</v>
      </c>
      <c r="E40" s="116">
        <v>29.731109383383902</v>
      </c>
      <c r="F40" s="116">
        <v>9.9103697944613032</v>
      </c>
      <c r="G40" s="116">
        <v>1.9820739588922605</v>
      </c>
      <c r="H40" s="116">
        <v>15.856591671138084</v>
      </c>
      <c r="I40" s="116">
        <v>35.677331260060683</v>
      </c>
      <c r="J40" s="116">
        <v>19.820739588922606</v>
      </c>
    </row>
    <row r="41" spans="1:10">
      <c r="A41" s="117" t="s">
        <v>908</v>
      </c>
      <c r="B41" s="117" t="s">
        <v>904</v>
      </c>
      <c r="C41" s="118">
        <v>63.426366684552335</v>
      </c>
      <c r="D41" s="118">
        <v>19.820739588922606</v>
      </c>
      <c r="E41" s="118">
        <v>29.731109383383902</v>
      </c>
      <c r="F41" s="118">
        <v>9.9103697944613032</v>
      </c>
      <c r="G41" s="118">
        <v>1.9820739588922605</v>
      </c>
      <c r="H41" s="118">
        <v>15.856591671138084</v>
      </c>
      <c r="I41" s="118">
        <v>35.677331260060683</v>
      </c>
      <c r="J41" s="118">
        <v>19.820739588922606</v>
      </c>
    </row>
    <row r="42" spans="1:10">
      <c r="A42" s="266" t="s">
        <v>908</v>
      </c>
      <c r="B42" s="270" t="s">
        <v>905</v>
      </c>
      <c r="C42" s="116">
        <v>62.46375959451251</v>
      </c>
      <c r="D42" s="116">
        <v>19.519924873285159</v>
      </c>
      <c r="E42" s="116">
        <v>29.279887309927737</v>
      </c>
      <c r="F42" s="116">
        <v>9.7599624366425797</v>
      </c>
      <c r="G42" s="116">
        <v>1.9519924873285159</v>
      </c>
      <c r="H42" s="116">
        <v>15.615939898628127</v>
      </c>
      <c r="I42" s="116">
        <v>35.135864771913283</v>
      </c>
      <c r="J42" s="116">
        <v>19.519924873285159</v>
      </c>
    </row>
    <row r="43" spans="1:10">
      <c r="A43" s="117" t="s">
        <v>908</v>
      </c>
      <c r="B43" s="117" t="s">
        <v>906</v>
      </c>
      <c r="C43" s="277">
        <v>63.291504686628912</v>
      </c>
      <c r="D43" s="277">
        <v>19.778595214571538</v>
      </c>
      <c r="E43" s="277">
        <v>29.667892821857301</v>
      </c>
      <c r="F43" s="277">
        <v>9.8892976072857692</v>
      </c>
      <c r="G43" s="277">
        <v>1.9778595214571535</v>
      </c>
      <c r="H43" s="277">
        <v>15.822876171657228</v>
      </c>
      <c r="I43" s="277">
        <v>35.601471386228766</v>
      </c>
      <c r="J43" s="277">
        <v>19.778595214571538</v>
      </c>
    </row>
    <row r="44" spans="1:10">
      <c r="A44" s="115" t="s">
        <v>909</v>
      </c>
      <c r="B44" s="115" t="s">
        <v>893</v>
      </c>
      <c r="C44" s="116">
        <v>74.314735582963507</v>
      </c>
      <c r="D44" s="116">
        <v>23.223354869676097</v>
      </c>
      <c r="E44" s="116">
        <v>34.835032304514144</v>
      </c>
      <c r="F44" s="116">
        <v>11.611677434838048</v>
      </c>
      <c r="G44" s="116">
        <v>2.3223354869676096</v>
      </c>
      <c r="H44" s="116">
        <v>18.578683895740877</v>
      </c>
      <c r="I44" s="116">
        <v>41.802038765416974</v>
      </c>
      <c r="J44" s="116">
        <v>23.223354869676097</v>
      </c>
    </row>
    <row r="45" spans="1:10">
      <c r="A45" s="117" t="s">
        <v>909</v>
      </c>
      <c r="B45" s="117" t="s">
        <v>894</v>
      </c>
      <c r="C45" s="118">
        <v>74.314735582963507</v>
      </c>
      <c r="D45" s="118">
        <v>23.223354869676097</v>
      </c>
      <c r="E45" s="118">
        <v>34.835032304514144</v>
      </c>
      <c r="F45" s="118">
        <v>11.611677434838048</v>
      </c>
      <c r="G45" s="118">
        <v>2.3223354869676096</v>
      </c>
      <c r="H45" s="118">
        <v>18.578683895740877</v>
      </c>
      <c r="I45" s="118">
        <v>41.802038765416974</v>
      </c>
      <c r="J45" s="118">
        <v>23.223354869676097</v>
      </c>
    </row>
    <row r="46" spans="1:10">
      <c r="A46" s="115" t="s">
        <v>909</v>
      </c>
      <c r="B46" s="115" t="s">
        <v>895</v>
      </c>
      <c r="C46" s="116">
        <v>75.518065452560066</v>
      </c>
      <c r="D46" s="116">
        <v>23.599395453925023</v>
      </c>
      <c r="E46" s="116">
        <v>35.399093180887533</v>
      </c>
      <c r="F46" s="116">
        <v>11.799697726962512</v>
      </c>
      <c r="G46" s="116">
        <v>2.3599395453925021</v>
      </c>
      <c r="H46" s="116">
        <v>18.879516363140016</v>
      </c>
      <c r="I46" s="116">
        <v>42.47891181706504</v>
      </c>
      <c r="J46" s="116">
        <v>23.599395453925023</v>
      </c>
    </row>
    <row r="47" spans="1:10">
      <c r="A47" s="117" t="s">
        <v>909</v>
      </c>
      <c r="B47" s="117" t="s">
        <v>896</v>
      </c>
      <c r="C47" s="118">
        <v>74.314735582963507</v>
      </c>
      <c r="D47" s="118">
        <v>23.223354869676097</v>
      </c>
      <c r="E47" s="118">
        <v>34.835032304514144</v>
      </c>
      <c r="F47" s="118">
        <v>11.611677434838048</v>
      </c>
      <c r="G47" s="118">
        <v>2.3223354869676096</v>
      </c>
      <c r="H47" s="118">
        <v>18.578683895740877</v>
      </c>
      <c r="I47" s="118">
        <v>41.802038765416974</v>
      </c>
      <c r="J47" s="118">
        <v>23.223354869676097</v>
      </c>
    </row>
    <row r="48" spans="1:10">
      <c r="A48" s="115" t="s">
        <v>909</v>
      </c>
      <c r="B48" s="115" t="s">
        <v>897</v>
      </c>
      <c r="C48" s="116">
        <v>74.314735582963507</v>
      </c>
      <c r="D48" s="116">
        <v>23.223354869676097</v>
      </c>
      <c r="E48" s="116">
        <v>34.835032304514144</v>
      </c>
      <c r="F48" s="116">
        <v>11.611677434838048</v>
      </c>
      <c r="G48" s="116">
        <v>2.3223354869676096</v>
      </c>
      <c r="H48" s="116">
        <v>18.578683895740877</v>
      </c>
      <c r="I48" s="116">
        <v>41.802038765416974</v>
      </c>
      <c r="J48" s="116">
        <v>23.223354869676097</v>
      </c>
    </row>
    <row r="49" spans="1:10">
      <c r="A49" s="117" t="s">
        <v>909</v>
      </c>
      <c r="B49" s="117" t="s">
        <v>911</v>
      </c>
      <c r="C49" s="118">
        <v>75.518065452560066</v>
      </c>
      <c r="D49" s="118">
        <v>23.599395453925023</v>
      </c>
      <c r="E49" s="118">
        <v>35.399093180887533</v>
      </c>
      <c r="F49" s="118">
        <v>11.799697726962512</v>
      </c>
      <c r="G49" s="118">
        <v>2.3599395453925021</v>
      </c>
      <c r="H49" s="118">
        <v>18.879516363140016</v>
      </c>
      <c r="I49" s="118">
        <v>42.47891181706504</v>
      </c>
      <c r="J49" s="118">
        <v>23.599395453925023</v>
      </c>
    </row>
    <row r="50" spans="1:10">
      <c r="A50" s="115" t="s">
        <v>909</v>
      </c>
      <c r="B50" s="115" t="s">
        <v>912</v>
      </c>
      <c r="C50" s="116">
        <v>74.314735582963507</v>
      </c>
      <c r="D50" s="116">
        <v>23.223354869676097</v>
      </c>
      <c r="E50" s="116">
        <v>34.835032304514144</v>
      </c>
      <c r="F50" s="116">
        <v>11.611677434838048</v>
      </c>
      <c r="G50" s="116">
        <v>2.3223354869676096</v>
      </c>
      <c r="H50" s="116">
        <v>18.578683895740877</v>
      </c>
      <c r="I50" s="116">
        <v>41.802038765416974</v>
      </c>
      <c r="J50" s="116">
        <v>23.223354869676097</v>
      </c>
    </row>
    <row r="51" spans="1:10">
      <c r="A51" s="117" t="s">
        <v>909</v>
      </c>
      <c r="B51" s="117" t="s">
        <v>900</v>
      </c>
      <c r="C51" s="118">
        <v>90.769356405966221</v>
      </c>
      <c r="D51" s="118">
        <v>28.365423876864444</v>
      </c>
      <c r="E51" s="118">
        <v>42.548135815296661</v>
      </c>
      <c r="F51" s="118">
        <v>14.182711938432222</v>
      </c>
      <c r="G51" s="118">
        <v>2.8365423876864444</v>
      </c>
      <c r="H51" s="118">
        <v>22.692339101491555</v>
      </c>
      <c r="I51" s="118">
        <v>51.057762978355996</v>
      </c>
      <c r="J51" s="118">
        <v>28.365423876864444</v>
      </c>
    </row>
    <row r="52" spans="1:10">
      <c r="A52" s="115" t="s">
        <v>909</v>
      </c>
      <c r="B52" s="115" t="s">
        <v>901</v>
      </c>
      <c r="C52" s="116">
        <v>66.924908620003407</v>
      </c>
      <c r="D52" s="116">
        <v>20.914033943751065</v>
      </c>
      <c r="E52" s="116">
        <v>31.371050915626594</v>
      </c>
      <c r="F52" s="116">
        <v>10.457016971875532</v>
      </c>
      <c r="G52" s="116">
        <v>2.0914033943751065</v>
      </c>
      <c r="H52" s="116">
        <v>16.731227155000852</v>
      </c>
      <c r="I52" s="116">
        <v>37.645261098751909</v>
      </c>
      <c r="J52" s="116">
        <v>20.914033943751065</v>
      </c>
    </row>
    <row r="53" spans="1:10">
      <c r="A53" s="117" t="s">
        <v>909</v>
      </c>
      <c r="B53" s="117" t="s">
        <v>902</v>
      </c>
      <c r="C53" s="118">
        <v>66.924908620003407</v>
      </c>
      <c r="D53" s="118">
        <v>20.914033943751065</v>
      </c>
      <c r="E53" s="118">
        <v>31.371050915626594</v>
      </c>
      <c r="F53" s="118">
        <v>10.457016971875532</v>
      </c>
      <c r="G53" s="118">
        <v>2.0914033943751065</v>
      </c>
      <c r="H53" s="118">
        <v>16.731227155000852</v>
      </c>
      <c r="I53" s="118">
        <v>37.645261098751909</v>
      </c>
      <c r="J53" s="118">
        <v>20.914033943751065</v>
      </c>
    </row>
    <row r="54" spans="1:10">
      <c r="A54" s="115" t="s">
        <v>909</v>
      </c>
      <c r="B54" s="115" t="s">
        <v>903</v>
      </c>
      <c r="C54" s="116">
        <v>76.343241372848652</v>
      </c>
      <c r="D54" s="116">
        <v>23.857262929015207</v>
      </c>
      <c r="E54" s="116">
        <v>35.785894393522803</v>
      </c>
      <c r="F54" s="116">
        <v>11.928631464507603</v>
      </c>
      <c r="G54" s="116">
        <v>2.3857262929015204</v>
      </c>
      <c r="H54" s="116">
        <v>19.085810343212163</v>
      </c>
      <c r="I54" s="116">
        <v>42.943073272227366</v>
      </c>
      <c r="J54" s="116">
        <v>23.857262929015207</v>
      </c>
    </row>
    <row r="55" spans="1:10">
      <c r="A55" s="161" t="s">
        <v>909</v>
      </c>
      <c r="B55" s="161" t="s">
        <v>904</v>
      </c>
      <c r="C55" s="162">
        <v>76.343241372848652</v>
      </c>
      <c r="D55" s="162">
        <v>23.857262929015207</v>
      </c>
      <c r="E55" s="162">
        <v>35.785894393522803</v>
      </c>
      <c r="F55" s="162">
        <v>11.928631464507603</v>
      </c>
      <c r="G55" s="162">
        <v>2.3857262929015204</v>
      </c>
      <c r="H55" s="162">
        <v>19.085810343212163</v>
      </c>
      <c r="I55" s="162">
        <v>42.943073272227366</v>
      </c>
      <c r="J55" s="162">
        <v>23.857262929015207</v>
      </c>
    </row>
    <row r="56" spans="1:10">
      <c r="A56" s="276" t="s">
        <v>909</v>
      </c>
      <c r="B56" s="275" t="s">
        <v>905</v>
      </c>
      <c r="C56" s="116">
        <v>74.314735582963507</v>
      </c>
      <c r="D56" s="116">
        <v>23.223354869676097</v>
      </c>
      <c r="E56" s="116">
        <v>34.835032304514144</v>
      </c>
      <c r="F56" s="116">
        <v>11.611677434838048</v>
      </c>
      <c r="G56" s="116">
        <v>2.3223354869676096</v>
      </c>
      <c r="H56" s="116">
        <v>18.578683895740877</v>
      </c>
      <c r="I56" s="116">
        <v>41.802038765416974</v>
      </c>
      <c r="J56" s="116">
        <v>23.223354869676097</v>
      </c>
    </row>
    <row r="57" spans="1:10">
      <c r="A57" s="161" t="s">
        <v>909</v>
      </c>
      <c r="B57" s="161" t="s">
        <v>906</v>
      </c>
      <c r="C57" s="162">
        <v>75.518065452560066</v>
      </c>
      <c r="D57" s="162">
        <v>23.599395453925023</v>
      </c>
      <c r="E57" s="162">
        <v>35.399093180887533</v>
      </c>
      <c r="F57" s="162">
        <v>11.799697726962512</v>
      </c>
      <c r="G57" s="162">
        <v>2.3599395453925021</v>
      </c>
      <c r="H57" s="162">
        <v>18.879516363140016</v>
      </c>
      <c r="I57" s="162">
        <v>42.47891181706504</v>
      </c>
      <c r="J57" s="162">
        <v>23.599395453925023</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CC51-C551-44A3-8080-9F8C3F2903DF}">
  <sheetPr>
    <tabColor rgb="FFFFC000"/>
  </sheetPr>
  <dimension ref="A1:E57"/>
  <sheetViews>
    <sheetView workbookViewId="0">
      <selection activeCell="B33" sqref="B33"/>
    </sheetView>
    <sheetView workbookViewId="1"/>
  </sheetViews>
  <sheetFormatPr defaultColWidth="11.44140625" defaultRowHeight="14.4"/>
  <cols>
    <col min="2" max="2" width="43.109375" bestFit="1" customWidth="1"/>
  </cols>
  <sheetData>
    <row r="1" spans="1:5">
      <c r="A1" t="s">
        <v>888</v>
      </c>
      <c r="B1" t="s">
        <v>889</v>
      </c>
      <c r="C1" t="s">
        <v>885</v>
      </c>
      <c r="D1" t="s">
        <v>886</v>
      </c>
      <c r="E1" t="s">
        <v>913</v>
      </c>
    </row>
    <row r="2" spans="1:5">
      <c r="A2" t="s">
        <v>892</v>
      </c>
      <c r="B2" t="s">
        <v>893</v>
      </c>
      <c r="C2">
        <v>32</v>
      </c>
      <c r="D2">
        <v>0</v>
      </c>
      <c r="E2">
        <v>0</v>
      </c>
    </row>
    <row r="3" spans="1:5">
      <c r="A3" t="s">
        <v>892</v>
      </c>
      <c r="B3" t="s">
        <v>894</v>
      </c>
      <c r="C3">
        <v>32</v>
      </c>
      <c r="D3">
        <v>0</v>
      </c>
      <c r="E3">
        <v>0</v>
      </c>
    </row>
    <row r="4" spans="1:5">
      <c r="A4" t="s">
        <v>892</v>
      </c>
      <c r="B4" t="s">
        <v>895</v>
      </c>
      <c r="C4">
        <v>32</v>
      </c>
      <c r="D4">
        <v>0</v>
      </c>
      <c r="E4">
        <v>0</v>
      </c>
    </row>
    <row r="5" spans="1:5">
      <c r="A5" t="s">
        <v>892</v>
      </c>
      <c r="B5" t="s">
        <v>896</v>
      </c>
      <c r="C5">
        <v>32</v>
      </c>
      <c r="D5">
        <v>0</v>
      </c>
      <c r="E5">
        <v>0</v>
      </c>
    </row>
    <row r="6" spans="1:5">
      <c r="A6" t="s">
        <v>892</v>
      </c>
      <c r="B6" t="s">
        <v>897</v>
      </c>
      <c r="C6">
        <v>32</v>
      </c>
      <c r="D6">
        <v>0</v>
      </c>
      <c r="E6">
        <v>0</v>
      </c>
    </row>
    <row r="7" spans="1:5">
      <c r="A7" t="s">
        <v>892</v>
      </c>
      <c r="B7" t="s">
        <v>911</v>
      </c>
      <c r="C7">
        <v>32</v>
      </c>
      <c r="D7">
        <v>0</v>
      </c>
      <c r="E7">
        <v>0</v>
      </c>
    </row>
    <row r="8" spans="1:5">
      <c r="A8" t="s">
        <v>892</v>
      </c>
      <c r="B8" t="s">
        <v>912</v>
      </c>
      <c r="C8">
        <v>32</v>
      </c>
      <c r="D8">
        <v>0</v>
      </c>
      <c r="E8">
        <v>0</v>
      </c>
    </row>
    <row r="9" spans="1:5">
      <c r="A9" t="s">
        <v>892</v>
      </c>
      <c r="B9" t="s">
        <v>900</v>
      </c>
      <c r="C9">
        <v>32</v>
      </c>
      <c r="D9">
        <v>0</v>
      </c>
      <c r="E9">
        <v>0</v>
      </c>
    </row>
    <row r="10" spans="1:5">
      <c r="A10" t="s">
        <v>892</v>
      </c>
      <c r="B10" t="s">
        <v>901</v>
      </c>
      <c r="C10">
        <v>32</v>
      </c>
      <c r="D10">
        <v>0</v>
      </c>
      <c r="E10">
        <v>0</v>
      </c>
    </row>
    <row r="11" spans="1:5">
      <c r="A11" t="s">
        <v>892</v>
      </c>
      <c r="B11" t="s">
        <v>902</v>
      </c>
      <c r="C11">
        <v>32</v>
      </c>
      <c r="D11">
        <v>0</v>
      </c>
      <c r="E11">
        <v>0</v>
      </c>
    </row>
    <row r="12" spans="1:5">
      <c r="A12" t="s">
        <v>892</v>
      </c>
      <c r="B12" t="s">
        <v>903</v>
      </c>
      <c r="C12">
        <v>32</v>
      </c>
      <c r="D12">
        <v>0</v>
      </c>
      <c r="E12">
        <v>0</v>
      </c>
    </row>
    <row r="13" spans="1:5">
      <c r="A13" t="s">
        <v>892</v>
      </c>
      <c r="B13" t="s">
        <v>904</v>
      </c>
      <c r="C13">
        <v>32</v>
      </c>
      <c r="D13">
        <v>0</v>
      </c>
      <c r="E13">
        <v>0</v>
      </c>
    </row>
    <row r="14" spans="1:5">
      <c r="A14" t="s">
        <v>892</v>
      </c>
      <c r="B14" t="s">
        <v>905</v>
      </c>
      <c r="C14">
        <v>32</v>
      </c>
      <c r="D14">
        <v>0</v>
      </c>
      <c r="E14">
        <v>0</v>
      </c>
    </row>
    <row r="15" spans="1:5">
      <c r="A15" t="s">
        <v>892</v>
      </c>
      <c r="B15" t="s">
        <v>906</v>
      </c>
      <c r="C15">
        <v>32</v>
      </c>
      <c r="D15">
        <v>0</v>
      </c>
      <c r="E15">
        <v>0</v>
      </c>
    </row>
    <row r="16" spans="1:5">
      <c r="A16" t="s">
        <v>907</v>
      </c>
      <c r="B16" t="s">
        <v>893</v>
      </c>
      <c r="C16">
        <v>32</v>
      </c>
      <c r="D16">
        <v>0</v>
      </c>
      <c r="E16">
        <v>0</v>
      </c>
    </row>
    <row r="17" spans="1:5">
      <c r="A17" t="s">
        <v>907</v>
      </c>
      <c r="B17" t="s">
        <v>894</v>
      </c>
      <c r="C17">
        <v>32</v>
      </c>
      <c r="D17">
        <v>0</v>
      </c>
      <c r="E17">
        <v>0</v>
      </c>
    </row>
    <row r="18" spans="1:5">
      <c r="A18" t="s">
        <v>907</v>
      </c>
      <c r="B18" t="s">
        <v>895</v>
      </c>
      <c r="C18">
        <v>32</v>
      </c>
      <c r="D18">
        <v>0</v>
      </c>
      <c r="E18">
        <v>0</v>
      </c>
    </row>
    <row r="19" spans="1:5">
      <c r="A19" t="s">
        <v>907</v>
      </c>
      <c r="B19" t="s">
        <v>896</v>
      </c>
      <c r="C19">
        <v>32</v>
      </c>
      <c r="D19">
        <v>0</v>
      </c>
      <c r="E19">
        <v>0</v>
      </c>
    </row>
    <row r="20" spans="1:5">
      <c r="A20" t="s">
        <v>907</v>
      </c>
      <c r="B20" t="s">
        <v>897</v>
      </c>
      <c r="C20">
        <v>32</v>
      </c>
      <c r="D20">
        <v>0</v>
      </c>
      <c r="E20">
        <v>0</v>
      </c>
    </row>
    <row r="21" spans="1:5">
      <c r="A21" t="s">
        <v>907</v>
      </c>
      <c r="B21" t="s">
        <v>911</v>
      </c>
      <c r="C21">
        <v>32</v>
      </c>
      <c r="D21">
        <v>0</v>
      </c>
      <c r="E21">
        <v>0</v>
      </c>
    </row>
    <row r="22" spans="1:5">
      <c r="A22" t="s">
        <v>907</v>
      </c>
      <c r="B22" t="s">
        <v>912</v>
      </c>
      <c r="C22">
        <v>32</v>
      </c>
      <c r="D22">
        <v>0</v>
      </c>
      <c r="E22">
        <v>0</v>
      </c>
    </row>
    <row r="23" spans="1:5">
      <c r="A23" t="s">
        <v>907</v>
      </c>
      <c r="B23" t="s">
        <v>900</v>
      </c>
      <c r="C23">
        <v>32</v>
      </c>
      <c r="D23">
        <v>0</v>
      </c>
      <c r="E23">
        <v>0</v>
      </c>
    </row>
    <row r="24" spans="1:5">
      <c r="A24" t="s">
        <v>907</v>
      </c>
      <c r="B24" t="s">
        <v>901</v>
      </c>
      <c r="C24">
        <v>32</v>
      </c>
      <c r="D24">
        <v>0</v>
      </c>
      <c r="E24">
        <v>0</v>
      </c>
    </row>
    <row r="25" spans="1:5">
      <c r="A25" t="s">
        <v>907</v>
      </c>
      <c r="B25" t="s">
        <v>902</v>
      </c>
      <c r="C25">
        <v>32</v>
      </c>
      <c r="D25">
        <v>0</v>
      </c>
      <c r="E25">
        <v>0</v>
      </c>
    </row>
    <row r="26" spans="1:5">
      <c r="A26" t="s">
        <v>907</v>
      </c>
      <c r="B26" t="s">
        <v>903</v>
      </c>
      <c r="C26">
        <v>32</v>
      </c>
      <c r="D26">
        <v>0</v>
      </c>
      <c r="E26">
        <v>0</v>
      </c>
    </row>
    <row r="27" spans="1:5">
      <c r="A27" t="s">
        <v>907</v>
      </c>
      <c r="B27" t="s">
        <v>904</v>
      </c>
      <c r="C27">
        <v>32</v>
      </c>
      <c r="D27">
        <v>0</v>
      </c>
      <c r="E27">
        <v>0</v>
      </c>
    </row>
    <row r="28" spans="1:5">
      <c r="A28" t="s">
        <v>907</v>
      </c>
      <c r="B28" t="s">
        <v>905</v>
      </c>
      <c r="C28">
        <v>32</v>
      </c>
      <c r="D28">
        <v>0</v>
      </c>
      <c r="E28">
        <v>0</v>
      </c>
    </row>
    <row r="29" spans="1:5">
      <c r="A29" t="s">
        <v>907</v>
      </c>
      <c r="B29" t="s">
        <v>906</v>
      </c>
      <c r="C29">
        <v>32</v>
      </c>
      <c r="D29">
        <v>0</v>
      </c>
      <c r="E29">
        <v>0</v>
      </c>
    </row>
    <row r="30" spans="1:5">
      <c r="A30" t="s">
        <v>908</v>
      </c>
      <c r="B30" t="s">
        <v>893</v>
      </c>
      <c r="C30">
        <v>32</v>
      </c>
      <c r="D30">
        <v>0</v>
      </c>
      <c r="E30">
        <v>0</v>
      </c>
    </row>
    <row r="31" spans="1:5">
      <c r="A31" t="s">
        <v>908</v>
      </c>
      <c r="B31" t="s">
        <v>894</v>
      </c>
      <c r="C31">
        <v>32</v>
      </c>
      <c r="D31">
        <v>0</v>
      </c>
      <c r="E31">
        <v>0</v>
      </c>
    </row>
    <row r="32" spans="1:5">
      <c r="A32" t="s">
        <v>908</v>
      </c>
      <c r="B32" t="s">
        <v>895</v>
      </c>
      <c r="C32">
        <v>32</v>
      </c>
      <c r="D32">
        <v>0</v>
      </c>
      <c r="E32">
        <v>0</v>
      </c>
    </row>
    <row r="33" spans="1:5">
      <c r="A33" t="s">
        <v>908</v>
      </c>
      <c r="B33" t="s">
        <v>896</v>
      </c>
      <c r="C33">
        <v>32</v>
      </c>
      <c r="D33">
        <v>0</v>
      </c>
      <c r="E33">
        <v>0</v>
      </c>
    </row>
    <row r="34" spans="1:5">
      <c r="A34" t="s">
        <v>908</v>
      </c>
      <c r="B34" t="s">
        <v>897</v>
      </c>
      <c r="C34">
        <v>32</v>
      </c>
      <c r="D34">
        <v>0</v>
      </c>
      <c r="E34">
        <v>0</v>
      </c>
    </row>
    <row r="35" spans="1:5">
      <c r="A35" t="s">
        <v>908</v>
      </c>
      <c r="B35" t="s">
        <v>911</v>
      </c>
      <c r="C35">
        <v>32</v>
      </c>
      <c r="D35">
        <v>0</v>
      </c>
      <c r="E35">
        <v>0</v>
      </c>
    </row>
    <row r="36" spans="1:5">
      <c r="A36" t="s">
        <v>908</v>
      </c>
      <c r="B36" t="s">
        <v>912</v>
      </c>
      <c r="C36">
        <v>32</v>
      </c>
      <c r="D36">
        <v>0</v>
      </c>
      <c r="E36">
        <v>0</v>
      </c>
    </row>
    <row r="37" spans="1:5">
      <c r="A37" t="s">
        <v>908</v>
      </c>
      <c r="B37" t="s">
        <v>900</v>
      </c>
      <c r="C37">
        <v>32</v>
      </c>
      <c r="D37">
        <v>0</v>
      </c>
      <c r="E37">
        <v>0</v>
      </c>
    </row>
    <row r="38" spans="1:5">
      <c r="A38" t="s">
        <v>908</v>
      </c>
      <c r="B38" t="s">
        <v>901</v>
      </c>
      <c r="C38">
        <v>32</v>
      </c>
      <c r="D38">
        <v>0</v>
      </c>
      <c r="E38">
        <v>0</v>
      </c>
    </row>
    <row r="39" spans="1:5">
      <c r="A39" t="s">
        <v>908</v>
      </c>
      <c r="B39" t="s">
        <v>902</v>
      </c>
      <c r="C39">
        <v>32</v>
      </c>
      <c r="D39">
        <v>0</v>
      </c>
      <c r="E39">
        <v>0</v>
      </c>
    </row>
    <row r="40" spans="1:5">
      <c r="A40" t="s">
        <v>908</v>
      </c>
      <c r="B40" t="s">
        <v>903</v>
      </c>
      <c r="C40">
        <v>32</v>
      </c>
      <c r="D40">
        <v>0</v>
      </c>
      <c r="E40">
        <v>0</v>
      </c>
    </row>
    <row r="41" spans="1:5">
      <c r="A41" t="s">
        <v>908</v>
      </c>
      <c r="B41" t="s">
        <v>904</v>
      </c>
      <c r="C41">
        <v>32</v>
      </c>
      <c r="D41">
        <v>0</v>
      </c>
      <c r="E41">
        <v>0</v>
      </c>
    </row>
    <row r="42" spans="1:5">
      <c r="A42" t="s">
        <v>908</v>
      </c>
      <c r="B42" t="s">
        <v>905</v>
      </c>
      <c r="C42">
        <v>32</v>
      </c>
      <c r="D42">
        <v>0</v>
      </c>
      <c r="E42">
        <v>0</v>
      </c>
    </row>
    <row r="43" spans="1:5">
      <c r="A43" t="s">
        <v>908</v>
      </c>
      <c r="B43" t="s">
        <v>906</v>
      </c>
      <c r="C43">
        <v>32</v>
      </c>
      <c r="D43">
        <v>0</v>
      </c>
      <c r="E43">
        <v>0</v>
      </c>
    </row>
    <row r="44" spans="1:5">
      <c r="A44" t="s">
        <v>909</v>
      </c>
      <c r="B44" t="s">
        <v>893</v>
      </c>
      <c r="C44">
        <v>32</v>
      </c>
      <c r="D44">
        <v>0</v>
      </c>
      <c r="E44">
        <v>0</v>
      </c>
    </row>
    <row r="45" spans="1:5">
      <c r="A45" t="s">
        <v>909</v>
      </c>
      <c r="B45" t="s">
        <v>894</v>
      </c>
      <c r="C45">
        <v>32</v>
      </c>
      <c r="D45">
        <v>0</v>
      </c>
      <c r="E45">
        <v>0</v>
      </c>
    </row>
    <row r="46" spans="1:5">
      <c r="A46" t="s">
        <v>909</v>
      </c>
      <c r="B46" t="s">
        <v>895</v>
      </c>
      <c r="C46">
        <v>32</v>
      </c>
      <c r="D46">
        <v>0</v>
      </c>
      <c r="E46">
        <v>0</v>
      </c>
    </row>
    <row r="47" spans="1:5">
      <c r="A47" t="s">
        <v>909</v>
      </c>
      <c r="B47" t="s">
        <v>896</v>
      </c>
      <c r="C47">
        <v>32</v>
      </c>
      <c r="D47">
        <v>0</v>
      </c>
      <c r="E47">
        <v>0</v>
      </c>
    </row>
    <row r="48" spans="1:5">
      <c r="A48" t="s">
        <v>909</v>
      </c>
      <c r="B48" t="s">
        <v>897</v>
      </c>
      <c r="C48">
        <v>32</v>
      </c>
      <c r="D48">
        <v>0</v>
      </c>
      <c r="E48">
        <v>0</v>
      </c>
    </row>
    <row r="49" spans="1:5">
      <c r="A49" t="s">
        <v>909</v>
      </c>
      <c r="B49" t="s">
        <v>911</v>
      </c>
      <c r="C49">
        <v>32</v>
      </c>
      <c r="D49">
        <v>0</v>
      </c>
      <c r="E49">
        <v>0</v>
      </c>
    </row>
    <row r="50" spans="1:5">
      <c r="A50" t="s">
        <v>909</v>
      </c>
      <c r="B50" t="s">
        <v>912</v>
      </c>
      <c r="C50">
        <v>32</v>
      </c>
      <c r="D50">
        <v>0</v>
      </c>
      <c r="E50">
        <v>0</v>
      </c>
    </row>
    <row r="51" spans="1:5">
      <c r="A51" t="s">
        <v>909</v>
      </c>
      <c r="B51" t="s">
        <v>900</v>
      </c>
      <c r="C51">
        <v>32</v>
      </c>
      <c r="D51">
        <v>0</v>
      </c>
      <c r="E51">
        <v>0</v>
      </c>
    </row>
    <row r="52" spans="1:5">
      <c r="A52" t="s">
        <v>909</v>
      </c>
      <c r="B52" t="s">
        <v>901</v>
      </c>
      <c r="C52">
        <v>32</v>
      </c>
      <c r="D52">
        <v>0</v>
      </c>
      <c r="E52">
        <v>0</v>
      </c>
    </row>
    <row r="53" spans="1:5">
      <c r="A53" t="s">
        <v>909</v>
      </c>
      <c r="B53" t="s">
        <v>902</v>
      </c>
      <c r="C53">
        <v>32</v>
      </c>
      <c r="D53">
        <v>0</v>
      </c>
      <c r="E53">
        <v>0</v>
      </c>
    </row>
    <row r="54" spans="1:5">
      <c r="A54" t="s">
        <v>909</v>
      </c>
      <c r="B54" t="s">
        <v>903</v>
      </c>
      <c r="C54">
        <v>32</v>
      </c>
      <c r="D54">
        <v>0</v>
      </c>
      <c r="E54">
        <v>0</v>
      </c>
    </row>
    <row r="55" spans="1:5">
      <c r="A55" t="s">
        <v>909</v>
      </c>
      <c r="B55" t="s">
        <v>904</v>
      </c>
      <c r="C55">
        <v>32</v>
      </c>
      <c r="D55">
        <v>0</v>
      </c>
      <c r="E55">
        <v>0</v>
      </c>
    </row>
    <row r="56" spans="1:5">
      <c r="A56" t="s">
        <v>909</v>
      </c>
      <c r="B56" t="s">
        <v>905</v>
      </c>
      <c r="C56">
        <v>32</v>
      </c>
      <c r="D56">
        <v>0</v>
      </c>
      <c r="E56">
        <v>0</v>
      </c>
    </row>
    <row r="57" spans="1:5">
      <c r="A57" t="s">
        <v>909</v>
      </c>
      <c r="B57" t="s">
        <v>906</v>
      </c>
      <c r="C57">
        <v>32</v>
      </c>
      <c r="D57">
        <v>0</v>
      </c>
      <c r="E57">
        <v>0</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F476-42F6-4ABD-834A-308EB71881E0}">
  <sheetPr>
    <tabColor theme="5" tint="0.39997558519241921"/>
  </sheetPr>
  <dimension ref="A1:AF29"/>
  <sheetViews>
    <sheetView workbookViewId="0">
      <selection activeCell="Q33" sqref="Q33"/>
    </sheetView>
    <sheetView workbookViewId="1"/>
  </sheetViews>
  <sheetFormatPr defaultColWidth="8.5546875" defaultRowHeight="14.4"/>
  <sheetData>
    <row r="1" spans="1:32" ht="15" thickBot="1">
      <c r="A1" s="137"/>
      <c r="B1" s="129">
        <v>2020</v>
      </c>
      <c r="C1" s="129">
        <v>2021</v>
      </c>
      <c r="D1" s="129">
        <v>2022</v>
      </c>
      <c r="E1" s="129">
        <v>2023</v>
      </c>
      <c r="F1" s="129">
        <v>2024</v>
      </c>
      <c r="G1" s="129">
        <v>2025</v>
      </c>
      <c r="H1" s="129">
        <v>2026</v>
      </c>
      <c r="I1" s="129">
        <v>2027</v>
      </c>
      <c r="J1" s="129">
        <v>2028</v>
      </c>
      <c r="K1" s="129">
        <v>2029</v>
      </c>
      <c r="L1" s="129">
        <v>2030</v>
      </c>
      <c r="M1" s="129">
        <v>2031</v>
      </c>
      <c r="N1" s="129">
        <v>2032</v>
      </c>
      <c r="O1" s="129">
        <v>2033</v>
      </c>
      <c r="P1" s="129">
        <v>2034</v>
      </c>
      <c r="Q1" s="129">
        <v>2035</v>
      </c>
      <c r="R1" s="129">
        <v>2036</v>
      </c>
      <c r="S1" s="129">
        <v>2037</v>
      </c>
      <c r="T1" s="129">
        <v>2038</v>
      </c>
      <c r="U1" s="129">
        <v>2039</v>
      </c>
      <c r="V1" s="129">
        <v>2040</v>
      </c>
      <c r="W1" s="129">
        <v>2041</v>
      </c>
      <c r="X1" s="129">
        <v>2042</v>
      </c>
      <c r="Y1" s="129">
        <v>2043</v>
      </c>
      <c r="Z1" s="129">
        <v>2044</v>
      </c>
      <c r="AA1" s="129">
        <v>2045</v>
      </c>
      <c r="AB1" s="129">
        <v>2046</v>
      </c>
      <c r="AC1" s="129">
        <v>2047</v>
      </c>
      <c r="AD1" s="129">
        <v>2048</v>
      </c>
      <c r="AE1" s="129">
        <v>2049</v>
      </c>
      <c r="AF1" s="130">
        <v>2050</v>
      </c>
    </row>
    <row r="2" spans="1:32">
      <c r="A2" s="127" t="s">
        <v>114</v>
      </c>
      <c r="B2" s="131">
        <v>57.346431830520132</v>
      </c>
      <c r="C2" s="129">
        <v>57.62052266645702</v>
      </c>
      <c r="D2" s="129">
        <v>57.8930860901568</v>
      </c>
      <c r="E2" s="129">
        <v>58.164134833743852</v>
      </c>
      <c r="F2" s="129">
        <v>58.433681488225602</v>
      </c>
      <c r="G2" s="129">
        <v>58.701738505442179</v>
      </c>
      <c r="H2" s="129">
        <v>58.982759588249557</v>
      </c>
      <c r="I2" s="129">
        <v>59.262294693598648</v>
      </c>
      <c r="J2" s="129">
        <v>59.540355576691248</v>
      </c>
      <c r="K2" s="129">
        <v>59.816953869065209</v>
      </c>
      <c r="L2" s="129">
        <v>60.092101080216302</v>
      </c>
      <c r="M2" s="129">
        <v>60.342008012766115</v>
      </c>
      <c r="N2" s="129">
        <v>60.591003690363173</v>
      </c>
      <c r="O2" s="129">
        <v>60.839093088105948</v>
      </c>
      <c r="P2" s="129">
        <v>61.086281144942518</v>
      </c>
      <c r="Q2" s="129">
        <v>61.3325727639984</v>
      </c>
      <c r="R2" s="129">
        <v>61.610014591970561</v>
      </c>
      <c r="S2" s="129">
        <v>61.88674121799437</v>
      </c>
      <c r="T2" s="129">
        <v>62.162755404029198</v>
      </c>
      <c r="U2" s="129">
        <v>62.438059897831288</v>
      </c>
      <c r="V2" s="129">
        <v>62.712657433044775</v>
      </c>
      <c r="W2" s="129">
        <v>62.934846353245369</v>
      </c>
      <c r="X2" s="129">
        <v>63.15664880993652</v>
      </c>
      <c r="Y2" s="129">
        <v>63.378065810533045</v>
      </c>
      <c r="Z2" s="129">
        <v>63.599098358951309</v>
      </c>
      <c r="AA2" s="129">
        <v>63.819747455624466</v>
      </c>
      <c r="AB2" s="129">
        <v>64.077726992086014</v>
      </c>
      <c r="AC2" s="129">
        <v>64.335562991026734</v>
      </c>
      <c r="AD2" s="129">
        <v>64.593255572207767</v>
      </c>
      <c r="AE2" s="129">
        <v>64.850804855257138</v>
      </c>
      <c r="AF2" s="130">
        <v>65.108210959669847</v>
      </c>
    </row>
    <row r="3" spans="1:32">
      <c r="A3" s="127" t="s">
        <v>116</v>
      </c>
      <c r="B3" s="127">
        <v>41.554899210142736</v>
      </c>
      <c r="C3">
        <v>41.689311738984308</v>
      </c>
      <c r="D3">
        <v>41.823009184682412</v>
      </c>
      <c r="E3">
        <v>41.955997238529278</v>
      </c>
      <c r="F3">
        <v>42.088281531581522</v>
      </c>
      <c r="G3">
        <v>42.219867635454918</v>
      </c>
      <c r="H3">
        <v>42.421997097119167</v>
      </c>
      <c r="I3">
        <v>42.623457737167996</v>
      </c>
      <c r="J3">
        <v>42.824252869691591</v>
      </c>
      <c r="K3">
        <v>43.024385786920604</v>
      </c>
      <c r="L3">
        <v>43.223859759406153</v>
      </c>
      <c r="M3">
        <v>43.456103688002152</v>
      </c>
      <c r="N3">
        <v>43.687734320884964</v>
      </c>
      <c r="O3">
        <v>43.918754084182488</v>
      </c>
      <c r="P3">
        <v>44.149165391242867</v>
      </c>
      <c r="Q3">
        <v>44.378970642718457</v>
      </c>
      <c r="R3">
        <v>44.622305865681753</v>
      </c>
      <c r="S3">
        <v>44.865156356945363</v>
      </c>
      <c r="T3">
        <v>45.107523563470117</v>
      </c>
      <c r="U3">
        <v>45.349408926463518</v>
      </c>
      <c r="V3">
        <v>45.590813881408316</v>
      </c>
      <c r="W3">
        <v>45.812420092179984</v>
      </c>
      <c r="X3">
        <v>46.033784796202902</v>
      </c>
      <c r="Y3">
        <v>46.254908388053636</v>
      </c>
      <c r="Z3">
        <v>46.475791261449686</v>
      </c>
      <c r="AA3">
        <v>46.696433809251765</v>
      </c>
      <c r="AB3">
        <v>46.942624984063826</v>
      </c>
      <c r="AC3">
        <v>47.188818941305975</v>
      </c>
      <c r="AD3">
        <v>47.435015681025412</v>
      </c>
      <c r="AE3">
        <v>47.681215203269304</v>
      </c>
      <c r="AF3" s="128">
        <v>47.927417508084829</v>
      </c>
    </row>
    <row r="4" spans="1:32">
      <c r="A4" s="127" t="s">
        <v>118</v>
      </c>
      <c r="B4" s="127">
        <v>20.277143899808202</v>
      </c>
      <c r="C4">
        <v>20.303956392624929</v>
      </c>
      <c r="D4">
        <v>20.331174895934492</v>
      </c>
      <c r="E4">
        <v>20.358808702166133</v>
      </c>
      <c r="F4">
        <v>20.386867389498924</v>
      </c>
      <c r="G4">
        <v>20.415360832930627</v>
      </c>
      <c r="H4">
        <v>20.432560864486867</v>
      </c>
      <c r="I4">
        <v>20.450011388614765</v>
      </c>
      <c r="J4">
        <v>20.467717917523785</v>
      </c>
      <c r="K4">
        <v>20.485686126350217</v>
      </c>
      <c r="L4">
        <v>20.503921859221656</v>
      </c>
      <c r="M4">
        <v>20.551182149197949</v>
      </c>
      <c r="N4">
        <v>20.599114944821199</v>
      </c>
      <c r="O4">
        <v>20.647734703410279</v>
      </c>
      <c r="P4">
        <v>20.697056299673669</v>
      </c>
      <c r="Q4">
        <v>20.747095040881746</v>
      </c>
      <c r="R4">
        <v>20.785139534714858</v>
      </c>
      <c r="S4">
        <v>20.823697795988419</v>
      </c>
      <c r="T4">
        <v>20.862780302620266</v>
      </c>
      <c r="U4">
        <v>20.902397819397894</v>
      </c>
      <c r="V4">
        <v>20.942561407863657</v>
      </c>
      <c r="W4">
        <v>20.985234684933594</v>
      </c>
      <c r="X4">
        <v>21.028448920036272</v>
      </c>
      <c r="Y4">
        <v>21.072214465162823</v>
      </c>
      <c r="Z4">
        <v>21.116541938133238</v>
      </c>
      <c r="AA4">
        <v>21.161442231184239</v>
      </c>
      <c r="AB4">
        <v>21.196022444562459</v>
      </c>
      <c r="AC4">
        <v>21.231019126516951</v>
      </c>
      <c r="AD4">
        <v>21.266439846268916</v>
      </c>
      <c r="AE4">
        <v>21.302292357582704</v>
      </c>
      <c r="AF4" s="128">
        <v>21.338584604424454</v>
      </c>
    </row>
    <row r="5" spans="1:32">
      <c r="A5" s="127" t="s">
        <v>120</v>
      </c>
      <c r="B5" s="127">
        <v>43.88478149375333</v>
      </c>
      <c r="C5">
        <v>43.985553830045909</v>
      </c>
      <c r="D5">
        <v>44.084499028059135</v>
      </c>
      <c r="E5">
        <v>44.181666334061845</v>
      </c>
      <c r="F5">
        <v>44.277103240322845</v>
      </c>
      <c r="G5">
        <v>44.370855562511728</v>
      </c>
      <c r="H5">
        <v>44.508026970885432</v>
      </c>
      <c r="I5">
        <v>44.64318567864926</v>
      </c>
      <c r="J5">
        <v>44.776375661372626</v>
      </c>
      <c r="K5">
        <v>44.90763962278929</v>
      </c>
      <c r="L5">
        <v>45.037019040446431</v>
      </c>
      <c r="M5">
        <v>45.167602186851937</v>
      </c>
      <c r="N5">
        <v>45.296685964742672</v>
      </c>
      <c r="O5">
        <v>45.424296050553799</v>
      </c>
      <c r="P5">
        <v>45.550457537775259</v>
      </c>
      <c r="Q5">
        <v>45.67519495340197</v>
      </c>
      <c r="R5">
        <v>45.852981210677655</v>
      </c>
      <c r="S5">
        <v>46.029199242116803</v>
      </c>
      <c r="T5">
        <v>46.203869706232943</v>
      </c>
      <c r="U5">
        <v>46.377012900275005</v>
      </c>
      <c r="V5">
        <v>46.548648768089912</v>
      </c>
      <c r="W5">
        <v>46.62319377140372</v>
      </c>
      <c r="X5">
        <v>46.697214084935688</v>
      </c>
      <c r="Y5">
        <v>46.770715228852801</v>
      </c>
      <c r="Z5">
        <v>46.84370264615702</v>
      </c>
      <c r="AA5">
        <v>46.916181704028986</v>
      </c>
      <c r="AB5">
        <v>47.01121798690653</v>
      </c>
      <c r="AC5">
        <v>47.105689278839606</v>
      </c>
      <c r="AD5">
        <v>47.199600603205106</v>
      </c>
      <c r="AE5">
        <v>47.292956924004969</v>
      </c>
      <c r="AF5" s="128">
        <v>47.385763146740807</v>
      </c>
    </row>
    <row r="6" spans="1:32">
      <c r="A6" s="127" t="s">
        <v>122</v>
      </c>
      <c r="B6" s="127">
        <v>32.669867431377348</v>
      </c>
      <c r="C6">
        <v>32.701594221600082</v>
      </c>
      <c r="D6">
        <v>32.733207558259664</v>
      </c>
      <c r="E6">
        <v>32.764708048827138</v>
      </c>
      <c r="F6">
        <v>32.796096296444468</v>
      </c>
      <c r="G6">
        <v>32.827372899963009</v>
      </c>
      <c r="H6">
        <v>32.916506539599609</v>
      </c>
      <c r="I6">
        <v>33.005731579073824</v>
      </c>
      <c r="J6">
        <v>33.095048159043252</v>
      </c>
      <c r="K6">
        <v>33.184456420454246</v>
      </c>
      <c r="L6">
        <v>33.273956504542667</v>
      </c>
      <c r="M6">
        <v>33.331289800900237</v>
      </c>
      <c r="N6">
        <v>33.388767805756025</v>
      </c>
      <c r="O6">
        <v>33.446391067665871</v>
      </c>
      <c r="P6">
        <v>33.504160137961726</v>
      </c>
      <c r="Q6">
        <v>33.562075570769231</v>
      </c>
      <c r="R6">
        <v>33.620953824372265</v>
      </c>
      <c r="S6">
        <v>33.679984498300925</v>
      </c>
      <c r="T6">
        <v>33.739168185186557</v>
      </c>
      <c r="U6">
        <v>33.798505480736793</v>
      </c>
      <c r="V6">
        <v>33.857996983755541</v>
      </c>
      <c r="W6">
        <v>33.908050518236671</v>
      </c>
      <c r="X6">
        <v>33.958206102843981</v>
      </c>
      <c r="Y6">
        <v>34.008464049988625</v>
      </c>
      <c r="Z6">
        <v>34.058824673358295</v>
      </c>
      <c r="AA6">
        <v>34.109288287923675</v>
      </c>
      <c r="AB6">
        <v>34.151482707034262</v>
      </c>
      <c r="AC6">
        <v>34.193742851641282</v>
      </c>
      <c r="AD6">
        <v>34.236068875433567</v>
      </c>
      <c r="AE6">
        <v>34.278460932579542</v>
      </c>
      <c r="AF6" s="128">
        <v>34.320919177729017</v>
      </c>
    </row>
    <row r="7" spans="1:32">
      <c r="A7" s="127" t="s">
        <v>124</v>
      </c>
      <c r="B7" s="127">
        <v>48.476153564550813</v>
      </c>
      <c r="C7">
        <v>48.509829914265673</v>
      </c>
      <c r="D7">
        <v>48.543450112326155</v>
      </c>
      <c r="E7">
        <v>48.57701429905547</v>
      </c>
      <c r="F7">
        <v>48.61052261430963</v>
      </c>
      <c r="G7">
        <v>48.643975197479435</v>
      </c>
      <c r="H7">
        <v>48.719677143106566</v>
      </c>
      <c r="I7">
        <v>48.79538946760163</v>
      </c>
      <c r="J7">
        <v>48.871112173099256</v>
      </c>
      <c r="K7">
        <v>48.946845261734616</v>
      </c>
      <c r="L7">
        <v>49.022588735643446</v>
      </c>
      <c r="M7">
        <v>49.046653900572529</v>
      </c>
      <c r="N7">
        <v>49.070734650438069</v>
      </c>
      <c r="O7">
        <v>49.094831000384502</v>
      </c>
      <c r="P7">
        <v>49.118942965575904</v>
      </c>
      <c r="Q7">
        <v>49.14307056119597</v>
      </c>
      <c r="R7">
        <v>49.167829730990185</v>
      </c>
      <c r="S7">
        <v>49.192605582109081</v>
      </c>
      <c r="T7">
        <v>49.217398131416729</v>
      </c>
      <c r="U7">
        <v>49.242207395799937</v>
      </c>
      <c r="V7">
        <v>49.267033392168322</v>
      </c>
      <c r="W7">
        <v>49.262482794083617</v>
      </c>
      <c r="X7">
        <v>49.257927924613597</v>
      </c>
      <c r="Y7">
        <v>49.2533687777415</v>
      </c>
      <c r="Z7">
        <v>49.248805347439237</v>
      </c>
      <c r="AA7">
        <v>49.244237627667381</v>
      </c>
      <c r="AB7">
        <v>49.253762102420922</v>
      </c>
      <c r="AC7">
        <v>49.263301000939173</v>
      </c>
      <c r="AD7">
        <v>49.272854356011784</v>
      </c>
      <c r="AE7">
        <v>49.282422200527819</v>
      </c>
      <c r="AF7" s="128">
        <v>49.292004567476248</v>
      </c>
    </row>
    <row r="8" spans="1:32">
      <c r="A8" s="127" t="s">
        <v>126</v>
      </c>
      <c r="B8" s="127">
        <v>50.078200204777517</v>
      </c>
      <c r="C8">
        <v>50.300140825709533</v>
      </c>
      <c r="D8">
        <v>50.520977591692748</v>
      </c>
      <c r="E8">
        <v>50.740718717580336</v>
      </c>
      <c r="F8">
        <v>50.959372336914321</v>
      </c>
      <c r="G8">
        <v>51.176946502929034</v>
      </c>
      <c r="H8">
        <v>51.387648836506095</v>
      </c>
      <c r="I8">
        <v>51.597221397406187</v>
      </c>
      <c r="J8">
        <v>51.805673247988587</v>
      </c>
      <c r="K8">
        <v>52.013013353947294</v>
      </c>
      <c r="L8">
        <v>52.219250585596434</v>
      </c>
      <c r="M8">
        <v>52.354258450834976</v>
      </c>
      <c r="N8">
        <v>52.488767955123258</v>
      </c>
      <c r="O8">
        <v>52.622781852812793</v>
      </c>
      <c r="P8">
        <v>52.756302877995438</v>
      </c>
      <c r="Q8">
        <v>52.889333744689154</v>
      </c>
      <c r="R8">
        <v>53.054521813616631</v>
      </c>
      <c r="S8">
        <v>53.219308108189196</v>
      </c>
      <c r="T8">
        <v>53.383694092434204</v>
      </c>
      <c r="U8">
        <v>53.547681223274523</v>
      </c>
      <c r="V8">
        <v>53.711270950571738</v>
      </c>
      <c r="W8">
        <v>53.811324060422351</v>
      </c>
      <c r="X8">
        <v>53.911214956314218</v>
      </c>
      <c r="Y8">
        <v>54.010944032418813</v>
      </c>
      <c r="Z8">
        <v>54.110511681631586</v>
      </c>
      <c r="AA8">
        <v>54.209918295577019</v>
      </c>
      <c r="AB8">
        <v>54.320735422096888</v>
      </c>
      <c r="AC8">
        <v>54.431420725762749</v>
      </c>
      <c r="AD8">
        <v>54.541974441650211</v>
      </c>
      <c r="AE8">
        <v>54.6523968042763</v>
      </c>
      <c r="AF8" s="128">
        <v>54.762688047601003</v>
      </c>
    </row>
    <row r="9" spans="1:32">
      <c r="A9" s="127" t="s">
        <v>128</v>
      </c>
      <c r="B9" s="127">
        <v>23.132991006973516</v>
      </c>
      <c r="C9">
        <v>23.204384168018521</v>
      </c>
      <c r="D9">
        <v>23.275185331375756</v>
      </c>
      <c r="E9">
        <v>23.34540182997943</v>
      </c>
      <c r="F9">
        <v>23.415040876153334</v>
      </c>
      <c r="G9">
        <v>23.484109564080423</v>
      </c>
      <c r="H9">
        <v>23.621940996536228</v>
      </c>
      <c r="I9">
        <v>23.759276900336872</v>
      </c>
      <c r="J9">
        <v>23.896119942958556</v>
      </c>
      <c r="K9">
        <v>24.032472772766088</v>
      </c>
      <c r="L9">
        <v>24.168338019183736</v>
      </c>
      <c r="M9">
        <v>24.315267982270861</v>
      </c>
      <c r="N9">
        <v>24.461759825757028</v>
      </c>
      <c r="O9">
        <v>24.607815506319696</v>
      </c>
      <c r="P9">
        <v>24.753436969002085</v>
      </c>
      <c r="Q9">
        <v>24.898626147299492</v>
      </c>
      <c r="R9">
        <v>25.053393838237376</v>
      </c>
      <c r="S9">
        <v>25.207826663352659</v>
      </c>
      <c r="T9">
        <v>25.361925708278303</v>
      </c>
      <c r="U9">
        <v>25.515692053959537</v>
      </c>
      <c r="V9">
        <v>25.669126776679075</v>
      </c>
      <c r="W9">
        <v>25.806656343611731</v>
      </c>
      <c r="X9">
        <v>25.944071490256604</v>
      </c>
      <c r="Y9">
        <v>26.081372359345469</v>
      </c>
      <c r="Z9">
        <v>26.218559093372775</v>
      </c>
      <c r="AA9">
        <v>26.355631834596196</v>
      </c>
      <c r="AB9">
        <v>26.517676332425467</v>
      </c>
      <c r="AC9">
        <v>26.67989307941717</v>
      </c>
      <c r="AD9">
        <v>26.842282350362034</v>
      </c>
      <c r="AE9">
        <v>27.004844420635617</v>
      </c>
      <c r="AF9" s="128">
        <v>27.167579566199841</v>
      </c>
    </row>
    <row r="10" spans="1:32">
      <c r="A10" s="127" t="s">
        <v>130</v>
      </c>
      <c r="B10" s="127">
        <v>31.487151314840396</v>
      </c>
      <c r="C10">
        <v>31.573783234651657</v>
      </c>
      <c r="D10">
        <v>31.660610390799466</v>
      </c>
      <c r="E10">
        <v>31.747633444014177</v>
      </c>
      <c r="F10">
        <v>31.83485305801096</v>
      </c>
      <c r="G10">
        <v>31.922269899506695</v>
      </c>
      <c r="H10">
        <v>31.970630342721687</v>
      </c>
      <c r="I10">
        <v>32.019196517547478</v>
      </c>
      <c r="J10">
        <v>32.067969739595952</v>
      </c>
      <c r="K10">
        <v>32.116951335720444</v>
      </c>
      <c r="L10">
        <v>32.166142644135938</v>
      </c>
      <c r="M10">
        <v>32.155970010983054</v>
      </c>
      <c r="N10">
        <v>32.145752422894624</v>
      </c>
      <c r="O10">
        <v>32.135489581213193</v>
      </c>
      <c r="P10">
        <v>32.125181184630001</v>
      </c>
      <c r="Q10">
        <v>32.11482692915537</v>
      </c>
      <c r="R10">
        <v>32.094960820228245</v>
      </c>
      <c r="S10">
        <v>32.075017727974874</v>
      </c>
      <c r="T10">
        <v>32.05499720404849</v>
      </c>
      <c r="U10">
        <v>32.034898796613959</v>
      </c>
      <c r="V10">
        <v>32.014722050313878</v>
      </c>
      <c r="W10">
        <v>31.976700739370489</v>
      </c>
      <c r="X10">
        <v>31.938537418725232</v>
      </c>
      <c r="Y10">
        <v>31.90023129127956</v>
      </c>
      <c r="Z10">
        <v>31.861781553958309</v>
      </c>
      <c r="AA10">
        <v>31.823187397653502</v>
      </c>
      <c r="AB10">
        <v>31.791914003663916</v>
      </c>
      <c r="AC10">
        <v>31.760507923920471</v>
      </c>
      <c r="AD10">
        <v>31.728968312195672</v>
      </c>
      <c r="AE10">
        <v>31.697294315050787</v>
      </c>
      <c r="AF10" s="128">
        <v>31.665485071758763</v>
      </c>
    </row>
    <row r="11" spans="1:32">
      <c r="A11" s="127" t="s">
        <v>132</v>
      </c>
      <c r="B11" s="127">
        <v>44.99930154476106</v>
      </c>
      <c r="C11">
        <v>45.070007775444253</v>
      </c>
      <c r="D11">
        <v>45.140661585784031</v>
      </c>
      <c r="E11">
        <v>45.211263034054078</v>
      </c>
      <c r="F11">
        <v>45.281812178441697</v>
      </c>
      <c r="G11">
        <v>45.352309077048069</v>
      </c>
      <c r="H11">
        <v>45.463980861403691</v>
      </c>
      <c r="I11">
        <v>45.575799191426292</v>
      </c>
      <c r="J11">
        <v>45.687764355770689</v>
      </c>
      <c r="K11">
        <v>45.79987664385029</v>
      </c>
      <c r="L11">
        <v>45.91213634583962</v>
      </c>
      <c r="M11">
        <v>45.985472423592249</v>
      </c>
      <c r="N11">
        <v>46.059012772318844</v>
      </c>
      <c r="O11">
        <v>46.132758246677064</v>
      </c>
      <c r="P11">
        <v>46.206709706098955</v>
      </c>
      <c r="Q11">
        <v>46.280868014824371</v>
      </c>
      <c r="R11">
        <v>46.383201389715623</v>
      </c>
      <c r="S11">
        <v>46.485945879710194</v>
      </c>
      <c r="T11">
        <v>46.589103967221277</v>
      </c>
      <c r="U11">
        <v>46.692678154688302</v>
      </c>
      <c r="V11">
        <v>46.796670964779224</v>
      </c>
      <c r="W11">
        <v>46.861402647184164</v>
      </c>
      <c r="X11">
        <v>46.926445578062669</v>
      </c>
      <c r="Y11">
        <v>46.991802007682431</v>
      </c>
      <c r="Z11">
        <v>47.057474208055581</v>
      </c>
      <c r="AA11">
        <v>47.123464473201935</v>
      </c>
      <c r="AB11">
        <v>47.199670002341811</v>
      </c>
      <c r="AC11">
        <v>47.276278606130361</v>
      </c>
      <c r="AD11">
        <v>47.353293491027578</v>
      </c>
      <c r="AE11">
        <v>47.430717897593745</v>
      </c>
      <c r="AF11" s="128">
        <v>47.50855510094393</v>
      </c>
    </row>
    <row r="12" spans="1:32">
      <c r="A12" s="127" t="s">
        <v>134</v>
      </c>
      <c r="B12" s="127">
        <v>45.241660989552543</v>
      </c>
      <c r="C12">
        <v>45.299796288147832</v>
      </c>
      <c r="D12">
        <v>45.35764253665166</v>
      </c>
      <c r="E12">
        <v>45.415201885464064</v>
      </c>
      <c r="F12">
        <v>45.472476463707139</v>
      </c>
      <c r="G12">
        <v>45.529468379487668</v>
      </c>
      <c r="H12">
        <v>45.643546192791639</v>
      </c>
      <c r="I12">
        <v>45.757148076691912</v>
      </c>
      <c r="J12">
        <v>45.870277003334628</v>
      </c>
      <c r="K12">
        <v>45.982935920169481</v>
      </c>
      <c r="L12">
        <v>46.095127750205833</v>
      </c>
      <c r="M12">
        <v>46.212899380050224</v>
      </c>
      <c r="N12">
        <v>46.330257958037556</v>
      </c>
      <c r="O12">
        <v>46.447205653363909</v>
      </c>
      <c r="P12">
        <v>46.563744620062856</v>
      </c>
      <c r="Q12">
        <v>46.679876997137647</v>
      </c>
      <c r="R12">
        <v>46.816741656556914</v>
      </c>
      <c r="S12">
        <v>46.953253522793368</v>
      </c>
      <c r="T12">
        <v>47.089413958172649</v>
      </c>
      <c r="U12">
        <v>47.225224318015201</v>
      </c>
      <c r="V12">
        <v>47.360685950681159</v>
      </c>
      <c r="W12">
        <v>47.452681335269709</v>
      </c>
      <c r="X12">
        <v>47.544564373158721</v>
      </c>
      <c r="Y12">
        <v>47.636335270022848</v>
      </c>
      <c r="Z12">
        <v>47.727994231034977</v>
      </c>
      <c r="AA12">
        <v>47.819541460867825</v>
      </c>
      <c r="AB12">
        <v>47.94084648920095</v>
      </c>
      <c r="AC12">
        <v>48.062154897464175</v>
      </c>
      <c r="AD12">
        <v>48.183466685798784</v>
      </c>
      <c r="AE12">
        <v>48.304781854346047</v>
      </c>
      <c r="AF12" s="128">
        <v>48.42610040324719</v>
      </c>
    </row>
    <row r="13" spans="1:32">
      <c r="A13" s="127" t="s">
        <v>136</v>
      </c>
      <c r="B13" s="127">
        <v>39.808582546620045</v>
      </c>
      <c r="C13">
        <v>40.126281552691502</v>
      </c>
      <c r="D13">
        <v>40.443980558762952</v>
      </c>
      <c r="E13">
        <v>40.761679564834395</v>
      </c>
      <c r="F13">
        <v>41.079378570905838</v>
      </c>
      <c r="G13">
        <v>41.397077576977296</v>
      </c>
      <c r="H13">
        <v>41.740556243156078</v>
      </c>
      <c r="I13">
        <v>42.084034909334861</v>
      </c>
      <c r="J13">
        <v>42.427513575513636</v>
      </c>
      <c r="K13">
        <v>42.770992241692426</v>
      </c>
      <c r="L13">
        <v>43.114470907871201</v>
      </c>
      <c r="M13">
        <v>43.441466337209306</v>
      </c>
      <c r="N13">
        <v>43.768461766547418</v>
      </c>
      <c r="O13">
        <v>44.095457195885508</v>
      </c>
      <c r="P13">
        <v>44.42245262522362</v>
      </c>
      <c r="Q13">
        <v>44.749448054561718</v>
      </c>
      <c r="R13">
        <v>45.076443483899816</v>
      </c>
      <c r="S13">
        <v>45.40343891323792</v>
      </c>
      <c r="T13">
        <v>45.730434342576025</v>
      </c>
      <c r="U13">
        <v>46.057429771914123</v>
      </c>
      <c r="V13">
        <v>46.384425201252235</v>
      </c>
      <c r="W13">
        <v>46.711502423226001</v>
      </c>
      <c r="X13">
        <v>47.038579645199768</v>
      </c>
      <c r="Y13">
        <v>47.365656867173527</v>
      </c>
      <c r="Z13">
        <v>47.692734089147287</v>
      </c>
      <c r="AA13">
        <v>48.019811311121046</v>
      </c>
      <c r="AB13">
        <v>48.346888533094805</v>
      </c>
      <c r="AC13">
        <v>48.673965755068572</v>
      </c>
      <c r="AD13">
        <v>49.001042977042331</v>
      </c>
      <c r="AE13">
        <v>49.328120199016098</v>
      </c>
      <c r="AF13" s="128">
        <v>49.655197420989865</v>
      </c>
    </row>
    <row r="14" spans="1:32">
      <c r="A14" s="127" t="s">
        <v>138</v>
      </c>
      <c r="B14" s="127">
        <v>30.225963092784895</v>
      </c>
      <c r="C14">
        <v>30.349901507428545</v>
      </c>
      <c r="D14">
        <v>30.474709609948338</v>
      </c>
      <c r="E14">
        <v>30.600396586600965</v>
      </c>
      <c r="F14">
        <v>30.726971753475862</v>
      </c>
      <c r="G14">
        <v>30.854444558797091</v>
      </c>
      <c r="H14">
        <v>31.060027407091585</v>
      </c>
      <c r="I14">
        <v>31.267242679079818</v>
      </c>
      <c r="J14">
        <v>31.476109895572133</v>
      </c>
      <c r="K14">
        <v>31.686648889868838</v>
      </c>
      <c r="L14">
        <v>31.898879814038356</v>
      </c>
      <c r="M14">
        <v>32.148416002366602</v>
      </c>
      <c r="N14">
        <v>32.399890904223106</v>
      </c>
      <c r="O14">
        <v>32.653327201295454</v>
      </c>
      <c r="P14">
        <v>32.90874793047108</v>
      </c>
      <c r="Q14">
        <v>33.166176490817769</v>
      </c>
      <c r="R14">
        <v>33.42247933439787</v>
      </c>
      <c r="S14">
        <v>33.680763914671829</v>
      </c>
      <c r="T14">
        <v>33.941053305059818</v>
      </c>
      <c r="U14">
        <v>34.203370938570302</v>
      </c>
      <c r="V14">
        <v>34.467740614832437</v>
      </c>
      <c r="W14">
        <v>34.592900603586408</v>
      </c>
      <c r="X14">
        <v>34.71906343351894</v>
      </c>
      <c r="Y14">
        <v>34.84624120596942</v>
      </c>
      <c r="Z14">
        <v>34.974446217766982</v>
      </c>
      <c r="AA14">
        <v>35.103690965193934</v>
      </c>
      <c r="AB14">
        <v>35.244026059551736</v>
      </c>
      <c r="AC14">
        <v>35.38558953685223</v>
      </c>
      <c r="AD14">
        <v>35.52839759643949</v>
      </c>
      <c r="AE14">
        <v>35.672466723754496</v>
      </c>
      <c r="AF14" s="128">
        <v>35.817813696678996</v>
      </c>
    </row>
    <row r="15" spans="1:32">
      <c r="A15" s="127" t="s">
        <v>140</v>
      </c>
      <c r="B15" s="127">
        <v>38.121470726628836</v>
      </c>
      <c r="C15">
        <v>38.156424751077473</v>
      </c>
      <c r="D15">
        <v>38.191796566142031</v>
      </c>
      <c r="E15">
        <v>38.227593707367902</v>
      </c>
      <c r="F15">
        <v>38.263823892617992</v>
      </c>
      <c r="G15">
        <v>38.300495027620116</v>
      </c>
      <c r="H15">
        <v>38.315373504446676</v>
      </c>
      <c r="I15">
        <v>38.330417721425739</v>
      </c>
      <c r="J15">
        <v>38.345630463485129</v>
      </c>
      <c r="K15">
        <v>38.361014578297578</v>
      </c>
      <c r="L15">
        <v>38.37657297805773</v>
      </c>
      <c r="M15">
        <v>38.445415578321644</v>
      </c>
      <c r="N15">
        <v>38.515036996440578</v>
      </c>
      <c r="O15">
        <v>38.5854505237726</v>
      </c>
      <c r="P15">
        <v>38.656669755847744</v>
      </c>
      <c r="Q15">
        <v>38.728708601119266</v>
      </c>
      <c r="R15">
        <v>38.804702766730031</v>
      </c>
      <c r="S15">
        <v>38.881594121301475</v>
      </c>
      <c r="T15">
        <v>38.959398647531607</v>
      </c>
      <c r="U15">
        <v>39.038132710011247</v>
      </c>
      <c r="V15">
        <v>39.117813066698936</v>
      </c>
      <c r="W15">
        <v>39.149018983298539</v>
      </c>
      <c r="X15">
        <v>39.18061116102681</v>
      </c>
      <c r="Y15">
        <v>39.212596816148967</v>
      </c>
      <c r="Z15">
        <v>39.244983345812386</v>
      </c>
      <c r="AA15">
        <v>39.277778333749765</v>
      </c>
      <c r="AB15">
        <v>39.308929216051645</v>
      </c>
      <c r="AC15">
        <v>39.340474662911511</v>
      </c>
      <c r="AD15">
        <v>39.37242221858223</v>
      </c>
      <c r="AE15">
        <v>39.404779620883041</v>
      </c>
      <c r="AF15" s="128">
        <v>39.437554807447718</v>
      </c>
    </row>
    <row r="16" spans="1:32">
      <c r="A16" s="127" t="s">
        <v>142</v>
      </c>
      <c r="B16" s="127">
        <v>41.041485738845665</v>
      </c>
      <c r="C16">
        <v>41.005655412839886</v>
      </c>
      <c r="D16">
        <v>40.969715110404231</v>
      </c>
      <c r="E16">
        <v>40.93366432442334</v>
      </c>
      <c r="F16">
        <v>40.897502544659247</v>
      </c>
      <c r="G16">
        <v>40.861229257727281</v>
      </c>
      <c r="H16">
        <v>40.855727062012448</v>
      </c>
      <c r="I16">
        <v>40.850207060612718</v>
      </c>
      <c r="J16">
        <v>40.844669166956393</v>
      </c>
      <c r="K16">
        <v>40.839113293909648</v>
      </c>
      <c r="L16">
        <v>40.833539353772004</v>
      </c>
      <c r="M16">
        <v>40.795269944033613</v>
      </c>
      <c r="N16">
        <v>40.756862877650313</v>
      </c>
      <c r="O16">
        <v>40.718317410548906</v>
      </c>
      <c r="P16">
        <v>40.679632793283979</v>
      </c>
      <c r="Q16">
        <v>40.640808270989318</v>
      </c>
      <c r="R16">
        <v>40.6065380422082</v>
      </c>
      <c r="S16">
        <v>40.572135453666306</v>
      </c>
      <c r="T16">
        <v>40.537599737072732</v>
      </c>
      <c r="U16">
        <v>40.502930118178931</v>
      </c>
      <c r="V16">
        <v>40.468125816720836</v>
      </c>
      <c r="W16">
        <v>40.432189921425319</v>
      </c>
      <c r="X16">
        <v>40.39611588381927</v>
      </c>
      <c r="Y16">
        <v>40.359902905812852</v>
      </c>
      <c r="Z16">
        <v>40.323550183156669</v>
      </c>
      <c r="AA16">
        <v>40.287056905382165</v>
      </c>
      <c r="AB16">
        <v>40.241813064191753</v>
      </c>
      <c r="AC16">
        <v>40.196413075169112</v>
      </c>
      <c r="AD16">
        <v>40.150856128558928</v>
      </c>
      <c r="AE16">
        <v>40.105141408997277</v>
      </c>
      <c r="AF16" s="128">
        <v>40.059268095462812</v>
      </c>
    </row>
    <row r="17" spans="1:32">
      <c r="A17" s="127" t="s">
        <v>144</v>
      </c>
      <c r="B17" s="127">
        <v>33.760014232872308</v>
      </c>
      <c r="C17">
        <v>33.696527614985243</v>
      </c>
      <c r="D17">
        <v>33.634568134046823</v>
      </c>
      <c r="E17">
        <v>33.574081343197221</v>
      </c>
      <c r="F17">
        <v>33.51501535342954</v>
      </c>
      <c r="G17">
        <v>33.457320685127115</v>
      </c>
      <c r="H17">
        <v>33.502560622245475</v>
      </c>
      <c r="I17">
        <v>33.547019926914068</v>
      </c>
      <c r="J17">
        <v>33.590718631468114</v>
      </c>
      <c r="K17">
        <v>33.633676088638467</v>
      </c>
      <c r="L17">
        <v>33.675911000128991</v>
      </c>
      <c r="M17">
        <v>33.729831494266485</v>
      </c>
      <c r="N17">
        <v>33.782941572904896</v>
      </c>
      <c r="O17">
        <v>33.835259370368988</v>
      </c>
      <c r="P17">
        <v>33.886802483943768</v>
      </c>
      <c r="Q17">
        <v>33.937587993608581</v>
      </c>
      <c r="R17">
        <v>34.011044010454555</v>
      </c>
      <c r="S17">
        <v>34.083535053264377</v>
      </c>
      <c r="T17">
        <v>34.155080012903561</v>
      </c>
      <c r="U17">
        <v>34.225697290343803</v>
      </c>
      <c r="V17">
        <v>34.295404812440943</v>
      </c>
      <c r="W17">
        <v>34.358990321236242</v>
      </c>
      <c r="X17">
        <v>34.421856613431387</v>
      </c>
      <c r="Y17">
        <v>34.484015823006438</v>
      </c>
      <c r="Z17">
        <v>34.545479812516334</v>
      </c>
      <c r="AA17">
        <v>34.606260180638053</v>
      </c>
      <c r="AB17">
        <v>34.699437098850417</v>
      </c>
      <c r="AC17">
        <v>34.791764083236892</v>
      </c>
      <c r="AD17">
        <v>34.883252710287231</v>
      </c>
      <c r="AE17">
        <v>34.973914347205195</v>
      </c>
      <c r="AF17" s="128">
        <v>35.063760156616794</v>
      </c>
    </row>
    <row r="18" spans="1:32">
      <c r="A18" s="127" t="s">
        <v>146</v>
      </c>
      <c r="B18" s="127">
        <v>50.392188199809119</v>
      </c>
      <c r="C18">
        <v>50.378328829113428</v>
      </c>
      <c r="D18">
        <v>50.364451227046622</v>
      </c>
      <c r="E18">
        <v>50.350555357611228</v>
      </c>
      <c r="F18">
        <v>50.3366411847149</v>
      </c>
      <c r="G18">
        <v>50.322708672170194</v>
      </c>
      <c r="H18">
        <v>50.355296492144582</v>
      </c>
      <c r="I18">
        <v>50.387916018705852</v>
      </c>
      <c r="J18">
        <v>50.420567298150281</v>
      </c>
      <c r="K18">
        <v>50.453250376864318</v>
      </c>
      <c r="L18">
        <v>50.485965301324875</v>
      </c>
      <c r="M18">
        <v>50.542282661238723</v>
      </c>
      <c r="N18">
        <v>50.598687543860024</v>
      </c>
      <c r="O18">
        <v>50.655180153375774</v>
      </c>
      <c r="P18">
        <v>50.7117606946086</v>
      </c>
      <c r="Q18">
        <v>50.768429373019259</v>
      </c>
      <c r="R18">
        <v>50.842646409120661</v>
      </c>
      <c r="S18">
        <v>50.917030364312915</v>
      </c>
      <c r="T18">
        <v>50.991581802348314</v>
      </c>
      <c r="U18">
        <v>51.066301289520709</v>
      </c>
      <c r="V18">
        <v>51.141189394679813</v>
      </c>
      <c r="W18">
        <v>51.187104443523985</v>
      </c>
      <c r="X18">
        <v>51.23317595563033</v>
      </c>
      <c r="Y18">
        <v>51.279404732126217</v>
      </c>
      <c r="Z18">
        <v>51.325791579617608</v>
      </c>
      <c r="AA18">
        <v>51.372337310236041</v>
      </c>
      <c r="AB18">
        <v>51.461381296888447</v>
      </c>
      <c r="AC18">
        <v>51.550878839893343</v>
      </c>
      <c r="AD18">
        <v>51.64083341346538</v>
      </c>
      <c r="AE18">
        <v>51.73124852739307</v>
      </c>
      <c r="AF18" s="128">
        <v>51.822127727495293</v>
      </c>
    </row>
    <row r="19" spans="1:32">
      <c r="A19" s="127" t="s">
        <v>148</v>
      </c>
      <c r="B19" s="127">
        <v>32.601951000718785</v>
      </c>
      <c r="C19">
        <v>32.495450811296671</v>
      </c>
      <c r="D19">
        <v>32.387627888337171</v>
      </c>
      <c r="E19">
        <v>32.278457435305803</v>
      </c>
      <c r="F19">
        <v>32.167914031975329</v>
      </c>
      <c r="G19">
        <v>32.055971614692481</v>
      </c>
      <c r="H19">
        <v>32.053830184543202</v>
      </c>
      <c r="I19">
        <v>32.051646050490511</v>
      </c>
      <c r="J19">
        <v>32.049417922282458</v>
      </c>
      <c r="K19">
        <v>32.047144457160179</v>
      </c>
      <c r="L19">
        <v>32.044824257159533</v>
      </c>
      <c r="M19">
        <v>32.229970260554587</v>
      </c>
      <c r="N19">
        <v>32.418729101987644</v>
      </c>
      <c r="O19">
        <v>32.611207571806787</v>
      </c>
      <c r="P19">
        <v>32.807516711001909</v>
      </c>
      <c r="Q19">
        <v>33.007772024819019</v>
      </c>
      <c r="R19">
        <v>33.18304770165323</v>
      </c>
      <c r="S19">
        <v>33.361603225774296</v>
      </c>
      <c r="T19">
        <v>33.543531527912428</v>
      </c>
      <c r="U19">
        <v>33.728929083053615</v>
      </c>
      <c r="V19">
        <v>33.91789608103268</v>
      </c>
      <c r="W19">
        <v>34.114847407443207</v>
      </c>
      <c r="X19">
        <v>34.315348437215285</v>
      </c>
      <c r="Y19">
        <v>34.51949600881759</v>
      </c>
      <c r="Z19">
        <v>34.727390515475271</v>
      </c>
      <c r="AA19">
        <v>34.939136069791182</v>
      </c>
      <c r="AB19">
        <v>35.137860416533016</v>
      </c>
      <c r="AC19">
        <v>35.340138074804294</v>
      </c>
      <c r="AD19">
        <v>35.546065207368557</v>
      </c>
      <c r="AE19">
        <v>35.755741478495175</v>
      </c>
      <c r="AF19" s="128">
        <v>35.96927021479565</v>
      </c>
    </row>
    <row r="20" spans="1:32">
      <c r="A20" s="127" t="s">
        <v>150</v>
      </c>
      <c r="B20" s="127">
        <v>50.958339178222509</v>
      </c>
      <c r="C20">
        <v>51.475779879275784</v>
      </c>
      <c r="D20">
        <v>51.981480821540544</v>
      </c>
      <c r="E20">
        <v>52.475837053220189</v>
      </c>
      <c r="F20">
        <v>52.959226094393131</v>
      </c>
      <c r="G20">
        <v>53.432008898492242</v>
      </c>
      <c r="H20">
        <v>54.02411352512155</v>
      </c>
      <c r="I20">
        <v>54.605558451006239</v>
      </c>
      <c r="J20">
        <v>55.176628969072169</v>
      </c>
      <c r="K20">
        <v>55.737600281610845</v>
      </c>
      <c r="L20">
        <v>56.288737942493547</v>
      </c>
      <c r="M20">
        <v>56.876844643183482</v>
      </c>
      <c r="N20">
        <v>57.456456332086461</v>
      </c>
      <c r="O20">
        <v>58.027755750941594</v>
      </c>
      <c r="P20">
        <v>58.590920437368773</v>
      </c>
      <c r="Q20">
        <v>59.146122908812664</v>
      </c>
      <c r="R20">
        <v>59.765413257637384</v>
      </c>
      <c r="S20">
        <v>60.377532112707051</v>
      </c>
      <c r="T20">
        <v>60.982603327681424</v>
      </c>
      <c r="U20">
        <v>61.580747920562295</v>
      </c>
      <c r="V20">
        <v>62.172084154385452</v>
      </c>
      <c r="W20">
        <v>62.697794735764184</v>
      </c>
      <c r="X20">
        <v>63.218691125165932</v>
      </c>
      <c r="Y20">
        <v>63.734839150091048</v>
      </c>
      <c r="Z20">
        <v>64.246303443350257</v>
      </c>
      <c r="AA20">
        <v>64.753147470044894</v>
      </c>
      <c r="AB20">
        <v>65.328447795449975</v>
      </c>
      <c r="AC20">
        <v>65.899869302161619</v>
      </c>
      <c r="AD20">
        <v>66.46745108633057</v>
      </c>
      <c r="AE20">
        <v>67.031231720446186</v>
      </c>
      <c r="AF20" s="128">
        <v>67.591249262074655</v>
      </c>
    </row>
    <row r="21" spans="1:32">
      <c r="A21" s="127" t="s">
        <v>152</v>
      </c>
      <c r="B21" s="127">
        <v>28.510699754441241</v>
      </c>
      <c r="C21">
        <v>28.57730421325979</v>
      </c>
      <c r="D21">
        <v>28.645212562055903</v>
      </c>
      <c r="E21">
        <v>28.714463467947208</v>
      </c>
      <c r="F21">
        <v>28.785097142223727</v>
      </c>
      <c r="G21">
        <v>28.857155418208364</v>
      </c>
      <c r="H21">
        <v>28.966978372869626</v>
      </c>
      <c r="I21">
        <v>29.07934642634266</v>
      </c>
      <c r="J21">
        <v>29.194349088122323</v>
      </c>
      <c r="K21">
        <v>29.312080114815014</v>
      </c>
      <c r="L21">
        <v>29.432637765062655</v>
      </c>
      <c r="M21">
        <v>29.635760061686149</v>
      </c>
      <c r="N21">
        <v>29.843437584899618</v>
      </c>
      <c r="O21">
        <v>30.055825305864918</v>
      </c>
      <c r="P21">
        <v>30.273085305973801</v>
      </c>
      <c r="Q21">
        <v>30.495387189359953</v>
      </c>
      <c r="R21">
        <v>30.679957743297813</v>
      </c>
      <c r="S21">
        <v>30.86837949539628</v>
      </c>
      <c r="T21">
        <v>31.060774253514349</v>
      </c>
      <c r="U21">
        <v>31.257269017054565</v>
      </c>
      <c r="V21">
        <v>31.457996256526229</v>
      </c>
      <c r="W21">
        <v>31.663520644180569</v>
      </c>
      <c r="X21">
        <v>31.873058602000896</v>
      </c>
      <c r="Y21">
        <v>32.086728857399045</v>
      </c>
      <c r="Z21">
        <v>32.304654867267928</v>
      </c>
      <c r="AA21">
        <v>32.526965055847661</v>
      </c>
      <c r="AB21">
        <v>32.726456192950991</v>
      </c>
      <c r="AC21">
        <v>32.92970000671103</v>
      </c>
      <c r="AD21">
        <v>33.136803391314217</v>
      </c>
      <c r="AE21">
        <v>33.347877339674554</v>
      </c>
      <c r="AF21" s="128">
        <v>33.563037141785998</v>
      </c>
    </row>
    <row r="22" spans="1:32">
      <c r="A22" s="127" t="s">
        <v>154</v>
      </c>
      <c r="B22" s="127">
        <v>26.262023765346871</v>
      </c>
      <c r="C22">
        <v>26.358835753168439</v>
      </c>
      <c r="D22">
        <v>26.451939750084115</v>
      </c>
      <c r="E22">
        <v>26.541544782489364</v>
      </c>
      <c r="F22">
        <v>26.627844455606976</v>
      </c>
      <c r="G22">
        <v>26.711018349876365</v>
      </c>
      <c r="H22">
        <v>26.928065078998063</v>
      </c>
      <c r="I22">
        <v>27.14034915855034</v>
      </c>
      <c r="J22">
        <v>27.348025647313406</v>
      </c>
      <c r="K22">
        <v>27.551242945281111</v>
      </c>
      <c r="L22">
        <v>27.750143147304783</v>
      </c>
      <c r="M22">
        <v>27.868259726863926</v>
      </c>
      <c r="N22">
        <v>27.984362822734077</v>
      </c>
      <c r="O22">
        <v>28.098503484321654</v>
      </c>
      <c r="P22">
        <v>28.210731049768736</v>
      </c>
      <c r="Q22">
        <v>28.321093217062785</v>
      </c>
      <c r="R22">
        <v>28.474021700161011</v>
      </c>
      <c r="S22">
        <v>28.624916418422149</v>
      </c>
      <c r="T22">
        <v>28.773817673800689</v>
      </c>
      <c r="U22">
        <v>28.920764710384518</v>
      </c>
      <c r="V22">
        <v>29.0657957488778</v>
      </c>
      <c r="W22">
        <v>29.092709048053663</v>
      </c>
      <c r="X22">
        <v>29.119325641239801</v>
      </c>
      <c r="Y22">
        <v>29.145650408096405</v>
      </c>
      <c r="Z22">
        <v>29.171688121865113</v>
      </c>
      <c r="AA22">
        <v>29.197443452254362</v>
      </c>
      <c r="AB22">
        <v>29.240077949929077</v>
      </c>
      <c r="AC22">
        <v>29.282304317958587</v>
      </c>
      <c r="AD22">
        <v>29.324128388814763</v>
      </c>
      <c r="AE22">
        <v>29.365555884362632</v>
      </c>
      <c r="AF22" s="128">
        <v>29.406592418469938</v>
      </c>
    </row>
    <row r="23" spans="1:32">
      <c r="A23" s="127" t="s">
        <v>156</v>
      </c>
      <c r="B23" s="127">
        <v>46.714350292891893</v>
      </c>
      <c r="C23">
        <v>46.880401106463047</v>
      </c>
      <c r="D23">
        <v>47.04514094447044</v>
      </c>
      <c r="E23">
        <v>47.208585271148927</v>
      </c>
      <c r="F23">
        <v>47.370749308464958</v>
      </c>
      <c r="G23">
        <v>47.531648040842434</v>
      </c>
      <c r="H23">
        <v>47.756612923627131</v>
      </c>
      <c r="I23">
        <v>47.98047393329815</v>
      </c>
      <c r="J23">
        <v>48.203239174810932</v>
      </c>
      <c r="K23">
        <v>48.424916673969442</v>
      </c>
      <c r="L23">
        <v>48.645514378389976</v>
      </c>
      <c r="M23">
        <v>48.905225665650356</v>
      </c>
      <c r="N23">
        <v>49.164074595806404</v>
      </c>
      <c r="O23">
        <v>49.422065456853346</v>
      </c>
      <c r="P23">
        <v>49.679202508404629</v>
      </c>
      <c r="Q23">
        <v>49.935489981926146</v>
      </c>
      <c r="R23">
        <v>50.23711611084294</v>
      </c>
      <c r="S23">
        <v>50.538301812906099</v>
      </c>
      <c r="T23">
        <v>50.839048052062111</v>
      </c>
      <c r="U23">
        <v>51.139355789446498</v>
      </c>
      <c r="V23">
        <v>51.43922598339406</v>
      </c>
      <c r="W23">
        <v>51.73047471533657</v>
      </c>
      <c r="X23">
        <v>52.021723421654798</v>
      </c>
      <c r="Y23">
        <v>52.312972102348724</v>
      </c>
      <c r="Z23">
        <v>52.604220757418389</v>
      </c>
      <c r="AA23">
        <v>52.895469386863795</v>
      </c>
      <c r="AB23">
        <v>53.212179129561903</v>
      </c>
      <c r="AC23">
        <v>53.529192215314858</v>
      </c>
      <c r="AD23">
        <v>53.846509080142198</v>
      </c>
      <c r="AE23">
        <v>54.164130160899532</v>
      </c>
      <c r="AF23" s="128">
        <v>54.482055895280482</v>
      </c>
    </row>
    <row r="24" spans="1:32">
      <c r="A24" s="127" t="s">
        <v>158</v>
      </c>
      <c r="B24" s="127">
        <v>37.42088776993134</v>
      </c>
      <c r="C24">
        <v>37.769746181235703</v>
      </c>
      <c r="D24">
        <v>38.119985102335093</v>
      </c>
      <c r="E24">
        <v>38.471612743948619</v>
      </c>
      <c r="F24">
        <v>38.824637382036848</v>
      </c>
      <c r="G24">
        <v>39.179067358451078</v>
      </c>
      <c r="H24">
        <v>39.534991066563734</v>
      </c>
      <c r="I24">
        <v>39.893006780283088</v>
      </c>
      <c r="J24">
        <v>40.253132998182281</v>
      </c>
      <c r="K24">
        <v>40.615388437577536</v>
      </c>
      <c r="L24">
        <v>40.979792037770999</v>
      </c>
      <c r="M24">
        <v>41.261575506413514</v>
      </c>
      <c r="N24">
        <v>41.545349384744654</v>
      </c>
      <c r="O24">
        <v>41.831134836740468</v>
      </c>
      <c r="P24">
        <v>42.118953327492278</v>
      </c>
      <c r="Q24">
        <v>42.408826628581096</v>
      </c>
      <c r="R24">
        <v>42.714578394859792</v>
      </c>
      <c r="S24">
        <v>43.022728547324732</v>
      </c>
      <c r="T24">
        <v>43.333305417322322</v>
      </c>
      <c r="U24">
        <v>43.646337784188077</v>
      </c>
      <c r="V24">
        <v>43.961854884136621</v>
      </c>
      <c r="W24">
        <v>44.213212353780683</v>
      </c>
      <c r="X24">
        <v>44.466743242949249</v>
      </c>
      <c r="Y24">
        <v>44.722475863494047</v>
      </c>
      <c r="Z24">
        <v>44.980439021146957</v>
      </c>
      <c r="AA24">
        <v>45.24066202633648</v>
      </c>
      <c r="AB24">
        <v>45.51126611717811</v>
      </c>
      <c r="AC24">
        <v>45.784359280392017</v>
      </c>
      <c r="AD24">
        <v>46.05997601715611</v>
      </c>
      <c r="AE24">
        <v>46.338151469238504</v>
      </c>
      <c r="AF24" s="128">
        <v>46.618921433934297</v>
      </c>
    </row>
    <row r="25" spans="1:32">
      <c r="A25" s="127" t="s">
        <v>160</v>
      </c>
      <c r="B25" s="127">
        <v>36.766064573962574</v>
      </c>
      <c r="C25">
        <v>36.860978655771952</v>
      </c>
      <c r="D25">
        <v>36.956154850300244</v>
      </c>
      <c r="E25">
        <v>37.051594244816137</v>
      </c>
      <c r="F25">
        <v>37.147297932610108</v>
      </c>
      <c r="G25">
        <v>37.243267013036181</v>
      </c>
      <c r="H25">
        <v>37.350637368162587</v>
      </c>
      <c r="I25">
        <v>37.458563002874442</v>
      </c>
      <c r="J25">
        <v>37.567048235888741</v>
      </c>
      <c r="K25">
        <v>37.676097430824242</v>
      </c>
      <c r="L25">
        <v>37.785714996786652</v>
      </c>
      <c r="M25">
        <v>37.847656964539759</v>
      </c>
      <c r="N25">
        <v>37.909945019228608</v>
      </c>
      <c r="O25">
        <v>37.972582069504291</v>
      </c>
      <c r="P25">
        <v>38.035571056703425</v>
      </c>
      <c r="Q25">
        <v>38.098914955308551</v>
      </c>
      <c r="R25">
        <v>38.179717467665292</v>
      </c>
      <c r="S25">
        <v>38.261050906456951</v>
      </c>
      <c r="T25">
        <v>38.342920521743295</v>
      </c>
      <c r="U25">
        <v>38.425331633033167</v>
      </c>
      <c r="V25">
        <v>38.508289630436714</v>
      </c>
      <c r="W25">
        <v>38.543408272376304</v>
      </c>
      <c r="X25">
        <v>38.578806689153474</v>
      </c>
      <c r="Y25">
        <v>38.614488237404046</v>
      </c>
      <c r="Z25">
        <v>38.650456327674981</v>
      </c>
      <c r="AA25">
        <v>38.686714425511134</v>
      </c>
      <c r="AB25">
        <v>38.743165215619157</v>
      </c>
      <c r="AC25">
        <v>38.800133621001798</v>
      </c>
      <c r="AD25">
        <v>38.857626793717785</v>
      </c>
      <c r="AE25">
        <v>38.915652018198621</v>
      </c>
      <c r="AF25" s="128">
        <v>38.974216714325358</v>
      </c>
    </row>
    <row r="26" spans="1:32">
      <c r="A26" s="127" t="s">
        <v>162</v>
      </c>
      <c r="B26" s="127">
        <v>26.875267503616371</v>
      </c>
      <c r="C26">
        <v>27.019430778737583</v>
      </c>
      <c r="D26">
        <v>27.165945357959803</v>
      </c>
      <c r="E26">
        <v>27.31486923893544</v>
      </c>
      <c r="F26">
        <v>27.466262342569486</v>
      </c>
      <c r="G26">
        <v>27.620186593406814</v>
      </c>
      <c r="H26">
        <v>27.817131047742539</v>
      </c>
      <c r="I26">
        <v>28.017098849819362</v>
      </c>
      <c r="J26">
        <v>28.220160156482581</v>
      </c>
      <c r="K26">
        <v>28.4263873121531</v>
      </c>
      <c r="L26">
        <v>28.635854934761348</v>
      </c>
      <c r="M26">
        <v>28.918025167983412</v>
      </c>
      <c r="N26">
        <v>29.204302516611978</v>
      </c>
      <c r="O26">
        <v>29.49477730941949</v>
      </c>
      <c r="P26">
        <v>29.789542543570363</v>
      </c>
      <c r="Q26">
        <v>30.088693983887396</v>
      </c>
      <c r="R26">
        <v>30.376070204606879</v>
      </c>
      <c r="S26">
        <v>30.667472946581487</v>
      </c>
      <c r="T26">
        <v>30.962987432189458</v>
      </c>
      <c r="U26">
        <v>31.262701305902468</v>
      </c>
      <c r="V26">
        <v>31.566704720948799</v>
      </c>
      <c r="W26">
        <v>31.904676223057603</v>
      </c>
      <c r="X26">
        <v>32.247254533046387</v>
      </c>
      <c r="Y26">
        <v>32.594534488698187</v>
      </c>
      <c r="Z26">
        <v>32.946613548946104</v>
      </c>
      <c r="AA26">
        <v>33.303591885058346</v>
      </c>
      <c r="AB26">
        <v>33.648147952169595</v>
      </c>
      <c r="AC26">
        <v>33.997202207463758</v>
      </c>
      <c r="AD26">
        <v>34.350843315641782</v>
      </c>
      <c r="AE26">
        <v>34.709162287067109</v>
      </c>
      <c r="AF26" s="128">
        <v>35.072252555851556</v>
      </c>
    </row>
    <row r="27" spans="1:32">
      <c r="A27" s="127" t="s">
        <v>164</v>
      </c>
      <c r="B27" s="127">
        <v>21.235702119036482</v>
      </c>
      <c r="C27">
        <v>21.293224386273959</v>
      </c>
      <c r="D27">
        <v>21.350703633167498</v>
      </c>
      <c r="E27">
        <v>21.408139907960795</v>
      </c>
      <c r="F27">
        <v>21.465533258825452</v>
      </c>
      <c r="G27">
        <v>21.522883733861093</v>
      </c>
      <c r="H27">
        <v>21.602187902274782</v>
      </c>
      <c r="I27">
        <v>21.681649957440801</v>
      </c>
      <c r="J27">
        <v>21.761270371334344</v>
      </c>
      <c r="K27">
        <v>21.841049617813649</v>
      </c>
      <c r="L27">
        <v>21.920988172629418</v>
      </c>
      <c r="M27">
        <v>21.954442790248304</v>
      </c>
      <c r="N27">
        <v>21.988036005744114</v>
      </c>
      <c r="O27">
        <v>22.021768682192533</v>
      </c>
      <c r="P27">
        <v>22.05564168985023</v>
      </c>
      <c r="Q27">
        <v>22.089655906229645</v>
      </c>
      <c r="R27">
        <v>22.137040747698951</v>
      </c>
      <c r="S27">
        <v>22.184681008914207</v>
      </c>
      <c r="T27">
        <v>22.23257876065006</v>
      </c>
      <c r="U27">
        <v>22.280736096126439</v>
      </c>
      <c r="V27">
        <v>22.329155131313509</v>
      </c>
      <c r="W27">
        <v>22.360160903550547</v>
      </c>
      <c r="X27">
        <v>22.391355022905056</v>
      </c>
      <c r="Y27">
        <v>22.422739210800636</v>
      </c>
      <c r="Z27">
        <v>22.454315209702521</v>
      </c>
      <c r="AA27">
        <v>22.486084783440162</v>
      </c>
      <c r="AB27">
        <v>22.522232742164118</v>
      </c>
      <c r="AC27">
        <v>22.558617227731169</v>
      </c>
      <c r="AD27">
        <v>22.595240569259584</v>
      </c>
      <c r="AE27">
        <v>22.632105126548598</v>
      </c>
      <c r="AF27" s="128">
        <v>22.669213290585304</v>
      </c>
    </row>
    <row r="28" spans="1:32">
      <c r="A28" s="127" t="s">
        <v>166</v>
      </c>
      <c r="B28" s="127">
        <v>32.631274184372188</v>
      </c>
      <c r="C28">
        <v>32.717373255058625</v>
      </c>
      <c r="D28">
        <v>32.803156445269686</v>
      </c>
      <c r="E28">
        <v>32.888625490176906</v>
      </c>
      <c r="F28">
        <v>32.973782112266413</v>
      </c>
      <c r="G28">
        <v>33.058628021454524</v>
      </c>
      <c r="H28">
        <v>33.201210898503696</v>
      </c>
      <c r="I28">
        <v>33.344017635905445</v>
      </c>
      <c r="J28">
        <v>33.487048761277421</v>
      </c>
      <c r="K28">
        <v>33.630304803896635</v>
      </c>
      <c r="L28">
        <v>33.773786294706021</v>
      </c>
      <c r="M28">
        <v>33.895397458033415</v>
      </c>
      <c r="N28">
        <v>34.017278548052118</v>
      </c>
      <c r="O28">
        <v>34.139430464449696</v>
      </c>
      <c r="P28">
        <v>34.261854110916495</v>
      </c>
      <c r="Q28">
        <v>34.384550395167892</v>
      </c>
      <c r="R28">
        <v>34.512039753542886</v>
      </c>
      <c r="S28">
        <v>34.639847176157907</v>
      </c>
      <c r="T28">
        <v>34.767973854773743</v>
      </c>
      <c r="U28">
        <v>34.896420987112535</v>
      </c>
      <c r="V28">
        <v>35.025189776895132</v>
      </c>
      <c r="W28">
        <v>35.143309333772812</v>
      </c>
      <c r="X28">
        <v>35.261798699246675</v>
      </c>
      <c r="Y28">
        <v>35.380659612734206</v>
      </c>
      <c r="Z28">
        <v>35.499893824578635</v>
      </c>
      <c r="AA28">
        <v>35.619503096134856</v>
      </c>
      <c r="AB28">
        <v>35.758171738948931</v>
      </c>
      <c r="AC28">
        <v>35.89742368952021</v>
      </c>
      <c r="AD28">
        <v>36.037262636120225</v>
      </c>
      <c r="AE28">
        <v>36.177692298180915</v>
      </c>
      <c r="AF28" s="128">
        <v>36.318716426624384</v>
      </c>
    </row>
    <row r="29" spans="1:32" ht="15" thickBot="1">
      <c r="A29" s="133" t="s">
        <v>168</v>
      </c>
      <c r="B29" s="133">
        <v>56.335034582626342</v>
      </c>
      <c r="C29" s="134">
        <v>56.673565637128327</v>
      </c>
      <c r="D29" s="134">
        <v>57.006621084482582</v>
      </c>
      <c r="E29" s="134">
        <v>57.33433270762032</v>
      </c>
      <c r="F29" s="134">
        <v>57.656828094254259</v>
      </c>
      <c r="G29" s="134">
        <v>57.974230802500301</v>
      </c>
      <c r="H29" s="134">
        <v>58.373934997215414</v>
      </c>
      <c r="I29" s="134">
        <v>58.76846807024679</v>
      </c>
      <c r="J29" s="134">
        <v>59.157929727710808</v>
      </c>
      <c r="K29" s="134">
        <v>59.542417128804217</v>
      </c>
      <c r="L29" s="134">
        <v>59.922024966611957</v>
      </c>
      <c r="M29" s="134">
        <v>60.256802072428812</v>
      </c>
      <c r="N29" s="134">
        <v>60.587922927514988</v>
      </c>
      <c r="O29" s="134">
        <v>60.915447103892127</v>
      </c>
      <c r="P29" s="134">
        <v>61.239432886414086</v>
      </c>
      <c r="Q29" s="134">
        <v>61.559937307344939</v>
      </c>
      <c r="R29" s="134">
        <v>61.896923898302312</v>
      </c>
      <c r="S29" s="134">
        <v>62.230541384747823</v>
      </c>
      <c r="T29" s="134">
        <v>62.560840040518414</v>
      </c>
      <c r="U29" s="134">
        <v>62.887869144152127</v>
      </c>
      <c r="V29" s="134">
        <v>63.211677003397568</v>
      </c>
      <c r="W29" s="134">
        <v>63.448498204836362</v>
      </c>
      <c r="X29" s="134">
        <v>63.683024987996468</v>
      </c>
      <c r="Y29" s="134">
        <v>63.915290535991723</v>
      </c>
      <c r="Z29" s="134">
        <v>64.145327395123175</v>
      </c>
      <c r="AA29" s="134">
        <v>64.373167490082324</v>
      </c>
      <c r="AB29" s="134">
        <v>64.610974643805847</v>
      </c>
      <c r="AC29" s="134">
        <v>64.846620391245196</v>
      </c>
      <c r="AD29" s="134">
        <v>65.080134066313704</v>
      </c>
      <c r="AE29" s="134">
        <v>65.311544474501247</v>
      </c>
      <c r="AF29" s="135">
        <v>65.540879904719759</v>
      </c>
    </row>
  </sheetData>
  <conditionalFormatting sqref="B2:AF2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6745-7E6B-4FD9-98C3-6EA000F0208C}">
  <sheetPr>
    <tabColor theme="5" tint="0.39997558519241921"/>
  </sheetPr>
  <dimension ref="A1:AJ57"/>
  <sheetViews>
    <sheetView workbookViewId="0"/>
    <sheetView workbookViewId="1">
      <selection activeCell="L28" sqref="L28"/>
    </sheetView>
  </sheetViews>
  <sheetFormatPr defaultColWidth="8.5546875" defaultRowHeight="14.4"/>
  <cols>
    <col min="35" max="35" width="11.5546875" bestFit="1" customWidth="1"/>
    <col min="36" max="36" width="17.5546875" bestFit="1" customWidth="1"/>
  </cols>
  <sheetData>
    <row r="1" spans="1:36" ht="15" thickBot="1">
      <c r="C1" s="157">
        <v>2020</v>
      </c>
      <c r="D1" s="158">
        <v>2021</v>
      </c>
      <c r="E1" s="158">
        <v>2022</v>
      </c>
      <c r="F1" s="158">
        <v>2023</v>
      </c>
      <c r="G1" s="158">
        <v>2024</v>
      </c>
      <c r="H1" s="158">
        <v>2025</v>
      </c>
      <c r="I1" s="158">
        <v>2026</v>
      </c>
      <c r="J1" s="158">
        <v>2027</v>
      </c>
      <c r="K1" s="158">
        <v>2028</v>
      </c>
      <c r="L1" s="158">
        <v>2029</v>
      </c>
      <c r="M1" s="158">
        <v>2030</v>
      </c>
      <c r="N1" s="158">
        <v>2031</v>
      </c>
      <c r="O1" s="158">
        <v>2032</v>
      </c>
      <c r="P1" s="158">
        <v>2033</v>
      </c>
      <c r="Q1" s="158">
        <v>2034</v>
      </c>
      <c r="R1" s="158">
        <v>2035</v>
      </c>
      <c r="S1" s="158">
        <v>2036</v>
      </c>
      <c r="T1" s="158">
        <v>2037</v>
      </c>
      <c r="U1" s="158">
        <v>2038</v>
      </c>
      <c r="V1" s="158">
        <v>2039</v>
      </c>
      <c r="W1" s="158">
        <v>2040</v>
      </c>
      <c r="X1" s="158">
        <v>2041</v>
      </c>
      <c r="Y1" s="158">
        <v>2042</v>
      </c>
      <c r="Z1" s="158">
        <v>2043</v>
      </c>
      <c r="AA1" s="158">
        <v>2044</v>
      </c>
      <c r="AB1" s="158">
        <v>2045</v>
      </c>
      <c r="AC1" s="158">
        <v>2046</v>
      </c>
      <c r="AD1" s="158">
        <v>2047</v>
      </c>
      <c r="AE1" s="158">
        <v>2048</v>
      </c>
      <c r="AF1" s="158">
        <v>2049</v>
      </c>
      <c r="AG1" s="159">
        <v>2050</v>
      </c>
      <c r="AI1" s="131" t="s">
        <v>914</v>
      </c>
      <c r="AJ1" s="130" t="s">
        <v>915</v>
      </c>
    </row>
    <row r="2" spans="1:36">
      <c r="A2" s="131" t="s">
        <v>114</v>
      </c>
      <c r="B2" s="129" t="s">
        <v>171</v>
      </c>
      <c r="C2" s="131">
        <v>0.56598899543544956</v>
      </c>
      <c r="D2" s="129">
        <v>0.56600133135209307</v>
      </c>
      <c r="E2" s="129">
        <v>0.56601348269246865</v>
      </c>
      <c r="F2" s="129">
        <v>0.56602545356840095</v>
      </c>
      <c r="G2" s="129">
        <v>0.56603724797048205</v>
      </c>
      <c r="H2" s="129">
        <v>0.56604886977250723</v>
      </c>
      <c r="I2" s="129">
        <v>0.56606108586048709</v>
      </c>
      <c r="J2" s="129">
        <v>0.56607312241272834</v>
      </c>
      <c r="K2" s="129">
        <v>0.56608498335822388</v>
      </c>
      <c r="L2" s="129">
        <v>0.56609667251215323</v>
      </c>
      <c r="M2" s="129">
        <v>0.56610819357997433</v>
      </c>
      <c r="N2" s="129">
        <v>0.56611373447358215</v>
      </c>
      <c r="O2" s="129">
        <v>0.56611920970598339</v>
      </c>
      <c r="P2" s="129">
        <v>0.56612462043745992</v>
      </c>
      <c r="Q2" s="129">
        <v>0.56612996780111624</v>
      </c>
      <c r="R2" s="129">
        <v>0.56613525290367062</v>
      </c>
      <c r="S2" s="129">
        <v>0.56614047682621893</v>
      </c>
      <c r="T2" s="129">
        <v>0.56614564062497141</v>
      </c>
      <c r="U2" s="129">
        <v>0.5661507453319653</v>
      </c>
      <c r="V2" s="129">
        <v>0.56615579195575139</v>
      </c>
      <c r="W2" s="129">
        <v>0.56616078148205973</v>
      </c>
      <c r="X2" s="129">
        <v>0.56616144543198466</v>
      </c>
      <c r="Y2" s="129">
        <v>0.56616210356761976</v>
      </c>
      <c r="Z2" s="129">
        <v>0.56616275596500665</v>
      </c>
      <c r="AA2" s="129">
        <v>0.56616340269886689</v>
      </c>
      <c r="AB2" s="129">
        <v>0.56616404384263019</v>
      </c>
      <c r="AC2" s="129">
        <v>0.5661646794684625</v>
      </c>
      <c r="AD2" s="129">
        <v>0.5661653096472925</v>
      </c>
      <c r="AE2" s="129">
        <v>0.56616593444883878</v>
      </c>
      <c r="AF2" s="129">
        <v>0.56616655394163529</v>
      </c>
      <c r="AG2" s="130">
        <v>0.56616716819305568</v>
      </c>
      <c r="AI2" s="131" t="s">
        <v>171</v>
      </c>
      <c r="AJ2" s="130" t="s">
        <v>172</v>
      </c>
    </row>
    <row r="3" spans="1:36" ht="15" thickBot="1">
      <c r="A3" s="127" t="s">
        <v>116</v>
      </c>
      <c r="B3" t="s">
        <v>171</v>
      </c>
      <c r="C3" s="127">
        <v>0.69233575958436688</v>
      </c>
      <c r="D3">
        <v>0.69214483598661014</v>
      </c>
      <c r="E3">
        <v>0.69195614553509699</v>
      </c>
      <c r="F3">
        <v>0.69176964927749129</v>
      </c>
      <c r="G3">
        <v>0.6915853091621379</v>
      </c>
      <c r="H3">
        <v>0.69140308801217942</v>
      </c>
      <c r="I3">
        <v>0.6912077656918354</v>
      </c>
      <c r="J3">
        <v>0.69101493300421224</v>
      </c>
      <c r="K3">
        <v>0.69082454265042392</v>
      </c>
      <c r="L3">
        <v>0.69063654852217826</v>
      </c>
      <c r="M3">
        <v>0.69045090566454936</v>
      </c>
      <c r="N3">
        <v>0.69026511922365763</v>
      </c>
      <c r="O3">
        <v>0.69008179085981014</v>
      </c>
      <c r="P3">
        <v>0.68990087211063267</v>
      </c>
      <c r="Q3">
        <v>0.68972231577938414</v>
      </c>
      <c r="R3">
        <v>0.68954607589390848</v>
      </c>
      <c r="S3">
        <v>0.68937210766717372</v>
      </c>
      <c r="T3">
        <v>0.68920036745932622</v>
      </c>
      <c r="U3">
        <v>0.68903081274119604</v>
      </c>
      <c r="V3">
        <v>0.68886340205918373</v>
      </c>
      <c r="W3">
        <v>0.68869809500147305</v>
      </c>
      <c r="X3">
        <v>0.68860127278347738</v>
      </c>
      <c r="Y3">
        <v>0.68850548676165557</v>
      </c>
      <c r="Z3">
        <v>0.6884107203904094</v>
      </c>
      <c r="AA3">
        <v>0.68831695747453403</v>
      </c>
      <c r="AB3">
        <v>0.68822418215999226</v>
      </c>
      <c r="AC3">
        <v>0.68813237892497625</v>
      </c>
      <c r="AD3">
        <v>0.68804153257125233</v>
      </c>
      <c r="AE3">
        <v>0.68795162821577116</v>
      </c>
      <c r="AF3">
        <v>0.68786265128254032</v>
      </c>
      <c r="AG3" s="128">
        <v>0.6877745874947464</v>
      </c>
      <c r="AI3" s="133" t="s">
        <v>173</v>
      </c>
      <c r="AJ3" s="135" t="s">
        <v>174</v>
      </c>
    </row>
    <row r="4" spans="1:36">
      <c r="A4" s="127" t="s">
        <v>118</v>
      </c>
      <c r="B4" t="s">
        <v>171</v>
      </c>
      <c r="C4" s="127">
        <v>0.64230053352698546</v>
      </c>
      <c r="D4">
        <v>0.64292060397843365</v>
      </c>
      <c r="E4">
        <v>0.64354839108278306</v>
      </c>
      <c r="F4">
        <v>0.64418403979027783</v>
      </c>
      <c r="G4">
        <v>0.6448276987043795</v>
      </c>
      <c r="H4">
        <v>0.64547952019758759</v>
      </c>
      <c r="I4">
        <v>0.64613966053169514</v>
      </c>
      <c r="J4">
        <v>0.64680827998267842</v>
      </c>
      <c r="K4">
        <v>0.64748554297042915</v>
      </c>
      <c r="L4">
        <v>0.6481716181935514</v>
      </c>
      <c r="M4">
        <v>0.64886667876945447</v>
      </c>
      <c r="N4">
        <v>0.6495180737572972</v>
      </c>
      <c r="O4">
        <v>0.65017568490557409</v>
      </c>
      <c r="P4">
        <v>0.65083960162065013</v>
      </c>
      <c r="Q4">
        <v>0.65150991503171285</v>
      </c>
      <c r="R4">
        <v>0.65218671803247064</v>
      </c>
      <c r="S4">
        <v>0.65287010532406797</v>
      </c>
      <c r="T4">
        <v>0.65356017345926054</v>
      </c>
      <c r="U4">
        <v>0.65425702088788984</v>
      </c>
      <c r="V4">
        <v>0.65496074800370707</v>
      </c>
      <c r="W4">
        <v>0.65567145719258924</v>
      </c>
      <c r="X4">
        <v>0.65649464966802817</v>
      </c>
      <c r="Y4">
        <v>0.65732487271365447</v>
      </c>
      <c r="Z4">
        <v>0.65816221678382836</v>
      </c>
      <c r="AA4">
        <v>0.65900677389129103</v>
      </c>
      <c r="AB4">
        <v>0.65985863764087105</v>
      </c>
      <c r="AC4">
        <v>0.66071790326406765</v>
      </c>
      <c r="AD4">
        <v>0.66158466765454149</v>
      </c>
      <c r="AE4">
        <v>0.66245902940453683</v>
      </c>
      <c r="AF4">
        <v>0.66334108884226639</v>
      </c>
      <c r="AG4" s="128">
        <v>0.6642309480702886</v>
      </c>
    </row>
    <row r="5" spans="1:36">
      <c r="A5" s="127" t="s">
        <v>120</v>
      </c>
      <c r="B5" t="s">
        <v>171</v>
      </c>
      <c r="C5" s="127">
        <v>0.84459350194028548</v>
      </c>
      <c r="D5">
        <v>0.84312910821115761</v>
      </c>
      <c r="E5">
        <v>0.84169777982087612</v>
      </c>
      <c r="F5">
        <v>0.84029840937142919</v>
      </c>
      <c r="G5">
        <v>0.8389299383696347</v>
      </c>
      <c r="H5">
        <v>0.83759135455695666</v>
      </c>
      <c r="I5">
        <v>0.83634400347832327</v>
      </c>
      <c r="J5">
        <v>0.83512245202334101</v>
      </c>
      <c r="K5">
        <v>0.83392590794430854</v>
      </c>
      <c r="L5">
        <v>0.83275361110235913</v>
      </c>
      <c r="M5">
        <v>0.83160483185711209</v>
      </c>
      <c r="N5">
        <v>0.83056908578897781</v>
      </c>
      <c r="O5">
        <v>0.82955110158230405</v>
      </c>
      <c r="P5">
        <v>0.82855042622794561</v>
      </c>
      <c r="Q5">
        <v>0.82756662199198272</v>
      </c>
      <c r="R5">
        <v>0.82659926577726306</v>
      </c>
      <c r="S5">
        <v>0.82564794851670076</v>
      </c>
      <c r="T5">
        <v>0.82471227459650398</v>
      </c>
      <c r="U5">
        <v>0.82379186130762527</v>
      </c>
      <c r="V5">
        <v>0.8228863383238334</v>
      </c>
      <c r="W5">
        <v>0.82199534720491441</v>
      </c>
      <c r="X5">
        <v>0.8213684223732125</v>
      </c>
      <c r="Y5">
        <v>0.82074789068968346</v>
      </c>
      <c r="Z5">
        <v>0.82013365485797318</v>
      </c>
      <c r="AA5">
        <v>0.81952561954608094</v>
      </c>
      <c r="AB5">
        <v>0.81892369133703324</v>
      </c>
      <c r="AC5">
        <v>0.81832777868103945</v>
      </c>
      <c r="AD5">
        <v>0.81773779184907158</v>
      </c>
      <c r="AE5">
        <v>0.81715364288782466</v>
      </c>
      <c r="AF5">
        <v>0.8165752455760058</v>
      </c>
      <c r="AG5" s="128">
        <v>0.8160025153819086</v>
      </c>
    </row>
    <row r="6" spans="1:36">
      <c r="A6" s="127" t="s">
        <v>122</v>
      </c>
      <c r="B6" t="s">
        <v>171</v>
      </c>
      <c r="C6" s="127">
        <v>0.58955465453531719</v>
      </c>
      <c r="D6">
        <v>0.58966558565505622</v>
      </c>
      <c r="E6">
        <v>0.58977590620138243</v>
      </c>
      <c r="F6">
        <v>0.58988562120142529</v>
      </c>
      <c r="G6">
        <v>0.58999473562727811</v>
      </c>
      <c r="H6">
        <v>0.5901032543967486</v>
      </c>
      <c r="I6">
        <v>0.59019141948688481</v>
      </c>
      <c r="J6">
        <v>0.59027919806246232</v>
      </c>
      <c r="K6">
        <v>0.59036659265963354</v>
      </c>
      <c r="L6">
        <v>0.59045360579241135</v>
      </c>
      <c r="M6">
        <v>0.59054023995290961</v>
      </c>
      <c r="N6">
        <v>0.59078184117653754</v>
      </c>
      <c r="O6">
        <v>0.59102321932674406</v>
      </c>
      <c r="P6">
        <v>0.59126437471233673</v>
      </c>
      <c r="Q6">
        <v>0.59150530764155262</v>
      </c>
      <c r="R6">
        <v>0.59174601842206076</v>
      </c>
      <c r="S6">
        <v>0.59198650736096303</v>
      </c>
      <c r="T6">
        <v>0.59222677476479568</v>
      </c>
      <c r="U6">
        <v>0.59246682093953018</v>
      </c>
      <c r="V6">
        <v>0.59270664619057523</v>
      </c>
      <c r="W6">
        <v>0.59294625082277697</v>
      </c>
      <c r="X6">
        <v>0.5932737368676082</v>
      </c>
      <c r="Y6">
        <v>0.59360092223069383</v>
      </c>
      <c r="Z6">
        <v>0.59392780732595118</v>
      </c>
      <c r="AA6">
        <v>0.59425439256653734</v>
      </c>
      <c r="AB6">
        <v>0.59458067836485273</v>
      </c>
      <c r="AC6">
        <v>0.5949066651325412</v>
      </c>
      <c r="AD6">
        <v>0.59523235328049262</v>
      </c>
      <c r="AE6">
        <v>0.5955577432188448</v>
      </c>
      <c r="AF6">
        <v>0.59588283535698394</v>
      </c>
      <c r="AG6" s="128">
        <v>0.59620763010354805</v>
      </c>
    </row>
    <row r="7" spans="1:36">
      <c r="A7" s="127" t="s">
        <v>124</v>
      </c>
      <c r="B7" t="s">
        <v>171</v>
      </c>
      <c r="C7" s="127">
        <v>0.63263751573397942</v>
      </c>
      <c r="D7">
        <v>0.6325528827900927</v>
      </c>
      <c r="E7">
        <v>0.6324685080947936</v>
      </c>
      <c r="F7">
        <v>0.63238439046785455</v>
      </c>
      <c r="G7">
        <v>0.63230052873622933</v>
      </c>
      <c r="H7">
        <v>0.63221692173399779</v>
      </c>
      <c r="I7">
        <v>0.63209347388923676</v>
      </c>
      <c r="J7">
        <v>0.63197039223624996</v>
      </c>
      <c r="K7">
        <v>0.63184767514806095</v>
      </c>
      <c r="L7">
        <v>0.63172532100731715</v>
      </c>
      <c r="M7">
        <v>0.63160332820621889</v>
      </c>
      <c r="N7">
        <v>0.63153787528463645</v>
      </c>
      <c r="O7">
        <v>0.63147244423577054</v>
      </c>
      <c r="P7">
        <v>0.63140703504865903</v>
      </c>
      <c r="Q7">
        <v>0.63134164771234702</v>
      </c>
      <c r="R7">
        <v>0.63127628221588705</v>
      </c>
      <c r="S7">
        <v>0.6312109385483391</v>
      </c>
      <c r="T7">
        <v>0.63114561669877012</v>
      </c>
      <c r="U7">
        <v>0.63108031665625453</v>
      </c>
      <c r="V7">
        <v>0.63101503840987416</v>
      </c>
      <c r="W7">
        <v>0.63094978194871787</v>
      </c>
      <c r="X7">
        <v>0.63090866880718044</v>
      </c>
      <c r="Y7">
        <v>0.63086750946808179</v>
      </c>
      <c r="Z7">
        <v>0.63082630385351213</v>
      </c>
      <c r="AA7">
        <v>0.63078505188538603</v>
      </c>
      <c r="AB7">
        <v>0.63074375348544298</v>
      </c>
      <c r="AC7">
        <v>0.63070240857524529</v>
      </c>
      <c r="AD7">
        <v>0.63066101707617894</v>
      </c>
      <c r="AE7">
        <v>0.63061957890945286</v>
      </c>
      <c r="AF7">
        <v>0.63057809399609788</v>
      </c>
      <c r="AG7" s="128">
        <v>0.63053656225696664</v>
      </c>
    </row>
    <row r="8" spans="1:36">
      <c r="A8" s="127" t="s">
        <v>126</v>
      </c>
      <c r="B8" t="s">
        <v>171</v>
      </c>
      <c r="C8" s="127">
        <v>0.70549492929564162</v>
      </c>
      <c r="D8">
        <v>0.70534274989393753</v>
      </c>
      <c r="E8">
        <v>0.70519265448080481</v>
      </c>
      <c r="F8">
        <v>0.70504460053925366</v>
      </c>
      <c r="G8">
        <v>0.70489854670104246</v>
      </c>
      <c r="H8">
        <v>0.70475445270814174</v>
      </c>
      <c r="I8">
        <v>0.70459422544946715</v>
      </c>
      <c r="J8">
        <v>0.70443615542066451</v>
      </c>
      <c r="K8">
        <v>0.70428019934704778</v>
      </c>
      <c r="L8">
        <v>0.70412631510371315</v>
      </c>
      <c r="M8">
        <v>0.70397446167760558</v>
      </c>
      <c r="N8">
        <v>0.70388251765914789</v>
      </c>
      <c r="O8">
        <v>0.70379138340601033</v>
      </c>
      <c r="P8">
        <v>0.70370104826750013</v>
      </c>
      <c r="Q8">
        <v>0.70361150177889054</v>
      </c>
      <c r="R8">
        <v>0.70352273365738105</v>
      </c>
      <c r="S8">
        <v>0.70343473379816002</v>
      </c>
      <c r="T8">
        <v>0.70334749227057092</v>
      </c>
      <c r="U8">
        <v>0.70326099931437569</v>
      </c>
      <c r="V8">
        <v>0.70317524533611575</v>
      </c>
      <c r="W8">
        <v>0.70309022090556383</v>
      </c>
      <c r="X8">
        <v>0.70307673763547507</v>
      </c>
      <c r="Y8">
        <v>0.70306332615072331</v>
      </c>
      <c r="Z8">
        <v>0.7030499858795497</v>
      </c>
      <c r="AA8">
        <v>0.70303671625625097</v>
      </c>
      <c r="AB8">
        <v>0.70302351672110053</v>
      </c>
      <c r="AC8">
        <v>0.70301038672026783</v>
      </c>
      <c r="AD8">
        <v>0.70299732570574314</v>
      </c>
      <c r="AE8">
        <v>0.70298433313525965</v>
      </c>
      <c r="AF8">
        <v>0.70297140847221917</v>
      </c>
      <c r="AG8" s="128">
        <v>0.70295855118561823</v>
      </c>
    </row>
    <row r="9" spans="1:36">
      <c r="A9" s="127" t="s">
        <v>128</v>
      </c>
      <c r="B9" t="s">
        <v>171</v>
      </c>
      <c r="C9" s="127">
        <v>0.51776704547278185</v>
      </c>
      <c r="D9">
        <v>0.51602572476882413</v>
      </c>
      <c r="E9">
        <v>0.51430939321322777</v>
      </c>
      <c r="F9">
        <v>0.51261751672106659</v>
      </c>
      <c r="G9">
        <v>0.51094957631951621</v>
      </c>
      <c r="H9">
        <v>0.50930506761710681</v>
      </c>
      <c r="I9">
        <v>0.50750860376013673</v>
      </c>
      <c r="J9">
        <v>0.50573932940293187</v>
      </c>
      <c r="K9">
        <v>0.50399663191154676</v>
      </c>
      <c r="L9">
        <v>0.50227991691999296</v>
      </c>
      <c r="M9">
        <v>0.50058860765436797</v>
      </c>
      <c r="N9">
        <v>0.49872210484557206</v>
      </c>
      <c r="O9">
        <v>0.49688348979360508</v>
      </c>
      <c r="P9">
        <v>0.49507214211902273</v>
      </c>
      <c r="Q9">
        <v>0.49328745970787552</v>
      </c>
      <c r="R9">
        <v>0.49152885804439544</v>
      </c>
      <c r="S9">
        <v>0.48979576957272403</v>
      </c>
      <c r="T9">
        <v>0.48808764308622116</v>
      </c>
      <c r="U9">
        <v>0.48640394314297286</v>
      </c>
      <c r="V9">
        <v>0.48474414950619488</v>
      </c>
      <c r="W9">
        <v>0.4831077566083069</v>
      </c>
      <c r="X9">
        <v>0.48148397864138459</v>
      </c>
      <c r="Y9">
        <v>0.47987874542840342</v>
      </c>
      <c r="Z9">
        <v>0.47829174108084799</v>
      </c>
      <c r="AA9">
        <v>0.4767226568440936</v>
      </c>
      <c r="AB9">
        <v>0.47517119089714982</v>
      </c>
      <c r="AC9">
        <v>0.47363704815911362</v>
      </c>
      <c r="AD9">
        <v>0.47211994010206948</v>
      </c>
      <c r="AE9">
        <v>0.4706195845701876</v>
      </c>
      <c r="AF9">
        <v>0.46913570560478157</v>
      </c>
      <c r="AG9" s="128">
        <v>0.46766803327509848</v>
      </c>
    </row>
    <row r="10" spans="1:36">
      <c r="A10" s="127" t="s">
        <v>130</v>
      </c>
      <c r="B10" t="s">
        <v>171</v>
      </c>
      <c r="C10" s="127">
        <v>0.47965806436483793</v>
      </c>
      <c r="D10">
        <v>0.47952846671055771</v>
      </c>
      <c r="E10">
        <v>0.47939928861822606</v>
      </c>
      <c r="F10">
        <v>0.4792705280536888</v>
      </c>
      <c r="G10">
        <v>0.4791421829959201</v>
      </c>
      <c r="H10">
        <v>0.4790142514369165</v>
      </c>
      <c r="I10">
        <v>0.47912284314118392</v>
      </c>
      <c r="J10">
        <v>0.47923156668786221</v>
      </c>
      <c r="K10">
        <v>0.47934042231720408</v>
      </c>
      <c r="L10">
        <v>0.47944941027004678</v>
      </c>
      <c r="M10">
        <v>0.47955853078781313</v>
      </c>
      <c r="N10">
        <v>0.47985459728756491</v>
      </c>
      <c r="O10">
        <v>0.48015216079187711</v>
      </c>
      <c r="P10">
        <v>0.48045123268350975</v>
      </c>
      <c r="Q10">
        <v>0.48075182446091774</v>
      </c>
      <c r="R10">
        <v>0.48105394773972421</v>
      </c>
      <c r="S10">
        <v>0.48135761425421675</v>
      </c>
      <c r="T10">
        <v>0.48166283585886643</v>
      </c>
      <c r="U10">
        <v>0.48196962452987052</v>
      </c>
      <c r="V10">
        <v>0.48227799236671925</v>
      </c>
      <c r="W10">
        <v>0.48258795159378653</v>
      </c>
      <c r="X10">
        <v>0.48307200717136939</v>
      </c>
      <c r="Y10">
        <v>0.48355902965306996</v>
      </c>
      <c r="Z10">
        <v>0.48404904640014512</v>
      </c>
      <c r="AA10">
        <v>0.48454208511132979</v>
      </c>
      <c r="AB10">
        <v>0.48503817382805442</v>
      </c>
      <c r="AC10">
        <v>0.48553734093976292</v>
      </c>
      <c r="AD10">
        <v>0.48603961518932687</v>
      </c>
      <c r="AE10">
        <v>0.486545025678564</v>
      </c>
      <c r="AF10">
        <v>0.48705360187385777</v>
      </c>
      <c r="AG10" s="128">
        <v>0.48756537361188496</v>
      </c>
    </row>
    <row r="11" spans="1:36">
      <c r="A11" s="127" t="s">
        <v>132</v>
      </c>
      <c r="B11" t="s">
        <v>171</v>
      </c>
      <c r="C11" s="127">
        <v>0.70462418654493075</v>
      </c>
      <c r="D11">
        <v>0.70470533996192142</v>
      </c>
      <c r="E11">
        <v>0.70478617926599463</v>
      </c>
      <c r="F11">
        <v>0.70486670627733861</v>
      </c>
      <c r="G11">
        <v>0.70494692280210591</v>
      </c>
      <c r="H11">
        <v>0.70502683063254767</v>
      </c>
      <c r="I11">
        <v>0.70510547655457501</v>
      </c>
      <c r="J11">
        <v>0.70518383952057218</v>
      </c>
      <c r="K11">
        <v>0.70526192105484631</v>
      </c>
      <c r="L11">
        <v>0.70533972267077494</v>
      </c>
      <c r="M11">
        <v>0.7054172458709046</v>
      </c>
      <c r="N11">
        <v>0.70563013065373181</v>
      </c>
      <c r="O11">
        <v>0.70584292765392143</v>
      </c>
      <c r="P11">
        <v>0.70605563692575768</v>
      </c>
      <c r="Q11">
        <v>0.7062682585234803</v>
      </c>
      <c r="R11">
        <v>0.70648079250128415</v>
      </c>
      <c r="S11">
        <v>0.70669323891331914</v>
      </c>
      <c r="T11">
        <v>0.70690559781369111</v>
      </c>
      <c r="U11">
        <v>0.70711786925646114</v>
      </c>
      <c r="V11">
        <v>0.70733005329564558</v>
      </c>
      <c r="W11">
        <v>0.70754214998521658</v>
      </c>
      <c r="X11">
        <v>0.70788395557846062</v>
      </c>
      <c r="Y11">
        <v>0.70822645486590752</v>
      </c>
      <c r="Z11">
        <v>0.70856964996148053</v>
      </c>
      <c r="AA11">
        <v>0.70891354298770004</v>
      </c>
      <c r="AB11">
        <v>0.70925813607572863</v>
      </c>
      <c r="AC11">
        <v>0.70960343136541448</v>
      </c>
      <c r="AD11">
        <v>0.70994943100533525</v>
      </c>
      <c r="AE11">
        <v>0.71029613715284368</v>
      </c>
      <c r="AF11">
        <v>0.71064355197411133</v>
      </c>
      <c r="AG11" s="128">
        <v>0.7109916776441747</v>
      </c>
    </row>
    <row r="12" spans="1:36">
      <c r="A12" s="127" t="s">
        <v>134</v>
      </c>
      <c r="B12" t="s">
        <v>171</v>
      </c>
      <c r="C12" s="127">
        <v>0.76044586132310188</v>
      </c>
      <c r="D12">
        <v>0.76018629689414641</v>
      </c>
      <c r="E12">
        <v>0.75992868344370756</v>
      </c>
      <c r="F12">
        <v>0.75967299905776986</v>
      </c>
      <c r="G12">
        <v>0.75941922214928759</v>
      </c>
      <c r="H12">
        <v>0.75916733145210868</v>
      </c>
      <c r="I12">
        <v>0.75880763218572633</v>
      </c>
      <c r="J12">
        <v>0.75845121590915632</v>
      </c>
      <c r="K12">
        <v>0.75809803788060692</v>
      </c>
      <c r="L12">
        <v>0.7577480541676197</v>
      </c>
      <c r="M12">
        <v>0.75740122162885193</v>
      </c>
      <c r="N12">
        <v>0.75706648685672684</v>
      </c>
      <c r="O12">
        <v>0.75673461892631466</v>
      </c>
      <c r="P12">
        <v>0.75640558116498458</v>
      </c>
      <c r="Q12">
        <v>0.75607933752293777</v>
      </c>
      <c r="R12">
        <v>0.75575585256004174</v>
      </c>
      <c r="S12">
        <v>0.75543509143299614</v>
      </c>
      <c r="T12">
        <v>0.75511701988282143</v>
      </c>
      <c r="U12">
        <v>0.75480160422266152</v>
      </c>
      <c r="V12">
        <v>0.7544888113258903</v>
      </c>
      <c r="W12">
        <v>0.7541786086145138</v>
      </c>
      <c r="X12">
        <v>0.75392587582032344</v>
      </c>
      <c r="Y12">
        <v>0.75367442791818906</v>
      </c>
      <c r="Z12">
        <v>0.75342425513437972</v>
      </c>
      <c r="AA12">
        <v>0.75317534779404116</v>
      </c>
      <c r="AB12">
        <v>0.75292769631994838</v>
      </c>
      <c r="AC12">
        <v>0.75268129123127714</v>
      </c>
      <c r="AD12">
        <v>0.75243612314239461</v>
      </c>
      <c r="AE12">
        <v>0.75219218276166666</v>
      </c>
      <c r="AF12">
        <v>0.75194946089028525</v>
      </c>
      <c r="AG12" s="128">
        <v>0.75170794842111133</v>
      </c>
    </row>
    <row r="13" spans="1:36">
      <c r="A13" s="127" t="s">
        <v>136</v>
      </c>
      <c r="B13" t="s">
        <v>171</v>
      </c>
      <c r="C13" s="127">
        <v>0.70816965261958897</v>
      </c>
      <c r="D13">
        <v>0.70780590206204763</v>
      </c>
      <c r="E13">
        <v>0.70744786623332323</v>
      </c>
      <c r="F13">
        <v>0.70709541151058564</v>
      </c>
      <c r="G13">
        <v>0.70674840840464426</v>
      </c>
      <c r="H13">
        <v>0.70640673140133203</v>
      </c>
      <c r="I13">
        <v>0.70606078372864489</v>
      </c>
      <c r="J13">
        <v>0.70572048312118973</v>
      </c>
      <c r="K13">
        <v>0.70538569242882987</v>
      </c>
      <c r="L13">
        <v>0.70505627890704436</v>
      </c>
      <c r="M13">
        <v>0.70473211404143865</v>
      </c>
      <c r="N13">
        <v>0.70439143316969655</v>
      </c>
      <c r="O13">
        <v>0.7040558427710224</v>
      </c>
      <c r="P13">
        <v>0.70372522959827921</v>
      </c>
      <c r="Q13">
        <v>0.70339948373879668</v>
      </c>
      <c r="R13">
        <v>0.703078498492542</v>
      </c>
      <c r="S13">
        <v>0.70276217025559429</v>
      </c>
      <c r="T13">
        <v>0.70245039840865242</v>
      </c>
      <c r="U13">
        <v>0.70214308521032898</v>
      </c>
      <c r="V13">
        <v>0.70184013569498649</v>
      </c>
      <c r="W13">
        <v>0.7015414575748985</v>
      </c>
      <c r="X13">
        <v>0.70121686239805958</v>
      </c>
      <c r="Y13">
        <v>0.70089678128986432</v>
      </c>
      <c r="Z13">
        <v>0.70058112073641687</v>
      </c>
      <c r="AA13">
        <v>0.70026978978909837</v>
      </c>
      <c r="AB13">
        <v>0.69996269997720229</v>
      </c>
      <c r="AC13">
        <v>0.69965976522411621</v>
      </c>
      <c r="AD13">
        <v>0.69936090176688381</v>
      </c>
      <c r="AE13">
        <v>0.69906602807898688</v>
      </c>
      <c r="AF13">
        <v>0.69877506479620111</v>
      </c>
      <c r="AG13" s="128">
        <v>0.69848793464538039</v>
      </c>
    </row>
    <row r="14" spans="1:36">
      <c r="A14" s="127" t="s">
        <v>138</v>
      </c>
      <c r="B14" t="s">
        <v>171</v>
      </c>
      <c r="C14" s="127">
        <v>0.77197066448893614</v>
      </c>
      <c r="D14">
        <v>0.77178686675726749</v>
      </c>
      <c r="E14">
        <v>0.77160329005542405</v>
      </c>
      <c r="F14">
        <v>0.77141993398493958</v>
      </c>
      <c r="G14">
        <v>0.7712367981483047</v>
      </c>
      <c r="H14">
        <v>0.77105388214896442</v>
      </c>
      <c r="I14">
        <v>0.77067014354074714</v>
      </c>
      <c r="J14">
        <v>0.77028846431219855</v>
      </c>
      <c r="K14">
        <v>0.7699088279298183</v>
      </c>
      <c r="L14">
        <v>0.76953121803661628</v>
      </c>
      <c r="M14">
        <v>0.7691556184497641</v>
      </c>
      <c r="N14">
        <v>0.76855335870169195</v>
      </c>
      <c r="O14">
        <v>0.76795580514876649</v>
      </c>
      <c r="P14">
        <v>0.76736290284275221</v>
      </c>
      <c r="Q14">
        <v>0.76677459768751099</v>
      </c>
      <c r="R14">
        <v>0.76619083642254915</v>
      </c>
      <c r="S14">
        <v>0.76561156660694329</v>
      </c>
      <c r="T14">
        <v>0.76503673660363714</v>
      </c>
      <c r="U14">
        <v>0.76446629556409673</v>
      </c>
      <c r="V14">
        <v>0.76390019341331661</v>
      </c>
      <c r="W14">
        <v>0.76333838083516559</v>
      </c>
      <c r="X14">
        <v>0.76311140073045869</v>
      </c>
      <c r="Y14">
        <v>0.76288425817197625</v>
      </c>
      <c r="Z14">
        <v>0.76265695298524883</v>
      </c>
      <c r="AA14">
        <v>0.7624294849955574</v>
      </c>
      <c r="AB14">
        <v>0.76220185402793272</v>
      </c>
      <c r="AC14">
        <v>0.76197405990715428</v>
      </c>
      <c r="AD14">
        <v>0.7617461024577511</v>
      </c>
      <c r="AE14">
        <v>0.76151798150399974</v>
      </c>
      <c r="AF14">
        <v>0.76128969686992476</v>
      </c>
      <c r="AG14" s="128">
        <v>0.76106124837929812</v>
      </c>
    </row>
    <row r="15" spans="1:36">
      <c r="A15" s="127" t="s">
        <v>140</v>
      </c>
      <c r="B15" t="s">
        <v>171</v>
      </c>
      <c r="C15" s="127">
        <v>0.8123257131316387</v>
      </c>
      <c r="D15">
        <v>0.8126677135025252</v>
      </c>
      <c r="E15">
        <v>0.81301316437677684</v>
      </c>
      <c r="F15">
        <v>0.81336211823827886</v>
      </c>
      <c r="G15">
        <v>0.81371462864074828</v>
      </c>
      <c r="H15">
        <v>0.81407075023513431</v>
      </c>
      <c r="I15">
        <v>0.81443053879786276</v>
      </c>
      <c r="J15">
        <v>0.81479405125995819</v>
      </c>
      <c r="K15">
        <v>0.81516134573707655</v>
      </c>
      <c r="L15">
        <v>0.81553248156047708</v>
      </c>
      <c r="M15">
        <v>0.81590751930897476</v>
      </c>
      <c r="N15">
        <v>0.81619401244908918</v>
      </c>
      <c r="O15">
        <v>0.81648270507930243</v>
      </c>
      <c r="P15">
        <v>0.81677362262639475</v>
      </c>
      <c r="Q15">
        <v>0.8170667909105841</v>
      </c>
      <c r="R15">
        <v>0.81736223615316517</v>
      </c>
      <c r="S15">
        <v>0.81765998498432835</v>
      </c>
      <c r="T15">
        <v>0.81796006445116087</v>
      </c>
      <c r="U15">
        <v>0.81826250202583672</v>
      </c>
      <c r="V15">
        <v>0.81856732561400158</v>
      </c>
      <c r="W15">
        <v>0.81887456356335475</v>
      </c>
      <c r="X15">
        <v>0.81933162095622913</v>
      </c>
      <c r="Y15">
        <v>0.81979359408965724</v>
      </c>
      <c r="Z15">
        <v>0.82026056269702174</v>
      </c>
      <c r="AA15">
        <v>0.82073260824544847</v>
      </c>
      <c r="AB15">
        <v>0.82120981398318649</v>
      </c>
      <c r="AC15">
        <v>0.82169226498855263</v>
      </c>
      <c r="AD15">
        <v>0.82218004822049751</v>
      </c>
      <c r="AE15">
        <v>0.82267325257085833</v>
      </c>
      <c r="AF15">
        <v>0.82317196891836275</v>
      </c>
      <c r="AG15" s="128">
        <v>0.82367629018445399</v>
      </c>
    </row>
    <row r="16" spans="1:36">
      <c r="A16" s="127" t="s">
        <v>142</v>
      </c>
      <c r="B16" t="s">
        <v>171</v>
      </c>
      <c r="C16" s="127">
        <v>0.75618639567761325</v>
      </c>
      <c r="D16">
        <v>0.75638454247868803</v>
      </c>
      <c r="E16">
        <v>0.7565836456434788</v>
      </c>
      <c r="F16">
        <v>0.75678371211262874</v>
      </c>
      <c r="G16">
        <v>0.7569847488941045</v>
      </c>
      <c r="H16">
        <v>0.75718676306401445</v>
      </c>
      <c r="I16">
        <v>0.75740027929658027</v>
      </c>
      <c r="J16">
        <v>0.75761454428751995</v>
      </c>
      <c r="K16">
        <v>0.75782956198236895</v>
      </c>
      <c r="L16">
        <v>0.75804533635443194</v>
      </c>
      <c r="M16">
        <v>0.75826187140502832</v>
      </c>
      <c r="N16">
        <v>0.7585879693159755</v>
      </c>
      <c r="O16">
        <v>0.75891585591403465</v>
      </c>
      <c r="P16">
        <v>0.75924554595643101</v>
      </c>
      <c r="Q16">
        <v>0.75957705436317335</v>
      </c>
      <c r="R16">
        <v>0.75991039621930456</v>
      </c>
      <c r="S16">
        <v>0.76024558677718967</v>
      </c>
      <c r="T16">
        <v>0.76058264145884225</v>
      </c>
      <c r="U16">
        <v>0.76092157585828935</v>
      </c>
      <c r="V16">
        <v>0.76126240574397719</v>
      </c>
      <c r="W16">
        <v>0.76160514706121651</v>
      </c>
      <c r="X16">
        <v>0.76208384326235101</v>
      </c>
      <c r="Y16">
        <v>0.76256523623663464</v>
      </c>
      <c r="Z16">
        <v>0.76304934883716857</v>
      </c>
      <c r="AA16">
        <v>0.76353620417600321</v>
      </c>
      <c r="AB16">
        <v>0.76402582562781474</v>
      </c>
      <c r="AC16">
        <v>0.76451823683364706</v>
      </c>
      <c r="AD16">
        <v>0.76501346170471651</v>
      </c>
      <c r="AE16">
        <v>0.76551152442628234</v>
      </c>
      <c r="AF16">
        <v>0.76601244946158431</v>
      </c>
      <c r="AG16" s="128">
        <v>0.7665162615558474</v>
      </c>
    </row>
    <row r="17" spans="1:33">
      <c r="A17" s="127" t="s">
        <v>144</v>
      </c>
      <c r="B17" t="s">
        <v>171</v>
      </c>
      <c r="C17" s="127">
        <v>0.93272976911313987</v>
      </c>
      <c r="D17">
        <v>0.9323854809458213</v>
      </c>
      <c r="E17">
        <v>0.93204822125196896</v>
      </c>
      <c r="F17">
        <v>0.93171777698199498</v>
      </c>
      <c r="G17">
        <v>0.93139394361089123</v>
      </c>
      <c r="H17">
        <v>0.93107652471609315</v>
      </c>
      <c r="I17">
        <v>0.93077322367109405</v>
      </c>
      <c r="J17">
        <v>0.93047595318548182</v>
      </c>
      <c r="K17">
        <v>0.9301845351705772</v>
      </c>
      <c r="L17">
        <v>0.92989879848153911</v>
      </c>
      <c r="M17">
        <v>0.92961857858219887</v>
      </c>
      <c r="N17">
        <v>0.92934400704919273</v>
      </c>
      <c r="O17">
        <v>0.9290744190965905</v>
      </c>
      <c r="P17">
        <v>0.92880968026375721</v>
      </c>
      <c r="Q17">
        <v>0.92854966088406998</v>
      </c>
      <c r="R17">
        <v>0.92829423587315174</v>
      </c>
      <c r="S17">
        <v>0.92804328452822971</v>
      </c>
      <c r="T17">
        <v>0.92779669033794643</v>
      </c>
      <c r="U17">
        <v>0.92755434080199173</v>
      </c>
      <c r="V17">
        <v>0.92731612725996848</v>
      </c>
      <c r="W17">
        <v>0.92708194472894678</v>
      </c>
      <c r="X17">
        <v>0.92687131212611018</v>
      </c>
      <c r="Y17">
        <v>0.92666382701734773</v>
      </c>
      <c r="Z17">
        <v>0.92645941937611032</v>
      </c>
      <c r="AA17">
        <v>0.92625802123785661</v>
      </c>
      <c r="AB17">
        <v>0.92605956662471089</v>
      </c>
      <c r="AC17">
        <v>0.92586399147339882</v>
      </c>
      <c r="AD17">
        <v>0.92567123356629843</v>
      </c>
      <c r="AE17">
        <v>0.92548123246545011</v>
      </c>
      <c r="AF17">
        <v>0.9252939294493755</v>
      </c>
      <c r="AG17" s="128">
        <v>0.92510926745257183</v>
      </c>
    </row>
    <row r="18" spans="1:33">
      <c r="A18" s="127" t="s">
        <v>146</v>
      </c>
      <c r="B18" t="s">
        <v>171</v>
      </c>
      <c r="C18" s="127">
        <v>0.26975496286902012</v>
      </c>
      <c r="D18">
        <v>0.26967896277484876</v>
      </c>
      <c r="E18">
        <v>0.26960282079578785</v>
      </c>
      <c r="F18">
        <v>0.26952653653413777</v>
      </c>
      <c r="G18">
        <v>0.26945010959071164</v>
      </c>
      <c r="H18">
        <v>0.26937353956482729</v>
      </c>
      <c r="I18">
        <v>0.26920611277244832</v>
      </c>
      <c r="J18">
        <v>0.26903873995976324</v>
      </c>
      <c r="K18">
        <v>0.26887142110067108</v>
      </c>
      <c r="L18">
        <v>0.26870415616908772</v>
      </c>
      <c r="M18">
        <v>0.26853694513894583</v>
      </c>
      <c r="N18">
        <v>0.26827027250037849</v>
      </c>
      <c r="O18">
        <v>0.26800378043493867</v>
      </c>
      <c r="P18">
        <v>0.26773746875928012</v>
      </c>
      <c r="Q18">
        <v>0.26747133729030464</v>
      </c>
      <c r="R18">
        <v>0.26720538584516185</v>
      </c>
      <c r="S18">
        <v>0.26693961424124862</v>
      </c>
      <c r="T18">
        <v>0.26667402229620885</v>
      </c>
      <c r="U18">
        <v>0.26640860982793252</v>
      </c>
      <c r="V18">
        <v>0.26614337665455612</v>
      </c>
      <c r="W18">
        <v>0.26587832259446148</v>
      </c>
      <c r="X18">
        <v>0.2656220788394158</v>
      </c>
      <c r="Y18">
        <v>0.26536542353101783</v>
      </c>
      <c r="Z18">
        <v>0.26510835567697616</v>
      </c>
      <c r="AA18">
        <v>0.26485087428180726</v>
      </c>
      <c r="AB18">
        <v>0.26459297834682177</v>
      </c>
      <c r="AC18">
        <v>0.26433466687011209</v>
      </c>
      <c r="AD18">
        <v>0.2640759388465394</v>
      </c>
      <c r="AE18">
        <v>0.26381679326772056</v>
      </c>
      <c r="AF18">
        <v>0.26355722912201496</v>
      </c>
      <c r="AG18" s="128">
        <v>0.26329724539451116</v>
      </c>
    </row>
    <row r="19" spans="1:33">
      <c r="A19" s="127" t="s">
        <v>148</v>
      </c>
      <c r="B19" t="s">
        <v>171</v>
      </c>
      <c r="C19" s="127">
        <v>0.62386232196606517</v>
      </c>
      <c r="D19">
        <v>0.6242850111161673</v>
      </c>
      <c r="E19">
        <v>0.62471578192961785</v>
      </c>
      <c r="F19">
        <v>0.62515486842126744</v>
      </c>
      <c r="G19">
        <v>0.62560251372895315</v>
      </c>
      <c r="H19">
        <v>0.62605897056244453</v>
      </c>
      <c r="I19">
        <v>0.62652450167916451</v>
      </c>
      <c r="J19">
        <v>0.62699938038856695</v>
      </c>
      <c r="K19">
        <v>0.62748389108720515</v>
      </c>
      <c r="L19">
        <v>0.62797832982669222</v>
      </c>
      <c r="M19">
        <v>0.62848300491693676</v>
      </c>
      <c r="N19">
        <v>0.62843114266666167</v>
      </c>
      <c r="O19">
        <v>0.62837887823564509</v>
      </c>
      <c r="P19">
        <v>0.62832620692743757</v>
      </c>
      <c r="Q19">
        <v>0.6282731239721806</v>
      </c>
      <c r="R19">
        <v>0.62821962452516644</v>
      </c>
      <c r="S19">
        <v>0.62816570366536428</v>
      </c>
      <c r="T19">
        <v>0.62811135639391114</v>
      </c>
      <c r="U19">
        <v>0.62805657763256728</v>
      </c>
      <c r="V19">
        <v>0.62800136222213432</v>
      </c>
      <c r="W19">
        <v>0.62794570492083523</v>
      </c>
      <c r="X19">
        <v>0.62768030406432318</v>
      </c>
      <c r="Y19">
        <v>0.62741324918963937</v>
      </c>
      <c r="Z19">
        <v>0.6271445247863161</v>
      </c>
      <c r="AA19">
        <v>0.62687411514934555</v>
      </c>
      <c r="AB19">
        <v>0.62660200437612124</v>
      </c>
      <c r="AC19">
        <v>0.62632817636331994</v>
      </c>
      <c r="AD19">
        <v>0.62605261480372487</v>
      </c>
      <c r="AE19">
        <v>0.62577530318298891</v>
      </c>
      <c r="AF19">
        <v>0.62549622477633449</v>
      </c>
      <c r="AG19" s="128">
        <v>0.62521536264519251</v>
      </c>
    </row>
    <row r="20" spans="1:33">
      <c r="A20" s="127" t="s">
        <v>150</v>
      </c>
      <c r="B20" t="s">
        <v>171</v>
      </c>
      <c r="C20" s="127">
        <v>0.69323826739054728</v>
      </c>
      <c r="D20">
        <v>0.6916289575668495</v>
      </c>
      <c r="E20">
        <v>0.69008711704136516</v>
      </c>
      <c r="F20">
        <v>0.68860859001708707</v>
      </c>
      <c r="G20">
        <v>0.68718955513426883</v>
      </c>
      <c r="H20">
        <v>0.68582649249166627</v>
      </c>
      <c r="I20">
        <v>0.68448965298939868</v>
      </c>
      <c r="J20">
        <v>0.68320509400761975</v>
      </c>
      <c r="K20">
        <v>0.68196980751983727</v>
      </c>
      <c r="L20">
        <v>0.68078101191799401</v>
      </c>
      <c r="M20">
        <v>0.67963613110240262</v>
      </c>
      <c r="N20">
        <v>0.67854628425711483</v>
      </c>
      <c r="O20">
        <v>0.67749400949750915</v>
      </c>
      <c r="P20">
        <v>0.67647739682032249</v>
      </c>
      <c r="Q20">
        <v>0.67549466352688881</v>
      </c>
      <c r="R20">
        <v>0.67454414379066974</v>
      </c>
      <c r="S20">
        <v>0.67362427923415702</v>
      </c>
      <c r="T20">
        <v>0.67273361040301838</v>
      </c>
      <c r="U20">
        <v>0.67187076903937215</v>
      </c>
      <c r="V20">
        <v>0.67103447106814829</v>
      </c>
      <c r="W20">
        <v>0.67022351022092042</v>
      </c>
      <c r="X20">
        <v>0.66952577981338179</v>
      </c>
      <c r="Y20">
        <v>0.66884588425339275</v>
      </c>
      <c r="Z20">
        <v>0.668183148349352</v>
      </c>
      <c r="AA20">
        <v>0.66753693056679653</v>
      </c>
      <c r="AB20">
        <v>0.66690662095702691</v>
      </c>
      <c r="AC20">
        <v>0.6662916392368482</v>
      </c>
      <c r="AD20">
        <v>0.66569143300671918</v>
      </c>
      <c r="AE20">
        <v>0.66510547609580761</v>
      </c>
      <c r="AF20">
        <v>0.6645332670235331</v>
      </c>
      <c r="AG20" s="128">
        <v>0.66397432756813923</v>
      </c>
    </row>
    <row r="21" spans="1:33">
      <c r="A21" s="127" t="s">
        <v>152</v>
      </c>
      <c r="B21" t="s">
        <v>171</v>
      </c>
      <c r="C21" s="127">
        <v>0.35802957446035161</v>
      </c>
      <c r="D21">
        <v>0.3585673722156828</v>
      </c>
      <c r="E21">
        <v>0.35911312339052315</v>
      </c>
      <c r="F21">
        <v>0.35966700573230992</v>
      </c>
      <c r="G21">
        <v>0.36022920232476435</v>
      </c>
      <c r="H21">
        <v>0.36079990178966181</v>
      </c>
      <c r="I21">
        <v>0.36137929849782624</v>
      </c>
      <c r="J21">
        <v>0.36196759278984486</v>
      </c>
      <c r="K21">
        <v>0.36256499120703112</v>
      </c>
      <c r="L21">
        <v>0.36317170673319249</v>
      </c>
      <c r="M21">
        <v>0.36378795904779998</v>
      </c>
      <c r="N21">
        <v>0.36411288933004743</v>
      </c>
      <c r="O21">
        <v>0.36444053348432548</v>
      </c>
      <c r="P21">
        <v>0.36477092565328589</v>
      </c>
      <c r="Q21">
        <v>0.36510410055471459</v>
      </c>
      <c r="R21">
        <v>0.36544009349369222</v>
      </c>
      <c r="S21">
        <v>0.36577894037506659</v>
      </c>
      <c r="T21">
        <v>0.36612067771624218</v>
      </c>
      <c r="U21">
        <v>0.36646534266029979</v>
      </c>
      <c r="V21">
        <v>0.36681297298945414</v>
      </c>
      <c r="W21">
        <v>0.3671636071388607</v>
      </c>
      <c r="X21">
        <v>0.36742448187355964</v>
      </c>
      <c r="Y21">
        <v>0.36768698753822648</v>
      </c>
      <c r="Z21">
        <v>0.36795113947512847</v>
      </c>
      <c r="AA21">
        <v>0.3682169532195726</v>
      </c>
      <c r="AB21">
        <v>0.36848444450295137</v>
      </c>
      <c r="AC21">
        <v>0.36875362925584548</v>
      </c>
      <c r="AD21">
        <v>0.36902452361118765</v>
      </c>
      <c r="AE21">
        <v>0.3692971439074848</v>
      </c>
      <c r="AF21">
        <v>0.36957150669210337</v>
      </c>
      <c r="AG21" s="128">
        <v>0.36984762872461735</v>
      </c>
    </row>
    <row r="22" spans="1:33">
      <c r="A22" s="127" t="s">
        <v>154</v>
      </c>
      <c r="B22" t="s">
        <v>171</v>
      </c>
      <c r="C22" s="127">
        <v>0.6868339757590749</v>
      </c>
      <c r="D22">
        <v>0.68562789173982686</v>
      </c>
      <c r="E22">
        <v>0.6844763294988695</v>
      </c>
      <c r="F22">
        <v>0.68337567371624541</v>
      </c>
      <c r="G22">
        <v>0.68232262180048586</v>
      </c>
      <c r="H22">
        <v>0.68131415079024504</v>
      </c>
      <c r="I22">
        <v>0.68049824086476374</v>
      </c>
      <c r="J22">
        <v>0.67971285801923165</v>
      </c>
      <c r="K22">
        <v>0.67895632047003385</v>
      </c>
      <c r="L22">
        <v>0.67822706774191643</v>
      </c>
      <c r="M22">
        <v>0.67752364992414349</v>
      </c>
      <c r="N22">
        <v>0.67699459161451148</v>
      </c>
      <c r="O22">
        <v>0.676478904496156</v>
      </c>
      <c r="P22">
        <v>0.67597608798823683</v>
      </c>
      <c r="Q22">
        <v>0.67548566618911032</v>
      </c>
      <c r="R22">
        <v>0.67500718637395685</v>
      </c>
      <c r="S22">
        <v>0.6745402176008376</v>
      </c>
      <c r="T22">
        <v>0.67408434941616047</v>
      </c>
      <c r="U22">
        <v>0.67363919065138145</v>
      </c>
      <c r="V22">
        <v>0.67320436830352548</v>
      </c>
      <c r="W22">
        <v>0.67277952649279493</v>
      </c>
      <c r="X22">
        <v>0.67254303084773259</v>
      </c>
      <c r="Y22">
        <v>0.67230957240746836</v>
      </c>
      <c r="Z22">
        <v>0.67207909303716551</v>
      </c>
      <c r="AA22">
        <v>0.67185153607625148</v>
      </c>
      <c r="AB22">
        <v>0.67162684629198022</v>
      </c>
      <c r="AC22">
        <v>0.67140496983473674</v>
      </c>
      <c r="AD22">
        <v>0.67118585419501198</v>
      </c>
      <c r="AE22">
        <v>0.67096944816197335</v>
      </c>
      <c r="AF22">
        <v>0.67075570178356159</v>
      </c>
      <c r="AG22" s="128">
        <v>0.67054456632805159</v>
      </c>
    </row>
    <row r="23" spans="1:33">
      <c r="A23" s="127" t="s">
        <v>156</v>
      </c>
      <c r="B23" t="s">
        <v>171</v>
      </c>
      <c r="C23" s="127">
        <v>0.64350438862339132</v>
      </c>
      <c r="D23">
        <v>0.64364208732990325</v>
      </c>
      <c r="E23">
        <v>0.64377773833829388</v>
      </c>
      <c r="F23">
        <v>0.64391138698799166</v>
      </c>
      <c r="G23">
        <v>0.64404307728971155</v>
      </c>
      <c r="H23">
        <v>0.64417285197377572</v>
      </c>
      <c r="I23">
        <v>0.64429170165280047</v>
      </c>
      <c r="J23">
        <v>0.64440886184646862</v>
      </c>
      <c r="K23">
        <v>0.64452436832537896</v>
      </c>
      <c r="L23">
        <v>0.64463825585740386</v>
      </c>
      <c r="M23">
        <v>0.64475055824258098</v>
      </c>
      <c r="N23">
        <v>0.64494207484246824</v>
      </c>
      <c r="O23">
        <v>0.64513094219969713</v>
      </c>
      <c r="P23">
        <v>0.64531721490700444</v>
      </c>
      <c r="Q23">
        <v>0.64550094606737551</v>
      </c>
      <c r="R23">
        <v>0.6456821873445161</v>
      </c>
      <c r="S23">
        <v>0.64586098901128675</v>
      </c>
      <c r="T23">
        <v>0.64603739999619336</v>
      </c>
      <c r="U23">
        <v>0.64621146792802564</v>
      </c>
      <c r="V23">
        <v>0.64638323917872931</v>
      </c>
      <c r="W23">
        <v>0.64655275890459174</v>
      </c>
      <c r="X23">
        <v>0.64679096526912649</v>
      </c>
      <c r="Y23">
        <v>0.64702650436956388</v>
      </c>
      <c r="Z23">
        <v>0.6472594207556529</v>
      </c>
      <c r="AA23">
        <v>0.647489757990517</v>
      </c>
      <c r="AB23">
        <v>0.64771755867781811</v>
      </c>
      <c r="AC23">
        <v>0.64794286448802607</v>
      </c>
      <c r="AD23">
        <v>0.64816571618382979</v>
      </c>
      <c r="AE23">
        <v>0.64838615364472385</v>
      </c>
      <c r="AF23">
        <v>0.64860421589079931</v>
      </c>
      <c r="AG23" s="128">
        <v>0.64881994110577013</v>
      </c>
    </row>
    <row r="24" spans="1:33">
      <c r="A24" s="127" t="s">
        <v>158</v>
      </c>
      <c r="B24" t="s">
        <v>171</v>
      </c>
      <c r="C24" s="127">
        <v>0.60159739705248383</v>
      </c>
      <c r="D24">
        <v>0.60042925441281991</v>
      </c>
      <c r="E24">
        <v>0.59927799697558259</v>
      </c>
      <c r="F24">
        <v>0.59814326126086692</v>
      </c>
      <c r="G24">
        <v>0.59702469414705939</v>
      </c>
      <c r="H24">
        <v>0.59592195250446511</v>
      </c>
      <c r="I24">
        <v>0.59495108385664075</v>
      </c>
      <c r="J24">
        <v>0.59399198588871205</v>
      </c>
      <c r="K24">
        <v>0.59304444583128135</v>
      </c>
      <c r="L24">
        <v>0.59210825601232508</v>
      </c>
      <c r="M24">
        <v>0.59118321370545535</v>
      </c>
      <c r="N24">
        <v>0.59038714265287573</v>
      </c>
      <c r="O24">
        <v>0.58959636193435305</v>
      </c>
      <c r="P24">
        <v>0.58881081898872667</v>
      </c>
      <c r="Q24">
        <v>0.58803046194882014</v>
      </c>
      <c r="R24">
        <v>0.58725523963002491</v>
      </c>
      <c r="S24">
        <v>0.58648510151910993</v>
      </c>
      <c r="T24">
        <v>0.58571999776324879</v>
      </c>
      <c r="U24">
        <v>0.58495987915926273</v>
      </c>
      <c r="V24">
        <v>0.58420469714307321</v>
      </c>
      <c r="W24">
        <v>0.58345440377935776</v>
      </c>
      <c r="X24">
        <v>0.58275695196467747</v>
      </c>
      <c r="Y24">
        <v>0.58206145701943457</v>
      </c>
      <c r="Z24">
        <v>0.5813679107194617</v>
      </c>
      <c r="AA24">
        <v>0.58067630488661282</v>
      </c>
      <c r="AB24">
        <v>0.57998663138844075</v>
      </c>
      <c r="AC24">
        <v>0.57929888213787861</v>
      </c>
      <c r="AD24">
        <v>0.57861304909292421</v>
      </c>
      <c r="AE24">
        <v>0.57792912425632603</v>
      </c>
      <c r="AF24">
        <v>0.57724709967527266</v>
      </c>
      <c r="AG24" s="128">
        <v>0.57656696744108471</v>
      </c>
    </row>
    <row r="25" spans="1:33">
      <c r="A25" s="127" t="s">
        <v>160</v>
      </c>
      <c r="B25" t="s">
        <v>171</v>
      </c>
      <c r="C25" s="127">
        <v>0.64096943540923113</v>
      </c>
      <c r="D25">
        <v>0.64105467900729163</v>
      </c>
      <c r="E25">
        <v>0.64113971833644789</v>
      </c>
      <c r="F25">
        <v>0.64122455413005486</v>
      </c>
      <c r="G25">
        <v>0.64130918711796059</v>
      </c>
      <c r="H25">
        <v>0.64139361802652783</v>
      </c>
      <c r="I25">
        <v>0.64153239746868362</v>
      </c>
      <c r="J25">
        <v>0.6416710928558429</v>
      </c>
      <c r="K25">
        <v>0.64180970426434703</v>
      </c>
      <c r="L25">
        <v>0.6419482317704458</v>
      </c>
      <c r="M25">
        <v>0.64208667545029552</v>
      </c>
      <c r="N25">
        <v>0.64240158077861997</v>
      </c>
      <c r="O25">
        <v>0.64271720786698583</v>
      </c>
      <c r="P25">
        <v>0.64303355919964067</v>
      </c>
      <c r="Q25">
        <v>0.64335063727224651</v>
      </c>
      <c r="R25">
        <v>0.64366844459194417</v>
      </c>
      <c r="S25">
        <v>0.64398698367742069</v>
      </c>
      <c r="T25">
        <v>0.64430625705897504</v>
      </c>
      <c r="U25">
        <v>0.64462626727858496</v>
      </c>
      <c r="V25">
        <v>0.64494701688997547</v>
      </c>
      <c r="W25">
        <v>0.64526850845868589</v>
      </c>
      <c r="X25">
        <v>0.64581858749108556</v>
      </c>
      <c r="Y25">
        <v>0.64637203527884568</v>
      </c>
      <c r="Z25">
        <v>0.64692888286305827</v>
      </c>
      <c r="AA25">
        <v>0.64748916166735748</v>
      </c>
      <c r="AB25">
        <v>0.64805290350383105</v>
      </c>
      <c r="AC25">
        <v>0.64862014057904049</v>
      </c>
      <c r="AD25">
        <v>0.64919090550015568</v>
      </c>
      <c r="AE25">
        <v>0.649765231281202</v>
      </c>
      <c r="AF25">
        <v>0.65034315134942655</v>
      </c>
      <c r="AG25" s="128">
        <v>0.65092469955178311</v>
      </c>
    </row>
    <row r="26" spans="1:33">
      <c r="A26" s="127" t="s">
        <v>162</v>
      </c>
      <c r="B26" t="s">
        <v>171</v>
      </c>
      <c r="C26" s="127">
        <v>0.75146208055851915</v>
      </c>
      <c r="D26">
        <v>0.75156320337800342</v>
      </c>
      <c r="E26">
        <v>0.7516648758411355</v>
      </c>
      <c r="F26">
        <v>0.75176710244143252</v>
      </c>
      <c r="G26">
        <v>0.75186988772152685</v>
      </c>
      <c r="H26">
        <v>0.75197323627383894</v>
      </c>
      <c r="I26">
        <v>0.75206425140194733</v>
      </c>
      <c r="J26">
        <v>0.75215535454228721</v>
      </c>
      <c r="K26">
        <v>0.75224654582258332</v>
      </c>
      <c r="L26">
        <v>0.75233782537080718</v>
      </c>
      <c r="M26">
        <v>0.75242919331517821</v>
      </c>
      <c r="N26">
        <v>0.75242302414801676</v>
      </c>
      <c r="O26">
        <v>0.75241688701349874</v>
      </c>
      <c r="P26">
        <v>0.75241078166278208</v>
      </c>
      <c r="Q26">
        <v>0.75240470784959512</v>
      </c>
      <c r="R26">
        <v>0.75239866533020405</v>
      </c>
      <c r="S26">
        <v>0.75239265386338039</v>
      </c>
      <c r="T26">
        <v>0.75238667321036823</v>
      </c>
      <c r="U26">
        <v>0.75238072313485327</v>
      </c>
      <c r="V26">
        <v>0.75237480340293161</v>
      </c>
      <c r="W26">
        <v>0.75236891378307869</v>
      </c>
      <c r="X26">
        <v>0.75235994663210404</v>
      </c>
      <c r="Y26">
        <v>0.75235104907539552</v>
      </c>
      <c r="Z26">
        <v>0.75234222030590048</v>
      </c>
      <c r="AA26">
        <v>0.75233345952899755</v>
      </c>
      <c r="AB26">
        <v>0.75232476596225717</v>
      </c>
      <c r="AC26">
        <v>0.7523161388352092</v>
      </c>
      <c r="AD26">
        <v>0.75230757738911502</v>
      </c>
      <c r="AE26">
        <v>0.75229908087674546</v>
      </c>
      <c r="AF26">
        <v>0.75229064856216288</v>
      </c>
      <c r="AG26" s="128">
        <v>0.75228227972050921</v>
      </c>
    </row>
    <row r="27" spans="1:33">
      <c r="A27" s="127" t="s">
        <v>164</v>
      </c>
      <c r="B27" t="s">
        <v>171</v>
      </c>
      <c r="C27" s="127">
        <v>0.66652678737943993</v>
      </c>
      <c r="D27">
        <v>0.66607169016637813</v>
      </c>
      <c r="E27">
        <v>0.66561938277758426</v>
      </c>
      <c r="F27">
        <v>0.66516983963829224</v>
      </c>
      <c r="G27">
        <v>0.66472303548538159</v>
      </c>
      <c r="H27">
        <v>0.66427894536264387</v>
      </c>
      <c r="I27">
        <v>0.66384296081680183</v>
      </c>
      <c r="J27">
        <v>0.66340930716883384</v>
      </c>
      <c r="K27">
        <v>0.66297796577610624</v>
      </c>
      <c r="L27">
        <v>0.66254891819426243</v>
      </c>
      <c r="M27">
        <v>0.66212214617459497</v>
      </c>
      <c r="N27">
        <v>0.66196226603190522</v>
      </c>
      <c r="O27">
        <v>0.66180221306796261</v>
      </c>
      <c r="P27">
        <v>0.66164198700240084</v>
      </c>
      <c r="Q27">
        <v>0.66148158755424713</v>
      </c>
      <c r="R27">
        <v>0.66132101444191949</v>
      </c>
      <c r="S27">
        <v>0.66116026738322664</v>
      </c>
      <c r="T27">
        <v>0.66099934609536548</v>
      </c>
      <c r="U27">
        <v>0.66083825029491905</v>
      </c>
      <c r="V27">
        <v>0.66067697969785555</v>
      </c>
      <c r="W27">
        <v>0.6605155340195269</v>
      </c>
      <c r="X27">
        <v>0.66038764424444796</v>
      </c>
      <c r="Y27">
        <v>0.66025933500943446</v>
      </c>
      <c r="Z27">
        <v>0.66013060424744507</v>
      </c>
      <c r="AA27">
        <v>0.66000144987783438</v>
      </c>
      <c r="AB27">
        <v>0.65987186980624124</v>
      </c>
      <c r="AC27">
        <v>0.65974186192447515</v>
      </c>
      <c r="AD27">
        <v>0.65961142411040241</v>
      </c>
      <c r="AE27">
        <v>0.65948055422783025</v>
      </c>
      <c r="AF27">
        <v>0.65934925012639034</v>
      </c>
      <c r="AG27" s="128">
        <v>0.65921750964142123</v>
      </c>
    </row>
    <row r="28" spans="1:33">
      <c r="A28" s="127" t="s">
        <v>166</v>
      </c>
      <c r="B28" t="s">
        <v>171</v>
      </c>
      <c r="C28" s="127">
        <v>0.79408159217620733</v>
      </c>
      <c r="D28">
        <v>0.79368326667336053</v>
      </c>
      <c r="E28">
        <v>0.79328848204011893</v>
      </c>
      <c r="F28">
        <v>0.79289719127116554</v>
      </c>
      <c r="G28">
        <v>0.7925093481895169</v>
      </c>
      <c r="H28">
        <v>0.79212490742835695</v>
      </c>
      <c r="I28">
        <v>0.79175728938212442</v>
      </c>
      <c r="J28">
        <v>0.79139224552471399</v>
      </c>
      <c r="K28">
        <v>0.79102974891241828</v>
      </c>
      <c r="L28">
        <v>0.79066977297624452</v>
      </c>
      <c r="M28">
        <v>0.79031229151542282</v>
      </c>
      <c r="N28">
        <v>0.78995381268413423</v>
      </c>
      <c r="O28">
        <v>0.78959710982822595</v>
      </c>
      <c r="P28">
        <v>0.78924216978250694</v>
      </c>
      <c r="Q28">
        <v>0.78888897951158909</v>
      </c>
      <c r="R28">
        <v>0.78853752610829131</v>
      </c>
      <c r="S28">
        <v>0.78818779679206707</v>
      </c>
      <c r="T28">
        <v>0.7878397789074556</v>
      </c>
      <c r="U28">
        <v>0.78749345992255504</v>
      </c>
      <c r="V28">
        <v>0.78714882742751813</v>
      </c>
      <c r="W28">
        <v>0.78680586913306971</v>
      </c>
      <c r="X28">
        <v>0.78643205039237185</v>
      </c>
      <c r="Y28">
        <v>0.78605957750108468</v>
      </c>
      <c r="Z28">
        <v>0.78568844320413089</v>
      </c>
      <c r="AA28">
        <v>0.7853186402984863</v>
      </c>
      <c r="AB28">
        <v>0.78495016163271369</v>
      </c>
      <c r="AC28">
        <v>0.78458300010650239</v>
      </c>
      <c r="AD28">
        <v>0.78421714867021164</v>
      </c>
      <c r="AE28">
        <v>0.78385260032441917</v>
      </c>
      <c r="AF28">
        <v>0.78348934811947568</v>
      </c>
      <c r="AG28" s="128">
        <v>0.78312738515506208</v>
      </c>
    </row>
    <row r="29" spans="1:33" ht="15" thickBot="1">
      <c r="A29" s="133" t="s">
        <v>168</v>
      </c>
      <c r="B29" s="134" t="s">
        <v>171</v>
      </c>
      <c r="C29" s="133">
        <v>0.53216331106704684</v>
      </c>
      <c r="D29" s="134">
        <v>0.53271147995941337</v>
      </c>
      <c r="E29" s="134">
        <v>0.53324442899271651</v>
      </c>
      <c r="F29" s="134">
        <v>0.53376278335480254</v>
      </c>
      <c r="G29" s="134">
        <v>0.53426713445481455</v>
      </c>
      <c r="H29" s="134">
        <v>0.53475804217410328</v>
      </c>
      <c r="I29" s="134">
        <v>0.5352765359588082</v>
      </c>
      <c r="J29" s="134">
        <v>0.53578140517295392</v>
      </c>
      <c r="K29" s="134">
        <v>0.53627317987587231</v>
      </c>
      <c r="L29" s="134">
        <v>0.53675236298319395</v>
      </c>
      <c r="M29" s="134">
        <v>0.53721943198238153</v>
      </c>
      <c r="N29" s="134">
        <v>0.53772115654891095</v>
      </c>
      <c r="O29" s="134">
        <v>0.53821194752358192</v>
      </c>
      <c r="P29" s="134">
        <v>0.53869215845174157</v>
      </c>
      <c r="Q29" s="134">
        <v>0.53916212779843309</v>
      </c>
      <c r="R29" s="134">
        <v>0.53962217974396498</v>
      </c>
      <c r="S29" s="134">
        <v>0.54007262492964281</v>
      </c>
      <c r="T29" s="134">
        <v>0.5405137611572659</v>
      </c>
      <c r="U29" s="134">
        <v>0.54094587404570038</v>
      </c>
      <c r="V29" s="134">
        <v>0.54136923764756884</v>
      </c>
      <c r="W29" s="134">
        <v>0.54178411502885826</v>
      </c>
      <c r="X29" s="134">
        <v>0.54225579217962006</v>
      </c>
      <c r="Y29" s="134">
        <v>0.5427194422530065</v>
      </c>
      <c r="Z29" s="134">
        <v>0.54317526842927488</v>
      </c>
      <c r="AA29" s="134">
        <v>0.54362346708889431</v>
      </c>
      <c r="AB29" s="134">
        <v>0.54406422809464383</v>
      </c>
      <c r="AC29" s="134">
        <v>0.54449773505978272</v>
      </c>
      <c r="AD29" s="134">
        <v>0.54492416560308821</v>
      </c>
      <c r="AE29" s="134">
        <v>0.54534369159150442</v>
      </c>
      <c r="AF29" s="134">
        <v>0.5457564793711005</v>
      </c>
      <c r="AG29" s="135">
        <v>0.54616268998698736</v>
      </c>
    </row>
    <row r="30" spans="1:33">
      <c r="A30" s="131" t="s">
        <v>114</v>
      </c>
      <c r="B30" s="129" t="s">
        <v>173</v>
      </c>
      <c r="C30" s="131">
        <v>0.43401100456455044</v>
      </c>
      <c r="D30" s="129">
        <v>0.43399866864790693</v>
      </c>
      <c r="E30" s="129">
        <v>0.43398651730753135</v>
      </c>
      <c r="F30" s="129">
        <v>0.43397454643159905</v>
      </c>
      <c r="G30" s="129">
        <v>0.43396275202951795</v>
      </c>
      <c r="H30" s="129">
        <v>0.43395113022749277</v>
      </c>
      <c r="I30" s="129">
        <v>0.43393891413951291</v>
      </c>
      <c r="J30" s="129">
        <v>0.43392687758727166</v>
      </c>
      <c r="K30" s="129">
        <v>0.43391501664177612</v>
      </c>
      <c r="L30" s="129">
        <v>0.43390332748784677</v>
      </c>
      <c r="M30" s="129">
        <v>0.43389180642002567</v>
      </c>
      <c r="N30" s="129">
        <v>0.43388626552641785</v>
      </c>
      <c r="O30" s="129">
        <v>0.43388079029401661</v>
      </c>
      <c r="P30" s="129">
        <v>0.43387537956254008</v>
      </c>
      <c r="Q30" s="129">
        <v>0.43387003219888376</v>
      </c>
      <c r="R30" s="129">
        <v>0.43386474709632938</v>
      </c>
      <c r="S30" s="129">
        <v>0.43385952317378107</v>
      </c>
      <c r="T30" s="129">
        <v>0.43385435937502859</v>
      </c>
      <c r="U30" s="129">
        <v>0.4338492546680347</v>
      </c>
      <c r="V30" s="129">
        <v>0.43384420804424861</v>
      </c>
      <c r="W30" s="129">
        <v>0.43383921851794027</v>
      </c>
      <c r="X30" s="129">
        <v>0.43383855456801534</v>
      </c>
      <c r="Y30" s="129">
        <v>0.43383789643238024</v>
      </c>
      <c r="Z30" s="129">
        <v>0.43383724403499335</v>
      </c>
      <c r="AA30" s="129">
        <v>0.43383659730113311</v>
      </c>
      <c r="AB30" s="129">
        <v>0.43383595615736981</v>
      </c>
      <c r="AC30" s="129">
        <v>0.4338353205315375</v>
      </c>
      <c r="AD30" s="129">
        <v>0.4338346903527075</v>
      </c>
      <c r="AE30" s="129">
        <v>0.43383406555116122</v>
      </c>
      <c r="AF30" s="129">
        <v>0.43383344605836471</v>
      </c>
      <c r="AG30" s="130">
        <v>0.43383283180694432</v>
      </c>
    </row>
    <row r="31" spans="1:33">
      <c r="A31" s="127" t="s">
        <v>116</v>
      </c>
      <c r="B31" t="s">
        <v>173</v>
      </c>
      <c r="C31" s="127">
        <v>0.30766424041563312</v>
      </c>
      <c r="D31">
        <v>0.30785516401338986</v>
      </c>
      <c r="E31">
        <v>0.30804385446490301</v>
      </c>
      <c r="F31">
        <v>0.30823035072250871</v>
      </c>
      <c r="G31">
        <v>0.3084146908378621</v>
      </c>
      <c r="H31">
        <v>0.30859691198782058</v>
      </c>
      <c r="I31">
        <v>0.3087922343081646</v>
      </c>
      <c r="J31">
        <v>0.30898506699578776</v>
      </c>
      <c r="K31">
        <v>0.30917545734957608</v>
      </c>
      <c r="L31">
        <v>0.30936345147782174</v>
      </c>
      <c r="M31">
        <v>0.30954909433545064</v>
      </c>
      <c r="N31">
        <v>0.30973488077634237</v>
      </c>
      <c r="O31">
        <v>0.30991820914018986</v>
      </c>
      <c r="P31">
        <v>0.31009912788936733</v>
      </c>
      <c r="Q31">
        <v>0.31027768422061586</v>
      </c>
      <c r="R31">
        <v>0.31045392410609152</v>
      </c>
      <c r="S31">
        <v>0.31062789233282628</v>
      </c>
      <c r="T31">
        <v>0.31079963254067378</v>
      </c>
      <c r="U31">
        <v>0.31096918725880396</v>
      </c>
      <c r="V31">
        <v>0.31113659794081627</v>
      </c>
      <c r="W31">
        <v>0.31130190499852695</v>
      </c>
      <c r="X31">
        <v>0.31139872721652262</v>
      </c>
      <c r="Y31">
        <v>0.31149451323834443</v>
      </c>
      <c r="Z31">
        <v>0.3115892796095906</v>
      </c>
      <c r="AA31">
        <v>0.31168304252546597</v>
      </c>
      <c r="AB31">
        <v>0.31177581784000774</v>
      </c>
      <c r="AC31">
        <v>0.31186762107502375</v>
      </c>
      <c r="AD31">
        <v>0.31195846742874767</v>
      </c>
      <c r="AE31">
        <v>0.31204837178422884</v>
      </c>
      <c r="AF31">
        <v>0.31213734871745968</v>
      </c>
      <c r="AG31" s="128">
        <v>0.3122254125052536</v>
      </c>
    </row>
    <row r="32" spans="1:33">
      <c r="A32" s="127" t="s">
        <v>118</v>
      </c>
      <c r="B32" t="s">
        <v>173</v>
      </c>
      <c r="C32" s="127">
        <v>0.35769946647301454</v>
      </c>
      <c r="D32">
        <v>0.35707939602156635</v>
      </c>
      <c r="E32">
        <v>0.35645160891721694</v>
      </c>
      <c r="F32">
        <v>0.35581596020972217</v>
      </c>
      <c r="G32">
        <v>0.3551723012956205</v>
      </c>
      <c r="H32">
        <v>0.35452047980241241</v>
      </c>
      <c r="I32">
        <v>0.35386033946830486</v>
      </c>
      <c r="J32">
        <v>0.35319172001732158</v>
      </c>
      <c r="K32">
        <v>0.35251445702957085</v>
      </c>
      <c r="L32">
        <v>0.3518283818064486</v>
      </c>
      <c r="M32">
        <v>0.35113332123054553</v>
      </c>
      <c r="N32">
        <v>0.3504819262427028</v>
      </c>
      <c r="O32">
        <v>0.34982431509442591</v>
      </c>
      <c r="P32">
        <v>0.34916039837934987</v>
      </c>
      <c r="Q32">
        <v>0.34849008496828715</v>
      </c>
      <c r="R32">
        <v>0.34781328196752936</v>
      </c>
      <c r="S32">
        <v>0.34712989467593203</v>
      </c>
      <c r="T32">
        <v>0.34643982654073946</v>
      </c>
      <c r="U32">
        <v>0.34574297911211016</v>
      </c>
      <c r="V32">
        <v>0.34503925199629293</v>
      </c>
      <c r="W32">
        <v>0.34432854280741076</v>
      </c>
      <c r="X32">
        <v>0.34350535033197183</v>
      </c>
      <c r="Y32">
        <v>0.34267512728634553</v>
      </c>
      <c r="Z32">
        <v>0.34183778321617164</v>
      </c>
      <c r="AA32">
        <v>0.34099322610870897</v>
      </c>
      <c r="AB32">
        <v>0.34014136235912895</v>
      </c>
      <c r="AC32">
        <v>0.33928209673593235</v>
      </c>
      <c r="AD32">
        <v>0.33841533234545851</v>
      </c>
      <c r="AE32">
        <v>0.33754097059546317</v>
      </c>
      <c r="AF32">
        <v>0.33665891115773361</v>
      </c>
      <c r="AG32" s="128">
        <v>0.3357690519297114</v>
      </c>
    </row>
    <row r="33" spans="1:33">
      <c r="A33" s="127" t="s">
        <v>120</v>
      </c>
      <c r="B33" t="s">
        <v>173</v>
      </c>
      <c r="C33" s="127">
        <v>0.15540649805971452</v>
      </c>
      <c r="D33">
        <v>0.15687089178884239</v>
      </c>
      <c r="E33">
        <v>0.15830222017912388</v>
      </c>
      <c r="F33">
        <v>0.15970159062857081</v>
      </c>
      <c r="G33">
        <v>0.1610700616303653</v>
      </c>
      <c r="H33">
        <v>0.16240864544304334</v>
      </c>
      <c r="I33">
        <v>0.16365599652167673</v>
      </c>
      <c r="J33">
        <v>0.16487754797665899</v>
      </c>
      <c r="K33">
        <v>0.16607409205569146</v>
      </c>
      <c r="L33">
        <v>0.16724638889764087</v>
      </c>
      <c r="M33">
        <v>0.16839516814288791</v>
      </c>
      <c r="N33">
        <v>0.16943091421102219</v>
      </c>
      <c r="O33">
        <v>0.17044889841769595</v>
      </c>
      <c r="P33">
        <v>0.17144957377205439</v>
      </c>
      <c r="Q33">
        <v>0.17243337800801728</v>
      </c>
      <c r="R33">
        <v>0.17340073422273694</v>
      </c>
      <c r="S33">
        <v>0.17435205148329924</v>
      </c>
      <c r="T33">
        <v>0.17528772540349602</v>
      </c>
      <c r="U33">
        <v>0.17620813869237473</v>
      </c>
      <c r="V33">
        <v>0.1771136616761666</v>
      </c>
      <c r="W33">
        <v>0.17800465279508559</v>
      </c>
      <c r="X33">
        <v>0.1786315776267875</v>
      </c>
      <c r="Y33">
        <v>0.17925210931031654</v>
      </c>
      <c r="Z33">
        <v>0.17986634514202682</v>
      </c>
      <c r="AA33">
        <v>0.18047438045391906</v>
      </c>
      <c r="AB33">
        <v>0.18107630866296676</v>
      </c>
      <c r="AC33">
        <v>0.18167222131896055</v>
      </c>
      <c r="AD33">
        <v>0.18226220815092842</v>
      </c>
      <c r="AE33">
        <v>0.18284635711217534</v>
      </c>
      <c r="AF33">
        <v>0.1834247544239942</v>
      </c>
      <c r="AG33" s="128">
        <v>0.1839974846180914</v>
      </c>
    </row>
    <row r="34" spans="1:33">
      <c r="A34" s="127" t="s">
        <v>122</v>
      </c>
      <c r="B34" t="s">
        <v>173</v>
      </c>
      <c r="C34" s="127">
        <v>0.41044534546468281</v>
      </c>
      <c r="D34">
        <v>0.41033441434494378</v>
      </c>
      <c r="E34">
        <v>0.41022409379861757</v>
      </c>
      <c r="F34">
        <v>0.41011437879857471</v>
      </c>
      <c r="G34">
        <v>0.41000526437272189</v>
      </c>
      <c r="H34">
        <v>0.4098967456032514</v>
      </c>
      <c r="I34">
        <v>0.40980858051311519</v>
      </c>
      <c r="J34">
        <v>0.40972080193753768</v>
      </c>
      <c r="K34">
        <v>0.40963340734036646</v>
      </c>
      <c r="L34">
        <v>0.40954639420758865</v>
      </c>
      <c r="M34">
        <v>0.40945976004709039</v>
      </c>
      <c r="N34">
        <v>0.40921815882346246</v>
      </c>
      <c r="O34">
        <v>0.40897678067325594</v>
      </c>
      <c r="P34">
        <v>0.40873562528766327</v>
      </c>
      <c r="Q34">
        <v>0.40849469235844738</v>
      </c>
      <c r="R34">
        <v>0.40825398157793924</v>
      </c>
      <c r="S34">
        <v>0.40801349263903697</v>
      </c>
      <c r="T34">
        <v>0.40777322523520432</v>
      </c>
      <c r="U34">
        <v>0.40753317906046982</v>
      </c>
      <c r="V34">
        <v>0.40729335380942477</v>
      </c>
      <c r="W34">
        <v>0.40705374917722303</v>
      </c>
      <c r="X34">
        <v>0.4067262631323918</v>
      </c>
      <c r="Y34">
        <v>0.40639907776930617</v>
      </c>
      <c r="Z34">
        <v>0.40607219267404882</v>
      </c>
      <c r="AA34">
        <v>0.40574560743346266</v>
      </c>
      <c r="AB34">
        <v>0.40541932163514727</v>
      </c>
      <c r="AC34">
        <v>0.4050933348674588</v>
      </c>
      <c r="AD34">
        <v>0.40476764671950738</v>
      </c>
      <c r="AE34">
        <v>0.4044422567811552</v>
      </c>
      <c r="AF34">
        <v>0.40411716464301606</v>
      </c>
      <c r="AG34" s="128">
        <v>0.40379236989645195</v>
      </c>
    </row>
    <row r="35" spans="1:33">
      <c r="A35" s="127" t="s">
        <v>124</v>
      </c>
      <c r="B35" t="s">
        <v>173</v>
      </c>
      <c r="C35" s="127">
        <v>0.36736248426602058</v>
      </c>
      <c r="D35">
        <v>0.3674471172099073</v>
      </c>
      <c r="E35">
        <v>0.3675314919052064</v>
      </c>
      <c r="F35">
        <v>0.36761560953214545</v>
      </c>
      <c r="G35">
        <v>0.36769947126377067</v>
      </c>
      <c r="H35">
        <v>0.36778307826600221</v>
      </c>
      <c r="I35">
        <v>0.36790652611076324</v>
      </c>
      <c r="J35">
        <v>0.36802960776375004</v>
      </c>
      <c r="K35">
        <v>0.36815232485193905</v>
      </c>
      <c r="L35">
        <v>0.36827467899268285</v>
      </c>
      <c r="M35">
        <v>0.36839667179378111</v>
      </c>
      <c r="N35">
        <v>0.36846212471536355</v>
      </c>
      <c r="O35">
        <v>0.36852755576422946</v>
      </c>
      <c r="P35">
        <v>0.36859296495134097</v>
      </c>
      <c r="Q35">
        <v>0.36865835228765298</v>
      </c>
      <c r="R35">
        <v>0.36872371778411295</v>
      </c>
      <c r="S35">
        <v>0.3687890614516609</v>
      </c>
      <c r="T35">
        <v>0.36885438330122988</v>
      </c>
      <c r="U35">
        <v>0.36891968334374547</v>
      </c>
      <c r="V35">
        <v>0.36898496159012584</v>
      </c>
      <c r="W35">
        <v>0.36905021805128213</v>
      </c>
      <c r="X35">
        <v>0.36909133119281956</v>
      </c>
      <c r="Y35">
        <v>0.36913249053191821</v>
      </c>
      <c r="Z35">
        <v>0.36917369614648787</v>
      </c>
      <c r="AA35">
        <v>0.36921494811461397</v>
      </c>
      <c r="AB35">
        <v>0.36925624651455702</v>
      </c>
      <c r="AC35">
        <v>0.36929759142475471</v>
      </c>
      <c r="AD35">
        <v>0.36933898292382106</v>
      </c>
      <c r="AE35">
        <v>0.36938042109054714</v>
      </c>
      <c r="AF35">
        <v>0.36942190600390212</v>
      </c>
      <c r="AG35" s="128">
        <v>0.36946343774303336</v>
      </c>
    </row>
    <row r="36" spans="1:33">
      <c r="A36" s="127" t="s">
        <v>126</v>
      </c>
      <c r="B36" t="s">
        <v>173</v>
      </c>
      <c r="C36" s="127">
        <v>0.29450507070435838</v>
      </c>
      <c r="D36">
        <v>0.29465725010606247</v>
      </c>
      <c r="E36">
        <v>0.29480734551919519</v>
      </c>
      <c r="F36">
        <v>0.29495539946074634</v>
      </c>
      <c r="G36">
        <v>0.29510145329895754</v>
      </c>
      <c r="H36">
        <v>0.29524554729185826</v>
      </c>
      <c r="I36">
        <v>0.29540577455053285</v>
      </c>
      <c r="J36">
        <v>0.29556384457933549</v>
      </c>
      <c r="K36">
        <v>0.29571980065295222</v>
      </c>
      <c r="L36">
        <v>0.29587368489628685</v>
      </c>
      <c r="M36">
        <v>0.29602553832239442</v>
      </c>
      <c r="N36">
        <v>0.29611748234085211</v>
      </c>
      <c r="O36">
        <v>0.29620861659398967</v>
      </c>
      <c r="P36">
        <v>0.29629895173249987</v>
      </c>
      <c r="Q36">
        <v>0.29638849822110946</v>
      </c>
      <c r="R36">
        <v>0.29647726634261895</v>
      </c>
      <c r="S36">
        <v>0.29656526620183998</v>
      </c>
      <c r="T36">
        <v>0.29665250772942908</v>
      </c>
      <c r="U36">
        <v>0.29673900068562431</v>
      </c>
      <c r="V36">
        <v>0.29682475466388425</v>
      </c>
      <c r="W36">
        <v>0.29690977909443617</v>
      </c>
      <c r="X36">
        <v>0.29692326236452493</v>
      </c>
      <c r="Y36">
        <v>0.29693667384927669</v>
      </c>
      <c r="Z36">
        <v>0.2969500141204503</v>
      </c>
      <c r="AA36">
        <v>0.29696328374374903</v>
      </c>
      <c r="AB36">
        <v>0.29697648327889947</v>
      </c>
      <c r="AC36">
        <v>0.29698961327973217</v>
      </c>
      <c r="AD36">
        <v>0.29700267429425686</v>
      </c>
      <c r="AE36">
        <v>0.29701566686474035</v>
      </c>
      <c r="AF36">
        <v>0.29702859152778083</v>
      </c>
      <c r="AG36" s="128">
        <v>0.29704144881438177</v>
      </c>
    </row>
    <row r="37" spans="1:33">
      <c r="A37" s="127" t="s">
        <v>128</v>
      </c>
      <c r="B37" t="s">
        <v>173</v>
      </c>
      <c r="C37" s="127">
        <v>0.48223295452721815</v>
      </c>
      <c r="D37">
        <v>0.48397427523117587</v>
      </c>
      <c r="E37">
        <v>0.48569060678677223</v>
      </c>
      <c r="F37">
        <v>0.48738248327893341</v>
      </c>
      <c r="G37">
        <v>0.48905042368048379</v>
      </c>
      <c r="H37">
        <v>0.49069493238289319</v>
      </c>
      <c r="I37">
        <v>0.49249139623986327</v>
      </c>
      <c r="J37">
        <v>0.49426067059706813</v>
      </c>
      <c r="K37">
        <v>0.49600336808845324</v>
      </c>
      <c r="L37">
        <v>0.49772008308000704</v>
      </c>
      <c r="M37">
        <v>0.49941139234563203</v>
      </c>
      <c r="N37">
        <v>0.50127789515442789</v>
      </c>
      <c r="O37">
        <v>0.50311651020639492</v>
      </c>
      <c r="P37">
        <v>0.50492785788097727</v>
      </c>
      <c r="Q37">
        <v>0.50671254029212442</v>
      </c>
      <c r="R37">
        <v>0.5084711419556045</v>
      </c>
      <c r="S37">
        <v>0.51020423042727603</v>
      </c>
      <c r="T37">
        <v>0.5119123569137789</v>
      </c>
      <c r="U37">
        <v>0.51359605685702714</v>
      </c>
      <c r="V37">
        <v>0.51525585049380518</v>
      </c>
      <c r="W37">
        <v>0.51689224339169315</v>
      </c>
      <c r="X37">
        <v>0.51851602135861541</v>
      </c>
      <c r="Y37">
        <v>0.52012125457159653</v>
      </c>
      <c r="Z37">
        <v>0.52170825891915196</v>
      </c>
      <c r="AA37">
        <v>0.52327734315590635</v>
      </c>
      <c r="AB37">
        <v>0.52482880910285012</v>
      </c>
      <c r="AC37">
        <v>0.52636295184088633</v>
      </c>
      <c r="AD37">
        <v>0.52788005989793052</v>
      </c>
      <c r="AE37">
        <v>0.5293804154298124</v>
      </c>
      <c r="AF37">
        <v>0.53086429439521843</v>
      </c>
      <c r="AG37" s="128">
        <v>0.53233196672490157</v>
      </c>
    </row>
    <row r="38" spans="1:33">
      <c r="A38" s="127" t="s">
        <v>130</v>
      </c>
      <c r="B38" t="s">
        <v>173</v>
      </c>
      <c r="C38" s="127">
        <v>0.52034193563516207</v>
      </c>
      <c r="D38">
        <v>0.52047153328944229</v>
      </c>
      <c r="E38">
        <v>0.52060071138177388</v>
      </c>
      <c r="F38">
        <v>0.52072947194631114</v>
      </c>
      <c r="G38">
        <v>0.52085781700407985</v>
      </c>
      <c r="H38">
        <v>0.52098574856308355</v>
      </c>
      <c r="I38">
        <v>0.52087715685881608</v>
      </c>
      <c r="J38">
        <v>0.52076843331213785</v>
      </c>
      <c r="K38">
        <v>0.52065957768279592</v>
      </c>
      <c r="L38">
        <v>0.52055058972995316</v>
      </c>
      <c r="M38">
        <v>0.52044146921218681</v>
      </c>
      <c r="N38">
        <v>0.52014540271243503</v>
      </c>
      <c r="O38">
        <v>0.51984783920812294</v>
      </c>
      <c r="P38">
        <v>0.51954876731649025</v>
      </c>
      <c r="Q38">
        <v>0.51924817553908231</v>
      </c>
      <c r="R38">
        <v>0.51894605226027579</v>
      </c>
      <c r="S38">
        <v>0.51864238574578325</v>
      </c>
      <c r="T38">
        <v>0.51833716414113362</v>
      </c>
      <c r="U38">
        <v>0.51803037547012942</v>
      </c>
      <c r="V38">
        <v>0.51772200763328069</v>
      </c>
      <c r="W38">
        <v>0.51741204840621347</v>
      </c>
      <c r="X38">
        <v>0.51692799282863056</v>
      </c>
      <c r="Y38">
        <v>0.51644097034693004</v>
      </c>
      <c r="Z38">
        <v>0.51595095359985488</v>
      </c>
      <c r="AA38">
        <v>0.51545791488867021</v>
      </c>
      <c r="AB38">
        <v>0.51496182617194552</v>
      </c>
      <c r="AC38">
        <v>0.51446265906023703</v>
      </c>
      <c r="AD38">
        <v>0.51396038481067308</v>
      </c>
      <c r="AE38">
        <v>0.51345497432143605</v>
      </c>
      <c r="AF38">
        <v>0.51294639812614218</v>
      </c>
      <c r="AG38" s="128">
        <v>0.51243462638811499</v>
      </c>
    </row>
    <row r="39" spans="1:33">
      <c r="A39" s="127" t="s">
        <v>132</v>
      </c>
      <c r="B39" t="s">
        <v>173</v>
      </c>
      <c r="C39" s="127">
        <v>0.29537581345506925</v>
      </c>
      <c r="D39">
        <v>0.29529466003807858</v>
      </c>
      <c r="E39">
        <v>0.29521382073400537</v>
      </c>
      <c r="F39">
        <v>0.29513329372266139</v>
      </c>
      <c r="G39">
        <v>0.29505307719789409</v>
      </c>
      <c r="H39">
        <v>0.29497316936745233</v>
      </c>
      <c r="I39">
        <v>0.29489452344542499</v>
      </c>
      <c r="J39">
        <v>0.29481616047942782</v>
      </c>
      <c r="K39">
        <v>0.29473807894515369</v>
      </c>
      <c r="L39">
        <v>0.29466027732922506</v>
      </c>
      <c r="M39">
        <v>0.2945827541290954</v>
      </c>
      <c r="N39">
        <v>0.29436986934626819</v>
      </c>
      <c r="O39">
        <v>0.29415707234607857</v>
      </c>
      <c r="P39">
        <v>0.29394436307424232</v>
      </c>
      <c r="Q39">
        <v>0.2937317414765197</v>
      </c>
      <c r="R39">
        <v>0.29351920749871585</v>
      </c>
      <c r="S39">
        <v>0.29330676108668086</v>
      </c>
      <c r="T39">
        <v>0.29309440218630889</v>
      </c>
      <c r="U39">
        <v>0.29288213074353886</v>
      </c>
      <c r="V39">
        <v>0.29266994670435442</v>
      </c>
      <c r="W39">
        <v>0.29245785001478342</v>
      </c>
      <c r="X39">
        <v>0.29211604442153938</v>
      </c>
      <c r="Y39">
        <v>0.29177354513409248</v>
      </c>
      <c r="Z39">
        <v>0.29143035003851947</v>
      </c>
      <c r="AA39">
        <v>0.29108645701229996</v>
      </c>
      <c r="AB39">
        <v>0.29074186392427137</v>
      </c>
      <c r="AC39">
        <v>0.29039656863458552</v>
      </c>
      <c r="AD39">
        <v>0.29005056899466475</v>
      </c>
      <c r="AE39">
        <v>0.28970386284715632</v>
      </c>
      <c r="AF39">
        <v>0.28935644802588867</v>
      </c>
      <c r="AG39" s="128">
        <v>0.2890083223558253</v>
      </c>
    </row>
    <row r="40" spans="1:33">
      <c r="A40" s="127" t="s">
        <v>134</v>
      </c>
      <c r="B40" t="s">
        <v>173</v>
      </c>
      <c r="C40" s="127">
        <v>0.23955413867689812</v>
      </c>
      <c r="D40">
        <v>0.23981370310585359</v>
      </c>
      <c r="E40">
        <v>0.24007131655629244</v>
      </c>
      <c r="F40">
        <v>0.24032700094223014</v>
      </c>
      <c r="G40">
        <v>0.24058077785071241</v>
      </c>
      <c r="H40">
        <v>0.24083266854789132</v>
      </c>
      <c r="I40">
        <v>0.24119236781427367</v>
      </c>
      <c r="J40">
        <v>0.24154878409084368</v>
      </c>
      <c r="K40">
        <v>0.24190196211939308</v>
      </c>
      <c r="L40">
        <v>0.2422519458323803</v>
      </c>
      <c r="M40">
        <v>0.24259877837114807</v>
      </c>
      <c r="N40">
        <v>0.24293351314327316</v>
      </c>
      <c r="O40">
        <v>0.24326538107368534</v>
      </c>
      <c r="P40">
        <v>0.24359441883501542</v>
      </c>
      <c r="Q40">
        <v>0.24392066247706223</v>
      </c>
      <c r="R40">
        <v>0.24424414743995826</v>
      </c>
      <c r="S40">
        <v>0.24456490856700386</v>
      </c>
      <c r="T40">
        <v>0.24488298011717857</v>
      </c>
      <c r="U40">
        <v>0.24519839577733848</v>
      </c>
      <c r="V40">
        <v>0.2455111886741097</v>
      </c>
      <c r="W40">
        <v>0.2458213913854862</v>
      </c>
      <c r="X40">
        <v>0.24607412417967656</v>
      </c>
      <c r="Y40">
        <v>0.24632557208181094</v>
      </c>
      <c r="Z40">
        <v>0.24657574486562028</v>
      </c>
      <c r="AA40">
        <v>0.24682465220595884</v>
      </c>
      <c r="AB40">
        <v>0.24707230368005162</v>
      </c>
      <c r="AC40">
        <v>0.24731870876872286</v>
      </c>
      <c r="AD40">
        <v>0.24756387685760539</v>
      </c>
      <c r="AE40">
        <v>0.24780781723833334</v>
      </c>
      <c r="AF40">
        <v>0.24805053910971475</v>
      </c>
      <c r="AG40" s="128">
        <v>0.24829205157888867</v>
      </c>
    </row>
    <row r="41" spans="1:33">
      <c r="A41" s="127" t="s">
        <v>136</v>
      </c>
      <c r="B41" t="s">
        <v>173</v>
      </c>
      <c r="C41" s="127">
        <v>0.29183034738041103</v>
      </c>
      <c r="D41">
        <v>0.29219409793795237</v>
      </c>
      <c r="E41">
        <v>0.29255213376667677</v>
      </c>
      <c r="F41">
        <v>0.29290458848941436</v>
      </c>
      <c r="G41">
        <v>0.29325159159535574</v>
      </c>
      <c r="H41">
        <v>0.29359326859866797</v>
      </c>
      <c r="I41">
        <v>0.29393921627135511</v>
      </c>
      <c r="J41">
        <v>0.29427951687881027</v>
      </c>
      <c r="K41">
        <v>0.29461430757117013</v>
      </c>
      <c r="L41">
        <v>0.29494372109295564</v>
      </c>
      <c r="M41">
        <v>0.29526788595856135</v>
      </c>
      <c r="N41">
        <v>0.29560856683030345</v>
      </c>
      <c r="O41">
        <v>0.2959441572289776</v>
      </c>
      <c r="P41">
        <v>0.29627477040172079</v>
      </c>
      <c r="Q41">
        <v>0.29660051626120332</v>
      </c>
      <c r="R41">
        <v>0.296921501507458</v>
      </c>
      <c r="S41">
        <v>0.29723782974440571</v>
      </c>
      <c r="T41">
        <v>0.29754960159134758</v>
      </c>
      <c r="U41">
        <v>0.29785691478967102</v>
      </c>
      <c r="V41">
        <v>0.29815986430501351</v>
      </c>
      <c r="W41">
        <v>0.2984585424251015</v>
      </c>
      <c r="X41">
        <v>0.29878313760194042</v>
      </c>
      <c r="Y41">
        <v>0.29910321871013568</v>
      </c>
      <c r="Z41">
        <v>0.29941887926358313</v>
      </c>
      <c r="AA41">
        <v>0.29973021021090163</v>
      </c>
      <c r="AB41">
        <v>0.30003730002279771</v>
      </c>
      <c r="AC41">
        <v>0.30034023477588379</v>
      </c>
      <c r="AD41">
        <v>0.30063909823311619</v>
      </c>
      <c r="AE41">
        <v>0.30093397192101312</v>
      </c>
      <c r="AF41">
        <v>0.30122493520379889</v>
      </c>
      <c r="AG41" s="128">
        <v>0.30151206535461961</v>
      </c>
    </row>
    <row r="42" spans="1:33">
      <c r="A42" s="127" t="s">
        <v>138</v>
      </c>
      <c r="B42" t="s">
        <v>173</v>
      </c>
      <c r="C42" s="127">
        <v>0.22802933551106386</v>
      </c>
      <c r="D42">
        <v>0.22821313324273251</v>
      </c>
      <c r="E42">
        <v>0.22839670994457595</v>
      </c>
      <c r="F42">
        <v>0.22858006601506042</v>
      </c>
      <c r="G42">
        <v>0.2287632018516953</v>
      </c>
      <c r="H42">
        <v>0.22894611785103558</v>
      </c>
      <c r="I42">
        <v>0.22932985645925286</v>
      </c>
      <c r="J42">
        <v>0.22971153568780145</v>
      </c>
      <c r="K42">
        <v>0.2300911720701817</v>
      </c>
      <c r="L42">
        <v>0.23046878196338372</v>
      </c>
      <c r="M42">
        <v>0.2308443815502359</v>
      </c>
      <c r="N42">
        <v>0.23144664129830805</v>
      </c>
      <c r="O42">
        <v>0.23204419485123351</v>
      </c>
      <c r="P42">
        <v>0.23263709715724779</v>
      </c>
      <c r="Q42">
        <v>0.23322540231248901</v>
      </c>
      <c r="R42">
        <v>0.23380916357745085</v>
      </c>
      <c r="S42">
        <v>0.23438843339305671</v>
      </c>
      <c r="T42">
        <v>0.23496326339636286</v>
      </c>
      <c r="U42">
        <v>0.23553370443590327</v>
      </c>
      <c r="V42">
        <v>0.23609980658668339</v>
      </c>
      <c r="W42">
        <v>0.23666161916483441</v>
      </c>
      <c r="X42">
        <v>0.23688859926954131</v>
      </c>
      <c r="Y42">
        <v>0.23711574182802375</v>
      </c>
      <c r="Z42">
        <v>0.23734304701475117</v>
      </c>
      <c r="AA42">
        <v>0.2375705150044426</v>
      </c>
      <c r="AB42">
        <v>0.23779814597206728</v>
      </c>
      <c r="AC42">
        <v>0.23802594009284572</v>
      </c>
      <c r="AD42">
        <v>0.2382538975422489</v>
      </c>
      <c r="AE42">
        <v>0.23848201849600026</v>
      </c>
      <c r="AF42">
        <v>0.23871030313007524</v>
      </c>
      <c r="AG42" s="128">
        <v>0.23893875162070188</v>
      </c>
    </row>
    <row r="43" spans="1:33">
      <c r="A43" s="127" t="s">
        <v>140</v>
      </c>
      <c r="B43" t="s">
        <v>173</v>
      </c>
      <c r="C43" s="127">
        <v>0.1876742868683613</v>
      </c>
      <c r="D43">
        <v>0.1873322864974748</v>
      </c>
      <c r="E43">
        <v>0.18698683562322316</v>
      </c>
      <c r="F43">
        <v>0.18663788176172114</v>
      </c>
      <c r="G43">
        <v>0.18628537135925172</v>
      </c>
      <c r="H43">
        <v>0.18592924976486569</v>
      </c>
      <c r="I43">
        <v>0.18556946120213724</v>
      </c>
      <c r="J43">
        <v>0.18520594874004181</v>
      </c>
      <c r="K43">
        <v>0.18483865426292345</v>
      </c>
      <c r="L43">
        <v>0.18446751843952292</v>
      </c>
      <c r="M43">
        <v>0.18409248069102524</v>
      </c>
      <c r="N43">
        <v>0.18380598755091082</v>
      </c>
      <c r="O43">
        <v>0.18351729492069757</v>
      </c>
      <c r="P43">
        <v>0.18322637737360525</v>
      </c>
      <c r="Q43">
        <v>0.1829332090894159</v>
      </c>
      <c r="R43">
        <v>0.18263776384683483</v>
      </c>
      <c r="S43">
        <v>0.18234001501567165</v>
      </c>
      <c r="T43">
        <v>0.18203993554883913</v>
      </c>
      <c r="U43">
        <v>0.18173749797416328</v>
      </c>
      <c r="V43">
        <v>0.18143267438599842</v>
      </c>
      <c r="W43">
        <v>0.18112543643664525</v>
      </c>
      <c r="X43">
        <v>0.18066837904377087</v>
      </c>
      <c r="Y43">
        <v>0.18020640591034276</v>
      </c>
      <c r="Z43">
        <v>0.17973943730297826</v>
      </c>
      <c r="AA43">
        <v>0.17926739175455153</v>
      </c>
      <c r="AB43">
        <v>0.17879018601681351</v>
      </c>
      <c r="AC43">
        <v>0.17830773501144737</v>
      </c>
      <c r="AD43">
        <v>0.17781995177950249</v>
      </c>
      <c r="AE43">
        <v>0.17732674742914167</v>
      </c>
      <c r="AF43">
        <v>0.17682803108163725</v>
      </c>
      <c r="AG43" s="128">
        <v>0.17632370981554601</v>
      </c>
    </row>
    <row r="44" spans="1:33">
      <c r="A44" s="127" t="s">
        <v>142</v>
      </c>
      <c r="B44" t="s">
        <v>173</v>
      </c>
      <c r="C44" s="127">
        <v>0.24381360432238675</v>
      </c>
      <c r="D44">
        <v>0.24361545752131197</v>
      </c>
      <c r="E44">
        <v>0.2434163543565212</v>
      </c>
      <c r="F44">
        <v>0.24321628788737126</v>
      </c>
      <c r="G44">
        <v>0.2430152511058955</v>
      </c>
      <c r="H44">
        <v>0.24281323693598555</v>
      </c>
      <c r="I44">
        <v>0.24259972070341973</v>
      </c>
      <c r="J44">
        <v>0.24238545571248005</v>
      </c>
      <c r="K44">
        <v>0.24217043801763105</v>
      </c>
      <c r="L44">
        <v>0.24195466364556806</v>
      </c>
      <c r="M44">
        <v>0.24173812859497168</v>
      </c>
      <c r="N44">
        <v>0.2414120306840245</v>
      </c>
      <c r="O44">
        <v>0.24108414408596535</v>
      </c>
      <c r="P44">
        <v>0.24075445404356899</v>
      </c>
      <c r="Q44">
        <v>0.24042294563682665</v>
      </c>
      <c r="R44">
        <v>0.24008960378069544</v>
      </c>
      <c r="S44">
        <v>0.23975441322281033</v>
      </c>
      <c r="T44">
        <v>0.23941735854115775</v>
      </c>
      <c r="U44">
        <v>0.23907842414171065</v>
      </c>
      <c r="V44">
        <v>0.23873759425602281</v>
      </c>
      <c r="W44">
        <v>0.23839485293878349</v>
      </c>
      <c r="X44">
        <v>0.23791615673764899</v>
      </c>
      <c r="Y44">
        <v>0.23743476376336536</v>
      </c>
      <c r="Z44">
        <v>0.23695065116283143</v>
      </c>
      <c r="AA44">
        <v>0.23646379582399679</v>
      </c>
      <c r="AB44">
        <v>0.23597417437218526</v>
      </c>
      <c r="AC44">
        <v>0.23548176316635294</v>
      </c>
      <c r="AD44">
        <v>0.23498653829528349</v>
      </c>
      <c r="AE44">
        <v>0.23448847557371766</v>
      </c>
      <c r="AF44">
        <v>0.23398755053841569</v>
      </c>
      <c r="AG44" s="128">
        <v>0.2334837384441526</v>
      </c>
    </row>
    <row r="45" spans="1:33">
      <c r="A45" s="127" t="s">
        <v>144</v>
      </c>
      <c r="B45" t="s">
        <v>173</v>
      </c>
      <c r="C45" s="127">
        <v>6.7270230886860127E-2</v>
      </c>
      <c r="D45">
        <v>6.7614519054178701E-2</v>
      </c>
      <c r="E45">
        <v>6.7951778748031044E-2</v>
      </c>
      <c r="F45">
        <v>6.8282223018005017E-2</v>
      </c>
      <c r="G45">
        <v>6.8606056389108772E-2</v>
      </c>
      <c r="H45">
        <v>6.8923475283906854E-2</v>
      </c>
      <c r="I45">
        <v>6.9226776328905948E-2</v>
      </c>
      <c r="J45">
        <v>6.9524046814518181E-2</v>
      </c>
      <c r="K45">
        <v>6.9815464829422802E-2</v>
      </c>
      <c r="L45">
        <v>7.0101201518460887E-2</v>
      </c>
      <c r="M45">
        <v>7.0381421417801127E-2</v>
      </c>
      <c r="N45">
        <v>7.0655992950807267E-2</v>
      </c>
      <c r="O45">
        <v>7.0925580903409502E-2</v>
      </c>
      <c r="P45">
        <v>7.1190319736242791E-2</v>
      </c>
      <c r="Q45">
        <v>7.1450339115930017E-2</v>
      </c>
      <c r="R45">
        <v>7.1705764126848259E-2</v>
      </c>
      <c r="S45">
        <v>7.1956715471770294E-2</v>
      </c>
      <c r="T45">
        <v>7.2203309662053572E-2</v>
      </c>
      <c r="U45">
        <v>7.2445659198008272E-2</v>
      </c>
      <c r="V45">
        <v>7.2683872740031519E-2</v>
      </c>
      <c r="W45">
        <v>7.2918055271053217E-2</v>
      </c>
      <c r="X45">
        <v>7.3128687873889819E-2</v>
      </c>
      <c r="Y45">
        <v>7.333617298265227E-2</v>
      </c>
      <c r="Z45">
        <v>7.3540580623889684E-2</v>
      </c>
      <c r="AA45">
        <v>7.374197876214339E-2</v>
      </c>
      <c r="AB45">
        <v>7.3940433375289105E-2</v>
      </c>
      <c r="AC45">
        <v>7.4136008526601183E-2</v>
      </c>
      <c r="AD45">
        <v>7.4328766433701565E-2</v>
      </c>
      <c r="AE45">
        <v>7.451876753454989E-2</v>
      </c>
      <c r="AF45">
        <v>7.4706070550624504E-2</v>
      </c>
      <c r="AG45" s="128">
        <v>7.4890732547428174E-2</v>
      </c>
    </row>
    <row r="46" spans="1:33">
      <c r="A46" s="127" t="s">
        <v>146</v>
      </c>
      <c r="B46" t="s">
        <v>173</v>
      </c>
      <c r="C46" s="127">
        <v>0.73024503713097988</v>
      </c>
      <c r="D46">
        <v>0.73032103722515118</v>
      </c>
      <c r="E46">
        <v>0.7303971792042121</v>
      </c>
      <c r="F46">
        <v>0.73047346346586228</v>
      </c>
      <c r="G46">
        <v>0.73054989040928842</v>
      </c>
      <c r="H46">
        <v>0.73062646043517265</v>
      </c>
      <c r="I46">
        <v>0.73079388722755168</v>
      </c>
      <c r="J46">
        <v>0.73096126004023676</v>
      </c>
      <c r="K46">
        <v>0.73112857889932892</v>
      </c>
      <c r="L46">
        <v>0.73129584383091228</v>
      </c>
      <c r="M46">
        <v>0.73146305486105412</v>
      </c>
      <c r="N46">
        <v>0.73172972749962151</v>
      </c>
      <c r="O46">
        <v>0.73199621956506133</v>
      </c>
      <c r="P46">
        <v>0.73226253124071983</v>
      </c>
      <c r="Q46">
        <v>0.73252866270969541</v>
      </c>
      <c r="R46">
        <v>0.73279461415483815</v>
      </c>
      <c r="S46">
        <v>0.73306038575875143</v>
      </c>
      <c r="T46">
        <v>0.73332597770379115</v>
      </c>
      <c r="U46">
        <v>0.73359139017206743</v>
      </c>
      <c r="V46">
        <v>0.73385662334544388</v>
      </c>
      <c r="W46">
        <v>0.73412167740553858</v>
      </c>
      <c r="X46">
        <v>0.7343779211605842</v>
      </c>
      <c r="Y46">
        <v>0.73463457646898211</v>
      </c>
      <c r="Z46">
        <v>0.73489164432302378</v>
      </c>
      <c r="AA46">
        <v>0.7351491257181928</v>
      </c>
      <c r="AB46">
        <v>0.73540702165317828</v>
      </c>
      <c r="AC46">
        <v>0.73566533312988791</v>
      </c>
      <c r="AD46">
        <v>0.73592406115346054</v>
      </c>
      <c r="AE46">
        <v>0.73618320673227944</v>
      </c>
      <c r="AF46">
        <v>0.73644277087798504</v>
      </c>
      <c r="AG46" s="128">
        <v>0.73670275460548884</v>
      </c>
    </row>
    <row r="47" spans="1:33">
      <c r="A47" s="127" t="s">
        <v>148</v>
      </c>
      <c r="B47" t="s">
        <v>173</v>
      </c>
      <c r="C47" s="127">
        <v>0.37613767803393483</v>
      </c>
      <c r="D47">
        <v>0.3757149888838327</v>
      </c>
      <c r="E47">
        <v>0.37528421807038215</v>
      </c>
      <c r="F47">
        <v>0.37484513157873256</v>
      </c>
      <c r="G47">
        <v>0.37439748627104685</v>
      </c>
      <c r="H47">
        <v>0.37394102943755547</v>
      </c>
      <c r="I47">
        <v>0.37347549832083549</v>
      </c>
      <c r="J47">
        <v>0.37300061961143305</v>
      </c>
      <c r="K47">
        <v>0.37251610891279485</v>
      </c>
      <c r="L47">
        <v>0.37202167017330778</v>
      </c>
      <c r="M47">
        <v>0.37151699508306324</v>
      </c>
      <c r="N47">
        <v>0.37156885733333833</v>
      </c>
      <c r="O47">
        <v>0.37162112176435491</v>
      </c>
      <c r="P47">
        <v>0.37167379307256243</v>
      </c>
      <c r="Q47">
        <v>0.3717268760278194</v>
      </c>
      <c r="R47">
        <v>0.37178037547483356</v>
      </c>
      <c r="S47">
        <v>0.37183429633463572</v>
      </c>
      <c r="T47">
        <v>0.37188864360608886</v>
      </c>
      <c r="U47">
        <v>0.37194342236743272</v>
      </c>
      <c r="V47">
        <v>0.37199863777786568</v>
      </c>
      <c r="W47">
        <v>0.37205429507916477</v>
      </c>
      <c r="X47">
        <v>0.37231969593567682</v>
      </c>
      <c r="Y47">
        <v>0.37258675081036063</v>
      </c>
      <c r="Z47">
        <v>0.3728554752136839</v>
      </c>
      <c r="AA47">
        <v>0.37312588485065445</v>
      </c>
      <c r="AB47">
        <v>0.37339799562387876</v>
      </c>
      <c r="AC47">
        <v>0.37367182363668006</v>
      </c>
      <c r="AD47">
        <v>0.37394738519627513</v>
      </c>
      <c r="AE47">
        <v>0.37422469681701109</v>
      </c>
      <c r="AF47">
        <v>0.37450377522366551</v>
      </c>
      <c r="AG47" s="128">
        <v>0.37478463735480749</v>
      </c>
    </row>
    <row r="48" spans="1:33">
      <c r="A48" s="127" t="s">
        <v>150</v>
      </c>
      <c r="B48" t="s">
        <v>173</v>
      </c>
      <c r="C48" s="127">
        <v>0.30676173260945272</v>
      </c>
      <c r="D48">
        <v>0.3083710424331505</v>
      </c>
      <c r="E48">
        <v>0.30991288295863484</v>
      </c>
      <c r="F48">
        <v>0.31139140998291293</v>
      </c>
      <c r="G48">
        <v>0.31281044486573117</v>
      </c>
      <c r="H48">
        <v>0.31417350750833373</v>
      </c>
      <c r="I48">
        <v>0.31551034701060132</v>
      </c>
      <c r="J48">
        <v>0.31679490599238025</v>
      </c>
      <c r="K48">
        <v>0.31803019248016273</v>
      </c>
      <c r="L48">
        <v>0.31921898808200599</v>
      </c>
      <c r="M48">
        <v>0.32036386889759738</v>
      </c>
      <c r="N48">
        <v>0.32145371574288517</v>
      </c>
      <c r="O48">
        <v>0.32250599050249085</v>
      </c>
      <c r="P48">
        <v>0.32352260317967751</v>
      </c>
      <c r="Q48">
        <v>0.32450533647311119</v>
      </c>
      <c r="R48">
        <v>0.32545585620933026</v>
      </c>
      <c r="S48">
        <v>0.32637572076584298</v>
      </c>
      <c r="T48">
        <v>0.32726638959698162</v>
      </c>
      <c r="U48">
        <v>0.32812923096062785</v>
      </c>
      <c r="V48">
        <v>0.32896552893185171</v>
      </c>
      <c r="W48">
        <v>0.32977648977907958</v>
      </c>
      <c r="X48">
        <v>0.33047422018661821</v>
      </c>
      <c r="Y48">
        <v>0.33115411574660725</v>
      </c>
      <c r="Z48">
        <v>0.331816851650648</v>
      </c>
      <c r="AA48">
        <v>0.33246306943320347</v>
      </c>
      <c r="AB48">
        <v>0.33309337904297309</v>
      </c>
      <c r="AC48">
        <v>0.3337083607631518</v>
      </c>
      <c r="AD48">
        <v>0.33430856699328082</v>
      </c>
      <c r="AE48">
        <v>0.33489452390419239</v>
      </c>
      <c r="AF48">
        <v>0.3354667329764669</v>
      </c>
      <c r="AG48" s="128">
        <v>0.33602567243186077</v>
      </c>
    </row>
    <row r="49" spans="1:33">
      <c r="A49" s="127" t="s">
        <v>152</v>
      </c>
      <c r="B49" t="s">
        <v>173</v>
      </c>
      <c r="C49" s="127">
        <v>0.64197042553964834</v>
      </c>
      <c r="D49">
        <v>0.6414326277843172</v>
      </c>
      <c r="E49">
        <v>0.64088687660947685</v>
      </c>
      <c r="F49">
        <v>0.64033299426769008</v>
      </c>
      <c r="G49">
        <v>0.63977079767523559</v>
      </c>
      <c r="H49">
        <v>0.63920009821033819</v>
      </c>
      <c r="I49">
        <v>0.63862070150217376</v>
      </c>
      <c r="J49">
        <v>0.63803240721015508</v>
      </c>
      <c r="K49">
        <v>0.63743500879296888</v>
      </c>
      <c r="L49">
        <v>0.63682829326680745</v>
      </c>
      <c r="M49">
        <v>0.63621204095220008</v>
      </c>
      <c r="N49">
        <v>0.63588711066995263</v>
      </c>
      <c r="O49">
        <v>0.63555946651567452</v>
      </c>
      <c r="P49">
        <v>0.63522907434671416</v>
      </c>
      <c r="Q49">
        <v>0.63489589944528535</v>
      </c>
      <c r="R49">
        <v>0.63455990650630778</v>
      </c>
      <c r="S49">
        <v>0.63422105962493336</v>
      </c>
      <c r="T49">
        <v>0.63387932228375776</v>
      </c>
      <c r="U49">
        <v>0.63353465733970027</v>
      </c>
      <c r="V49">
        <v>0.63318702701054586</v>
      </c>
      <c r="W49">
        <v>0.63283639286113935</v>
      </c>
      <c r="X49">
        <v>0.63257551812644031</v>
      </c>
      <c r="Y49">
        <v>0.63231301246177352</v>
      </c>
      <c r="Z49">
        <v>0.63204886052487153</v>
      </c>
      <c r="AA49">
        <v>0.6317830467804274</v>
      </c>
      <c r="AB49">
        <v>0.63151555549704863</v>
      </c>
      <c r="AC49">
        <v>0.63124637074415446</v>
      </c>
      <c r="AD49">
        <v>0.63097547638881235</v>
      </c>
      <c r="AE49">
        <v>0.6307028560925152</v>
      </c>
      <c r="AF49">
        <v>0.63042849330789663</v>
      </c>
      <c r="AG49" s="128">
        <v>0.63015237127538271</v>
      </c>
    </row>
    <row r="50" spans="1:33">
      <c r="A50" s="127" t="s">
        <v>154</v>
      </c>
      <c r="B50" t="s">
        <v>173</v>
      </c>
      <c r="C50" s="127">
        <v>0.3131660242409251</v>
      </c>
      <c r="D50">
        <v>0.31437210826017314</v>
      </c>
      <c r="E50">
        <v>0.3155236705011305</v>
      </c>
      <c r="F50">
        <v>0.31662432628375459</v>
      </c>
      <c r="G50">
        <v>0.31767737819951414</v>
      </c>
      <c r="H50">
        <v>0.31868584920975496</v>
      </c>
      <c r="I50">
        <v>0.31950175913523626</v>
      </c>
      <c r="J50">
        <v>0.32028714198076835</v>
      </c>
      <c r="K50">
        <v>0.32104367952996615</v>
      </c>
      <c r="L50">
        <v>0.32177293225808357</v>
      </c>
      <c r="M50">
        <v>0.32247635007585651</v>
      </c>
      <c r="N50">
        <v>0.32300540838548852</v>
      </c>
      <c r="O50">
        <v>0.323521095503844</v>
      </c>
      <c r="P50">
        <v>0.32402391201176317</v>
      </c>
      <c r="Q50">
        <v>0.32451433381088968</v>
      </c>
      <c r="R50">
        <v>0.32499281362604315</v>
      </c>
      <c r="S50">
        <v>0.3254597823991624</v>
      </c>
      <c r="T50">
        <v>0.32591565058383953</v>
      </c>
      <c r="U50">
        <v>0.32636080934861855</v>
      </c>
      <c r="V50">
        <v>0.32679563169647452</v>
      </c>
      <c r="W50">
        <v>0.32722047350720507</v>
      </c>
      <c r="X50">
        <v>0.32745696915226741</v>
      </c>
      <c r="Y50">
        <v>0.32769042759253164</v>
      </c>
      <c r="Z50">
        <v>0.32792090696283449</v>
      </c>
      <c r="AA50">
        <v>0.32814846392374852</v>
      </c>
      <c r="AB50">
        <v>0.32837315370801978</v>
      </c>
      <c r="AC50">
        <v>0.32859503016526326</v>
      </c>
      <c r="AD50">
        <v>0.32881414580498802</v>
      </c>
      <c r="AE50">
        <v>0.32903055183802665</v>
      </c>
      <c r="AF50">
        <v>0.32924429821643841</v>
      </c>
      <c r="AG50" s="128">
        <v>0.32945543367194841</v>
      </c>
    </row>
    <row r="51" spans="1:33">
      <c r="A51" s="127" t="s">
        <v>156</v>
      </c>
      <c r="B51" t="s">
        <v>173</v>
      </c>
      <c r="C51" s="127">
        <v>0.35649561137660868</v>
      </c>
      <c r="D51">
        <v>0.35635791267009675</v>
      </c>
      <c r="E51">
        <v>0.35622226166170612</v>
      </c>
      <c r="F51">
        <v>0.35608861301200834</v>
      </c>
      <c r="G51">
        <v>0.35595692271028845</v>
      </c>
      <c r="H51">
        <v>0.35582714802622428</v>
      </c>
      <c r="I51">
        <v>0.35570829834719953</v>
      </c>
      <c r="J51">
        <v>0.35559113815353138</v>
      </c>
      <c r="K51">
        <v>0.35547563167462104</v>
      </c>
      <c r="L51">
        <v>0.35536174414259614</v>
      </c>
      <c r="M51">
        <v>0.35524944175741902</v>
      </c>
      <c r="N51">
        <v>0.35505792515753176</v>
      </c>
      <c r="O51">
        <v>0.35486905780030287</v>
      </c>
      <c r="P51">
        <v>0.35468278509299556</v>
      </c>
      <c r="Q51">
        <v>0.35449905393262449</v>
      </c>
      <c r="R51">
        <v>0.3543178126554839</v>
      </c>
      <c r="S51">
        <v>0.35413901098871325</v>
      </c>
      <c r="T51">
        <v>0.35396260000380664</v>
      </c>
      <c r="U51">
        <v>0.35378853207197436</v>
      </c>
      <c r="V51">
        <v>0.35361676082127069</v>
      </c>
      <c r="W51">
        <v>0.35344724109540826</v>
      </c>
      <c r="X51">
        <v>0.35320903473087351</v>
      </c>
      <c r="Y51">
        <v>0.35297349563043612</v>
      </c>
      <c r="Z51">
        <v>0.3527405792443471</v>
      </c>
      <c r="AA51">
        <v>0.352510242009483</v>
      </c>
      <c r="AB51">
        <v>0.35228244132218189</v>
      </c>
      <c r="AC51">
        <v>0.35205713551197393</v>
      </c>
      <c r="AD51">
        <v>0.35183428381617021</v>
      </c>
      <c r="AE51">
        <v>0.35161384635527615</v>
      </c>
      <c r="AF51">
        <v>0.35139578410920069</v>
      </c>
      <c r="AG51" s="128">
        <v>0.35118005889422987</v>
      </c>
    </row>
    <row r="52" spans="1:33">
      <c r="A52" s="127" t="s">
        <v>158</v>
      </c>
      <c r="B52" t="s">
        <v>173</v>
      </c>
      <c r="C52" s="127">
        <v>0.39840260294751617</v>
      </c>
      <c r="D52">
        <v>0.39957074558718009</v>
      </c>
      <c r="E52">
        <v>0.40072200302441741</v>
      </c>
      <c r="F52">
        <v>0.40185673873913308</v>
      </c>
      <c r="G52">
        <v>0.40297530585294061</v>
      </c>
      <c r="H52">
        <v>0.40407804749553489</v>
      </c>
      <c r="I52">
        <v>0.40504891614335925</v>
      </c>
      <c r="J52">
        <v>0.40600801411128795</v>
      </c>
      <c r="K52">
        <v>0.40695555416871865</v>
      </c>
      <c r="L52">
        <v>0.40789174398767492</v>
      </c>
      <c r="M52">
        <v>0.40881678629454465</v>
      </c>
      <c r="N52">
        <v>0.40961285734712427</v>
      </c>
      <c r="O52">
        <v>0.41040363806564695</v>
      </c>
      <c r="P52">
        <v>0.41118918101127333</v>
      </c>
      <c r="Q52">
        <v>0.41196953805117986</v>
      </c>
      <c r="R52">
        <v>0.41274476036997509</v>
      </c>
      <c r="S52">
        <v>0.41351489848089007</v>
      </c>
      <c r="T52">
        <v>0.41428000223675121</v>
      </c>
      <c r="U52">
        <v>0.41504012084073727</v>
      </c>
      <c r="V52">
        <v>0.41579530285692679</v>
      </c>
      <c r="W52">
        <v>0.41654559622064224</v>
      </c>
      <c r="X52">
        <v>0.41724304803532253</v>
      </c>
      <c r="Y52">
        <v>0.41793854298056543</v>
      </c>
      <c r="Z52">
        <v>0.4186320892805383</v>
      </c>
      <c r="AA52">
        <v>0.41932369511338718</v>
      </c>
      <c r="AB52">
        <v>0.42001336861155925</v>
      </c>
      <c r="AC52">
        <v>0.42070111786212139</v>
      </c>
      <c r="AD52">
        <v>0.42138695090707579</v>
      </c>
      <c r="AE52">
        <v>0.42207087574367397</v>
      </c>
      <c r="AF52">
        <v>0.42275290032472734</v>
      </c>
      <c r="AG52" s="128">
        <v>0.42343303255891529</v>
      </c>
    </row>
    <row r="53" spans="1:33">
      <c r="A53" s="127" t="s">
        <v>160</v>
      </c>
      <c r="B53" t="s">
        <v>173</v>
      </c>
      <c r="C53" s="127">
        <v>0.35903056459076887</v>
      </c>
      <c r="D53">
        <v>0.35894532099270837</v>
      </c>
      <c r="E53">
        <v>0.35886028166355211</v>
      </c>
      <c r="F53">
        <v>0.35877544586994514</v>
      </c>
      <c r="G53">
        <v>0.35869081288203941</v>
      </c>
      <c r="H53">
        <v>0.35860638197347217</v>
      </c>
      <c r="I53">
        <v>0.35846760253131638</v>
      </c>
      <c r="J53">
        <v>0.3583289071441571</v>
      </c>
      <c r="K53">
        <v>0.35819029573565297</v>
      </c>
      <c r="L53">
        <v>0.3580517682295542</v>
      </c>
      <c r="M53">
        <v>0.35791332454970448</v>
      </c>
      <c r="N53">
        <v>0.35759841922138003</v>
      </c>
      <c r="O53">
        <v>0.35728279213301417</v>
      </c>
      <c r="P53">
        <v>0.35696644080035933</v>
      </c>
      <c r="Q53">
        <v>0.35664936272775349</v>
      </c>
      <c r="R53">
        <v>0.35633155540805583</v>
      </c>
      <c r="S53">
        <v>0.35601301632257931</v>
      </c>
      <c r="T53">
        <v>0.35569374294102496</v>
      </c>
      <c r="U53">
        <v>0.35537373272141504</v>
      </c>
      <c r="V53">
        <v>0.35505298311002453</v>
      </c>
      <c r="W53">
        <v>0.35473149154131411</v>
      </c>
      <c r="X53">
        <v>0.35418141250891444</v>
      </c>
      <c r="Y53">
        <v>0.35362796472115432</v>
      </c>
      <c r="Z53">
        <v>0.35307111713694173</v>
      </c>
      <c r="AA53">
        <v>0.35251083833264252</v>
      </c>
      <c r="AB53">
        <v>0.35194709649616895</v>
      </c>
      <c r="AC53">
        <v>0.35137985942095951</v>
      </c>
      <c r="AD53">
        <v>0.35080909449984432</v>
      </c>
      <c r="AE53">
        <v>0.350234768718798</v>
      </c>
      <c r="AF53">
        <v>0.34965684865057345</v>
      </c>
      <c r="AG53" s="128">
        <v>0.34907530044821689</v>
      </c>
    </row>
    <row r="54" spans="1:33">
      <c r="A54" s="127" t="s">
        <v>162</v>
      </c>
      <c r="B54" t="s">
        <v>173</v>
      </c>
      <c r="C54" s="127">
        <v>0.24853791944148085</v>
      </c>
      <c r="D54">
        <v>0.24843679662199658</v>
      </c>
      <c r="E54">
        <v>0.2483351241588645</v>
      </c>
      <c r="F54">
        <v>0.24823289755856748</v>
      </c>
      <c r="G54">
        <v>0.24813011227847315</v>
      </c>
      <c r="H54">
        <v>0.24802676372616106</v>
      </c>
      <c r="I54">
        <v>0.24793574859805267</v>
      </c>
      <c r="J54">
        <v>0.24784464545771279</v>
      </c>
      <c r="K54">
        <v>0.24775345417741668</v>
      </c>
      <c r="L54">
        <v>0.24766217462919282</v>
      </c>
      <c r="M54">
        <v>0.24757080668482179</v>
      </c>
      <c r="N54">
        <v>0.24757697585198324</v>
      </c>
      <c r="O54">
        <v>0.24758311298650126</v>
      </c>
      <c r="P54">
        <v>0.24758921833721792</v>
      </c>
      <c r="Q54">
        <v>0.24759529215040488</v>
      </c>
      <c r="R54">
        <v>0.24760133466979595</v>
      </c>
      <c r="S54">
        <v>0.24760734613661961</v>
      </c>
      <c r="T54">
        <v>0.24761332678963177</v>
      </c>
      <c r="U54">
        <v>0.24761927686514673</v>
      </c>
      <c r="V54">
        <v>0.24762519659706839</v>
      </c>
      <c r="W54">
        <v>0.24763108621692131</v>
      </c>
      <c r="X54">
        <v>0.24764005336789596</v>
      </c>
      <c r="Y54">
        <v>0.24764895092460448</v>
      </c>
      <c r="Z54">
        <v>0.24765777969409952</v>
      </c>
      <c r="AA54">
        <v>0.24766654047100245</v>
      </c>
      <c r="AB54">
        <v>0.24767523403774283</v>
      </c>
      <c r="AC54">
        <v>0.2476838611647908</v>
      </c>
      <c r="AD54">
        <v>0.24769242261088498</v>
      </c>
      <c r="AE54">
        <v>0.24770091912325454</v>
      </c>
      <c r="AF54">
        <v>0.24770935143783712</v>
      </c>
      <c r="AG54" s="128">
        <v>0.24771772027949079</v>
      </c>
    </row>
    <row r="55" spans="1:33">
      <c r="A55" s="127" t="s">
        <v>164</v>
      </c>
      <c r="B55" t="s">
        <v>173</v>
      </c>
      <c r="C55" s="127">
        <v>0.33347321262056007</v>
      </c>
      <c r="D55">
        <v>0.33392830983362187</v>
      </c>
      <c r="E55">
        <v>0.33438061722241574</v>
      </c>
      <c r="F55">
        <v>0.33483016036170776</v>
      </c>
      <c r="G55">
        <v>0.33527696451461841</v>
      </c>
      <c r="H55">
        <v>0.33572105463735613</v>
      </c>
      <c r="I55">
        <v>0.33615703918319817</v>
      </c>
      <c r="J55">
        <v>0.33659069283116616</v>
      </c>
      <c r="K55">
        <v>0.33702203422389376</v>
      </c>
      <c r="L55">
        <v>0.33745108180573757</v>
      </c>
      <c r="M55">
        <v>0.33787785382540503</v>
      </c>
      <c r="N55">
        <v>0.33803773396809478</v>
      </c>
      <c r="O55">
        <v>0.33819778693203739</v>
      </c>
      <c r="P55">
        <v>0.33835801299759916</v>
      </c>
      <c r="Q55">
        <v>0.33851841244575287</v>
      </c>
      <c r="R55">
        <v>0.33867898555808051</v>
      </c>
      <c r="S55">
        <v>0.33883973261677336</v>
      </c>
      <c r="T55">
        <v>0.33900065390463452</v>
      </c>
      <c r="U55">
        <v>0.33916174970508095</v>
      </c>
      <c r="V55">
        <v>0.33932302030214445</v>
      </c>
      <c r="W55">
        <v>0.3394844659804731</v>
      </c>
      <c r="X55">
        <v>0.33961235575555204</v>
      </c>
      <c r="Y55">
        <v>0.33974066499056554</v>
      </c>
      <c r="Z55">
        <v>0.33986939575255493</v>
      </c>
      <c r="AA55">
        <v>0.33999855012216562</v>
      </c>
      <c r="AB55">
        <v>0.34012813019375876</v>
      </c>
      <c r="AC55">
        <v>0.34025813807552485</v>
      </c>
      <c r="AD55">
        <v>0.34038857588959759</v>
      </c>
      <c r="AE55">
        <v>0.34051944577216975</v>
      </c>
      <c r="AF55">
        <v>0.34065074987360966</v>
      </c>
      <c r="AG55" s="128">
        <v>0.34078249035857877</v>
      </c>
    </row>
    <row r="56" spans="1:33">
      <c r="A56" s="127" t="s">
        <v>166</v>
      </c>
      <c r="B56" t="s">
        <v>173</v>
      </c>
      <c r="C56" s="127">
        <v>0.20591840782379267</v>
      </c>
      <c r="D56">
        <v>0.20631673332663947</v>
      </c>
      <c r="E56">
        <v>0.20671151795988107</v>
      </c>
      <c r="F56">
        <v>0.20710280872883446</v>
      </c>
      <c r="G56">
        <v>0.2074906518104831</v>
      </c>
      <c r="H56">
        <v>0.20787509257164305</v>
      </c>
      <c r="I56">
        <v>0.20824271061787558</v>
      </c>
      <c r="J56">
        <v>0.20860775447528601</v>
      </c>
      <c r="K56">
        <v>0.20897025108758172</v>
      </c>
      <c r="L56">
        <v>0.20933022702375548</v>
      </c>
      <c r="M56">
        <v>0.20968770848457718</v>
      </c>
      <c r="N56">
        <v>0.21004618731586577</v>
      </c>
      <c r="O56">
        <v>0.21040289017177405</v>
      </c>
      <c r="P56">
        <v>0.21075783021749306</v>
      </c>
      <c r="Q56">
        <v>0.21111102048841091</v>
      </c>
      <c r="R56">
        <v>0.21146247389170869</v>
      </c>
      <c r="S56">
        <v>0.21181220320793293</v>
      </c>
      <c r="T56">
        <v>0.2121602210925444</v>
      </c>
      <c r="U56">
        <v>0.21250654007744496</v>
      </c>
      <c r="V56">
        <v>0.21285117257248187</v>
      </c>
      <c r="W56">
        <v>0.21319413086693029</v>
      </c>
      <c r="X56">
        <v>0.21356794960762815</v>
      </c>
      <c r="Y56">
        <v>0.21394042249891532</v>
      </c>
      <c r="Z56">
        <v>0.21431155679586911</v>
      </c>
      <c r="AA56">
        <v>0.2146813597015137</v>
      </c>
      <c r="AB56">
        <v>0.21504983836728631</v>
      </c>
      <c r="AC56">
        <v>0.21541699989349761</v>
      </c>
      <c r="AD56">
        <v>0.21578285132978836</v>
      </c>
      <c r="AE56">
        <v>0.21614739967558083</v>
      </c>
      <c r="AF56">
        <v>0.21651065188052432</v>
      </c>
      <c r="AG56" s="128">
        <v>0.21687261484493792</v>
      </c>
    </row>
    <row r="57" spans="1:33" ht="15" thickBot="1">
      <c r="A57" s="133" t="s">
        <v>168</v>
      </c>
      <c r="B57" s="134" t="s">
        <v>173</v>
      </c>
      <c r="C57" s="133">
        <v>0.46783668893295316</v>
      </c>
      <c r="D57" s="134">
        <v>0.46728852004058663</v>
      </c>
      <c r="E57" s="134">
        <v>0.46675557100728349</v>
      </c>
      <c r="F57" s="134">
        <v>0.46623721664519746</v>
      </c>
      <c r="G57" s="134">
        <v>0.46573286554518545</v>
      </c>
      <c r="H57" s="134">
        <v>0.46524195782589672</v>
      </c>
      <c r="I57" s="134">
        <v>0.4647234640411918</v>
      </c>
      <c r="J57" s="134">
        <v>0.46421859482704608</v>
      </c>
      <c r="K57" s="134">
        <v>0.46372682012412769</v>
      </c>
      <c r="L57" s="134">
        <v>0.46324763701680605</v>
      </c>
      <c r="M57" s="134">
        <v>0.46278056801761847</v>
      </c>
      <c r="N57" s="134">
        <v>0.46227884345108905</v>
      </c>
      <c r="O57" s="134">
        <v>0.46178805247641808</v>
      </c>
      <c r="P57" s="134">
        <v>0.46130784154825843</v>
      </c>
      <c r="Q57" s="134">
        <v>0.46083787220156691</v>
      </c>
      <c r="R57" s="134">
        <v>0.46037782025603502</v>
      </c>
      <c r="S57" s="134">
        <v>0.45992737507035719</v>
      </c>
      <c r="T57" s="134">
        <v>0.4594862388427341</v>
      </c>
      <c r="U57" s="134">
        <v>0.45905412595429962</v>
      </c>
      <c r="V57" s="134">
        <v>0.45863076235243116</v>
      </c>
      <c r="W57" s="134">
        <v>0.45821588497114174</v>
      </c>
      <c r="X57" s="134">
        <v>0.45774420782037994</v>
      </c>
      <c r="Y57" s="134">
        <v>0.4572805577469935</v>
      </c>
      <c r="Z57" s="134">
        <v>0.45682473157072512</v>
      </c>
      <c r="AA57" s="134">
        <v>0.45637653291110569</v>
      </c>
      <c r="AB57" s="134">
        <v>0.45593577190535617</v>
      </c>
      <c r="AC57" s="134">
        <v>0.45550226494021728</v>
      </c>
      <c r="AD57" s="134">
        <v>0.45507583439691179</v>
      </c>
      <c r="AE57" s="134">
        <v>0.45465630840849558</v>
      </c>
      <c r="AF57" s="134">
        <v>0.4542435206288995</v>
      </c>
      <c r="AG57" s="135">
        <v>0.45383731001301264</v>
      </c>
    </row>
  </sheetData>
  <conditionalFormatting sqref="C2:AG29">
    <cfRule type="colorScale" priority="1">
      <colorScale>
        <cfvo type="min"/>
        <cfvo type="percentile" val="50"/>
        <cfvo type="max"/>
        <color rgb="FF63BE7B"/>
        <color rgb="FFFFEB84"/>
        <color rgb="FFF8696B"/>
      </colorScale>
    </cfRule>
  </conditionalFormatting>
  <conditionalFormatting sqref="C30:AG57">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10AF-D8AE-4D09-8D17-67F476E8F266}">
  <sheetPr>
    <tabColor theme="5" tint="0.39997558519241921"/>
  </sheetPr>
  <dimension ref="A1:AH281"/>
  <sheetViews>
    <sheetView workbookViewId="0"/>
    <sheetView zoomScale="39" workbookViewId="1">
      <selection activeCell="G19" sqref="G19"/>
    </sheetView>
  </sheetViews>
  <sheetFormatPr defaultRowHeight="14.4"/>
  <cols>
    <col min="3" max="3" width="11" customWidth="1"/>
    <col min="4" max="13" width="13.77734375" bestFit="1" customWidth="1"/>
    <col min="14" max="14" width="12.6640625" bestFit="1" customWidth="1"/>
    <col min="15" max="23" width="13.77734375" bestFit="1" customWidth="1"/>
    <col min="24" max="24" width="12.6640625" bestFit="1" customWidth="1"/>
    <col min="25" max="28" width="13.77734375" bestFit="1" customWidth="1"/>
    <col min="29" max="29" width="12.6640625" bestFit="1" customWidth="1"/>
    <col min="30" max="34" width="13.77734375" bestFit="1" customWidth="1"/>
  </cols>
  <sheetData>
    <row r="1" spans="1:34">
      <c r="A1" t="s">
        <v>813</v>
      </c>
      <c r="B1" t="s">
        <v>814</v>
      </c>
      <c r="C1" t="s">
        <v>815</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114</v>
      </c>
      <c r="B2" t="s">
        <v>171</v>
      </c>
      <c r="C2">
        <v>1945</v>
      </c>
      <c r="D2">
        <v>52209560.727272727</v>
      </c>
      <c r="E2">
        <v>52074926.454545453</v>
      </c>
      <c r="F2">
        <v>51940292.18181818</v>
      </c>
      <c r="G2">
        <v>51805657.909090906</v>
      </c>
      <c r="H2">
        <v>51671023.636363633</v>
      </c>
      <c r="I2">
        <v>51536389.36363636</v>
      </c>
      <c r="J2">
        <v>51401755.090909086</v>
      </c>
      <c r="K2">
        <v>51267120.818181813</v>
      </c>
      <c r="L2">
        <v>51132486.545454539</v>
      </c>
      <c r="M2">
        <v>50997852.272727266</v>
      </c>
      <c r="N2">
        <v>50863218.000000015</v>
      </c>
      <c r="O2">
        <v>50670421.20000001</v>
      </c>
      <c r="P2">
        <v>50477624.400000006</v>
      </c>
      <c r="Q2">
        <v>50284827.600000001</v>
      </c>
      <c r="R2">
        <v>50092030.799999997</v>
      </c>
      <c r="S2">
        <v>49899233.999999993</v>
      </c>
      <c r="T2">
        <v>49706437.199999988</v>
      </c>
      <c r="U2">
        <v>49513640.399999984</v>
      </c>
      <c r="V2">
        <v>49320843.599999979</v>
      </c>
      <c r="W2">
        <v>49128046.799999975</v>
      </c>
      <c r="X2">
        <v>48935250</v>
      </c>
      <c r="Y2">
        <v>48697874</v>
      </c>
      <c r="Z2">
        <v>48460498</v>
      </c>
      <c r="AA2">
        <v>48223122</v>
      </c>
      <c r="AB2">
        <v>47985746</v>
      </c>
      <c r="AC2">
        <v>47748370</v>
      </c>
      <c r="AD2">
        <v>47510994</v>
      </c>
      <c r="AE2">
        <v>47273618</v>
      </c>
      <c r="AF2">
        <v>47036242</v>
      </c>
      <c r="AG2">
        <v>46798866</v>
      </c>
      <c r="AH2">
        <v>46561490.00000003</v>
      </c>
    </row>
    <row r="3" spans="1:34">
      <c r="A3" t="s">
        <v>114</v>
      </c>
      <c r="B3" t="s">
        <v>171</v>
      </c>
      <c r="C3" s="262">
        <v>1945969</v>
      </c>
      <c r="D3">
        <v>55783363</v>
      </c>
      <c r="E3">
        <v>55422138</v>
      </c>
      <c r="F3">
        <v>55060913</v>
      </c>
      <c r="G3">
        <v>54699688</v>
      </c>
      <c r="H3">
        <v>54338463</v>
      </c>
      <c r="I3">
        <v>53977238</v>
      </c>
      <c r="J3">
        <v>53616013</v>
      </c>
      <c r="K3">
        <v>53254788</v>
      </c>
      <c r="L3">
        <v>52893563</v>
      </c>
      <c r="M3">
        <v>52532338</v>
      </c>
      <c r="N3">
        <v>52171113</v>
      </c>
      <c r="O3">
        <v>51579090.5</v>
      </c>
      <c r="P3">
        <v>50987068</v>
      </c>
      <c r="Q3">
        <v>50395045.5</v>
      </c>
      <c r="R3">
        <v>49803023</v>
      </c>
      <c r="S3">
        <v>49211000.5</v>
      </c>
      <c r="T3">
        <v>48618978</v>
      </c>
      <c r="U3">
        <v>48026955.5</v>
      </c>
      <c r="V3">
        <v>47434933</v>
      </c>
      <c r="W3">
        <v>46842910.5</v>
      </c>
      <c r="X3">
        <v>46250888.00000003</v>
      </c>
      <c r="Y3">
        <v>45498198.100000024</v>
      </c>
      <c r="Z3">
        <v>44745508.200000018</v>
      </c>
      <c r="AA3">
        <v>43992818.300000012</v>
      </c>
      <c r="AB3">
        <v>43240128.400000006</v>
      </c>
      <c r="AC3">
        <v>42487438.5</v>
      </c>
      <c r="AD3">
        <v>41734748.599999994</v>
      </c>
      <c r="AE3">
        <v>40982058.699999988</v>
      </c>
      <c r="AF3">
        <v>40229368.799999982</v>
      </c>
      <c r="AG3">
        <v>39476678.899999976</v>
      </c>
      <c r="AH3">
        <v>38723989</v>
      </c>
    </row>
    <row r="4" spans="1:34">
      <c r="A4" t="s">
        <v>114</v>
      </c>
      <c r="B4" t="s">
        <v>171</v>
      </c>
      <c r="C4" s="262">
        <v>1970989</v>
      </c>
      <c r="D4">
        <v>82956277.545454547</v>
      </c>
      <c r="E4">
        <v>82840435.090909094</v>
      </c>
      <c r="F4">
        <v>82724592.63636364</v>
      </c>
      <c r="G4">
        <v>82608750.181818187</v>
      </c>
      <c r="H4">
        <v>82492907.727272734</v>
      </c>
      <c r="I4">
        <v>82377065.272727281</v>
      </c>
      <c r="J4">
        <v>82261222.818181828</v>
      </c>
      <c r="K4">
        <v>82145380.363636374</v>
      </c>
      <c r="L4">
        <v>82029537.909090921</v>
      </c>
      <c r="M4">
        <v>81913695.454545468</v>
      </c>
      <c r="N4">
        <v>81797853</v>
      </c>
      <c r="O4">
        <v>81540475.700000003</v>
      </c>
      <c r="P4">
        <v>81283098.400000006</v>
      </c>
      <c r="Q4">
        <v>81025721.100000009</v>
      </c>
      <c r="R4">
        <v>80768343.800000012</v>
      </c>
      <c r="S4">
        <v>80510966.500000015</v>
      </c>
      <c r="T4">
        <v>80253589.200000018</v>
      </c>
      <c r="U4">
        <v>79996211.900000021</v>
      </c>
      <c r="V4">
        <v>79738834.600000024</v>
      </c>
      <c r="W4">
        <v>79481457.300000027</v>
      </c>
      <c r="X4">
        <v>79224080.00000003</v>
      </c>
      <c r="Y4">
        <v>78792692.600000024</v>
      </c>
      <c r="Z4">
        <v>78361305.200000018</v>
      </c>
      <c r="AA4">
        <v>77929917.800000012</v>
      </c>
      <c r="AB4">
        <v>77498530.400000006</v>
      </c>
      <c r="AC4">
        <v>77067143</v>
      </c>
      <c r="AD4">
        <v>76635755.599999994</v>
      </c>
      <c r="AE4">
        <v>76204368.199999988</v>
      </c>
      <c r="AF4">
        <v>75772980.799999982</v>
      </c>
      <c r="AG4">
        <v>75341593.399999976</v>
      </c>
      <c r="AH4">
        <v>74910205.999999985</v>
      </c>
    </row>
    <row r="5" spans="1:34">
      <c r="A5" t="s">
        <v>114</v>
      </c>
      <c r="B5" t="s">
        <v>171</v>
      </c>
      <c r="C5">
        <v>19902010</v>
      </c>
      <c r="D5">
        <v>71490932.63636364</v>
      </c>
      <c r="E5">
        <v>71482252.022727281</v>
      </c>
      <c r="F5">
        <v>71473571.409090921</v>
      </c>
      <c r="G5">
        <v>71464890.795454562</v>
      </c>
      <c r="H5">
        <v>71456210.181818202</v>
      </c>
      <c r="I5">
        <v>71447529.568181843</v>
      </c>
      <c r="J5">
        <v>71438848.954545483</v>
      </c>
      <c r="K5">
        <v>71430168.340909123</v>
      </c>
      <c r="L5">
        <v>71421487.727272764</v>
      </c>
      <c r="M5">
        <v>71412807.113636404</v>
      </c>
      <c r="N5">
        <v>71404126.500000075</v>
      </c>
      <c r="O5">
        <v>71369723.250000075</v>
      </c>
      <c r="P5">
        <v>71335320.000000075</v>
      </c>
      <c r="Q5">
        <v>71300916.750000075</v>
      </c>
      <c r="R5">
        <v>71266513.500000075</v>
      </c>
      <c r="S5">
        <v>71232110.250000075</v>
      </c>
      <c r="T5">
        <v>71197707.000000075</v>
      </c>
      <c r="U5">
        <v>71163303.750000075</v>
      </c>
      <c r="V5">
        <v>71128900.500000075</v>
      </c>
      <c r="W5">
        <v>71094497.250000075</v>
      </c>
      <c r="X5">
        <v>71060094.000000075</v>
      </c>
      <c r="Y5">
        <v>70978645.77500008</v>
      </c>
      <c r="Z5">
        <v>70897197.550000086</v>
      </c>
      <c r="AA5">
        <v>70815749.325000092</v>
      </c>
      <c r="AB5">
        <v>70734301.100000098</v>
      </c>
      <c r="AC5">
        <v>70652852.875000104</v>
      </c>
      <c r="AD5">
        <v>70571404.65000011</v>
      </c>
      <c r="AE5">
        <v>70489956.425000116</v>
      </c>
      <c r="AF5">
        <v>70408508.200000122</v>
      </c>
      <c r="AG5">
        <v>70327059.975000128</v>
      </c>
      <c r="AH5">
        <v>70245611.750000104</v>
      </c>
    </row>
    <row r="6" spans="1:34">
      <c r="A6" t="s">
        <v>114</v>
      </c>
      <c r="B6" t="s">
        <v>171</v>
      </c>
      <c r="C6" s="262">
        <v>2012020</v>
      </c>
      <c r="D6">
        <v>26569498.897727273</v>
      </c>
      <c r="E6">
        <v>26569494.170454547</v>
      </c>
      <c r="F6">
        <v>26569489.44318182</v>
      </c>
      <c r="G6">
        <v>26569484.715909094</v>
      </c>
      <c r="H6">
        <v>26569479.988636367</v>
      </c>
      <c r="I6">
        <v>26569475.26136364</v>
      </c>
      <c r="J6">
        <v>26569470.534090914</v>
      </c>
      <c r="K6">
        <v>26569465.806818187</v>
      </c>
      <c r="L6">
        <v>26569461.079545461</v>
      </c>
      <c r="M6">
        <v>26569456.352272734</v>
      </c>
      <c r="N6">
        <v>26569451.625</v>
      </c>
      <c r="O6">
        <v>26569451.71875</v>
      </c>
      <c r="P6">
        <v>26569451.8125</v>
      </c>
      <c r="Q6">
        <v>26569451.90625</v>
      </c>
      <c r="R6">
        <v>26569452</v>
      </c>
      <c r="S6">
        <v>26569452.09375</v>
      </c>
      <c r="T6">
        <v>26569452.1875</v>
      </c>
      <c r="U6">
        <v>26569452.28125</v>
      </c>
      <c r="V6">
        <v>26569452.375</v>
      </c>
      <c r="W6">
        <v>26569452.46875</v>
      </c>
      <c r="X6">
        <v>26569452.562500004</v>
      </c>
      <c r="Y6">
        <v>26565067.543750003</v>
      </c>
      <c r="Z6">
        <v>26560682.525000002</v>
      </c>
      <c r="AA6">
        <v>26556297.506250001</v>
      </c>
      <c r="AB6">
        <v>26551912.487500001</v>
      </c>
      <c r="AC6">
        <v>26547527.46875</v>
      </c>
      <c r="AD6">
        <v>26543142.449999999</v>
      </c>
      <c r="AE6">
        <v>26538757.431249999</v>
      </c>
      <c r="AF6">
        <v>26534372.412499998</v>
      </c>
      <c r="AG6">
        <v>26529987.393749997</v>
      </c>
      <c r="AH6">
        <v>26525602.375</v>
      </c>
    </row>
    <row r="7" spans="1:34">
      <c r="A7" t="s">
        <v>114</v>
      </c>
      <c r="B7" t="s">
        <v>173</v>
      </c>
      <c r="C7">
        <f>C2</f>
        <v>1945</v>
      </c>
      <c r="D7">
        <v>51642152.18181818</v>
      </c>
      <c r="E7">
        <v>51522706.36363636</v>
      </c>
      <c r="F7">
        <v>51403260.545454539</v>
      </c>
      <c r="G7">
        <v>51283814.727272719</v>
      </c>
      <c r="H7">
        <v>51164368.909090899</v>
      </c>
      <c r="I7">
        <v>51044923.090909079</v>
      </c>
      <c r="J7">
        <v>50925477.272727259</v>
      </c>
      <c r="K7">
        <v>50806031.454545438</v>
      </c>
      <c r="L7">
        <v>50686585.636363618</v>
      </c>
      <c r="M7">
        <v>50567139.818181798</v>
      </c>
      <c r="N7">
        <v>50447694</v>
      </c>
      <c r="O7">
        <v>50277834.399999999</v>
      </c>
      <c r="P7">
        <v>50107974.799999997</v>
      </c>
      <c r="Q7">
        <v>49938115.199999996</v>
      </c>
      <c r="R7">
        <v>49768255.599999994</v>
      </c>
      <c r="S7">
        <v>49598395.999999993</v>
      </c>
      <c r="T7">
        <v>49428536.399999991</v>
      </c>
      <c r="U7">
        <v>49258676.79999999</v>
      </c>
      <c r="V7">
        <v>49088817.199999988</v>
      </c>
      <c r="W7">
        <v>48918957.599999987</v>
      </c>
      <c r="X7">
        <v>48749098</v>
      </c>
      <c r="Y7">
        <v>48538413.200000003</v>
      </c>
      <c r="Z7">
        <v>48327728.400000006</v>
      </c>
      <c r="AA7">
        <v>48117043.600000009</v>
      </c>
      <c r="AB7">
        <v>47906358.800000012</v>
      </c>
      <c r="AC7">
        <v>47695674.000000015</v>
      </c>
      <c r="AD7">
        <v>47484989.200000018</v>
      </c>
      <c r="AE7">
        <v>47274304.400000021</v>
      </c>
      <c r="AF7">
        <v>47063619.600000024</v>
      </c>
      <c r="AG7">
        <v>46852934.800000027</v>
      </c>
      <c r="AH7">
        <v>46642250.00000003</v>
      </c>
    </row>
    <row r="8" spans="1:34">
      <c r="A8" t="s">
        <v>114</v>
      </c>
      <c r="B8" t="s">
        <v>173</v>
      </c>
      <c r="C8">
        <f t="shared" ref="C8:C71" si="0">C3</f>
        <v>1945969</v>
      </c>
      <c r="D8">
        <v>42677776.181818187</v>
      </c>
      <c r="E8">
        <v>42408542.363636374</v>
      </c>
      <c r="F8">
        <v>42139308.545454562</v>
      </c>
      <c r="G8">
        <v>41870074.727272749</v>
      </c>
      <c r="H8">
        <v>41600840.909090936</v>
      </c>
      <c r="I8">
        <v>41331607.090909123</v>
      </c>
      <c r="J8">
        <v>41062373.272727311</v>
      </c>
      <c r="K8">
        <v>40793139.454545498</v>
      </c>
      <c r="L8">
        <v>40523905.636363685</v>
      </c>
      <c r="M8">
        <v>40254671.818181872</v>
      </c>
      <c r="N8">
        <v>39985438.000000037</v>
      </c>
      <c r="O8">
        <v>39540018.000000037</v>
      </c>
      <c r="P8">
        <v>39094598.000000037</v>
      </c>
      <c r="Q8">
        <v>38649178.000000037</v>
      </c>
      <c r="R8">
        <v>38203758.000000037</v>
      </c>
      <c r="S8">
        <v>37758338.000000037</v>
      </c>
      <c r="T8">
        <v>37312918.000000037</v>
      </c>
      <c r="U8">
        <v>36867498.000000037</v>
      </c>
      <c r="V8">
        <v>36422078.000000037</v>
      </c>
      <c r="W8">
        <v>35976658.000000037</v>
      </c>
      <c r="X8">
        <v>35531238.000000022</v>
      </c>
      <c r="Y8">
        <v>34956482.100000024</v>
      </c>
      <c r="Z8">
        <v>34381726.200000018</v>
      </c>
      <c r="AA8">
        <v>33806970.300000012</v>
      </c>
      <c r="AB8">
        <v>33232214.40000001</v>
      </c>
      <c r="AC8">
        <v>32657458.500000007</v>
      </c>
      <c r="AD8">
        <v>32082702.600000005</v>
      </c>
      <c r="AE8">
        <v>31507946.700000003</v>
      </c>
      <c r="AF8">
        <v>30933190.800000001</v>
      </c>
      <c r="AG8">
        <v>30358434.899999999</v>
      </c>
      <c r="AH8">
        <v>29783679.000000019</v>
      </c>
    </row>
    <row r="9" spans="1:34">
      <c r="A9" t="s">
        <v>114</v>
      </c>
      <c r="B9" t="s">
        <v>173</v>
      </c>
      <c r="C9">
        <f t="shared" si="0"/>
        <v>1970989</v>
      </c>
      <c r="D9">
        <v>56182717.727272727</v>
      </c>
      <c r="E9">
        <v>56100692.454545453</v>
      </c>
      <c r="F9">
        <v>56018667.18181818</v>
      </c>
      <c r="G9">
        <v>55936641.909090906</v>
      </c>
      <c r="H9">
        <v>55854616.636363633</v>
      </c>
      <c r="I9">
        <v>55772591.36363636</v>
      </c>
      <c r="J9">
        <v>55690566.090909086</v>
      </c>
      <c r="K9">
        <v>55608540.818181813</v>
      </c>
      <c r="L9">
        <v>55526515.545454539</v>
      </c>
      <c r="M9">
        <v>55444490.272727266</v>
      </c>
      <c r="N9">
        <v>55362464.999999985</v>
      </c>
      <c r="O9">
        <v>55182568.599999987</v>
      </c>
      <c r="P9">
        <v>55002672.199999988</v>
      </c>
      <c r="Q9">
        <v>54822775.79999999</v>
      </c>
      <c r="R9">
        <v>54642879.399999991</v>
      </c>
      <c r="S9">
        <v>54462982.999999993</v>
      </c>
      <c r="T9">
        <v>54283086.599999994</v>
      </c>
      <c r="U9">
        <v>54103190.199999996</v>
      </c>
      <c r="V9">
        <v>53923293.799999997</v>
      </c>
      <c r="W9">
        <v>53743397.399999999</v>
      </c>
      <c r="X9">
        <v>53563501</v>
      </c>
      <c r="Y9">
        <v>53264865.100000001</v>
      </c>
      <c r="Z9">
        <v>52966229.200000003</v>
      </c>
      <c r="AA9">
        <v>52667593.300000004</v>
      </c>
      <c r="AB9">
        <v>52368957.400000006</v>
      </c>
      <c r="AC9">
        <v>52070321.500000007</v>
      </c>
      <c r="AD9">
        <v>51771685.600000009</v>
      </c>
      <c r="AE9">
        <v>51473049.70000001</v>
      </c>
      <c r="AF9">
        <v>51174413.800000012</v>
      </c>
      <c r="AG9">
        <v>50875777.900000013</v>
      </c>
      <c r="AH9">
        <v>50577142</v>
      </c>
    </row>
    <row r="10" spans="1:34">
      <c r="A10" t="s">
        <v>114</v>
      </c>
      <c r="B10" t="s">
        <v>173</v>
      </c>
      <c r="C10">
        <f t="shared" si="0"/>
        <v>19902010</v>
      </c>
      <c r="D10">
        <v>45912090.363636367</v>
      </c>
      <c r="E10">
        <v>45907093.727272734</v>
      </c>
      <c r="F10">
        <v>45902097.090909101</v>
      </c>
      <c r="G10">
        <v>45897100.454545468</v>
      </c>
      <c r="H10">
        <v>45892103.818181835</v>
      </c>
      <c r="I10">
        <v>45887107.181818202</v>
      </c>
      <c r="J10">
        <v>45882110.545454569</v>
      </c>
      <c r="K10">
        <v>45877113.909090936</v>
      </c>
      <c r="L10">
        <v>45872117.272727303</v>
      </c>
      <c r="M10">
        <v>45867120.63636367</v>
      </c>
      <c r="N10">
        <v>45862124.000000015</v>
      </c>
      <c r="O10">
        <v>45841655.700000018</v>
      </c>
      <c r="P10">
        <v>45821187.400000021</v>
      </c>
      <c r="Q10">
        <v>45800719.100000024</v>
      </c>
      <c r="R10">
        <v>45780250.800000027</v>
      </c>
      <c r="S10">
        <v>45759782.50000003</v>
      </c>
      <c r="T10">
        <v>45739314.200000033</v>
      </c>
      <c r="U10">
        <v>45718845.900000036</v>
      </c>
      <c r="V10">
        <v>45698377.600000039</v>
      </c>
      <c r="W10">
        <v>45677909.300000042</v>
      </c>
      <c r="X10">
        <v>45657441.00000003</v>
      </c>
      <c r="Y10">
        <v>45608191.900000028</v>
      </c>
      <c r="Z10">
        <v>45558942.800000027</v>
      </c>
      <c r="AA10">
        <v>45509693.700000025</v>
      </c>
      <c r="AB10">
        <v>45460444.600000024</v>
      </c>
      <c r="AC10">
        <v>45411195.500000022</v>
      </c>
      <c r="AD10">
        <v>45361946.400000021</v>
      </c>
      <c r="AE10">
        <v>45312697.300000019</v>
      </c>
      <c r="AF10">
        <v>45263448.200000018</v>
      </c>
      <c r="AG10">
        <v>45214199.100000016</v>
      </c>
      <c r="AH10">
        <v>45164950.00000003</v>
      </c>
    </row>
    <row r="11" spans="1:34">
      <c r="A11" t="s">
        <v>114</v>
      </c>
      <c r="B11" t="s">
        <v>173</v>
      </c>
      <c r="C11">
        <f t="shared" si="0"/>
        <v>2012020</v>
      </c>
      <c r="D11">
        <v>25203284.522727273</v>
      </c>
      <c r="E11">
        <v>25203284.295454547</v>
      </c>
      <c r="F11">
        <v>25203284.06818182</v>
      </c>
      <c r="G11">
        <v>25203283.840909094</v>
      </c>
      <c r="H11">
        <v>25203283.613636367</v>
      </c>
      <c r="I11">
        <v>25203283.38636364</v>
      </c>
      <c r="J11">
        <v>25203283.159090914</v>
      </c>
      <c r="K11">
        <v>25203282.931818187</v>
      </c>
      <c r="L11">
        <v>25203282.704545461</v>
      </c>
      <c r="M11">
        <v>25203282.477272734</v>
      </c>
      <c r="N11">
        <v>25203282.250000007</v>
      </c>
      <c r="O11">
        <v>25203282.150000006</v>
      </c>
      <c r="P11">
        <v>25203282.050000004</v>
      </c>
      <c r="Q11">
        <v>25203281.950000003</v>
      </c>
      <c r="R11">
        <v>25203281.850000001</v>
      </c>
      <c r="S11">
        <v>25203281.75</v>
      </c>
      <c r="T11">
        <v>25203281.649999999</v>
      </c>
      <c r="U11">
        <v>25203281.549999997</v>
      </c>
      <c r="V11">
        <v>25203281.449999996</v>
      </c>
      <c r="W11">
        <v>25203281.349999994</v>
      </c>
      <c r="X11">
        <v>25203281.249999993</v>
      </c>
      <c r="Y11">
        <v>25199283.199999992</v>
      </c>
      <c r="Z11">
        <v>25195285.149999991</v>
      </c>
      <c r="AA11">
        <v>25191287.09999999</v>
      </c>
      <c r="AB11">
        <v>25187289.04999999</v>
      </c>
      <c r="AC11">
        <v>25183290.999999989</v>
      </c>
      <c r="AD11">
        <v>25179292.949999988</v>
      </c>
      <c r="AE11">
        <v>25175294.899999987</v>
      </c>
      <c r="AF11">
        <v>25171296.849999987</v>
      </c>
      <c r="AG11">
        <v>25167298.799999986</v>
      </c>
      <c r="AH11">
        <v>25163300.749999985</v>
      </c>
    </row>
    <row r="12" spans="1:34">
      <c r="A12" t="s">
        <v>116</v>
      </c>
      <c r="B12" t="s">
        <v>171</v>
      </c>
      <c r="C12">
        <f t="shared" si="0"/>
        <v>1945</v>
      </c>
      <c r="D12">
        <v>116297233.81818181</v>
      </c>
      <c r="E12">
        <v>115909341.63636363</v>
      </c>
      <c r="F12">
        <v>115521449.45454544</v>
      </c>
      <c r="G12">
        <v>115133557.27272725</v>
      </c>
      <c r="H12">
        <v>114745665.09090906</v>
      </c>
      <c r="I12">
        <v>114357772.90909088</v>
      </c>
      <c r="J12">
        <v>113969880.72727269</v>
      </c>
      <c r="K12">
        <v>113581988.5454545</v>
      </c>
      <c r="L12">
        <v>113194096.36363631</v>
      </c>
      <c r="M12">
        <v>112806204.18181813</v>
      </c>
      <c r="N12">
        <v>112418311.99999993</v>
      </c>
      <c r="O12">
        <v>111880570.59999993</v>
      </c>
      <c r="P12">
        <v>111342829.19999994</v>
      </c>
      <c r="Q12">
        <v>110805087.79999995</v>
      </c>
      <c r="R12">
        <v>110267346.39999996</v>
      </c>
      <c r="S12">
        <v>109729604.99999997</v>
      </c>
      <c r="T12">
        <v>109191863.59999998</v>
      </c>
      <c r="U12">
        <v>108654122.19999999</v>
      </c>
      <c r="V12">
        <v>108116380.8</v>
      </c>
      <c r="W12">
        <v>107578639.40000001</v>
      </c>
      <c r="X12">
        <v>107040897.99999996</v>
      </c>
      <c r="Y12">
        <v>106321302.19999996</v>
      </c>
      <c r="Z12">
        <v>105601706.39999995</v>
      </c>
      <c r="AA12">
        <v>104882110.59999993</v>
      </c>
      <c r="AB12">
        <v>104162514.79999992</v>
      </c>
      <c r="AC12">
        <v>103442918.99999991</v>
      </c>
      <c r="AD12">
        <v>102723323.1999999</v>
      </c>
      <c r="AE12">
        <v>102003727.39999989</v>
      </c>
      <c r="AF12">
        <v>101284131.59999987</v>
      </c>
      <c r="AG12">
        <v>100564535.79999986</v>
      </c>
      <c r="AH12">
        <v>99844939.999999911</v>
      </c>
    </row>
    <row r="13" spans="1:34">
      <c r="A13" t="s">
        <v>116</v>
      </c>
      <c r="B13" t="s">
        <v>171</v>
      </c>
      <c r="C13">
        <f t="shared" si="0"/>
        <v>1945969</v>
      </c>
      <c r="D13">
        <v>42289903.272727273</v>
      </c>
      <c r="E13">
        <v>42148851.545454547</v>
      </c>
      <c r="F13">
        <v>42007799.81818182</v>
      </c>
      <c r="G13">
        <v>41866748.090909094</v>
      </c>
      <c r="H13">
        <v>41725696.363636367</v>
      </c>
      <c r="I13">
        <v>41584644.63636364</v>
      </c>
      <c r="J13">
        <v>41443592.909090914</v>
      </c>
      <c r="K13">
        <v>41302541.181818187</v>
      </c>
      <c r="L13">
        <v>41161489.454545461</v>
      </c>
      <c r="M13">
        <v>41020437.727272734</v>
      </c>
      <c r="N13">
        <v>40879386</v>
      </c>
      <c r="O13">
        <v>40683843.799999997</v>
      </c>
      <c r="P13">
        <v>40488301.599999994</v>
      </c>
      <c r="Q13">
        <v>40292759.399999991</v>
      </c>
      <c r="R13">
        <v>40097217.199999988</v>
      </c>
      <c r="S13">
        <v>39901674.999999985</v>
      </c>
      <c r="T13">
        <v>39706132.799999982</v>
      </c>
      <c r="U13">
        <v>39510590.599999979</v>
      </c>
      <c r="V13">
        <v>39315048.399999976</v>
      </c>
      <c r="W13">
        <v>39119506.199999973</v>
      </c>
      <c r="X13">
        <v>38923963.999999985</v>
      </c>
      <c r="Y13">
        <v>38662292.699999988</v>
      </c>
      <c r="Z13">
        <v>38400621.399999991</v>
      </c>
      <c r="AA13">
        <v>38138950.099999994</v>
      </c>
      <c r="AB13">
        <v>37877278.799999997</v>
      </c>
      <c r="AC13">
        <v>37615607.5</v>
      </c>
      <c r="AD13">
        <v>37353936.200000003</v>
      </c>
      <c r="AE13">
        <v>37092264.900000006</v>
      </c>
      <c r="AF13">
        <v>36830593.600000009</v>
      </c>
      <c r="AG13">
        <v>36568922.300000012</v>
      </c>
      <c r="AH13">
        <v>36307251.000000015</v>
      </c>
    </row>
    <row r="14" spans="1:34">
      <c r="A14" t="s">
        <v>116</v>
      </c>
      <c r="B14" t="s">
        <v>171</v>
      </c>
      <c r="C14">
        <f t="shared" si="0"/>
        <v>1970989</v>
      </c>
      <c r="D14">
        <v>84522834.454545453</v>
      </c>
      <c r="E14">
        <v>84422089.909090906</v>
      </c>
      <c r="F14">
        <v>84321345.36363636</v>
      </c>
      <c r="G14">
        <v>84220600.818181813</v>
      </c>
      <c r="H14">
        <v>84119856.272727266</v>
      </c>
      <c r="I14">
        <v>84019111.727272719</v>
      </c>
      <c r="J14">
        <v>83918367.181818172</v>
      </c>
      <c r="K14">
        <v>83817622.636363626</v>
      </c>
      <c r="L14">
        <v>83716878.090909079</v>
      </c>
      <c r="M14">
        <v>83616133.545454532</v>
      </c>
      <c r="N14">
        <v>83515389.000000015</v>
      </c>
      <c r="O14">
        <v>83297635.700000018</v>
      </c>
      <c r="P14">
        <v>83079882.400000021</v>
      </c>
      <c r="Q14">
        <v>82862129.100000024</v>
      </c>
      <c r="R14">
        <v>82644375.800000027</v>
      </c>
      <c r="S14">
        <v>82426622.50000003</v>
      </c>
      <c r="T14">
        <v>82208869.200000033</v>
      </c>
      <c r="U14">
        <v>81991115.900000036</v>
      </c>
      <c r="V14">
        <v>81773362.600000039</v>
      </c>
      <c r="W14">
        <v>81555609.300000042</v>
      </c>
      <c r="X14">
        <v>81337856.000000045</v>
      </c>
      <c r="Y14">
        <v>80955158.900000036</v>
      </c>
      <c r="Z14">
        <v>80572461.800000042</v>
      </c>
      <c r="AA14">
        <v>80189764.700000048</v>
      </c>
      <c r="AB14">
        <v>79807067.600000054</v>
      </c>
      <c r="AC14">
        <v>79424370.50000006</v>
      </c>
      <c r="AD14">
        <v>79041673.400000066</v>
      </c>
      <c r="AE14">
        <v>78658976.300000072</v>
      </c>
      <c r="AF14">
        <v>78276279.200000077</v>
      </c>
      <c r="AG14">
        <v>77893582.100000083</v>
      </c>
      <c r="AH14">
        <v>77510885.000000089</v>
      </c>
    </row>
    <row r="15" spans="1:34">
      <c r="A15" t="s">
        <v>116</v>
      </c>
      <c r="B15" t="s">
        <v>171</v>
      </c>
      <c r="C15">
        <f t="shared" si="0"/>
        <v>19902010</v>
      </c>
      <c r="D15">
        <v>57491194.454545453</v>
      </c>
      <c r="E15">
        <v>57482766.409090906</v>
      </c>
      <c r="F15">
        <v>57474338.36363636</v>
      </c>
      <c r="G15">
        <v>57465910.318181813</v>
      </c>
      <c r="H15">
        <v>57457482.272727266</v>
      </c>
      <c r="I15">
        <v>57449054.227272719</v>
      </c>
      <c r="J15">
        <v>57440626.181818172</v>
      </c>
      <c r="K15">
        <v>57432198.136363626</v>
      </c>
      <c r="L15">
        <v>57423770.090909079</v>
      </c>
      <c r="M15">
        <v>57415342.045454532</v>
      </c>
      <c r="N15">
        <v>57406913.999999985</v>
      </c>
      <c r="O15">
        <v>57378859.499999985</v>
      </c>
      <c r="P15">
        <v>57350804.999999985</v>
      </c>
      <c r="Q15">
        <v>57322750.499999985</v>
      </c>
      <c r="R15">
        <v>57294695.999999985</v>
      </c>
      <c r="S15">
        <v>57266641.499999985</v>
      </c>
      <c r="T15">
        <v>57238586.999999985</v>
      </c>
      <c r="U15">
        <v>57210532.499999985</v>
      </c>
      <c r="V15">
        <v>57182477.999999985</v>
      </c>
      <c r="W15">
        <v>57154423.499999985</v>
      </c>
      <c r="X15">
        <v>57126368.999999993</v>
      </c>
      <c r="Y15">
        <v>57060451.349999994</v>
      </c>
      <c r="Z15">
        <v>56994533.699999996</v>
      </c>
      <c r="AA15">
        <v>56928616.049999997</v>
      </c>
      <c r="AB15">
        <v>56862698.399999999</v>
      </c>
      <c r="AC15">
        <v>56796780.75</v>
      </c>
      <c r="AD15">
        <v>56730863.100000001</v>
      </c>
      <c r="AE15">
        <v>56664945.450000003</v>
      </c>
      <c r="AF15">
        <v>56599027.800000004</v>
      </c>
      <c r="AG15">
        <v>56533110.150000006</v>
      </c>
      <c r="AH15">
        <v>56467192.500000007</v>
      </c>
    </row>
    <row r="16" spans="1:34">
      <c r="A16" t="s">
        <v>116</v>
      </c>
      <c r="B16" t="s">
        <v>171</v>
      </c>
      <c r="C16">
        <f t="shared" si="0"/>
        <v>2012020</v>
      </c>
      <c r="D16">
        <v>30464288.994318184</v>
      </c>
      <c r="E16">
        <v>30464288.926136367</v>
      </c>
      <c r="F16">
        <v>30464288.857954551</v>
      </c>
      <c r="G16">
        <v>30464288.789772734</v>
      </c>
      <c r="H16">
        <v>30464288.721590918</v>
      </c>
      <c r="I16">
        <v>30464288.653409101</v>
      </c>
      <c r="J16">
        <v>30464288.585227285</v>
      </c>
      <c r="K16">
        <v>30464288.517045468</v>
      </c>
      <c r="L16">
        <v>30464288.448863652</v>
      </c>
      <c r="M16">
        <v>30464288.380681835</v>
      </c>
      <c r="N16">
        <v>30464288.312500015</v>
      </c>
      <c r="O16">
        <v>30464137.550000016</v>
      </c>
      <c r="P16">
        <v>30463986.787500016</v>
      </c>
      <c r="Q16">
        <v>30463836.025000017</v>
      </c>
      <c r="R16">
        <v>30463685.262500018</v>
      </c>
      <c r="S16">
        <v>30463534.500000019</v>
      </c>
      <c r="T16">
        <v>30463383.737500019</v>
      </c>
      <c r="U16">
        <v>30463232.97500002</v>
      </c>
      <c r="V16">
        <v>30463082.212500021</v>
      </c>
      <c r="W16">
        <v>30462931.450000022</v>
      </c>
      <c r="X16">
        <v>30462780.687500022</v>
      </c>
      <c r="Y16">
        <v>30457481.587500025</v>
      </c>
      <c r="Z16">
        <v>30452182.487500027</v>
      </c>
      <c r="AA16">
        <v>30446883.387500029</v>
      </c>
      <c r="AB16">
        <v>30441584.287500031</v>
      </c>
      <c r="AC16">
        <v>30436285.187500034</v>
      </c>
      <c r="AD16">
        <v>30430986.087500036</v>
      </c>
      <c r="AE16">
        <v>30425686.987500038</v>
      </c>
      <c r="AF16">
        <v>30420387.88750004</v>
      </c>
      <c r="AG16">
        <v>30415088.787500042</v>
      </c>
      <c r="AH16">
        <v>30409789.687500045</v>
      </c>
    </row>
    <row r="17" spans="1:34">
      <c r="A17" t="s">
        <v>116</v>
      </c>
      <c r="B17" t="s">
        <v>173</v>
      </c>
      <c r="C17">
        <f t="shared" si="0"/>
        <v>1945</v>
      </c>
      <c r="D17">
        <v>62088807.636363633</v>
      </c>
      <c r="E17">
        <v>61881827.272727266</v>
      </c>
      <c r="F17">
        <v>61674846.909090899</v>
      </c>
      <c r="G17">
        <v>61467866.545454532</v>
      </c>
      <c r="H17">
        <v>61260886.181818165</v>
      </c>
      <c r="I17">
        <v>61053905.818181798</v>
      </c>
      <c r="J17">
        <v>60846925.454545431</v>
      </c>
      <c r="K17">
        <v>60639945.090909064</v>
      </c>
      <c r="L17">
        <v>60432964.727272697</v>
      </c>
      <c r="M17">
        <v>60225984.36363633</v>
      </c>
      <c r="N17">
        <v>60019004</v>
      </c>
      <c r="O17">
        <v>59731675.200000003</v>
      </c>
      <c r="P17">
        <v>59444346.400000006</v>
      </c>
      <c r="Q17">
        <v>59157017.600000009</v>
      </c>
      <c r="R17">
        <v>58869688.800000012</v>
      </c>
      <c r="S17">
        <v>58582360.000000015</v>
      </c>
      <c r="T17">
        <v>58295031.200000018</v>
      </c>
      <c r="U17">
        <v>58007702.400000021</v>
      </c>
      <c r="V17">
        <v>57720373.600000024</v>
      </c>
      <c r="W17">
        <v>57433044.800000027</v>
      </c>
      <c r="X17">
        <v>57145716</v>
      </c>
      <c r="Y17">
        <v>56760528.399999999</v>
      </c>
      <c r="Z17">
        <v>56375340.799999997</v>
      </c>
      <c r="AA17">
        <v>55990153.199999996</v>
      </c>
      <c r="AB17">
        <v>55604965.599999994</v>
      </c>
      <c r="AC17">
        <v>55219777.999999993</v>
      </c>
      <c r="AD17">
        <v>54834590.399999991</v>
      </c>
      <c r="AE17">
        <v>54449402.79999999</v>
      </c>
      <c r="AF17">
        <v>54064215.199999988</v>
      </c>
      <c r="AG17">
        <v>53679027.599999987</v>
      </c>
      <c r="AH17">
        <v>53293840</v>
      </c>
    </row>
    <row r="18" spans="1:34">
      <c r="A18" t="s">
        <v>116</v>
      </c>
      <c r="B18" t="s">
        <v>173</v>
      </c>
      <c r="C18">
        <f t="shared" si="0"/>
        <v>1945969</v>
      </c>
      <c r="D18">
        <v>22577748.363636363</v>
      </c>
      <c r="E18">
        <v>22502482.727272727</v>
      </c>
      <c r="F18">
        <v>22427217.09090909</v>
      </c>
      <c r="G18">
        <v>22351951.454545453</v>
      </c>
      <c r="H18">
        <v>22276685.818181816</v>
      </c>
      <c r="I18">
        <v>22201420.18181818</v>
      </c>
      <c r="J18">
        <v>22126154.545454543</v>
      </c>
      <c r="K18">
        <v>22050888.909090906</v>
      </c>
      <c r="L18">
        <v>21975623.27272727</v>
      </c>
      <c r="M18">
        <v>21900357.636363633</v>
      </c>
      <c r="N18">
        <v>21825092</v>
      </c>
      <c r="O18">
        <v>21720608.800000001</v>
      </c>
      <c r="P18">
        <v>21616125.600000001</v>
      </c>
      <c r="Q18">
        <v>21511642.400000002</v>
      </c>
      <c r="R18">
        <v>21407159.200000003</v>
      </c>
      <c r="S18">
        <v>21302676.000000004</v>
      </c>
      <c r="T18">
        <v>21198192.800000004</v>
      </c>
      <c r="U18">
        <v>21093709.600000005</v>
      </c>
      <c r="V18">
        <v>20989226.400000006</v>
      </c>
      <c r="W18">
        <v>20884743.200000007</v>
      </c>
      <c r="X18">
        <v>20780260</v>
      </c>
      <c r="Y18">
        <v>20640191.800000001</v>
      </c>
      <c r="Z18">
        <v>20500123.600000001</v>
      </c>
      <c r="AA18">
        <v>20360055.400000002</v>
      </c>
      <c r="AB18">
        <v>20219987.200000003</v>
      </c>
      <c r="AC18">
        <v>20079919.000000004</v>
      </c>
      <c r="AD18">
        <v>19939850.800000004</v>
      </c>
      <c r="AE18">
        <v>19799782.600000005</v>
      </c>
      <c r="AF18">
        <v>19659714.400000006</v>
      </c>
      <c r="AG18">
        <v>19519646.200000007</v>
      </c>
      <c r="AH18">
        <v>19379578</v>
      </c>
    </row>
    <row r="19" spans="1:34">
      <c r="A19" t="s">
        <v>116</v>
      </c>
      <c r="B19" t="s">
        <v>173</v>
      </c>
      <c r="C19">
        <f t="shared" si="0"/>
        <v>1970989</v>
      </c>
      <c r="D19">
        <v>21365126.545454547</v>
      </c>
      <c r="E19">
        <v>21312677.090909094</v>
      </c>
      <c r="F19">
        <v>21260227.63636364</v>
      </c>
      <c r="G19">
        <v>21207778.181818187</v>
      </c>
      <c r="H19">
        <v>21155328.727272734</v>
      </c>
      <c r="I19">
        <v>21102879.272727281</v>
      </c>
      <c r="J19">
        <v>21050429.818181828</v>
      </c>
      <c r="K19">
        <v>20997980.363636374</v>
      </c>
      <c r="L19">
        <v>20945530.909090921</v>
      </c>
      <c r="M19">
        <v>20893081.454545468</v>
      </c>
      <c r="N19">
        <v>20840632</v>
      </c>
      <c r="O19">
        <v>20726907.799999997</v>
      </c>
      <c r="P19">
        <v>20613183.599999994</v>
      </c>
      <c r="Q19">
        <v>20499459.399999991</v>
      </c>
      <c r="R19">
        <v>20385735.199999988</v>
      </c>
      <c r="S19">
        <v>20272010.999999985</v>
      </c>
      <c r="T19">
        <v>20158286.799999982</v>
      </c>
      <c r="U19">
        <v>20044562.599999979</v>
      </c>
      <c r="V19">
        <v>19930838.399999976</v>
      </c>
      <c r="W19">
        <v>19817114.199999973</v>
      </c>
      <c r="X19">
        <v>19703390</v>
      </c>
      <c r="Y19">
        <v>19502002.599999998</v>
      </c>
      <c r="Z19">
        <v>19300615.199999996</v>
      </c>
      <c r="AA19">
        <v>19099227.799999993</v>
      </c>
      <c r="AB19">
        <v>18897840.399999991</v>
      </c>
      <c r="AC19">
        <v>18696452.999999989</v>
      </c>
      <c r="AD19">
        <v>18495065.599999987</v>
      </c>
      <c r="AE19">
        <v>18293678.199999984</v>
      </c>
      <c r="AF19">
        <v>18092290.799999982</v>
      </c>
      <c r="AG19">
        <v>17890903.39999998</v>
      </c>
      <c r="AH19">
        <v>17689516</v>
      </c>
    </row>
    <row r="20" spans="1:34">
      <c r="A20" t="s">
        <v>116</v>
      </c>
      <c r="B20" t="s">
        <v>173</v>
      </c>
      <c r="C20">
        <f t="shared" si="0"/>
        <v>19902010</v>
      </c>
      <c r="D20">
        <v>19822972.545454547</v>
      </c>
      <c r="E20">
        <v>19817497.090909094</v>
      </c>
      <c r="F20">
        <v>19812021.63636364</v>
      </c>
      <c r="G20">
        <v>19806546.181818187</v>
      </c>
      <c r="H20">
        <v>19801070.727272734</v>
      </c>
      <c r="I20">
        <v>19795595.272727281</v>
      </c>
      <c r="J20">
        <v>19790119.818181828</v>
      </c>
      <c r="K20">
        <v>19784644.363636374</v>
      </c>
      <c r="L20">
        <v>19779168.909090921</v>
      </c>
      <c r="M20">
        <v>19773693.454545468</v>
      </c>
      <c r="N20">
        <v>19768218</v>
      </c>
      <c r="O20">
        <v>19748273</v>
      </c>
      <c r="P20">
        <v>19728328</v>
      </c>
      <c r="Q20">
        <v>19708383</v>
      </c>
      <c r="R20">
        <v>19688438</v>
      </c>
      <c r="S20">
        <v>19668493</v>
      </c>
      <c r="T20">
        <v>19648548</v>
      </c>
      <c r="U20">
        <v>19628603</v>
      </c>
      <c r="V20">
        <v>19608658</v>
      </c>
      <c r="W20">
        <v>19588713</v>
      </c>
      <c r="X20">
        <v>19568768</v>
      </c>
      <c r="Y20">
        <v>19521135.400000002</v>
      </c>
      <c r="Z20">
        <v>19473502.800000004</v>
      </c>
      <c r="AA20">
        <v>19425870.200000007</v>
      </c>
      <c r="AB20">
        <v>19378237.600000009</v>
      </c>
      <c r="AC20">
        <v>19330605.000000011</v>
      </c>
      <c r="AD20">
        <v>19282972.400000013</v>
      </c>
      <c r="AE20">
        <v>19235339.800000016</v>
      </c>
      <c r="AF20">
        <v>19187707.200000018</v>
      </c>
      <c r="AG20">
        <v>19140074.60000002</v>
      </c>
      <c r="AH20">
        <v>19092442</v>
      </c>
    </row>
    <row r="21" spans="1:34">
      <c r="A21" t="s">
        <v>116</v>
      </c>
      <c r="B21" t="s">
        <v>173</v>
      </c>
      <c r="C21">
        <f t="shared" si="0"/>
        <v>2012020</v>
      </c>
      <c r="D21">
        <v>21266160.681818184</v>
      </c>
      <c r="E21">
        <v>21266160.863636367</v>
      </c>
      <c r="F21">
        <v>21266161.045454551</v>
      </c>
      <c r="G21">
        <v>21266161.227272734</v>
      </c>
      <c r="H21">
        <v>21266161.409090918</v>
      </c>
      <c r="I21">
        <v>21266161.590909101</v>
      </c>
      <c r="J21">
        <v>21266161.772727285</v>
      </c>
      <c r="K21">
        <v>21266161.954545468</v>
      </c>
      <c r="L21">
        <v>21266162.136363652</v>
      </c>
      <c r="M21">
        <v>21266162.318181835</v>
      </c>
      <c r="N21">
        <v>21266162.5</v>
      </c>
      <c r="O21">
        <v>21266093.087499999</v>
      </c>
      <c r="P21">
        <v>21266023.674999997</v>
      </c>
      <c r="Q21">
        <v>21265954.262499996</v>
      </c>
      <c r="R21">
        <v>21265884.849999994</v>
      </c>
      <c r="S21">
        <v>21265815.437499993</v>
      </c>
      <c r="T21">
        <v>21265746.024999991</v>
      </c>
      <c r="U21">
        <v>21265676.61249999</v>
      </c>
      <c r="V21">
        <v>21265607.199999988</v>
      </c>
      <c r="W21">
        <v>21265537.787499987</v>
      </c>
      <c r="X21">
        <v>21265468.374999989</v>
      </c>
      <c r="Y21">
        <v>21262099.374999989</v>
      </c>
      <c r="Z21">
        <v>21258730.374999989</v>
      </c>
      <c r="AA21">
        <v>21255361.374999989</v>
      </c>
      <c r="AB21">
        <v>21251992.374999989</v>
      </c>
      <c r="AC21">
        <v>21248623.374999989</v>
      </c>
      <c r="AD21">
        <v>21245254.374999989</v>
      </c>
      <c r="AE21">
        <v>21241885.374999989</v>
      </c>
      <c r="AF21">
        <v>21238516.374999989</v>
      </c>
      <c r="AG21">
        <v>21235147.374999989</v>
      </c>
      <c r="AH21">
        <v>21231778.374999989</v>
      </c>
    </row>
    <row r="22" spans="1:34">
      <c r="A22" t="s">
        <v>118</v>
      </c>
      <c r="B22" t="s">
        <v>171</v>
      </c>
      <c r="C22">
        <f t="shared" si="0"/>
        <v>1945</v>
      </c>
      <c r="D22">
        <v>19468604.76562091</v>
      </c>
      <c r="E22">
        <v>19351008.421871819</v>
      </c>
      <c r="F22">
        <v>19233412.078122728</v>
      </c>
      <c r="G22">
        <v>19115815.734373637</v>
      </c>
      <c r="H22">
        <v>18998219.390624546</v>
      </c>
      <c r="I22">
        <v>18880623.046875454</v>
      </c>
      <c r="J22">
        <v>18763026.703126363</v>
      </c>
      <c r="K22">
        <v>18645430.359377272</v>
      </c>
      <c r="L22">
        <v>18527834.015628181</v>
      </c>
      <c r="M22">
        <v>18410237.67187909</v>
      </c>
      <c r="N22">
        <v>18292641.328130003</v>
      </c>
      <c r="O22">
        <v>18161347.164067004</v>
      </c>
      <c r="P22">
        <v>18030053.000004005</v>
      </c>
      <c r="Q22">
        <v>17898758.835941005</v>
      </c>
      <c r="R22">
        <v>17767464.671878006</v>
      </c>
      <c r="S22">
        <v>17636170.507815007</v>
      </c>
      <c r="T22">
        <v>17504876.343752008</v>
      </c>
      <c r="U22">
        <v>17373582.179689009</v>
      </c>
      <c r="V22">
        <v>17242288.01562601</v>
      </c>
      <c r="W22">
        <v>17110993.85156301</v>
      </c>
      <c r="X22">
        <v>16979699.687500004</v>
      </c>
      <c r="Y22">
        <v>16807532.301563006</v>
      </c>
      <c r="Z22">
        <v>16635364.915626006</v>
      </c>
      <c r="AA22">
        <v>16463197.529689007</v>
      </c>
      <c r="AB22">
        <v>16291030.143752007</v>
      </c>
      <c r="AC22">
        <v>16118862.757815007</v>
      </c>
      <c r="AD22">
        <v>15946695.371878007</v>
      </c>
      <c r="AE22">
        <v>15774527.985941008</v>
      </c>
      <c r="AF22">
        <v>15602360.600004008</v>
      </c>
      <c r="AG22">
        <v>15430193.214067008</v>
      </c>
      <c r="AH22">
        <v>15258025.828130005</v>
      </c>
    </row>
    <row r="23" spans="1:34">
      <c r="A23" t="s">
        <v>118</v>
      </c>
      <c r="B23" t="s">
        <v>171</v>
      </c>
      <c r="C23">
        <f t="shared" si="0"/>
        <v>1945969</v>
      </c>
      <c r="D23">
        <v>32286988.693181816</v>
      </c>
      <c r="E23">
        <v>32049727.667613633</v>
      </c>
      <c r="F23">
        <v>31812466.642045449</v>
      </c>
      <c r="G23">
        <v>31575205.616477266</v>
      </c>
      <c r="H23">
        <v>31337944.590909082</v>
      </c>
      <c r="I23">
        <v>31100683.565340899</v>
      </c>
      <c r="J23">
        <v>30863422.539772715</v>
      </c>
      <c r="K23">
        <v>30626161.514204532</v>
      </c>
      <c r="L23">
        <v>30388900.488636348</v>
      </c>
      <c r="M23">
        <v>30151639.463068165</v>
      </c>
      <c r="N23">
        <v>29914378.437499985</v>
      </c>
      <c r="O23">
        <v>29598600.543749984</v>
      </c>
      <c r="P23">
        <v>29282822.649999984</v>
      </c>
      <c r="Q23">
        <v>28967044.756249983</v>
      </c>
      <c r="R23">
        <v>28651266.862499982</v>
      </c>
      <c r="S23">
        <v>28335488.968749981</v>
      </c>
      <c r="T23">
        <v>28019711.074999981</v>
      </c>
      <c r="U23">
        <v>27703933.18124998</v>
      </c>
      <c r="V23">
        <v>27388155.287499979</v>
      </c>
      <c r="W23">
        <v>27072377.393749978</v>
      </c>
      <c r="X23">
        <v>26756599.499999978</v>
      </c>
      <c r="Y23">
        <v>26341477.746874977</v>
      </c>
      <c r="Z23">
        <v>25926355.993749976</v>
      </c>
      <c r="AA23">
        <v>25511234.240624975</v>
      </c>
      <c r="AB23">
        <v>25096112.487499975</v>
      </c>
      <c r="AC23">
        <v>24680990.734374974</v>
      </c>
      <c r="AD23">
        <v>24265868.981249973</v>
      </c>
      <c r="AE23">
        <v>23850747.228124972</v>
      </c>
      <c r="AF23">
        <v>23435625.474999972</v>
      </c>
      <c r="AG23">
        <v>23020503.721874971</v>
      </c>
      <c r="AH23">
        <v>22605381.968749985</v>
      </c>
    </row>
    <row r="24" spans="1:34">
      <c r="A24" t="s">
        <v>118</v>
      </c>
      <c r="B24" t="s">
        <v>171</v>
      </c>
      <c r="C24">
        <f t="shared" si="0"/>
        <v>1970989</v>
      </c>
      <c r="D24">
        <v>28934531.497870002</v>
      </c>
      <c r="E24">
        <v>28834743.589490004</v>
      </c>
      <c r="F24">
        <v>28734955.681110006</v>
      </c>
      <c r="G24">
        <v>28635167.772730008</v>
      </c>
      <c r="H24">
        <v>28535379.86435001</v>
      </c>
      <c r="I24">
        <v>28435591.955970012</v>
      </c>
      <c r="J24">
        <v>28335804.047590014</v>
      </c>
      <c r="K24">
        <v>28236016.139210016</v>
      </c>
      <c r="L24">
        <v>28136228.230830017</v>
      </c>
      <c r="M24">
        <v>28036440.322450019</v>
      </c>
      <c r="N24">
        <v>27936652.414070014</v>
      </c>
      <c r="O24">
        <v>27821467.243757013</v>
      </c>
      <c r="P24">
        <v>27706282.073444013</v>
      </c>
      <c r="Q24">
        <v>27591096.903131012</v>
      </c>
      <c r="R24">
        <v>27475911.732818011</v>
      </c>
      <c r="S24">
        <v>27360726.562505011</v>
      </c>
      <c r="T24">
        <v>27245541.39219201</v>
      </c>
      <c r="U24">
        <v>27130356.221879009</v>
      </c>
      <c r="V24">
        <v>27015171.051566008</v>
      </c>
      <c r="W24">
        <v>26899985.881253008</v>
      </c>
      <c r="X24">
        <v>26784800.710940011</v>
      </c>
      <c r="Y24">
        <v>26606136.700002011</v>
      </c>
      <c r="Z24">
        <v>26427472.689064011</v>
      </c>
      <c r="AA24">
        <v>26248808.678126011</v>
      </c>
      <c r="AB24">
        <v>26070144.667188011</v>
      </c>
      <c r="AC24">
        <v>25891480.656250011</v>
      </c>
      <c r="AD24">
        <v>25712816.645312011</v>
      </c>
      <c r="AE24">
        <v>25534152.634374011</v>
      </c>
      <c r="AF24">
        <v>25355488.623436011</v>
      </c>
      <c r="AG24">
        <v>25176824.612498011</v>
      </c>
      <c r="AH24">
        <v>24998160.601560012</v>
      </c>
    </row>
    <row r="25" spans="1:34">
      <c r="A25" t="s">
        <v>118</v>
      </c>
      <c r="B25" t="s">
        <v>171</v>
      </c>
      <c r="C25">
        <f t="shared" si="0"/>
        <v>19902010</v>
      </c>
      <c r="D25">
        <v>8890855.8679063637</v>
      </c>
      <c r="E25">
        <v>8877357.8920527268</v>
      </c>
      <c r="F25">
        <v>8863859.91619909</v>
      </c>
      <c r="G25">
        <v>8850361.9403454531</v>
      </c>
      <c r="H25">
        <v>8836863.9644918162</v>
      </c>
      <c r="I25">
        <v>8823365.9886381794</v>
      </c>
      <c r="J25">
        <v>8809868.0127845425</v>
      </c>
      <c r="K25">
        <v>8796370.0369309057</v>
      </c>
      <c r="L25">
        <v>8782872.0610772688</v>
      </c>
      <c r="M25">
        <v>8769374.0852236319</v>
      </c>
      <c r="N25">
        <v>8755876.1093699988</v>
      </c>
      <c r="O25">
        <v>8751659.5656199995</v>
      </c>
      <c r="P25">
        <v>8747443.0218700003</v>
      </c>
      <c r="Q25">
        <v>8743226.478120001</v>
      </c>
      <c r="R25">
        <v>8739009.9343700018</v>
      </c>
      <c r="S25">
        <v>8734793.3906200025</v>
      </c>
      <c r="T25">
        <v>8730576.8468700033</v>
      </c>
      <c r="U25">
        <v>8726360.303120004</v>
      </c>
      <c r="V25">
        <v>8722143.7593700048</v>
      </c>
      <c r="W25">
        <v>8717927.2156200055</v>
      </c>
      <c r="X25">
        <v>8713710.6718700025</v>
      </c>
      <c r="Y25">
        <v>8704187.8523400035</v>
      </c>
      <c r="Z25">
        <v>8694665.0328100044</v>
      </c>
      <c r="AA25">
        <v>8685142.2132800054</v>
      </c>
      <c r="AB25">
        <v>8675619.3937500063</v>
      </c>
      <c r="AC25">
        <v>8666096.5742200073</v>
      </c>
      <c r="AD25">
        <v>8656573.7546900082</v>
      </c>
      <c r="AE25">
        <v>8647050.9351600092</v>
      </c>
      <c r="AF25">
        <v>8637528.1156300101</v>
      </c>
      <c r="AG25">
        <v>8628005.2961000111</v>
      </c>
      <c r="AH25">
        <v>8618482.4765700065</v>
      </c>
    </row>
    <row r="26" spans="1:34">
      <c r="A26" t="s">
        <v>118</v>
      </c>
      <c r="B26" t="s">
        <v>171</v>
      </c>
      <c r="C26">
        <f t="shared" si="0"/>
        <v>2012020</v>
      </c>
      <c r="D26">
        <v>930086.74173454545</v>
      </c>
      <c r="E26">
        <v>928798.07893909095</v>
      </c>
      <c r="F26">
        <v>927509.41614363645</v>
      </c>
      <c r="G26">
        <v>926220.75334818196</v>
      </c>
      <c r="H26">
        <v>924932.09055272746</v>
      </c>
      <c r="I26">
        <v>923643.42775727296</v>
      </c>
      <c r="J26">
        <v>922354.76496181847</v>
      </c>
      <c r="K26">
        <v>921066.10216636397</v>
      </c>
      <c r="L26">
        <v>919777.43937090947</v>
      </c>
      <c r="M26">
        <v>918488.77657545498</v>
      </c>
      <c r="N26">
        <v>917200.11378000036</v>
      </c>
      <c r="O26">
        <v>917196.86905400036</v>
      </c>
      <c r="P26">
        <v>917193.62432800035</v>
      </c>
      <c r="Q26">
        <v>917190.37960200035</v>
      </c>
      <c r="R26">
        <v>917187.13487600035</v>
      </c>
      <c r="S26">
        <v>917183.89015000034</v>
      </c>
      <c r="T26">
        <v>917180.64542400034</v>
      </c>
      <c r="U26">
        <v>917177.40069800033</v>
      </c>
      <c r="V26">
        <v>917174.15597200033</v>
      </c>
      <c r="W26">
        <v>917170.91124600032</v>
      </c>
      <c r="X26">
        <v>917167.6665200002</v>
      </c>
      <c r="Y26">
        <v>917010.76266100025</v>
      </c>
      <c r="Z26">
        <v>916853.85880200029</v>
      </c>
      <c r="AA26">
        <v>916696.95494300034</v>
      </c>
      <c r="AB26">
        <v>916540.05108400038</v>
      </c>
      <c r="AC26">
        <v>916383.14722500043</v>
      </c>
      <c r="AD26">
        <v>916226.24336600048</v>
      </c>
      <c r="AE26">
        <v>916069.33950700052</v>
      </c>
      <c r="AF26">
        <v>915912.43564800057</v>
      </c>
      <c r="AG26">
        <v>915755.53178900061</v>
      </c>
      <c r="AH26">
        <v>915598.62793000042</v>
      </c>
    </row>
    <row r="27" spans="1:34">
      <c r="A27" t="s">
        <v>118</v>
      </c>
      <c r="B27" t="s">
        <v>173</v>
      </c>
      <c r="C27">
        <f t="shared" si="0"/>
        <v>1945</v>
      </c>
      <c r="D27">
        <v>3539663.5454545454</v>
      </c>
      <c r="E27">
        <v>3513302.5909090908</v>
      </c>
      <c r="F27">
        <v>3486941.6363636362</v>
      </c>
      <c r="G27">
        <v>3460580.6818181816</v>
      </c>
      <c r="H27">
        <v>3434219.7272727271</v>
      </c>
      <c r="I27">
        <v>3407858.7727272725</v>
      </c>
      <c r="J27">
        <v>3381497.8181818179</v>
      </c>
      <c r="K27">
        <v>3355136.8636363633</v>
      </c>
      <c r="L27">
        <v>3328775.9090909087</v>
      </c>
      <c r="M27">
        <v>3302414.9545454541</v>
      </c>
      <c r="N27">
        <v>3276054</v>
      </c>
      <c r="O27">
        <v>3251617.25</v>
      </c>
      <c r="P27">
        <v>3227180.5</v>
      </c>
      <c r="Q27">
        <v>3202743.75</v>
      </c>
      <c r="R27">
        <v>3178307</v>
      </c>
      <c r="S27">
        <v>3153870.25</v>
      </c>
      <c r="T27">
        <v>3129433.5</v>
      </c>
      <c r="U27">
        <v>3104996.75</v>
      </c>
      <c r="V27">
        <v>3080560</v>
      </c>
      <c r="W27">
        <v>3056123.25</v>
      </c>
      <c r="X27">
        <v>3031686.5</v>
      </c>
      <c r="Y27">
        <v>3000973.0249999999</v>
      </c>
      <c r="Z27">
        <v>2970259.55</v>
      </c>
      <c r="AA27">
        <v>2939546.0749999997</v>
      </c>
      <c r="AB27">
        <v>2908832.5999999996</v>
      </c>
      <c r="AC27">
        <v>2878119.1249999995</v>
      </c>
      <c r="AD27">
        <v>2847405.6499999994</v>
      </c>
      <c r="AE27">
        <v>2816692.1749999993</v>
      </c>
      <c r="AF27">
        <v>2785978.6999999993</v>
      </c>
      <c r="AG27">
        <v>2755265.2249999992</v>
      </c>
      <c r="AH27">
        <v>2724551.75</v>
      </c>
    </row>
    <row r="28" spans="1:34">
      <c r="A28" t="s">
        <v>118</v>
      </c>
      <c r="B28" t="s">
        <v>173</v>
      </c>
      <c r="C28">
        <f t="shared" si="0"/>
        <v>1945969</v>
      </c>
      <c r="D28">
        <v>21249157.454545453</v>
      </c>
      <c r="E28">
        <v>21094594.909090906</v>
      </c>
      <c r="F28">
        <v>20940032.36363636</v>
      </c>
      <c r="G28">
        <v>20785469.818181813</v>
      </c>
      <c r="H28">
        <v>20630907.272727266</v>
      </c>
      <c r="I28">
        <v>20476344.727272719</v>
      </c>
      <c r="J28">
        <v>20321782.181818172</v>
      </c>
      <c r="K28">
        <v>20167219.636363626</v>
      </c>
      <c r="L28">
        <v>20012657.090909079</v>
      </c>
      <c r="M28">
        <v>19858094.545454532</v>
      </c>
      <c r="N28">
        <v>19703532</v>
      </c>
      <c r="O28">
        <v>19535863</v>
      </c>
      <c r="P28">
        <v>19368194</v>
      </c>
      <c r="Q28">
        <v>19200525</v>
      </c>
      <c r="R28">
        <v>19032856</v>
      </c>
      <c r="S28">
        <v>18865187</v>
      </c>
      <c r="T28">
        <v>18697518</v>
      </c>
      <c r="U28">
        <v>18529849</v>
      </c>
      <c r="V28">
        <v>18362180</v>
      </c>
      <c r="W28">
        <v>18194511</v>
      </c>
      <c r="X28">
        <v>18026842</v>
      </c>
      <c r="Y28">
        <v>17803836.600000001</v>
      </c>
      <c r="Z28">
        <v>17580831.200000003</v>
      </c>
      <c r="AA28">
        <v>17357825.800000004</v>
      </c>
      <c r="AB28">
        <v>17134820.400000006</v>
      </c>
      <c r="AC28">
        <v>16911815.000000007</v>
      </c>
      <c r="AD28">
        <v>16688809.600000007</v>
      </c>
      <c r="AE28">
        <v>16465804.200000007</v>
      </c>
      <c r="AF28">
        <v>16242798.800000006</v>
      </c>
      <c r="AG28">
        <v>16019793.400000006</v>
      </c>
      <c r="AH28">
        <v>15796788</v>
      </c>
    </row>
    <row r="29" spans="1:34">
      <c r="A29" t="s">
        <v>118</v>
      </c>
      <c r="B29" t="s">
        <v>173</v>
      </c>
      <c r="C29">
        <f t="shared" si="0"/>
        <v>1970989</v>
      </c>
      <c r="D29">
        <v>15924933.272727272</v>
      </c>
      <c r="E29">
        <v>15767211.545454543</v>
      </c>
      <c r="F29">
        <v>15609489.818181815</v>
      </c>
      <c r="G29">
        <v>15451768.090909086</v>
      </c>
      <c r="H29">
        <v>15294046.363636358</v>
      </c>
      <c r="I29">
        <v>15136324.636363629</v>
      </c>
      <c r="J29">
        <v>14978602.909090901</v>
      </c>
      <c r="K29">
        <v>14820881.181818172</v>
      </c>
      <c r="L29">
        <v>14663159.454545444</v>
      </c>
      <c r="M29">
        <v>14505437.727272715</v>
      </c>
      <c r="N29">
        <v>14347716</v>
      </c>
      <c r="O29">
        <v>14216880.799999999</v>
      </c>
      <c r="P29">
        <v>14086045.6</v>
      </c>
      <c r="Q29">
        <v>13955210.4</v>
      </c>
      <c r="R29">
        <v>13824375.200000001</v>
      </c>
      <c r="S29">
        <v>13693540.000000002</v>
      </c>
      <c r="T29">
        <v>13562704.800000003</v>
      </c>
      <c r="U29">
        <v>13431869.600000003</v>
      </c>
      <c r="V29">
        <v>13301034.400000004</v>
      </c>
      <c r="W29">
        <v>13170199.200000005</v>
      </c>
      <c r="X29">
        <v>13039364</v>
      </c>
      <c r="Y29">
        <v>12850214.5</v>
      </c>
      <c r="Z29">
        <v>12661065</v>
      </c>
      <c r="AA29">
        <v>12471915.5</v>
      </c>
      <c r="AB29">
        <v>12282766</v>
      </c>
      <c r="AC29">
        <v>12093616.5</v>
      </c>
      <c r="AD29">
        <v>11904467</v>
      </c>
      <c r="AE29">
        <v>11715317.5</v>
      </c>
      <c r="AF29">
        <v>11526168</v>
      </c>
      <c r="AG29">
        <v>11337018.5</v>
      </c>
      <c r="AH29">
        <v>11147869</v>
      </c>
    </row>
    <row r="30" spans="1:34">
      <c r="A30" t="s">
        <v>118</v>
      </c>
      <c r="B30" t="s">
        <v>173</v>
      </c>
      <c r="C30">
        <f t="shared" si="0"/>
        <v>19902010</v>
      </c>
      <c r="D30">
        <v>6342718.5000000009</v>
      </c>
      <c r="E30">
        <v>6294286.0000000019</v>
      </c>
      <c r="F30">
        <v>6245853.5000000028</v>
      </c>
      <c r="G30">
        <v>6197421.0000000037</v>
      </c>
      <c r="H30">
        <v>6148988.5000000047</v>
      </c>
      <c r="I30">
        <v>6100556.0000000056</v>
      </c>
      <c r="J30">
        <v>6052123.5000000065</v>
      </c>
      <c r="K30">
        <v>6003691.0000000075</v>
      </c>
      <c r="L30">
        <v>5955258.5000000084</v>
      </c>
      <c r="M30">
        <v>5906826.0000000093</v>
      </c>
      <c r="N30">
        <v>5858393.5</v>
      </c>
      <c r="O30">
        <v>5846833.6000000006</v>
      </c>
      <c r="P30">
        <v>5835273.7000000011</v>
      </c>
      <c r="Q30">
        <v>5823713.8000000017</v>
      </c>
      <c r="R30">
        <v>5812153.9000000022</v>
      </c>
      <c r="S30">
        <v>5800594.0000000028</v>
      </c>
      <c r="T30">
        <v>5789034.1000000034</v>
      </c>
      <c r="U30">
        <v>5777474.2000000039</v>
      </c>
      <c r="V30">
        <v>5765914.3000000045</v>
      </c>
      <c r="W30">
        <v>5754354.400000005</v>
      </c>
      <c r="X30">
        <v>5742794.5</v>
      </c>
      <c r="Y30">
        <v>5727151.75</v>
      </c>
      <c r="Z30">
        <v>5711509</v>
      </c>
      <c r="AA30">
        <v>5695866.25</v>
      </c>
      <c r="AB30">
        <v>5680223.5</v>
      </c>
      <c r="AC30">
        <v>5664580.75</v>
      </c>
      <c r="AD30">
        <v>5648938</v>
      </c>
      <c r="AE30">
        <v>5633295.25</v>
      </c>
      <c r="AF30">
        <v>5617652.5</v>
      </c>
      <c r="AG30">
        <v>5602009.75</v>
      </c>
      <c r="AH30">
        <v>5586367</v>
      </c>
    </row>
    <row r="31" spans="1:34">
      <c r="A31" t="s">
        <v>118</v>
      </c>
      <c r="B31" t="s">
        <v>173</v>
      </c>
      <c r="C31">
        <f t="shared" si="0"/>
        <v>2012020</v>
      </c>
      <c r="D31">
        <v>3349464.7727272725</v>
      </c>
      <c r="E31">
        <v>3339910.4204545449</v>
      </c>
      <c r="F31">
        <v>3330356.0681818174</v>
      </c>
      <c r="G31">
        <v>3320801.7159090899</v>
      </c>
      <c r="H31">
        <v>3311247.3636363624</v>
      </c>
      <c r="I31">
        <v>3301693.0113636348</v>
      </c>
      <c r="J31">
        <v>3292138.6590909073</v>
      </c>
      <c r="K31">
        <v>3282584.3068181798</v>
      </c>
      <c r="L31">
        <v>3273029.9545454523</v>
      </c>
      <c r="M31">
        <v>3263475.6022727247</v>
      </c>
      <c r="N31">
        <v>3253921.2499999977</v>
      </c>
      <c r="O31">
        <v>3252934.1499999976</v>
      </c>
      <c r="P31">
        <v>3251947.0499999975</v>
      </c>
      <c r="Q31">
        <v>3250959.9499999974</v>
      </c>
      <c r="R31">
        <v>3249972.8499999973</v>
      </c>
      <c r="S31">
        <v>3248985.7499999972</v>
      </c>
      <c r="T31">
        <v>3247998.6499999971</v>
      </c>
      <c r="U31">
        <v>3247011.549999997</v>
      </c>
      <c r="V31">
        <v>3246024.4499999969</v>
      </c>
      <c r="W31">
        <v>3245037.3499999968</v>
      </c>
      <c r="X31">
        <v>3244050.2499999977</v>
      </c>
      <c r="Y31">
        <v>3243555.2499999977</v>
      </c>
      <c r="Z31">
        <v>3243060.2499999977</v>
      </c>
      <c r="AA31">
        <v>3242565.2499999977</v>
      </c>
      <c r="AB31">
        <v>3242070.2499999977</v>
      </c>
      <c r="AC31">
        <v>3241575.2499999977</v>
      </c>
      <c r="AD31">
        <v>3241080.2499999977</v>
      </c>
      <c r="AE31">
        <v>3240585.2499999977</v>
      </c>
      <c r="AF31">
        <v>3240090.2499999977</v>
      </c>
      <c r="AG31">
        <v>3239595.2499999977</v>
      </c>
      <c r="AH31">
        <v>3239100.2499999977</v>
      </c>
    </row>
    <row r="32" spans="1:34">
      <c r="A32" t="s">
        <v>120</v>
      </c>
      <c r="B32" t="s">
        <v>171</v>
      </c>
      <c r="C32">
        <f t="shared" si="0"/>
        <v>1945</v>
      </c>
      <c r="D32">
        <v>877661.16797363642</v>
      </c>
      <c r="E32">
        <v>873702.0703172728</v>
      </c>
      <c r="F32">
        <v>869742.97266090917</v>
      </c>
      <c r="G32">
        <v>865783.87500454555</v>
      </c>
      <c r="H32">
        <v>861824.77734818193</v>
      </c>
      <c r="I32">
        <v>857865.67969181831</v>
      </c>
      <c r="J32">
        <v>853906.58203545469</v>
      </c>
      <c r="K32">
        <v>849947.48437909107</v>
      </c>
      <c r="L32">
        <v>845988.38672272745</v>
      </c>
      <c r="M32">
        <v>842029.28906636382</v>
      </c>
      <c r="N32">
        <v>838070.19141000032</v>
      </c>
      <c r="O32">
        <v>832422.60000300035</v>
      </c>
      <c r="P32">
        <v>826775.00859600038</v>
      </c>
      <c r="Q32">
        <v>821127.41718900041</v>
      </c>
      <c r="R32">
        <v>815479.82578200044</v>
      </c>
      <c r="S32">
        <v>809832.23437500047</v>
      </c>
      <c r="T32">
        <v>804184.64296800049</v>
      </c>
      <c r="U32">
        <v>798537.05156100052</v>
      </c>
      <c r="V32">
        <v>792889.46015400055</v>
      </c>
      <c r="W32">
        <v>787241.86874700058</v>
      </c>
      <c r="X32">
        <v>781594.27734000026</v>
      </c>
      <c r="Y32">
        <v>774639.03866800026</v>
      </c>
      <c r="Z32">
        <v>767683.79999600025</v>
      </c>
      <c r="AA32">
        <v>760728.56132400024</v>
      </c>
      <c r="AB32">
        <v>753773.32265200024</v>
      </c>
      <c r="AC32">
        <v>746818.08398000023</v>
      </c>
      <c r="AD32">
        <v>739862.84530800022</v>
      </c>
      <c r="AE32">
        <v>732907.60663600022</v>
      </c>
      <c r="AF32">
        <v>725952.36796400021</v>
      </c>
      <c r="AG32">
        <v>718997.1292920002</v>
      </c>
      <c r="AH32">
        <v>712041.89062000031</v>
      </c>
    </row>
    <row r="33" spans="1:34">
      <c r="A33" t="s">
        <v>120</v>
      </c>
      <c r="B33" t="s">
        <v>171</v>
      </c>
      <c r="C33">
        <f t="shared" si="0"/>
        <v>1945969</v>
      </c>
      <c r="D33">
        <v>5576725.1704545459</v>
      </c>
      <c r="E33">
        <v>5547733.4034090918</v>
      </c>
      <c r="F33">
        <v>5518741.6363636376</v>
      </c>
      <c r="G33">
        <v>5489749.8693181835</v>
      </c>
      <c r="H33">
        <v>5460758.1022727294</v>
      </c>
      <c r="I33">
        <v>5431766.3352272753</v>
      </c>
      <c r="J33">
        <v>5402774.5681818211</v>
      </c>
      <c r="K33">
        <v>5373782.801136367</v>
      </c>
      <c r="L33">
        <v>5344791.0340909129</v>
      </c>
      <c r="M33">
        <v>5315799.2670454588</v>
      </c>
      <c r="N33">
        <v>5286807.5000000028</v>
      </c>
      <c r="O33">
        <v>5243080.2062500026</v>
      </c>
      <c r="P33">
        <v>5199352.9125000024</v>
      </c>
      <c r="Q33">
        <v>5155625.6187500022</v>
      </c>
      <c r="R33">
        <v>5111898.325000002</v>
      </c>
      <c r="S33">
        <v>5068171.0312500019</v>
      </c>
      <c r="T33">
        <v>5024443.7375000017</v>
      </c>
      <c r="U33">
        <v>4980716.4437500015</v>
      </c>
      <c r="V33">
        <v>4936989.1500000013</v>
      </c>
      <c r="W33">
        <v>4893261.8562500011</v>
      </c>
      <c r="X33">
        <v>4849534.5625000019</v>
      </c>
      <c r="Y33">
        <v>4796321.7187500019</v>
      </c>
      <c r="Z33">
        <v>4743108.8750000019</v>
      </c>
      <c r="AA33">
        <v>4689896.0312500019</v>
      </c>
      <c r="AB33">
        <v>4636683.1875000019</v>
      </c>
      <c r="AC33">
        <v>4583470.3437500019</v>
      </c>
      <c r="AD33">
        <v>4530257.5000000019</v>
      </c>
      <c r="AE33">
        <v>4477044.6562500019</v>
      </c>
      <c r="AF33">
        <v>4423831.8125000019</v>
      </c>
      <c r="AG33">
        <v>4370618.9687500019</v>
      </c>
      <c r="AH33">
        <v>4317406.1250000028</v>
      </c>
    </row>
    <row r="34" spans="1:34">
      <c r="A34" t="s">
        <v>120</v>
      </c>
      <c r="B34" t="s">
        <v>171</v>
      </c>
      <c r="C34">
        <f t="shared" si="0"/>
        <v>1970989</v>
      </c>
      <c r="D34">
        <v>7136763.5724436361</v>
      </c>
      <c r="E34">
        <v>7126018.4886372723</v>
      </c>
      <c r="F34">
        <v>7115273.4048309084</v>
      </c>
      <c r="G34">
        <v>7104528.3210245445</v>
      </c>
      <c r="H34">
        <v>7093783.2372181807</v>
      </c>
      <c r="I34">
        <v>7083038.1534118168</v>
      </c>
      <c r="J34">
        <v>7072293.0696054529</v>
      </c>
      <c r="K34">
        <v>7061547.9857990891</v>
      </c>
      <c r="L34">
        <v>7050802.9019927252</v>
      </c>
      <c r="M34">
        <v>7040057.8181863613</v>
      </c>
      <c r="N34">
        <v>7029312.7343799993</v>
      </c>
      <c r="O34">
        <v>7009793.2656299993</v>
      </c>
      <c r="P34">
        <v>6990273.7968799993</v>
      </c>
      <c r="Q34">
        <v>6970754.3281299993</v>
      </c>
      <c r="R34">
        <v>6951234.8593799993</v>
      </c>
      <c r="S34">
        <v>6931715.3906299993</v>
      </c>
      <c r="T34">
        <v>6912195.9218799993</v>
      </c>
      <c r="U34">
        <v>6892676.4531299993</v>
      </c>
      <c r="V34">
        <v>6873156.9843799993</v>
      </c>
      <c r="W34">
        <v>6853637.5156299993</v>
      </c>
      <c r="X34">
        <v>6834118.0468799984</v>
      </c>
      <c r="Y34">
        <v>6804491.518753998</v>
      </c>
      <c r="Z34">
        <v>6774864.9906279985</v>
      </c>
      <c r="AA34">
        <v>6745238.462501999</v>
      </c>
      <c r="AB34">
        <v>6715611.9343759995</v>
      </c>
      <c r="AC34">
        <v>6685985.40625</v>
      </c>
      <c r="AD34">
        <v>6656358.8781240005</v>
      </c>
      <c r="AE34">
        <v>6626732.349998001</v>
      </c>
      <c r="AF34">
        <v>6597105.8218720015</v>
      </c>
      <c r="AG34">
        <v>6567479.293746002</v>
      </c>
      <c r="AH34">
        <v>6537852.7656200016</v>
      </c>
    </row>
    <row r="35" spans="1:34">
      <c r="A35" t="s">
        <v>120</v>
      </c>
      <c r="B35" t="s">
        <v>171</v>
      </c>
      <c r="C35">
        <f t="shared" si="0"/>
        <v>19902010</v>
      </c>
      <c r="D35">
        <v>15126921.835227273</v>
      </c>
      <c r="E35">
        <v>15126077.920454547</v>
      </c>
      <c r="F35">
        <v>15125234.00568182</v>
      </c>
      <c r="G35">
        <v>15124390.090909094</v>
      </c>
      <c r="H35">
        <v>15123546.176136367</v>
      </c>
      <c r="I35">
        <v>15122702.26136364</v>
      </c>
      <c r="J35">
        <v>15121858.346590914</v>
      </c>
      <c r="K35">
        <v>15121014.431818187</v>
      </c>
      <c r="L35">
        <v>15120170.517045461</v>
      </c>
      <c r="M35">
        <v>15119326.602272734</v>
      </c>
      <c r="N35">
        <v>15118482.687500007</v>
      </c>
      <c r="O35">
        <v>15114692.190625008</v>
      </c>
      <c r="P35">
        <v>15110901.693750009</v>
      </c>
      <c r="Q35">
        <v>15107111.19687501</v>
      </c>
      <c r="R35">
        <v>15103320.70000001</v>
      </c>
      <c r="S35">
        <v>15099530.203125011</v>
      </c>
      <c r="T35">
        <v>15095739.706250012</v>
      </c>
      <c r="U35">
        <v>15091949.209375013</v>
      </c>
      <c r="V35">
        <v>15088158.712500013</v>
      </c>
      <c r="W35">
        <v>15084368.215625014</v>
      </c>
      <c r="X35">
        <v>15080577.718750009</v>
      </c>
      <c r="Y35">
        <v>15071990.493750008</v>
      </c>
      <c r="Z35">
        <v>15063403.268750006</v>
      </c>
      <c r="AA35">
        <v>15054816.043750005</v>
      </c>
      <c r="AB35">
        <v>15046228.818750003</v>
      </c>
      <c r="AC35">
        <v>15037641.593750002</v>
      </c>
      <c r="AD35">
        <v>15029054.36875</v>
      </c>
      <c r="AE35">
        <v>15020467.143749999</v>
      </c>
      <c r="AF35">
        <v>15011879.918749997</v>
      </c>
      <c r="AG35">
        <v>15003292.693749996</v>
      </c>
      <c r="AH35">
        <v>14994705.468750002</v>
      </c>
    </row>
    <row r="36" spans="1:34">
      <c r="A36" t="s">
        <v>120</v>
      </c>
      <c r="B36" t="s">
        <v>171</v>
      </c>
      <c r="C36">
        <f t="shared" si="0"/>
        <v>2012020</v>
      </c>
      <c r="D36">
        <v>4170675.4417618178</v>
      </c>
      <c r="E36">
        <v>4170675.446023636</v>
      </c>
      <c r="F36">
        <v>4170675.4502854543</v>
      </c>
      <c r="G36">
        <v>4170675.4545472725</v>
      </c>
      <c r="H36">
        <v>4170675.4588090908</v>
      </c>
      <c r="I36">
        <v>4170675.463070909</v>
      </c>
      <c r="J36">
        <v>4170675.4673327273</v>
      </c>
      <c r="K36">
        <v>4170675.4715945455</v>
      </c>
      <c r="L36">
        <v>4170675.4758563638</v>
      </c>
      <c r="M36">
        <v>4170675.480118182</v>
      </c>
      <c r="N36">
        <v>4170675.4843799998</v>
      </c>
      <c r="O36">
        <v>4170651.001958</v>
      </c>
      <c r="P36">
        <v>4170626.5195360002</v>
      </c>
      <c r="Q36">
        <v>4170602.0371140004</v>
      </c>
      <c r="R36">
        <v>4170577.5546920006</v>
      </c>
      <c r="S36">
        <v>4170553.0722700008</v>
      </c>
      <c r="T36">
        <v>4170528.589848001</v>
      </c>
      <c r="U36">
        <v>4170504.1074260012</v>
      </c>
      <c r="V36">
        <v>4170479.6250040014</v>
      </c>
      <c r="W36">
        <v>4170455.1425820016</v>
      </c>
      <c r="X36">
        <v>4170430.6601600018</v>
      </c>
      <c r="Y36">
        <v>4169785.6636750018</v>
      </c>
      <c r="Z36">
        <v>4169140.6671900018</v>
      </c>
      <c r="AA36">
        <v>4168495.6707050018</v>
      </c>
      <c r="AB36">
        <v>4167850.6742200018</v>
      </c>
      <c r="AC36">
        <v>4167205.6777350018</v>
      </c>
      <c r="AD36">
        <v>4166560.6812500018</v>
      </c>
      <c r="AE36">
        <v>4165915.6847650018</v>
      </c>
      <c r="AF36">
        <v>4165270.6882800017</v>
      </c>
      <c r="AG36">
        <v>4164625.6917950017</v>
      </c>
      <c r="AH36">
        <v>4163980.6953100022</v>
      </c>
    </row>
    <row r="37" spans="1:34">
      <c r="A37" t="s">
        <v>120</v>
      </c>
      <c r="B37" t="s">
        <v>173</v>
      </c>
      <c r="C37">
        <f t="shared" si="0"/>
        <v>1945</v>
      </c>
      <c r="D37">
        <v>4492.5067872727277</v>
      </c>
      <c r="E37">
        <v>4470.449614545455</v>
      </c>
      <c r="F37">
        <v>4448.3924418181823</v>
      </c>
      <c r="G37">
        <v>4426.3352690909096</v>
      </c>
      <c r="H37">
        <v>4404.2780963636369</v>
      </c>
      <c r="I37">
        <v>4382.2209236363642</v>
      </c>
      <c r="J37">
        <v>4360.1637509090915</v>
      </c>
      <c r="K37">
        <v>4338.1065781818188</v>
      </c>
      <c r="L37">
        <v>4316.0494054545461</v>
      </c>
      <c r="M37">
        <v>4293.9922327272734</v>
      </c>
      <c r="N37">
        <v>4271.9350599999998</v>
      </c>
      <c r="O37">
        <v>4241.4748549999995</v>
      </c>
      <c r="P37">
        <v>4211.0146499999992</v>
      </c>
      <c r="Q37">
        <v>4180.5544449999989</v>
      </c>
      <c r="R37">
        <v>4150.0942399999985</v>
      </c>
      <c r="S37">
        <v>4119.6340349999982</v>
      </c>
      <c r="T37">
        <v>4089.1738299999984</v>
      </c>
      <c r="U37">
        <v>4058.7136249999985</v>
      </c>
      <c r="V37">
        <v>4028.2534199999986</v>
      </c>
      <c r="W37">
        <v>3997.7932149999988</v>
      </c>
      <c r="X37">
        <v>3967.3330099999998</v>
      </c>
      <c r="Y37">
        <v>3930.325417</v>
      </c>
      <c r="Z37">
        <v>3893.3178240000002</v>
      </c>
      <c r="AA37">
        <v>3856.3102310000004</v>
      </c>
      <c r="AB37">
        <v>3819.3026380000006</v>
      </c>
      <c r="AC37">
        <v>3782.2950450000008</v>
      </c>
      <c r="AD37">
        <v>3745.2874520000009</v>
      </c>
      <c r="AE37">
        <v>3708.2798590000011</v>
      </c>
      <c r="AF37">
        <v>3671.2722660000013</v>
      </c>
      <c r="AG37">
        <v>3634.2646730000015</v>
      </c>
      <c r="AH37">
        <v>3597.2570799999999</v>
      </c>
    </row>
    <row r="38" spans="1:34">
      <c r="A38" t="s">
        <v>120</v>
      </c>
      <c r="B38" t="s">
        <v>173</v>
      </c>
      <c r="C38">
        <f t="shared" si="0"/>
        <v>1945969</v>
      </c>
      <c r="D38">
        <v>950657.99431818177</v>
      </c>
      <c r="E38">
        <v>946576.17613636353</v>
      </c>
      <c r="F38">
        <v>942494.3579545453</v>
      </c>
      <c r="G38">
        <v>938412.53977272706</v>
      </c>
      <c r="H38">
        <v>934330.72159090883</v>
      </c>
      <c r="I38">
        <v>930248.90340909059</v>
      </c>
      <c r="J38">
        <v>926167.08522727236</v>
      </c>
      <c r="K38">
        <v>922085.26704545412</v>
      </c>
      <c r="L38">
        <v>918003.44886363589</v>
      </c>
      <c r="M38">
        <v>913921.63068181765</v>
      </c>
      <c r="N38">
        <v>909839.8125</v>
      </c>
      <c r="O38">
        <v>903539.13749999995</v>
      </c>
      <c r="P38">
        <v>897238.46249999991</v>
      </c>
      <c r="Q38">
        <v>890937.78749999986</v>
      </c>
      <c r="R38">
        <v>884637.11249999981</v>
      </c>
      <c r="S38">
        <v>878336.43749999977</v>
      </c>
      <c r="T38">
        <v>872035.76249999972</v>
      </c>
      <c r="U38">
        <v>865735.08749999967</v>
      </c>
      <c r="V38">
        <v>859434.41249999963</v>
      </c>
      <c r="W38">
        <v>853133.73749999958</v>
      </c>
      <c r="X38">
        <v>846833.0625</v>
      </c>
      <c r="Y38">
        <v>838975.88124999998</v>
      </c>
      <c r="Z38">
        <v>831118.7</v>
      </c>
      <c r="AA38">
        <v>823261.51874999993</v>
      </c>
      <c r="AB38">
        <v>815404.33749999991</v>
      </c>
      <c r="AC38">
        <v>807547.15624999988</v>
      </c>
      <c r="AD38">
        <v>799689.97499999986</v>
      </c>
      <c r="AE38">
        <v>791832.79374999984</v>
      </c>
      <c r="AF38">
        <v>783975.61249999981</v>
      </c>
      <c r="AG38">
        <v>776118.43124999979</v>
      </c>
      <c r="AH38">
        <v>768261.25</v>
      </c>
    </row>
    <row r="39" spans="1:34">
      <c r="A39" t="s">
        <v>120</v>
      </c>
      <c r="B39" t="s">
        <v>173</v>
      </c>
      <c r="C39">
        <f t="shared" si="0"/>
        <v>1970989</v>
      </c>
      <c r="D39">
        <v>2023361.4943181819</v>
      </c>
      <c r="E39">
        <v>2019208.4886363638</v>
      </c>
      <c r="F39">
        <v>2015055.4829545456</v>
      </c>
      <c r="G39">
        <v>2010902.4772727275</v>
      </c>
      <c r="H39">
        <v>2006749.4715909094</v>
      </c>
      <c r="I39">
        <v>2002596.4659090913</v>
      </c>
      <c r="J39">
        <v>1998443.4602272732</v>
      </c>
      <c r="K39">
        <v>1994290.4545454551</v>
      </c>
      <c r="L39">
        <v>1990137.4488636369</v>
      </c>
      <c r="M39">
        <v>1985984.4431818188</v>
      </c>
      <c r="N39">
        <v>1981831.4375</v>
      </c>
      <c r="O39">
        <v>1974131.5999999999</v>
      </c>
      <c r="P39">
        <v>1966431.7624999997</v>
      </c>
      <c r="Q39">
        <v>1958731.9249999996</v>
      </c>
      <c r="R39">
        <v>1951032.0874999994</v>
      </c>
      <c r="S39">
        <v>1943332.2499999993</v>
      </c>
      <c r="T39">
        <v>1935632.4124999992</v>
      </c>
      <c r="U39">
        <v>1927932.574999999</v>
      </c>
      <c r="V39">
        <v>1920232.7374999989</v>
      </c>
      <c r="W39">
        <v>1912532.8999999987</v>
      </c>
      <c r="X39">
        <v>1904833.0625</v>
      </c>
      <c r="Y39">
        <v>1892981.2250000001</v>
      </c>
      <c r="Z39">
        <v>1881129.3875000002</v>
      </c>
      <c r="AA39">
        <v>1869277.5500000003</v>
      </c>
      <c r="AB39">
        <v>1857425.7125000004</v>
      </c>
      <c r="AC39">
        <v>1845573.8750000005</v>
      </c>
      <c r="AD39">
        <v>1833722.0375000006</v>
      </c>
      <c r="AE39">
        <v>1821870.2000000007</v>
      </c>
      <c r="AF39">
        <v>1810018.3625000007</v>
      </c>
      <c r="AG39">
        <v>1798166.5250000008</v>
      </c>
      <c r="AH39">
        <v>1786314.6875000009</v>
      </c>
    </row>
    <row r="40" spans="1:34">
      <c r="A40" t="s">
        <v>120</v>
      </c>
      <c r="B40" t="s">
        <v>173</v>
      </c>
      <c r="C40">
        <f t="shared" si="0"/>
        <v>19902010</v>
      </c>
      <c r="D40">
        <v>663044.55681818177</v>
      </c>
      <c r="E40">
        <v>662924.80113636353</v>
      </c>
      <c r="F40">
        <v>662805.0454545453</v>
      </c>
      <c r="G40">
        <v>662685.28977272706</v>
      </c>
      <c r="H40">
        <v>662565.53409090883</v>
      </c>
      <c r="I40">
        <v>662445.77840909059</v>
      </c>
      <c r="J40">
        <v>662326.02272727236</v>
      </c>
      <c r="K40">
        <v>662206.26704545412</v>
      </c>
      <c r="L40">
        <v>662086.51136363589</v>
      </c>
      <c r="M40">
        <v>661966.75568181765</v>
      </c>
      <c r="N40">
        <v>661847</v>
      </c>
      <c r="O40">
        <v>661198.52499999979</v>
      </c>
      <c r="P40">
        <v>660550.04999999958</v>
      </c>
      <c r="Q40">
        <v>659901.57499999937</v>
      </c>
      <c r="R40">
        <v>659253.09999999916</v>
      </c>
      <c r="S40">
        <v>658604.62499999895</v>
      </c>
      <c r="T40">
        <v>657956.14999999874</v>
      </c>
      <c r="U40">
        <v>657307.67499999853</v>
      </c>
      <c r="V40">
        <v>656659.19999999832</v>
      </c>
      <c r="W40">
        <v>656010.72499999811</v>
      </c>
      <c r="X40">
        <v>655362.25</v>
      </c>
      <c r="Y40">
        <v>653543.37499999977</v>
      </c>
      <c r="Z40">
        <v>651724.49999999953</v>
      </c>
      <c r="AA40">
        <v>649905.6249999993</v>
      </c>
      <c r="AB40">
        <v>648086.74999999907</v>
      </c>
      <c r="AC40">
        <v>646267.87499999884</v>
      </c>
      <c r="AD40">
        <v>644448.9999999986</v>
      </c>
      <c r="AE40">
        <v>642630.12499999837</v>
      </c>
      <c r="AF40">
        <v>640811.24999999814</v>
      </c>
      <c r="AG40">
        <v>638992.3749999979</v>
      </c>
      <c r="AH40">
        <v>637173.5</v>
      </c>
    </row>
    <row r="41" spans="1:34">
      <c r="A41" t="s">
        <v>120</v>
      </c>
      <c r="B41" t="s">
        <v>173</v>
      </c>
      <c r="C41">
        <f t="shared" si="0"/>
        <v>2012020</v>
      </c>
      <c r="D41">
        <v>2410023.3075309088</v>
      </c>
      <c r="E41">
        <v>2410023.341621818</v>
      </c>
      <c r="F41">
        <v>2410023.3757127272</v>
      </c>
      <c r="G41">
        <v>2410023.4098036364</v>
      </c>
      <c r="H41">
        <v>2410023.4438945455</v>
      </c>
      <c r="I41">
        <v>2410023.4779854547</v>
      </c>
      <c r="J41">
        <v>2410023.5120763639</v>
      </c>
      <c r="K41">
        <v>2410023.5461672731</v>
      </c>
      <c r="L41">
        <v>2410023.5802581822</v>
      </c>
      <c r="M41">
        <v>2410023.6143490914</v>
      </c>
      <c r="N41">
        <v>2410023.6484400006</v>
      </c>
      <c r="O41">
        <v>2410011.6109400005</v>
      </c>
      <c r="P41">
        <v>2409999.5734400004</v>
      </c>
      <c r="Q41">
        <v>2409987.5359400003</v>
      </c>
      <c r="R41">
        <v>2409975.4984400002</v>
      </c>
      <c r="S41">
        <v>2409963.4609400001</v>
      </c>
      <c r="T41">
        <v>2409951.42344</v>
      </c>
      <c r="U41">
        <v>2409939.3859399999</v>
      </c>
      <c r="V41">
        <v>2409927.3484399999</v>
      </c>
      <c r="W41">
        <v>2409915.3109399998</v>
      </c>
      <c r="X41">
        <v>2409903.2734400006</v>
      </c>
      <c r="Y41">
        <v>2409542.5539080007</v>
      </c>
      <c r="Z41">
        <v>2409181.8343760008</v>
      </c>
      <c r="AA41">
        <v>2408821.1148440009</v>
      </c>
      <c r="AB41">
        <v>2408460.395312001</v>
      </c>
      <c r="AC41">
        <v>2408099.6757800011</v>
      </c>
      <c r="AD41">
        <v>2407738.9562480012</v>
      </c>
      <c r="AE41">
        <v>2407378.2367160013</v>
      </c>
      <c r="AF41">
        <v>2407017.5171840014</v>
      </c>
      <c r="AG41">
        <v>2406656.7976520015</v>
      </c>
      <c r="AH41">
        <v>2406296.0781200025</v>
      </c>
    </row>
    <row r="42" spans="1:34">
      <c r="A42" t="s">
        <v>122</v>
      </c>
      <c r="B42" t="s">
        <v>171</v>
      </c>
      <c r="C42">
        <f t="shared" si="0"/>
        <v>1945</v>
      </c>
      <c r="D42">
        <v>65493438.409090914</v>
      </c>
      <c r="E42">
        <v>65267565.068181828</v>
      </c>
      <c r="F42">
        <v>65041691.727272741</v>
      </c>
      <c r="G42">
        <v>64815818.386363655</v>
      </c>
      <c r="H42">
        <v>64589945.045454569</v>
      </c>
      <c r="I42">
        <v>64364071.704545483</v>
      </c>
      <c r="J42">
        <v>64138198.363636397</v>
      </c>
      <c r="K42">
        <v>63912325.022727311</v>
      </c>
      <c r="L42">
        <v>63686451.681818224</v>
      </c>
      <c r="M42">
        <v>63460578.340909138</v>
      </c>
      <c r="N42">
        <v>63234705.000000015</v>
      </c>
      <c r="O42">
        <v>62925361.725000016</v>
      </c>
      <c r="P42">
        <v>62616018.450000018</v>
      </c>
      <c r="Q42">
        <v>62306675.175000019</v>
      </c>
      <c r="R42">
        <v>61997331.900000021</v>
      </c>
      <c r="S42">
        <v>61687988.625000022</v>
      </c>
      <c r="T42">
        <v>61378645.350000024</v>
      </c>
      <c r="U42">
        <v>61069302.075000025</v>
      </c>
      <c r="V42">
        <v>60759958.800000027</v>
      </c>
      <c r="W42">
        <v>60450615.525000028</v>
      </c>
      <c r="X42">
        <v>60141272.250000022</v>
      </c>
      <c r="Y42">
        <v>59759942.275000021</v>
      </c>
      <c r="Z42">
        <v>59378612.300000019</v>
      </c>
      <c r="AA42">
        <v>58997282.325000018</v>
      </c>
      <c r="AB42">
        <v>58615952.350000016</v>
      </c>
      <c r="AC42">
        <v>58234622.375000015</v>
      </c>
      <c r="AD42">
        <v>57853292.400000013</v>
      </c>
      <c r="AE42">
        <v>57471962.425000012</v>
      </c>
      <c r="AF42">
        <v>57090632.45000001</v>
      </c>
      <c r="AG42">
        <v>56709302.475000009</v>
      </c>
      <c r="AH42">
        <v>56327972.500000022</v>
      </c>
    </row>
    <row r="43" spans="1:34">
      <c r="A43" t="s">
        <v>122</v>
      </c>
      <c r="B43" t="s">
        <v>171</v>
      </c>
      <c r="C43">
        <f t="shared" si="0"/>
        <v>1945969</v>
      </c>
      <c r="D43">
        <v>40094613.454545453</v>
      </c>
      <c r="E43">
        <v>39905175.159090906</v>
      </c>
      <c r="F43">
        <v>39715736.86363636</v>
      </c>
      <c r="G43">
        <v>39526298.568181813</v>
      </c>
      <c r="H43">
        <v>39336860.272727266</v>
      </c>
      <c r="I43">
        <v>39147421.977272719</v>
      </c>
      <c r="J43">
        <v>38957983.681818172</v>
      </c>
      <c r="K43">
        <v>38768545.386363626</v>
      </c>
      <c r="L43">
        <v>38579107.090909079</v>
      </c>
      <c r="M43">
        <v>38389668.795454532</v>
      </c>
      <c r="N43">
        <v>38200230.499999993</v>
      </c>
      <c r="O43">
        <v>37898503.662499994</v>
      </c>
      <c r="P43">
        <v>37596776.824999996</v>
      </c>
      <c r="Q43">
        <v>37295049.987499997</v>
      </c>
      <c r="R43">
        <v>36993323.149999999</v>
      </c>
      <c r="S43">
        <v>36691596.3125</v>
      </c>
      <c r="T43">
        <v>36389869.475000001</v>
      </c>
      <c r="U43">
        <v>36088142.637500003</v>
      </c>
      <c r="V43">
        <v>35786415.800000004</v>
      </c>
      <c r="W43">
        <v>35484688.962500006</v>
      </c>
      <c r="X43">
        <v>35182962.125000015</v>
      </c>
      <c r="Y43">
        <v>34785351.100000016</v>
      </c>
      <c r="Z43">
        <v>34387740.075000018</v>
      </c>
      <c r="AA43">
        <v>33990129.050000019</v>
      </c>
      <c r="AB43">
        <v>33592518.025000021</v>
      </c>
      <c r="AC43">
        <v>33194907.000000022</v>
      </c>
      <c r="AD43">
        <v>32797295.975000024</v>
      </c>
      <c r="AE43">
        <v>32399684.950000025</v>
      </c>
      <c r="AF43">
        <v>32002073.925000027</v>
      </c>
      <c r="AG43">
        <v>31604462.900000028</v>
      </c>
      <c r="AH43">
        <v>31206851.875000019</v>
      </c>
    </row>
    <row r="44" spans="1:34">
      <c r="A44" t="s">
        <v>122</v>
      </c>
      <c r="B44" t="s">
        <v>171</v>
      </c>
      <c r="C44">
        <f t="shared" si="0"/>
        <v>1970989</v>
      </c>
      <c r="D44">
        <v>39701522.789772727</v>
      </c>
      <c r="E44">
        <v>39603249.204545453</v>
      </c>
      <c r="F44">
        <v>39504975.61931818</v>
      </c>
      <c r="G44">
        <v>39406702.034090906</v>
      </c>
      <c r="H44">
        <v>39308428.448863633</v>
      </c>
      <c r="I44">
        <v>39210154.86363636</v>
      </c>
      <c r="J44">
        <v>39111881.278409086</v>
      </c>
      <c r="K44">
        <v>39013607.693181813</v>
      </c>
      <c r="L44">
        <v>38915334.107954539</v>
      </c>
      <c r="M44">
        <v>38817060.522727266</v>
      </c>
      <c r="N44">
        <v>38718786.937499993</v>
      </c>
      <c r="O44">
        <v>38558883.562499993</v>
      </c>
      <c r="P44">
        <v>38398980.187499993</v>
      </c>
      <c r="Q44">
        <v>38239076.812499993</v>
      </c>
      <c r="R44">
        <v>38079173.437499993</v>
      </c>
      <c r="S44">
        <v>37919270.062499993</v>
      </c>
      <c r="T44">
        <v>37759366.687499993</v>
      </c>
      <c r="U44">
        <v>37599463.312499993</v>
      </c>
      <c r="V44">
        <v>37439559.937499993</v>
      </c>
      <c r="W44">
        <v>37279656.562499993</v>
      </c>
      <c r="X44">
        <v>37119753.187499985</v>
      </c>
      <c r="Y44">
        <v>36895173.787499987</v>
      </c>
      <c r="Z44">
        <v>36670594.387499988</v>
      </c>
      <c r="AA44">
        <v>36446014.98749999</v>
      </c>
      <c r="AB44">
        <v>36221435.587499991</v>
      </c>
      <c r="AC44">
        <v>35996856.187499993</v>
      </c>
      <c r="AD44">
        <v>35772276.787499994</v>
      </c>
      <c r="AE44">
        <v>35547697.387499996</v>
      </c>
      <c r="AF44">
        <v>35323117.987499997</v>
      </c>
      <c r="AG44">
        <v>35098538.587499999</v>
      </c>
      <c r="AH44">
        <v>34873959.187500007</v>
      </c>
    </row>
    <row r="45" spans="1:34">
      <c r="A45" t="s">
        <v>122</v>
      </c>
      <c r="B45" t="s">
        <v>171</v>
      </c>
      <c r="C45">
        <f t="shared" si="0"/>
        <v>19902010</v>
      </c>
      <c r="D45">
        <v>35566122.19318182</v>
      </c>
      <c r="E45">
        <v>35563329.44886364</v>
      </c>
      <c r="F45">
        <v>35560536.704545461</v>
      </c>
      <c r="G45">
        <v>35557743.960227281</v>
      </c>
      <c r="H45">
        <v>35554951.215909101</v>
      </c>
      <c r="I45">
        <v>35552158.471590921</v>
      </c>
      <c r="J45">
        <v>35549365.727272741</v>
      </c>
      <c r="K45">
        <v>35546572.982954562</v>
      </c>
      <c r="L45">
        <v>35543780.238636382</v>
      </c>
      <c r="M45">
        <v>35540987.494318202</v>
      </c>
      <c r="N45">
        <v>35538194.75</v>
      </c>
      <c r="O45">
        <v>35528668.649999999</v>
      </c>
      <c r="P45">
        <v>35519142.549999997</v>
      </c>
      <c r="Q45">
        <v>35509616.449999996</v>
      </c>
      <c r="R45">
        <v>35500090.349999994</v>
      </c>
      <c r="S45">
        <v>35490564.249999993</v>
      </c>
      <c r="T45">
        <v>35481038.149999991</v>
      </c>
      <c r="U45">
        <v>35471512.04999999</v>
      </c>
      <c r="V45">
        <v>35461985.949999988</v>
      </c>
      <c r="W45">
        <v>35452459.849999987</v>
      </c>
      <c r="X45">
        <v>35442933.750000007</v>
      </c>
      <c r="Y45">
        <v>35420448.32500001</v>
      </c>
      <c r="Z45">
        <v>35397962.900000013</v>
      </c>
      <c r="AA45">
        <v>35375477.475000016</v>
      </c>
      <c r="AB45">
        <v>35352992.050000019</v>
      </c>
      <c r="AC45">
        <v>35330506.625000022</v>
      </c>
      <c r="AD45">
        <v>35308021.200000025</v>
      </c>
      <c r="AE45">
        <v>35285535.775000028</v>
      </c>
      <c r="AF45">
        <v>35263050.350000031</v>
      </c>
      <c r="AG45">
        <v>35240564.925000034</v>
      </c>
      <c r="AH45">
        <v>35218079.500000037</v>
      </c>
    </row>
    <row r="46" spans="1:34">
      <c r="A46" t="s">
        <v>122</v>
      </c>
      <c r="B46" t="s">
        <v>171</v>
      </c>
      <c r="C46">
        <f t="shared" si="0"/>
        <v>2012020</v>
      </c>
      <c r="D46">
        <v>25115256.642758183</v>
      </c>
      <c r="E46">
        <v>25115256.637076367</v>
      </c>
      <c r="F46">
        <v>25115256.63139455</v>
      </c>
      <c r="G46">
        <v>25115256.625712734</v>
      </c>
      <c r="H46">
        <v>25115256.620030917</v>
      </c>
      <c r="I46">
        <v>25115256.614349101</v>
      </c>
      <c r="J46">
        <v>25115256.608667284</v>
      </c>
      <c r="K46">
        <v>25115256.602985468</v>
      </c>
      <c r="L46">
        <v>25115256.597303651</v>
      </c>
      <c r="M46">
        <v>25115256.591621835</v>
      </c>
      <c r="N46">
        <v>25115256.585940018</v>
      </c>
      <c r="O46">
        <v>25115161.832815018</v>
      </c>
      <c r="P46">
        <v>25115067.079690017</v>
      </c>
      <c r="Q46">
        <v>25114972.326565016</v>
      </c>
      <c r="R46">
        <v>25114877.573440015</v>
      </c>
      <c r="S46">
        <v>25114782.820315015</v>
      </c>
      <c r="T46">
        <v>25114688.067190014</v>
      </c>
      <c r="U46">
        <v>25114593.314065013</v>
      </c>
      <c r="V46">
        <v>25114498.560940012</v>
      </c>
      <c r="W46">
        <v>25114403.807815012</v>
      </c>
      <c r="X46">
        <v>25114309.054690018</v>
      </c>
      <c r="Y46">
        <v>25110789.30625302</v>
      </c>
      <c r="Z46">
        <v>25107269.557816021</v>
      </c>
      <c r="AA46">
        <v>25103749.809379023</v>
      </c>
      <c r="AB46">
        <v>25100230.060942024</v>
      </c>
      <c r="AC46">
        <v>25096710.312505025</v>
      </c>
      <c r="AD46">
        <v>25093190.564068027</v>
      </c>
      <c r="AE46">
        <v>25089670.815631028</v>
      </c>
      <c r="AF46">
        <v>25086151.06719403</v>
      </c>
      <c r="AG46">
        <v>25082631.318757031</v>
      </c>
      <c r="AH46">
        <v>25079111.570320033</v>
      </c>
    </row>
    <row r="47" spans="1:34">
      <c r="A47" t="s">
        <v>122</v>
      </c>
      <c r="B47" t="s">
        <v>173</v>
      </c>
      <c r="C47">
        <f t="shared" si="0"/>
        <v>1945</v>
      </c>
      <c r="D47">
        <v>45215217.81818182</v>
      </c>
      <c r="E47">
        <v>45057779.63636364</v>
      </c>
      <c r="F47">
        <v>44900341.454545461</v>
      </c>
      <c r="G47">
        <v>44742903.272727281</v>
      </c>
      <c r="H47">
        <v>44585465.090909101</v>
      </c>
      <c r="I47">
        <v>44428026.909090921</v>
      </c>
      <c r="J47">
        <v>44270588.727272741</v>
      </c>
      <c r="K47">
        <v>44113150.545454562</v>
      </c>
      <c r="L47">
        <v>43955712.363636382</v>
      </c>
      <c r="M47">
        <v>43798274.181818202</v>
      </c>
      <c r="N47">
        <v>43640836</v>
      </c>
      <c r="O47">
        <v>43423940.799999997</v>
      </c>
      <c r="P47">
        <v>43207045.599999994</v>
      </c>
      <c r="Q47">
        <v>42990150.399999991</v>
      </c>
      <c r="R47">
        <v>42773255.199999988</v>
      </c>
      <c r="S47">
        <v>42556359.999999985</v>
      </c>
      <c r="T47">
        <v>42339464.799999982</v>
      </c>
      <c r="U47">
        <v>42122569.599999979</v>
      </c>
      <c r="V47">
        <v>41905674.399999976</v>
      </c>
      <c r="W47">
        <v>41688779.199999973</v>
      </c>
      <c r="X47">
        <v>41471884</v>
      </c>
      <c r="Y47">
        <v>41203140.399999999</v>
      </c>
      <c r="Z47">
        <v>40934396.799999997</v>
      </c>
      <c r="AA47">
        <v>40665653.199999996</v>
      </c>
      <c r="AB47">
        <v>40396909.599999994</v>
      </c>
      <c r="AC47">
        <v>40128165.999999993</v>
      </c>
      <c r="AD47">
        <v>39859422.399999991</v>
      </c>
      <c r="AE47">
        <v>39590678.79999999</v>
      </c>
      <c r="AF47">
        <v>39321935.199999988</v>
      </c>
      <c r="AG47">
        <v>39053191.599999987</v>
      </c>
      <c r="AH47">
        <v>38784448</v>
      </c>
    </row>
    <row r="48" spans="1:34">
      <c r="A48" t="s">
        <v>122</v>
      </c>
      <c r="B48" t="s">
        <v>173</v>
      </c>
      <c r="C48">
        <f t="shared" si="0"/>
        <v>1945969</v>
      </c>
      <c r="D48">
        <v>56021291.272727273</v>
      </c>
      <c r="E48">
        <v>55755410.545454547</v>
      </c>
      <c r="F48">
        <v>55489529.81818182</v>
      </c>
      <c r="G48">
        <v>55223649.090909094</v>
      </c>
      <c r="H48">
        <v>54957768.363636367</v>
      </c>
      <c r="I48">
        <v>54691887.63636364</v>
      </c>
      <c r="J48">
        <v>54426006.909090914</v>
      </c>
      <c r="K48">
        <v>54160126.181818187</v>
      </c>
      <c r="L48">
        <v>53894245.454545461</v>
      </c>
      <c r="M48">
        <v>53628364.727272734</v>
      </c>
      <c r="N48">
        <v>53362484</v>
      </c>
      <c r="O48">
        <v>52936872</v>
      </c>
      <c r="P48">
        <v>52511260</v>
      </c>
      <c r="Q48">
        <v>52085648</v>
      </c>
      <c r="R48">
        <v>51660036</v>
      </c>
      <c r="S48">
        <v>51234424</v>
      </c>
      <c r="T48">
        <v>50808812</v>
      </c>
      <c r="U48">
        <v>50383200</v>
      </c>
      <c r="V48">
        <v>49957588</v>
      </c>
      <c r="W48">
        <v>49531976</v>
      </c>
      <c r="X48">
        <v>49106364</v>
      </c>
      <c r="Y48">
        <v>48543506.399999999</v>
      </c>
      <c r="Z48">
        <v>47980648.799999997</v>
      </c>
      <c r="AA48">
        <v>47417791.199999996</v>
      </c>
      <c r="AB48">
        <v>46854933.599999994</v>
      </c>
      <c r="AC48">
        <v>46292075.999999993</v>
      </c>
      <c r="AD48">
        <v>45729218.399999991</v>
      </c>
      <c r="AE48">
        <v>45166360.79999999</v>
      </c>
      <c r="AF48">
        <v>44603503.199999988</v>
      </c>
      <c r="AG48">
        <v>44040645.599999987</v>
      </c>
      <c r="AH48">
        <v>43477788</v>
      </c>
    </row>
    <row r="49" spans="1:34">
      <c r="A49" t="s">
        <v>122</v>
      </c>
      <c r="B49" t="s">
        <v>173</v>
      </c>
      <c r="C49">
        <f t="shared" si="0"/>
        <v>1970989</v>
      </c>
      <c r="D49">
        <v>23317193.272727273</v>
      </c>
      <c r="E49">
        <v>23181398.545454547</v>
      </c>
      <c r="F49">
        <v>23045603.81818182</v>
      </c>
      <c r="G49">
        <v>22909809.090909094</v>
      </c>
      <c r="H49">
        <v>22774014.363636367</v>
      </c>
      <c r="I49">
        <v>22638219.63636364</v>
      </c>
      <c r="J49">
        <v>22502424.909090914</v>
      </c>
      <c r="K49">
        <v>22366630.181818187</v>
      </c>
      <c r="L49">
        <v>22230835.454545461</v>
      </c>
      <c r="M49">
        <v>22095040.727272734</v>
      </c>
      <c r="N49">
        <v>21959246</v>
      </c>
      <c r="O49">
        <v>21737547.199999999</v>
      </c>
      <c r="P49">
        <v>21515848.399999999</v>
      </c>
      <c r="Q49">
        <v>21294149.599999998</v>
      </c>
      <c r="R49">
        <v>21072450.799999997</v>
      </c>
      <c r="S49">
        <v>20850751.999999996</v>
      </c>
      <c r="T49">
        <v>20629053.199999996</v>
      </c>
      <c r="U49">
        <v>20407354.399999995</v>
      </c>
      <c r="V49">
        <v>20185655.599999994</v>
      </c>
      <c r="W49">
        <v>19963956.799999993</v>
      </c>
      <c r="X49">
        <v>19742258</v>
      </c>
      <c r="Y49">
        <v>19432557.800000001</v>
      </c>
      <c r="Z49">
        <v>19122857.600000001</v>
      </c>
      <c r="AA49">
        <v>18813157.400000002</v>
      </c>
      <c r="AB49">
        <v>18503457.200000003</v>
      </c>
      <c r="AC49">
        <v>18193757.000000004</v>
      </c>
      <c r="AD49">
        <v>17884056.800000004</v>
      </c>
      <c r="AE49">
        <v>17574356.600000005</v>
      </c>
      <c r="AF49">
        <v>17264656.400000006</v>
      </c>
      <c r="AG49">
        <v>16954956.200000007</v>
      </c>
      <c r="AH49">
        <v>16645256</v>
      </c>
    </row>
    <row r="50" spans="1:34">
      <c r="A50" t="s">
        <v>122</v>
      </c>
      <c r="B50" t="s">
        <v>173</v>
      </c>
      <c r="C50">
        <f t="shared" si="0"/>
        <v>19902010</v>
      </c>
      <c r="D50">
        <v>10733040</v>
      </c>
      <c r="E50">
        <v>10730324</v>
      </c>
      <c r="F50">
        <v>10727608</v>
      </c>
      <c r="G50">
        <v>10724892</v>
      </c>
      <c r="H50">
        <v>10722176</v>
      </c>
      <c r="I50">
        <v>10719460</v>
      </c>
      <c r="J50">
        <v>10716744</v>
      </c>
      <c r="K50">
        <v>10714028</v>
      </c>
      <c r="L50">
        <v>10711312</v>
      </c>
      <c r="M50">
        <v>10708596</v>
      </c>
      <c r="N50">
        <v>10705880</v>
      </c>
      <c r="O50">
        <v>10697037.699999999</v>
      </c>
      <c r="P50">
        <v>10688195.399999999</v>
      </c>
      <c r="Q50">
        <v>10679353.099999998</v>
      </c>
      <c r="R50">
        <v>10670510.799999997</v>
      </c>
      <c r="S50">
        <v>10661668.499999996</v>
      </c>
      <c r="T50">
        <v>10652826.199999996</v>
      </c>
      <c r="U50">
        <v>10643983.899999995</v>
      </c>
      <c r="V50">
        <v>10635141.599999994</v>
      </c>
      <c r="W50">
        <v>10626299.299999993</v>
      </c>
      <c r="X50">
        <v>10617457</v>
      </c>
      <c r="Y50">
        <v>10597810.9</v>
      </c>
      <c r="Z50">
        <v>10578164.800000001</v>
      </c>
      <c r="AA50">
        <v>10558518.700000001</v>
      </c>
      <c r="AB50">
        <v>10538872.600000001</v>
      </c>
      <c r="AC50">
        <v>10519226.500000002</v>
      </c>
      <c r="AD50">
        <v>10499580.400000002</v>
      </c>
      <c r="AE50">
        <v>10479934.300000003</v>
      </c>
      <c r="AF50">
        <v>10460288.200000003</v>
      </c>
      <c r="AG50">
        <v>10440642.100000003</v>
      </c>
      <c r="AH50">
        <v>10420996</v>
      </c>
    </row>
    <row r="51" spans="1:34">
      <c r="A51" t="s">
        <v>122</v>
      </c>
      <c r="B51" t="s">
        <v>173</v>
      </c>
      <c r="C51">
        <f t="shared" si="0"/>
        <v>2012020</v>
      </c>
      <c r="D51">
        <v>8109325.3465909101</v>
      </c>
      <c r="E51">
        <v>8109325.2556818202</v>
      </c>
      <c r="F51">
        <v>8109325.1647727303</v>
      </c>
      <c r="G51">
        <v>8109325.0738636404</v>
      </c>
      <c r="H51">
        <v>8109324.9829545505</v>
      </c>
      <c r="I51">
        <v>8109324.8920454606</v>
      </c>
      <c r="J51">
        <v>8109324.8011363707</v>
      </c>
      <c r="K51">
        <v>8109324.7102272809</v>
      </c>
      <c r="L51">
        <v>8109324.619318191</v>
      </c>
      <c r="M51">
        <v>8109324.5284091011</v>
      </c>
      <c r="N51">
        <v>8109324.4375000093</v>
      </c>
      <c r="O51">
        <v>8109295.3812500099</v>
      </c>
      <c r="P51">
        <v>8109266.3250000104</v>
      </c>
      <c r="Q51">
        <v>8109237.268750011</v>
      </c>
      <c r="R51">
        <v>8109208.2125000115</v>
      </c>
      <c r="S51">
        <v>8109179.1562500121</v>
      </c>
      <c r="T51">
        <v>8109150.1000000127</v>
      </c>
      <c r="U51">
        <v>8109121.0437500132</v>
      </c>
      <c r="V51">
        <v>8109091.9875000138</v>
      </c>
      <c r="W51">
        <v>8109062.9312500143</v>
      </c>
      <c r="X51">
        <v>8109033.8750000121</v>
      </c>
      <c r="Y51">
        <v>8107987.2687500119</v>
      </c>
      <c r="Z51">
        <v>8106940.6625000117</v>
      </c>
      <c r="AA51">
        <v>8105894.0562500115</v>
      </c>
      <c r="AB51">
        <v>8104847.4500000114</v>
      </c>
      <c r="AC51">
        <v>8103800.8437500112</v>
      </c>
      <c r="AD51">
        <v>8102754.237500011</v>
      </c>
      <c r="AE51">
        <v>8101707.6312500108</v>
      </c>
      <c r="AF51">
        <v>8100661.0250000106</v>
      </c>
      <c r="AG51">
        <v>8099614.4187500104</v>
      </c>
      <c r="AH51">
        <v>8098567.8125000112</v>
      </c>
    </row>
    <row r="52" spans="1:34">
      <c r="A52" t="s">
        <v>124</v>
      </c>
      <c r="B52" t="s">
        <v>171</v>
      </c>
      <c r="C52">
        <f t="shared" si="0"/>
        <v>1945</v>
      </c>
      <c r="D52">
        <v>531114717.09090912</v>
      </c>
      <c r="E52">
        <v>529383866.18181825</v>
      </c>
      <c r="F52">
        <v>527653015.27272737</v>
      </c>
      <c r="G52">
        <v>525922164.36363649</v>
      </c>
      <c r="H52">
        <v>524191313.45454562</v>
      </c>
      <c r="I52">
        <v>522460462.54545474</v>
      </c>
      <c r="J52">
        <v>520729611.63636386</v>
      </c>
      <c r="K52">
        <v>518998760.72727299</v>
      </c>
      <c r="L52">
        <v>517267909.81818211</v>
      </c>
      <c r="M52">
        <v>515537058.90909123</v>
      </c>
      <c r="N52">
        <v>513806208.0000003</v>
      </c>
      <c r="O52">
        <v>511499836.80000031</v>
      </c>
      <c r="P52">
        <v>509193465.60000032</v>
      </c>
      <c r="Q52">
        <v>506887094.40000033</v>
      </c>
      <c r="R52">
        <v>504580723.20000035</v>
      </c>
      <c r="S52">
        <v>502274352.00000036</v>
      </c>
      <c r="T52">
        <v>499967980.80000037</v>
      </c>
      <c r="U52">
        <v>497661609.60000038</v>
      </c>
      <c r="V52">
        <v>495355238.40000039</v>
      </c>
      <c r="W52">
        <v>493048867.20000041</v>
      </c>
      <c r="X52">
        <v>490742496.0000003</v>
      </c>
      <c r="Y52">
        <v>487929584.80000031</v>
      </c>
      <c r="Z52">
        <v>485116673.60000032</v>
      </c>
      <c r="AA52">
        <v>482303762.40000033</v>
      </c>
      <c r="AB52">
        <v>479490851.20000035</v>
      </c>
      <c r="AC52">
        <v>476677940.00000036</v>
      </c>
      <c r="AD52">
        <v>473865028.80000037</v>
      </c>
      <c r="AE52">
        <v>471052117.60000038</v>
      </c>
      <c r="AF52">
        <v>468239206.40000039</v>
      </c>
      <c r="AG52">
        <v>465426295.20000041</v>
      </c>
      <c r="AH52">
        <v>462613384.00000042</v>
      </c>
    </row>
    <row r="53" spans="1:34">
      <c r="A53" t="s">
        <v>124</v>
      </c>
      <c r="B53" t="s">
        <v>171</v>
      </c>
      <c r="C53">
        <f t="shared" si="0"/>
        <v>1945969</v>
      </c>
      <c r="D53">
        <v>602840273.4545455</v>
      </c>
      <c r="E53">
        <v>599069042.909091</v>
      </c>
      <c r="F53">
        <v>595297812.36363649</v>
      </c>
      <c r="G53">
        <v>591526581.81818199</v>
      </c>
      <c r="H53">
        <v>587755351.27272749</v>
      </c>
      <c r="I53">
        <v>583984120.72727299</v>
      </c>
      <c r="J53">
        <v>580212890.18181849</v>
      </c>
      <c r="K53">
        <v>576441659.63636398</v>
      </c>
      <c r="L53">
        <v>572670429.09090948</v>
      </c>
      <c r="M53">
        <v>568899198.54545498</v>
      </c>
      <c r="N53">
        <v>565127968.0000006</v>
      </c>
      <c r="O53">
        <v>559644118.40000057</v>
      </c>
      <c r="P53">
        <v>554160268.80000055</v>
      </c>
      <c r="Q53">
        <v>548676419.20000052</v>
      </c>
      <c r="R53">
        <v>543192569.6000005</v>
      </c>
      <c r="S53">
        <v>537708720.00000048</v>
      </c>
      <c r="T53">
        <v>532224870.40000045</v>
      </c>
      <c r="U53">
        <v>526741020.80000043</v>
      </c>
      <c r="V53">
        <v>521257171.20000041</v>
      </c>
      <c r="W53">
        <v>515773321.60000038</v>
      </c>
      <c r="X53">
        <v>510289472.00000036</v>
      </c>
      <c r="Y53">
        <v>503736931.20000035</v>
      </c>
      <c r="Z53">
        <v>497184390.40000033</v>
      </c>
      <c r="AA53">
        <v>490631849.60000032</v>
      </c>
      <c r="AB53">
        <v>484079308.80000031</v>
      </c>
      <c r="AC53">
        <v>477526768.0000003</v>
      </c>
      <c r="AD53">
        <v>470974227.20000029</v>
      </c>
      <c r="AE53">
        <v>464421686.40000027</v>
      </c>
      <c r="AF53">
        <v>457869145.60000026</v>
      </c>
      <c r="AG53">
        <v>451316604.80000025</v>
      </c>
      <c r="AH53">
        <v>444764064.0000003</v>
      </c>
    </row>
    <row r="54" spans="1:34">
      <c r="A54" t="s">
        <v>124</v>
      </c>
      <c r="B54" t="s">
        <v>171</v>
      </c>
      <c r="C54">
        <f t="shared" si="0"/>
        <v>1970989</v>
      </c>
      <c r="D54">
        <v>614552160.72727275</v>
      </c>
      <c r="E54">
        <v>613719537.4545455</v>
      </c>
      <c r="F54">
        <v>612886914.18181825</v>
      </c>
      <c r="G54">
        <v>612054290.909091</v>
      </c>
      <c r="H54">
        <v>611221667.63636374</v>
      </c>
      <c r="I54">
        <v>610389044.36363649</v>
      </c>
      <c r="J54">
        <v>609556421.09090924</v>
      </c>
      <c r="K54">
        <v>608723797.81818199</v>
      </c>
      <c r="L54">
        <v>607891174.54545474</v>
      </c>
      <c r="M54">
        <v>607058551.27272749</v>
      </c>
      <c r="N54">
        <v>606225928.00000024</v>
      </c>
      <c r="O54">
        <v>604573115.20000029</v>
      </c>
      <c r="P54">
        <v>602920302.40000033</v>
      </c>
      <c r="Q54">
        <v>601267489.60000038</v>
      </c>
      <c r="R54">
        <v>599614676.80000043</v>
      </c>
      <c r="S54">
        <v>597961864.00000048</v>
      </c>
      <c r="T54">
        <v>596309051.20000052</v>
      </c>
      <c r="U54">
        <v>594656238.40000057</v>
      </c>
      <c r="V54">
        <v>593003425.60000062</v>
      </c>
      <c r="W54">
        <v>591350612.80000067</v>
      </c>
      <c r="X54">
        <v>589697800.0000006</v>
      </c>
      <c r="Y54">
        <v>587127552.80000067</v>
      </c>
      <c r="Z54">
        <v>584557305.60000062</v>
      </c>
      <c r="AA54">
        <v>581987058.40000057</v>
      </c>
      <c r="AB54">
        <v>579416811.20000052</v>
      </c>
      <c r="AC54">
        <v>576846564.00000048</v>
      </c>
      <c r="AD54">
        <v>574276316.80000043</v>
      </c>
      <c r="AE54">
        <v>571706069.60000038</v>
      </c>
      <c r="AF54">
        <v>569135822.40000033</v>
      </c>
      <c r="AG54">
        <v>566565575.20000029</v>
      </c>
      <c r="AH54">
        <v>563995328.00000024</v>
      </c>
    </row>
    <row r="55" spans="1:34">
      <c r="A55" t="s">
        <v>124</v>
      </c>
      <c r="B55" t="s">
        <v>171</v>
      </c>
      <c r="C55">
        <f t="shared" si="0"/>
        <v>19902010</v>
      </c>
      <c r="D55">
        <v>592933644.36363637</v>
      </c>
      <c r="E55">
        <v>592871344.72727275</v>
      </c>
      <c r="F55">
        <v>592809045.09090912</v>
      </c>
      <c r="G55">
        <v>592746745.4545455</v>
      </c>
      <c r="H55">
        <v>592684445.81818187</v>
      </c>
      <c r="I55">
        <v>592622146.18181825</v>
      </c>
      <c r="J55">
        <v>592559846.54545462</v>
      </c>
      <c r="K55">
        <v>592497546.909091</v>
      </c>
      <c r="L55">
        <v>592435247.27272737</v>
      </c>
      <c r="M55">
        <v>592372947.63636374</v>
      </c>
      <c r="N55">
        <v>592310648.00000012</v>
      </c>
      <c r="O55">
        <v>592063092.00000012</v>
      </c>
      <c r="P55">
        <v>591815536.00000012</v>
      </c>
      <c r="Q55">
        <v>591567980.00000012</v>
      </c>
      <c r="R55">
        <v>591320424.00000012</v>
      </c>
      <c r="S55">
        <v>591072868.00000012</v>
      </c>
      <c r="T55">
        <v>590825312.00000012</v>
      </c>
      <c r="U55">
        <v>590577756.00000012</v>
      </c>
      <c r="V55">
        <v>590330200.00000012</v>
      </c>
      <c r="W55">
        <v>590082644.00000012</v>
      </c>
      <c r="X55">
        <v>589835088</v>
      </c>
      <c r="Y55">
        <v>589285424.79999995</v>
      </c>
      <c r="Z55">
        <v>588735761.5999999</v>
      </c>
      <c r="AA55">
        <v>588186098.39999986</v>
      </c>
      <c r="AB55">
        <v>587636435.19999981</v>
      </c>
      <c r="AC55">
        <v>587086771.99999976</v>
      </c>
      <c r="AD55">
        <v>586537108.79999971</v>
      </c>
      <c r="AE55">
        <v>585987445.59999967</v>
      </c>
      <c r="AF55">
        <v>585437782.39999962</v>
      </c>
      <c r="AG55">
        <v>584888119.19999957</v>
      </c>
      <c r="AH55">
        <v>584338455.99999964</v>
      </c>
    </row>
    <row r="56" spans="1:34">
      <c r="A56" t="s">
        <v>124</v>
      </c>
      <c r="B56" t="s">
        <v>171</v>
      </c>
      <c r="C56">
        <f t="shared" si="0"/>
        <v>2012020</v>
      </c>
      <c r="D56">
        <v>208135081.90909091</v>
      </c>
      <c r="E56">
        <v>208135080.81818181</v>
      </c>
      <c r="F56">
        <v>208135079.72727272</v>
      </c>
      <c r="G56">
        <v>208135078.63636363</v>
      </c>
      <c r="H56">
        <v>208135077.54545453</v>
      </c>
      <c r="I56">
        <v>208135076.45454544</v>
      </c>
      <c r="J56">
        <v>208135075.36363634</v>
      </c>
      <c r="K56">
        <v>208135074.27272725</v>
      </c>
      <c r="L56">
        <v>208135073.18181816</v>
      </c>
      <c r="M56">
        <v>208135072.09090906</v>
      </c>
      <c r="N56">
        <v>208135071.00000003</v>
      </c>
      <c r="O56">
        <v>208135070.75000003</v>
      </c>
      <c r="P56">
        <v>208135070.50000003</v>
      </c>
      <c r="Q56">
        <v>208135070.25000003</v>
      </c>
      <c r="R56">
        <v>208135070.00000003</v>
      </c>
      <c r="S56">
        <v>208135069.75000003</v>
      </c>
      <c r="T56">
        <v>208135069.50000003</v>
      </c>
      <c r="U56">
        <v>208135069.25000003</v>
      </c>
      <c r="V56">
        <v>208135069.00000003</v>
      </c>
      <c r="W56">
        <v>208135068.75000003</v>
      </c>
      <c r="X56">
        <v>208135068.50000003</v>
      </c>
      <c r="Y56">
        <v>208090145.75000003</v>
      </c>
      <c r="Z56">
        <v>208045223.00000003</v>
      </c>
      <c r="AA56">
        <v>208000300.25000003</v>
      </c>
      <c r="AB56">
        <v>207955377.50000003</v>
      </c>
      <c r="AC56">
        <v>207910454.75000003</v>
      </c>
      <c r="AD56">
        <v>207865532.00000003</v>
      </c>
      <c r="AE56">
        <v>207820609.25000003</v>
      </c>
      <c r="AF56">
        <v>207775686.50000003</v>
      </c>
      <c r="AG56">
        <v>207730763.75000003</v>
      </c>
      <c r="AH56">
        <v>207685841.00000003</v>
      </c>
    </row>
    <row r="57" spans="1:34">
      <c r="A57" t="s">
        <v>124</v>
      </c>
      <c r="B57" t="s">
        <v>173</v>
      </c>
      <c r="C57">
        <f t="shared" si="0"/>
        <v>1945</v>
      </c>
      <c r="D57">
        <v>304984315.81818181</v>
      </c>
      <c r="E57">
        <v>303990939.63636363</v>
      </c>
      <c r="F57">
        <v>302997563.45454544</v>
      </c>
      <c r="G57">
        <v>302004187.27272725</v>
      </c>
      <c r="H57">
        <v>301010811.09090906</v>
      </c>
      <c r="I57">
        <v>300017434.90909088</v>
      </c>
      <c r="J57">
        <v>299024058.72727269</v>
      </c>
      <c r="K57">
        <v>298030682.5454545</v>
      </c>
      <c r="L57">
        <v>297037306.36363631</v>
      </c>
      <c r="M57">
        <v>296043930.18181813</v>
      </c>
      <c r="N57">
        <v>295050554.00000006</v>
      </c>
      <c r="O57">
        <v>293739837.60000008</v>
      </c>
      <c r="P57">
        <v>292429121.20000011</v>
      </c>
      <c r="Q57">
        <v>291118404.80000013</v>
      </c>
      <c r="R57">
        <v>289807688.40000015</v>
      </c>
      <c r="S57">
        <v>288496972.00000018</v>
      </c>
      <c r="T57">
        <v>287186255.6000002</v>
      </c>
      <c r="U57">
        <v>285875539.20000023</v>
      </c>
      <c r="V57">
        <v>284564822.80000025</v>
      </c>
      <c r="W57">
        <v>283254106.40000027</v>
      </c>
      <c r="X57">
        <v>281943390.00000018</v>
      </c>
      <c r="Y57">
        <v>280369397.40000015</v>
      </c>
      <c r="Z57">
        <v>278795404.80000013</v>
      </c>
      <c r="AA57">
        <v>277221412.20000011</v>
      </c>
      <c r="AB57">
        <v>275647419.60000008</v>
      </c>
      <c r="AC57">
        <v>274073427.00000006</v>
      </c>
      <c r="AD57">
        <v>272499434.40000004</v>
      </c>
      <c r="AE57">
        <v>270925441.80000001</v>
      </c>
      <c r="AF57">
        <v>269351449.19999999</v>
      </c>
      <c r="AG57">
        <v>267777456.59999996</v>
      </c>
      <c r="AH57">
        <v>266203464.00000006</v>
      </c>
    </row>
    <row r="58" spans="1:34">
      <c r="A58" t="s">
        <v>124</v>
      </c>
      <c r="B58" t="s">
        <v>173</v>
      </c>
      <c r="C58">
        <f t="shared" si="0"/>
        <v>1945969</v>
      </c>
      <c r="D58">
        <v>535150560</v>
      </c>
      <c r="E58">
        <v>531821296</v>
      </c>
      <c r="F58">
        <v>528492032</v>
      </c>
      <c r="G58">
        <v>525162768</v>
      </c>
      <c r="H58">
        <v>521833504</v>
      </c>
      <c r="I58">
        <v>518504240</v>
      </c>
      <c r="J58">
        <v>515174976</v>
      </c>
      <c r="K58">
        <v>511845712</v>
      </c>
      <c r="L58">
        <v>508516448</v>
      </c>
      <c r="M58">
        <v>505187184</v>
      </c>
      <c r="N58">
        <v>501857920</v>
      </c>
      <c r="O58">
        <v>497067759.19999999</v>
      </c>
      <c r="P58">
        <v>492277598.39999998</v>
      </c>
      <c r="Q58">
        <v>487487437.59999996</v>
      </c>
      <c r="R58">
        <v>482697276.79999995</v>
      </c>
      <c r="S58">
        <v>477907115.99999994</v>
      </c>
      <c r="T58">
        <v>473116955.19999993</v>
      </c>
      <c r="U58">
        <v>468326794.39999992</v>
      </c>
      <c r="V58">
        <v>463536633.5999999</v>
      </c>
      <c r="W58">
        <v>458746472.79999989</v>
      </c>
      <c r="X58">
        <v>453956312</v>
      </c>
      <c r="Y58">
        <v>448289697.60000002</v>
      </c>
      <c r="Z58">
        <v>442623083.20000005</v>
      </c>
      <c r="AA58">
        <v>436956468.80000007</v>
      </c>
      <c r="AB58">
        <v>431289854.4000001</v>
      </c>
      <c r="AC58">
        <v>425623240.00000012</v>
      </c>
      <c r="AD58">
        <v>419956625.60000014</v>
      </c>
      <c r="AE58">
        <v>414290011.20000017</v>
      </c>
      <c r="AF58">
        <v>408623396.80000019</v>
      </c>
      <c r="AG58">
        <v>402956782.40000021</v>
      </c>
      <c r="AH58">
        <v>397290168.00000024</v>
      </c>
    </row>
    <row r="59" spans="1:34">
      <c r="A59" t="s">
        <v>124</v>
      </c>
      <c r="B59" t="s">
        <v>173</v>
      </c>
      <c r="C59">
        <f t="shared" si="0"/>
        <v>1970989</v>
      </c>
      <c r="D59">
        <v>274202614.18181819</v>
      </c>
      <c r="E59">
        <v>273539280.36363637</v>
      </c>
      <c r="F59">
        <v>272875946.54545456</v>
      </c>
      <c r="G59">
        <v>272212612.72727275</v>
      </c>
      <c r="H59">
        <v>271549278.90909094</v>
      </c>
      <c r="I59">
        <v>270885945.09090912</v>
      </c>
      <c r="J59">
        <v>270222611.27272731</v>
      </c>
      <c r="K59">
        <v>269559277.4545455</v>
      </c>
      <c r="L59">
        <v>268895943.63636369</v>
      </c>
      <c r="M59">
        <v>268232609.81818187</v>
      </c>
      <c r="N59">
        <v>267569276</v>
      </c>
      <c r="O59">
        <v>266275495.60000002</v>
      </c>
      <c r="P59">
        <v>264981715.20000005</v>
      </c>
      <c r="Q59">
        <v>263687934.80000007</v>
      </c>
      <c r="R59">
        <v>262394154.4000001</v>
      </c>
      <c r="S59">
        <v>261100374.00000012</v>
      </c>
      <c r="T59">
        <v>259806593.60000014</v>
      </c>
      <c r="U59">
        <v>258512813.20000017</v>
      </c>
      <c r="V59">
        <v>257219032.80000019</v>
      </c>
      <c r="W59">
        <v>255925252.40000021</v>
      </c>
      <c r="X59">
        <v>254631472.00000012</v>
      </c>
      <c r="Y59">
        <v>252656705.20000011</v>
      </c>
      <c r="Z59">
        <v>250681938.4000001</v>
      </c>
      <c r="AA59">
        <v>248707171.60000008</v>
      </c>
      <c r="AB59">
        <v>246732404.80000007</v>
      </c>
      <c r="AC59">
        <v>244757638.00000006</v>
      </c>
      <c r="AD59">
        <v>242782871.20000005</v>
      </c>
      <c r="AE59">
        <v>240808104.40000004</v>
      </c>
      <c r="AF59">
        <v>238833337.60000002</v>
      </c>
      <c r="AG59">
        <v>236858570.80000004</v>
      </c>
      <c r="AH59">
        <v>234883804.00000006</v>
      </c>
    </row>
    <row r="60" spans="1:34">
      <c r="A60" t="s">
        <v>124</v>
      </c>
      <c r="B60" t="s">
        <v>173</v>
      </c>
      <c r="C60">
        <f t="shared" si="0"/>
        <v>19902010</v>
      </c>
      <c r="D60">
        <v>175232138.18181819</v>
      </c>
      <c r="E60">
        <v>175190160.36363637</v>
      </c>
      <c r="F60">
        <v>175148182.54545456</v>
      </c>
      <c r="G60">
        <v>175106204.72727275</v>
      </c>
      <c r="H60">
        <v>175064226.90909094</v>
      </c>
      <c r="I60">
        <v>175022249.09090912</v>
      </c>
      <c r="J60">
        <v>174980271.27272731</v>
      </c>
      <c r="K60">
        <v>174938293.4545455</v>
      </c>
      <c r="L60">
        <v>174896315.63636369</v>
      </c>
      <c r="M60">
        <v>174854337.81818187</v>
      </c>
      <c r="N60">
        <v>174812360.00000003</v>
      </c>
      <c r="O60">
        <v>174670689.30000001</v>
      </c>
      <c r="P60">
        <v>174529018.59999999</v>
      </c>
      <c r="Q60">
        <v>174387347.89999998</v>
      </c>
      <c r="R60">
        <v>174245677.19999996</v>
      </c>
      <c r="S60">
        <v>174104006.49999994</v>
      </c>
      <c r="T60">
        <v>173962335.79999992</v>
      </c>
      <c r="U60">
        <v>173820665.0999999</v>
      </c>
      <c r="V60">
        <v>173678994.39999989</v>
      </c>
      <c r="W60">
        <v>173537323.69999987</v>
      </c>
      <c r="X60">
        <v>173395652.99999991</v>
      </c>
      <c r="Y60">
        <v>173107921.79999992</v>
      </c>
      <c r="Z60">
        <v>172820190.59999993</v>
      </c>
      <c r="AA60">
        <v>172532459.39999995</v>
      </c>
      <c r="AB60">
        <v>172244728.19999996</v>
      </c>
      <c r="AC60">
        <v>171956996.99999997</v>
      </c>
      <c r="AD60">
        <v>171669265.79999998</v>
      </c>
      <c r="AE60">
        <v>171381534.59999999</v>
      </c>
      <c r="AF60">
        <v>171093803.40000001</v>
      </c>
      <c r="AG60">
        <v>170806072.20000002</v>
      </c>
      <c r="AH60">
        <v>170518341</v>
      </c>
    </row>
    <row r="61" spans="1:34">
      <c r="A61" t="s">
        <v>124</v>
      </c>
      <c r="B61" t="s">
        <v>173</v>
      </c>
      <c r="C61">
        <f t="shared" si="0"/>
        <v>2012020</v>
      </c>
      <c r="D61">
        <v>190928295.04545453</v>
      </c>
      <c r="E61">
        <v>190928293.59090906</v>
      </c>
      <c r="F61">
        <v>190928292.1363636</v>
      </c>
      <c r="G61">
        <v>190928290.68181813</v>
      </c>
      <c r="H61">
        <v>190928289.22727266</v>
      </c>
      <c r="I61">
        <v>190928287.77272719</v>
      </c>
      <c r="J61">
        <v>190928286.31818172</v>
      </c>
      <c r="K61">
        <v>190928284.86363626</v>
      </c>
      <c r="L61">
        <v>190928283.40909079</v>
      </c>
      <c r="M61">
        <v>190928281.95454532</v>
      </c>
      <c r="N61">
        <v>190928280.5</v>
      </c>
      <c r="O61">
        <v>190928279.72500002</v>
      </c>
      <c r="P61">
        <v>190928278.95000005</v>
      </c>
      <c r="Q61">
        <v>190928278.17500007</v>
      </c>
      <c r="R61">
        <v>190928277.4000001</v>
      </c>
      <c r="S61">
        <v>190928276.62500012</v>
      </c>
      <c r="T61">
        <v>190928275.85000014</v>
      </c>
      <c r="U61">
        <v>190928275.07500017</v>
      </c>
      <c r="V61">
        <v>190928274.30000019</v>
      </c>
      <c r="W61">
        <v>190928273.52500021</v>
      </c>
      <c r="X61">
        <v>190928272.75000018</v>
      </c>
      <c r="Y61">
        <v>190896615.9750002</v>
      </c>
      <c r="Z61">
        <v>190864959.20000023</v>
      </c>
      <c r="AA61">
        <v>190833302.42500025</v>
      </c>
      <c r="AB61">
        <v>190801645.65000027</v>
      </c>
      <c r="AC61">
        <v>190769988.8750003</v>
      </c>
      <c r="AD61">
        <v>190738332.10000032</v>
      </c>
      <c r="AE61">
        <v>190706675.32500035</v>
      </c>
      <c r="AF61">
        <v>190675018.55000037</v>
      </c>
      <c r="AG61">
        <v>190643361.77500039</v>
      </c>
      <c r="AH61">
        <v>190611705.00000039</v>
      </c>
    </row>
    <row r="62" spans="1:34">
      <c r="A62" t="s">
        <v>126</v>
      </c>
      <c r="B62" t="s">
        <v>171</v>
      </c>
      <c r="C62">
        <f t="shared" si="0"/>
        <v>1945</v>
      </c>
      <c r="D62">
        <v>49996404</v>
      </c>
      <c r="E62">
        <v>49813542</v>
      </c>
      <c r="F62">
        <v>49630680</v>
      </c>
      <c r="G62">
        <v>49447818</v>
      </c>
      <c r="H62">
        <v>49264956</v>
      </c>
      <c r="I62">
        <v>49082094</v>
      </c>
      <c r="J62">
        <v>48899232</v>
      </c>
      <c r="K62">
        <v>48716370</v>
      </c>
      <c r="L62">
        <v>48533508</v>
      </c>
      <c r="M62">
        <v>48350646</v>
      </c>
      <c r="N62">
        <v>48167784.000000007</v>
      </c>
      <c r="O62">
        <v>47930860.600000009</v>
      </c>
      <c r="P62">
        <v>47693937.20000001</v>
      </c>
      <c r="Q62">
        <v>47457013.800000012</v>
      </c>
      <c r="R62">
        <v>47220090.400000013</v>
      </c>
      <c r="S62">
        <v>46983167.000000015</v>
      </c>
      <c r="T62">
        <v>46746243.600000016</v>
      </c>
      <c r="U62">
        <v>46509320.200000018</v>
      </c>
      <c r="V62">
        <v>46272396.800000019</v>
      </c>
      <c r="W62">
        <v>46035473.400000021</v>
      </c>
      <c r="X62">
        <v>45798550.000000007</v>
      </c>
      <c r="Y62">
        <v>45509958.050000012</v>
      </c>
      <c r="Z62">
        <v>45221366.100000016</v>
      </c>
      <c r="AA62">
        <v>44932774.150000021</v>
      </c>
      <c r="AB62">
        <v>44644182.200000025</v>
      </c>
      <c r="AC62">
        <v>44355590.25000003</v>
      </c>
      <c r="AD62">
        <v>44066998.300000034</v>
      </c>
      <c r="AE62">
        <v>43778406.350000039</v>
      </c>
      <c r="AF62">
        <v>43489814.400000043</v>
      </c>
      <c r="AG62">
        <v>43201222.450000048</v>
      </c>
      <c r="AH62">
        <v>42912630.50000003</v>
      </c>
    </row>
    <row r="63" spans="1:34">
      <c r="A63" t="s">
        <v>126</v>
      </c>
      <c r="B63" t="s">
        <v>171</v>
      </c>
      <c r="C63">
        <f t="shared" si="0"/>
        <v>1945969</v>
      </c>
      <c r="D63">
        <v>39950380.909090906</v>
      </c>
      <c r="E63">
        <v>39742554.818181813</v>
      </c>
      <c r="F63">
        <v>39534728.727272719</v>
      </c>
      <c r="G63">
        <v>39326902.636363626</v>
      </c>
      <c r="H63">
        <v>39119076.545454532</v>
      </c>
      <c r="I63">
        <v>38911250.454545438</v>
      </c>
      <c r="J63">
        <v>38703424.363636345</v>
      </c>
      <c r="K63">
        <v>38495598.272727251</v>
      </c>
      <c r="L63">
        <v>38287772.181818157</v>
      </c>
      <c r="M63">
        <v>38079946.090909064</v>
      </c>
      <c r="N63">
        <v>37872119.999999963</v>
      </c>
      <c r="O63">
        <v>37535053.999999963</v>
      </c>
      <c r="P63">
        <v>37197987.999999963</v>
      </c>
      <c r="Q63">
        <v>36860921.999999963</v>
      </c>
      <c r="R63">
        <v>36523855.999999963</v>
      </c>
      <c r="S63">
        <v>36186789.999999963</v>
      </c>
      <c r="T63">
        <v>35849723.999999963</v>
      </c>
      <c r="U63">
        <v>35512657.999999963</v>
      </c>
      <c r="V63">
        <v>35175591.999999963</v>
      </c>
      <c r="W63">
        <v>34838525.999999963</v>
      </c>
      <c r="X63">
        <v>34501459.99999997</v>
      </c>
      <c r="Y63">
        <v>34062994.49999997</v>
      </c>
      <c r="Z63">
        <v>33624528.99999997</v>
      </c>
      <c r="AA63">
        <v>33186063.49999997</v>
      </c>
      <c r="AB63">
        <v>32747597.99999997</v>
      </c>
      <c r="AC63">
        <v>32309132.49999997</v>
      </c>
      <c r="AD63">
        <v>31870666.99999997</v>
      </c>
      <c r="AE63">
        <v>31432201.49999997</v>
      </c>
      <c r="AF63">
        <v>30993735.99999997</v>
      </c>
      <c r="AG63">
        <v>30555270.49999997</v>
      </c>
      <c r="AH63">
        <v>30116804.999999955</v>
      </c>
    </row>
    <row r="64" spans="1:34">
      <c r="A64" t="s">
        <v>126</v>
      </c>
      <c r="B64" t="s">
        <v>171</v>
      </c>
      <c r="C64">
        <f t="shared" si="0"/>
        <v>1970989</v>
      </c>
      <c r="D64">
        <v>65262463.88636364</v>
      </c>
      <c r="E64">
        <v>65155219.272727281</v>
      </c>
      <c r="F64">
        <v>65047974.659090921</v>
      </c>
      <c r="G64">
        <v>64940730.045454562</v>
      </c>
      <c r="H64">
        <v>64833485.431818202</v>
      </c>
      <c r="I64">
        <v>64726240.818181843</v>
      </c>
      <c r="J64">
        <v>64618996.204545483</v>
      </c>
      <c r="K64">
        <v>64511751.590909123</v>
      </c>
      <c r="L64">
        <v>64404506.977272764</v>
      </c>
      <c r="M64">
        <v>64297262.363636404</v>
      </c>
      <c r="N64">
        <v>64190017.750000037</v>
      </c>
      <c r="O64">
        <v>63954249.775000043</v>
      </c>
      <c r="P64">
        <v>63718481.800000049</v>
      </c>
      <c r="Q64">
        <v>63482713.825000055</v>
      </c>
      <c r="R64">
        <v>63246945.850000061</v>
      </c>
      <c r="S64">
        <v>63011177.875000067</v>
      </c>
      <c r="T64">
        <v>62775409.900000073</v>
      </c>
      <c r="U64">
        <v>62539641.925000079</v>
      </c>
      <c r="V64">
        <v>62303873.950000085</v>
      </c>
      <c r="W64">
        <v>62068105.975000091</v>
      </c>
      <c r="X64">
        <v>61832338.00000006</v>
      </c>
      <c r="Y64">
        <v>61444597.175000057</v>
      </c>
      <c r="Z64">
        <v>61056856.350000054</v>
      </c>
      <c r="AA64">
        <v>60669115.525000051</v>
      </c>
      <c r="AB64">
        <v>60281374.700000048</v>
      </c>
      <c r="AC64">
        <v>59893633.875000045</v>
      </c>
      <c r="AD64">
        <v>59505893.050000042</v>
      </c>
      <c r="AE64">
        <v>59118152.225000039</v>
      </c>
      <c r="AF64">
        <v>58730411.400000036</v>
      </c>
      <c r="AG64">
        <v>58342670.575000033</v>
      </c>
      <c r="AH64">
        <v>57954929.75000003</v>
      </c>
    </row>
    <row r="65" spans="1:34">
      <c r="A65" t="s">
        <v>126</v>
      </c>
      <c r="B65" t="s">
        <v>171</v>
      </c>
      <c r="C65">
        <f t="shared" si="0"/>
        <v>19902010</v>
      </c>
      <c r="D65">
        <v>34461194.727272727</v>
      </c>
      <c r="E65">
        <v>34453930.704545453</v>
      </c>
      <c r="F65">
        <v>34446666.68181818</v>
      </c>
      <c r="G65">
        <v>34439402.659090906</v>
      </c>
      <c r="H65">
        <v>34432138.636363633</v>
      </c>
      <c r="I65">
        <v>34424874.61363636</v>
      </c>
      <c r="J65">
        <v>34417610.590909086</v>
      </c>
      <c r="K65">
        <v>34410346.568181813</v>
      </c>
      <c r="L65">
        <v>34403082.545454539</v>
      </c>
      <c r="M65">
        <v>34395818.522727266</v>
      </c>
      <c r="N65">
        <v>34388554.499999985</v>
      </c>
      <c r="O65">
        <v>34367550.924999982</v>
      </c>
      <c r="P65">
        <v>34346547.349999979</v>
      </c>
      <c r="Q65">
        <v>34325543.774999976</v>
      </c>
      <c r="R65">
        <v>34304540.199999973</v>
      </c>
      <c r="S65">
        <v>34283536.62499997</v>
      </c>
      <c r="T65">
        <v>34262533.049999967</v>
      </c>
      <c r="U65">
        <v>34241529.474999964</v>
      </c>
      <c r="V65">
        <v>34220525.899999961</v>
      </c>
      <c r="W65">
        <v>34199522.324999958</v>
      </c>
      <c r="X65">
        <v>34178518.749999963</v>
      </c>
      <c r="Y65">
        <v>34135346.374999963</v>
      </c>
      <c r="Z65">
        <v>34092173.999999963</v>
      </c>
      <c r="AA65">
        <v>34049001.624999963</v>
      </c>
      <c r="AB65">
        <v>34005829.249999963</v>
      </c>
      <c r="AC65">
        <v>33962656.874999963</v>
      </c>
      <c r="AD65">
        <v>33919484.499999963</v>
      </c>
      <c r="AE65">
        <v>33876312.124999963</v>
      </c>
      <c r="AF65">
        <v>33833139.749999963</v>
      </c>
      <c r="AG65">
        <v>33789967.374999963</v>
      </c>
      <c r="AH65">
        <v>33746794.999999963</v>
      </c>
    </row>
    <row r="66" spans="1:34">
      <c r="A66" t="s">
        <v>126</v>
      </c>
      <c r="B66" t="s">
        <v>171</v>
      </c>
      <c r="C66">
        <f t="shared" si="0"/>
        <v>2012020</v>
      </c>
      <c r="D66">
        <v>15654699.946022728</v>
      </c>
      <c r="E66">
        <v>15654699.985795455</v>
      </c>
      <c r="F66">
        <v>15654700.025568182</v>
      </c>
      <c r="G66">
        <v>15654700.065340908</v>
      </c>
      <c r="H66">
        <v>15654700.105113635</v>
      </c>
      <c r="I66">
        <v>15654700.144886361</v>
      </c>
      <c r="J66">
        <v>15654700.184659088</v>
      </c>
      <c r="K66">
        <v>15654700.224431815</v>
      </c>
      <c r="L66">
        <v>15654700.264204541</v>
      </c>
      <c r="M66">
        <v>15654700.303977268</v>
      </c>
      <c r="N66">
        <v>15654700.343749991</v>
      </c>
      <c r="O66">
        <v>15654574.11562499</v>
      </c>
      <c r="P66">
        <v>15654447.88749999</v>
      </c>
      <c r="Q66">
        <v>15654321.65937499</v>
      </c>
      <c r="R66">
        <v>15654195.431249989</v>
      </c>
      <c r="S66">
        <v>15654069.203124989</v>
      </c>
      <c r="T66">
        <v>15653942.974999988</v>
      </c>
      <c r="U66">
        <v>15653816.746874988</v>
      </c>
      <c r="V66">
        <v>15653690.518749988</v>
      </c>
      <c r="W66">
        <v>15653564.290624987</v>
      </c>
      <c r="X66">
        <v>15653438.062499989</v>
      </c>
      <c r="Y66">
        <v>15650899.281249989</v>
      </c>
      <c r="Z66">
        <v>15648360.499999989</v>
      </c>
      <c r="AA66">
        <v>15645821.718749989</v>
      </c>
      <c r="AB66">
        <v>15643282.937499989</v>
      </c>
      <c r="AC66">
        <v>15640744.156249989</v>
      </c>
      <c r="AD66">
        <v>15638205.374999989</v>
      </c>
      <c r="AE66">
        <v>15635666.593749989</v>
      </c>
      <c r="AF66">
        <v>15633127.812499989</v>
      </c>
      <c r="AG66">
        <v>15630589.031249989</v>
      </c>
      <c r="AH66">
        <v>15628050.249999985</v>
      </c>
    </row>
    <row r="67" spans="1:34">
      <c r="A67" t="s">
        <v>126</v>
      </c>
      <c r="B67" t="s">
        <v>173</v>
      </c>
      <c r="C67">
        <f t="shared" si="0"/>
        <v>1945</v>
      </c>
      <c r="D67">
        <v>37718850.18181818</v>
      </c>
      <c r="E67">
        <v>37615236.36363636</v>
      </c>
      <c r="F67">
        <v>37511622.545454539</v>
      </c>
      <c r="G67">
        <v>37408008.727272719</v>
      </c>
      <c r="H67">
        <v>37304394.909090899</v>
      </c>
      <c r="I67">
        <v>37200781.090909079</v>
      </c>
      <c r="J67">
        <v>37097167.272727259</v>
      </c>
      <c r="K67">
        <v>36993553.454545438</v>
      </c>
      <c r="L67">
        <v>36889939.636363618</v>
      </c>
      <c r="M67">
        <v>36786325.818181798</v>
      </c>
      <c r="N67">
        <v>36682712</v>
      </c>
      <c r="O67">
        <v>36540837.600000001</v>
      </c>
      <c r="P67">
        <v>36398963.200000003</v>
      </c>
      <c r="Q67">
        <v>36257088.800000004</v>
      </c>
      <c r="R67">
        <v>36115214.400000006</v>
      </c>
      <c r="S67">
        <v>35973340.000000007</v>
      </c>
      <c r="T67">
        <v>35831465.600000009</v>
      </c>
      <c r="U67">
        <v>35689591.20000001</v>
      </c>
      <c r="V67">
        <v>35547716.800000012</v>
      </c>
      <c r="W67">
        <v>35405842.400000013</v>
      </c>
      <c r="X67">
        <v>35263968</v>
      </c>
      <c r="Y67">
        <v>35086416.200000003</v>
      </c>
      <c r="Z67">
        <v>34908864.400000006</v>
      </c>
      <c r="AA67">
        <v>34731312.600000009</v>
      </c>
      <c r="AB67">
        <v>34553760.800000012</v>
      </c>
      <c r="AC67">
        <v>34376209.000000015</v>
      </c>
      <c r="AD67">
        <v>34198657.200000018</v>
      </c>
      <c r="AE67">
        <v>34021105.400000021</v>
      </c>
      <c r="AF67">
        <v>33843553.600000024</v>
      </c>
      <c r="AG67">
        <v>33666001.800000027</v>
      </c>
      <c r="AH67">
        <v>33488450</v>
      </c>
    </row>
    <row r="68" spans="1:34">
      <c r="A68" t="s">
        <v>126</v>
      </c>
      <c r="B68" t="s">
        <v>173</v>
      </c>
      <c r="C68">
        <f t="shared" si="0"/>
        <v>1945969</v>
      </c>
      <c r="D68">
        <v>25673834.181818184</v>
      </c>
      <c r="E68">
        <v>25532354.363636367</v>
      </c>
      <c r="F68">
        <v>25390874.545454551</v>
      </c>
      <c r="G68">
        <v>25249394.727272734</v>
      </c>
      <c r="H68">
        <v>25107914.909090918</v>
      </c>
      <c r="I68">
        <v>24966435.090909101</v>
      </c>
      <c r="J68">
        <v>24824955.272727285</v>
      </c>
      <c r="K68">
        <v>24683475.454545468</v>
      </c>
      <c r="L68">
        <v>24541995.636363652</v>
      </c>
      <c r="M68">
        <v>24400515.818181835</v>
      </c>
      <c r="N68">
        <v>24259036</v>
      </c>
      <c r="O68">
        <v>24035322.199999999</v>
      </c>
      <c r="P68">
        <v>23811608.399999999</v>
      </c>
      <c r="Q68">
        <v>23587894.599999998</v>
      </c>
      <c r="R68">
        <v>23364180.799999997</v>
      </c>
      <c r="S68">
        <v>23140466.999999996</v>
      </c>
      <c r="T68">
        <v>22916753.199999996</v>
      </c>
      <c r="U68">
        <v>22693039.399999995</v>
      </c>
      <c r="V68">
        <v>22469325.599999994</v>
      </c>
      <c r="W68">
        <v>22245611.799999993</v>
      </c>
      <c r="X68">
        <v>22021898</v>
      </c>
      <c r="Y68">
        <v>21736295.800000001</v>
      </c>
      <c r="Z68">
        <v>21450693.600000001</v>
      </c>
      <c r="AA68">
        <v>21165091.400000002</v>
      </c>
      <c r="AB68">
        <v>20879489.200000003</v>
      </c>
      <c r="AC68">
        <v>20593887.000000004</v>
      </c>
      <c r="AD68">
        <v>20308284.800000004</v>
      </c>
      <c r="AE68">
        <v>20022682.600000005</v>
      </c>
      <c r="AF68">
        <v>19737080.400000006</v>
      </c>
      <c r="AG68">
        <v>19451478.200000007</v>
      </c>
      <c r="AH68">
        <v>19165876</v>
      </c>
    </row>
    <row r="69" spans="1:34">
      <c r="A69" t="s">
        <v>126</v>
      </c>
      <c r="B69" t="s">
        <v>173</v>
      </c>
      <c r="C69">
        <f t="shared" si="0"/>
        <v>1970989</v>
      </c>
      <c r="D69">
        <v>10280193.5</v>
      </c>
      <c r="E69">
        <v>10252032</v>
      </c>
      <c r="F69">
        <v>10223870.5</v>
      </c>
      <c r="G69">
        <v>10195709</v>
      </c>
      <c r="H69">
        <v>10167547.5</v>
      </c>
      <c r="I69">
        <v>10139386</v>
      </c>
      <c r="J69">
        <v>10111224.5</v>
      </c>
      <c r="K69">
        <v>10083063</v>
      </c>
      <c r="L69">
        <v>10054901.5</v>
      </c>
      <c r="M69">
        <v>10026740</v>
      </c>
      <c r="N69">
        <v>9998578.5</v>
      </c>
      <c r="O69">
        <v>9940787.0499999989</v>
      </c>
      <c r="P69">
        <v>9882995.5999999978</v>
      </c>
      <c r="Q69">
        <v>9825204.1499999966</v>
      </c>
      <c r="R69">
        <v>9767412.6999999955</v>
      </c>
      <c r="S69">
        <v>9709621.2499999944</v>
      </c>
      <c r="T69">
        <v>9651829.7999999933</v>
      </c>
      <c r="U69">
        <v>9594038.3499999922</v>
      </c>
      <c r="V69">
        <v>9536246.8999999911</v>
      </c>
      <c r="W69">
        <v>9478455.4499999899</v>
      </c>
      <c r="X69">
        <v>9420664</v>
      </c>
      <c r="Y69">
        <v>9330979.2999999989</v>
      </c>
      <c r="Z69">
        <v>9241294.5999999978</v>
      </c>
      <c r="AA69">
        <v>9151609.8999999966</v>
      </c>
      <c r="AB69">
        <v>9061925.1999999955</v>
      </c>
      <c r="AC69">
        <v>8972240.4999999944</v>
      </c>
      <c r="AD69">
        <v>8882555.7999999933</v>
      </c>
      <c r="AE69">
        <v>8792871.0999999922</v>
      </c>
      <c r="AF69">
        <v>8703186.3999999911</v>
      </c>
      <c r="AG69">
        <v>8613501.6999999899</v>
      </c>
      <c r="AH69">
        <v>8523817</v>
      </c>
    </row>
    <row r="70" spans="1:34">
      <c r="A70" t="s">
        <v>126</v>
      </c>
      <c r="B70" t="s">
        <v>173</v>
      </c>
      <c r="C70">
        <f t="shared" si="0"/>
        <v>19902010</v>
      </c>
      <c r="D70">
        <v>4556545.9090909092</v>
      </c>
      <c r="E70">
        <v>4554511.3181818184</v>
      </c>
      <c r="F70">
        <v>4552476.7272727275</v>
      </c>
      <c r="G70">
        <v>4550442.1363636367</v>
      </c>
      <c r="H70">
        <v>4548407.5454545459</v>
      </c>
      <c r="I70">
        <v>4546372.9545454551</v>
      </c>
      <c r="J70">
        <v>4544338.3636363642</v>
      </c>
      <c r="K70">
        <v>4542303.7727272734</v>
      </c>
      <c r="L70">
        <v>4540269.1818181826</v>
      </c>
      <c r="M70">
        <v>4538234.5909090918</v>
      </c>
      <c r="N70">
        <v>4536200</v>
      </c>
      <c r="O70">
        <v>4529907.45</v>
      </c>
      <c r="P70">
        <v>4523614.9000000004</v>
      </c>
      <c r="Q70">
        <v>4517322.3500000006</v>
      </c>
      <c r="R70">
        <v>4511029.8000000007</v>
      </c>
      <c r="S70">
        <v>4504737.2500000009</v>
      </c>
      <c r="T70">
        <v>4498444.7000000011</v>
      </c>
      <c r="U70">
        <v>4492152.1500000013</v>
      </c>
      <c r="V70">
        <v>4485859.6000000015</v>
      </c>
      <c r="W70">
        <v>4479567.0500000017</v>
      </c>
      <c r="X70">
        <v>4473274.5</v>
      </c>
      <c r="Y70">
        <v>4459802</v>
      </c>
      <c r="Z70">
        <v>4446329.5</v>
      </c>
      <c r="AA70">
        <v>4432857</v>
      </c>
      <c r="AB70">
        <v>4419384.5</v>
      </c>
      <c r="AC70">
        <v>4405912</v>
      </c>
      <c r="AD70">
        <v>4392439.5</v>
      </c>
      <c r="AE70">
        <v>4378967</v>
      </c>
      <c r="AF70">
        <v>4365494.5</v>
      </c>
      <c r="AG70">
        <v>4352022</v>
      </c>
      <c r="AH70">
        <v>4338549.5</v>
      </c>
    </row>
    <row r="71" spans="1:34">
      <c r="A71" t="s">
        <v>126</v>
      </c>
      <c r="B71" t="s">
        <v>173</v>
      </c>
      <c r="C71">
        <f t="shared" si="0"/>
        <v>2012020</v>
      </c>
      <c r="D71">
        <v>7482455.0568181816</v>
      </c>
      <c r="E71">
        <v>7482454.9886363633</v>
      </c>
      <c r="F71">
        <v>7482454.9204545449</v>
      </c>
      <c r="G71">
        <v>7482454.8522727266</v>
      </c>
      <c r="H71">
        <v>7482454.7840909082</v>
      </c>
      <c r="I71">
        <v>7482454.7159090899</v>
      </c>
      <c r="J71">
        <v>7482454.6477272715</v>
      </c>
      <c r="K71">
        <v>7482454.5795454532</v>
      </c>
      <c r="L71">
        <v>7482454.5113636348</v>
      </c>
      <c r="M71">
        <v>7482454.4431818165</v>
      </c>
      <c r="N71">
        <v>7482454.375</v>
      </c>
      <c r="O71">
        <v>7482394.7562499996</v>
      </c>
      <c r="P71">
        <v>7482335.1374999993</v>
      </c>
      <c r="Q71">
        <v>7482275.5187499989</v>
      </c>
      <c r="R71">
        <v>7482215.8999999985</v>
      </c>
      <c r="S71">
        <v>7482156.2812499981</v>
      </c>
      <c r="T71">
        <v>7482096.6624999978</v>
      </c>
      <c r="U71">
        <v>7482037.0437499974</v>
      </c>
      <c r="V71">
        <v>7481977.424999997</v>
      </c>
      <c r="W71">
        <v>7481917.8062499966</v>
      </c>
      <c r="X71">
        <v>7481858.1874999972</v>
      </c>
      <c r="Y71">
        <v>7480653.7312499974</v>
      </c>
      <c r="Z71">
        <v>7479449.2749999976</v>
      </c>
      <c r="AA71">
        <v>7478244.8187499978</v>
      </c>
      <c r="AB71">
        <v>7477040.362499998</v>
      </c>
      <c r="AC71">
        <v>7475835.9062499981</v>
      </c>
      <c r="AD71">
        <v>7474631.4499999983</v>
      </c>
      <c r="AE71">
        <v>7473426.9937499985</v>
      </c>
      <c r="AF71">
        <v>7472222.5374999987</v>
      </c>
      <c r="AG71">
        <v>7471018.0812499989</v>
      </c>
      <c r="AH71">
        <v>7469813.625</v>
      </c>
    </row>
    <row r="72" spans="1:34">
      <c r="A72" t="s">
        <v>128</v>
      </c>
      <c r="B72" t="s">
        <v>171</v>
      </c>
      <c r="C72">
        <f t="shared" ref="C72:C135" si="1">C67</f>
        <v>1945</v>
      </c>
      <c r="D72">
        <v>96526466.909090906</v>
      </c>
      <c r="E72">
        <v>96229789.818181813</v>
      </c>
      <c r="F72">
        <v>95933112.727272719</v>
      </c>
      <c r="G72">
        <v>95636435.636363626</v>
      </c>
      <c r="H72">
        <v>95339758.545454532</v>
      </c>
      <c r="I72">
        <v>95043081.454545438</v>
      </c>
      <c r="J72">
        <v>94746404.363636345</v>
      </c>
      <c r="K72">
        <v>94449727.272727251</v>
      </c>
      <c r="L72">
        <v>94153050.181818157</v>
      </c>
      <c r="M72">
        <v>93856373.090909064</v>
      </c>
      <c r="N72">
        <v>93559696</v>
      </c>
      <c r="O72">
        <v>93168222.400000006</v>
      </c>
      <c r="P72">
        <v>92776748.800000012</v>
      </c>
      <c r="Q72">
        <v>92385275.200000018</v>
      </c>
      <c r="R72">
        <v>91993801.600000024</v>
      </c>
      <c r="S72">
        <v>91602328.00000003</v>
      </c>
      <c r="T72">
        <v>91210854.400000036</v>
      </c>
      <c r="U72">
        <v>90819380.800000042</v>
      </c>
      <c r="V72">
        <v>90427907.200000048</v>
      </c>
      <c r="W72">
        <v>90036433.600000054</v>
      </c>
      <c r="X72">
        <v>89644960</v>
      </c>
      <c r="Y72">
        <v>89159288</v>
      </c>
      <c r="Z72">
        <v>88673616</v>
      </c>
      <c r="AA72">
        <v>88187944</v>
      </c>
      <c r="AB72">
        <v>87702272</v>
      </c>
      <c r="AC72">
        <v>87216600</v>
      </c>
      <c r="AD72">
        <v>86730928</v>
      </c>
      <c r="AE72">
        <v>86245256</v>
      </c>
      <c r="AF72">
        <v>85759584</v>
      </c>
      <c r="AG72">
        <v>85273912</v>
      </c>
      <c r="AH72">
        <v>84788240</v>
      </c>
    </row>
    <row r="73" spans="1:34">
      <c r="A73" t="s">
        <v>128</v>
      </c>
      <c r="B73" t="s">
        <v>171</v>
      </c>
      <c r="C73">
        <f t="shared" si="1"/>
        <v>1945969</v>
      </c>
      <c r="D73">
        <v>99183029.818181813</v>
      </c>
      <c r="E73">
        <v>98626939.636363626</v>
      </c>
      <c r="F73">
        <v>98070849.454545438</v>
      </c>
      <c r="G73">
        <v>97514759.272727251</v>
      </c>
      <c r="H73">
        <v>96958669.090909064</v>
      </c>
      <c r="I73">
        <v>96402578.909090877</v>
      </c>
      <c r="J73">
        <v>95846488.727272689</v>
      </c>
      <c r="K73">
        <v>95290398.545454502</v>
      </c>
      <c r="L73">
        <v>94734308.363636315</v>
      </c>
      <c r="M73">
        <v>94178218.181818128</v>
      </c>
      <c r="N73">
        <v>93622128</v>
      </c>
      <c r="O73">
        <v>92773584.799999997</v>
      </c>
      <c r="P73">
        <v>91925041.599999994</v>
      </c>
      <c r="Q73">
        <v>91076498.399999991</v>
      </c>
      <c r="R73">
        <v>90227955.199999988</v>
      </c>
      <c r="S73">
        <v>89379411.999999985</v>
      </c>
      <c r="T73">
        <v>88530868.799999982</v>
      </c>
      <c r="U73">
        <v>87682325.599999979</v>
      </c>
      <c r="V73">
        <v>86833782.399999976</v>
      </c>
      <c r="W73">
        <v>85985239.199999973</v>
      </c>
      <c r="X73">
        <v>85136696</v>
      </c>
      <c r="Y73">
        <v>84044133.599999994</v>
      </c>
      <c r="Z73">
        <v>82951571.199999988</v>
      </c>
      <c r="AA73">
        <v>81859008.799999982</v>
      </c>
      <c r="AB73">
        <v>80766446.399999976</v>
      </c>
      <c r="AC73">
        <v>79673883.99999997</v>
      </c>
      <c r="AD73">
        <v>78581321.599999964</v>
      </c>
      <c r="AE73">
        <v>77488759.199999958</v>
      </c>
      <c r="AF73">
        <v>76396196.799999952</v>
      </c>
      <c r="AG73">
        <v>75303634.399999946</v>
      </c>
      <c r="AH73">
        <v>74211072</v>
      </c>
    </row>
    <row r="74" spans="1:34">
      <c r="A74" t="s">
        <v>128</v>
      </c>
      <c r="B74" t="s">
        <v>171</v>
      </c>
      <c r="C74">
        <f t="shared" si="1"/>
        <v>1970989</v>
      </c>
      <c r="D74">
        <v>152711537.45454544</v>
      </c>
      <c r="E74">
        <v>152521146.90909088</v>
      </c>
      <c r="F74">
        <v>152330756.36363631</v>
      </c>
      <c r="G74">
        <v>152140365.81818175</v>
      </c>
      <c r="H74">
        <v>151949975.27272719</v>
      </c>
      <c r="I74">
        <v>151759584.72727263</v>
      </c>
      <c r="J74">
        <v>151569194.18181807</v>
      </c>
      <c r="K74">
        <v>151378803.63636351</v>
      </c>
      <c r="L74">
        <v>151188413.09090894</v>
      </c>
      <c r="M74">
        <v>150998022.54545438</v>
      </c>
      <c r="N74">
        <v>150807631.99999985</v>
      </c>
      <c r="O74">
        <v>150450955.19999987</v>
      </c>
      <c r="P74">
        <v>150094278.39999986</v>
      </c>
      <c r="Q74">
        <v>149737601.59999985</v>
      </c>
      <c r="R74">
        <v>149380924.79999983</v>
      </c>
      <c r="S74">
        <v>149024247.99999982</v>
      </c>
      <c r="T74">
        <v>148667571.19999981</v>
      </c>
      <c r="U74">
        <v>148310894.3999998</v>
      </c>
      <c r="V74">
        <v>147954217.59999979</v>
      </c>
      <c r="W74">
        <v>147597540.79999977</v>
      </c>
      <c r="X74">
        <v>147240863.99999976</v>
      </c>
      <c r="Y74">
        <v>146633449.59999976</v>
      </c>
      <c r="Z74">
        <v>146026035.19999975</v>
      </c>
      <c r="AA74">
        <v>145418620.79999974</v>
      </c>
      <c r="AB74">
        <v>144811206.39999974</v>
      </c>
      <c r="AC74">
        <v>144203791.99999973</v>
      </c>
      <c r="AD74">
        <v>143596377.59999973</v>
      </c>
      <c r="AE74">
        <v>142988963.19999972</v>
      </c>
      <c r="AF74">
        <v>142381548.79999971</v>
      </c>
      <c r="AG74">
        <v>141774134.39999971</v>
      </c>
      <c r="AH74">
        <v>141166719.99999976</v>
      </c>
    </row>
    <row r="75" spans="1:34">
      <c r="A75" t="s">
        <v>128</v>
      </c>
      <c r="B75" t="s">
        <v>171</v>
      </c>
      <c r="C75">
        <f t="shared" si="1"/>
        <v>19902010</v>
      </c>
      <c r="D75">
        <v>186865466.54545453</v>
      </c>
      <c r="E75">
        <v>186851729.09090906</v>
      </c>
      <c r="F75">
        <v>186837991.6363636</v>
      </c>
      <c r="G75">
        <v>186824254.18181813</v>
      </c>
      <c r="H75">
        <v>186810516.72727266</v>
      </c>
      <c r="I75">
        <v>186796779.27272719</v>
      </c>
      <c r="J75">
        <v>186783041.81818172</v>
      </c>
      <c r="K75">
        <v>186769304.36363626</v>
      </c>
      <c r="L75">
        <v>186755566.90909079</v>
      </c>
      <c r="M75">
        <v>186741829.45454532</v>
      </c>
      <c r="N75">
        <v>186728091.99999994</v>
      </c>
      <c r="O75">
        <v>186664393.59999993</v>
      </c>
      <c r="P75">
        <v>186600695.19999993</v>
      </c>
      <c r="Q75">
        <v>186536996.79999992</v>
      </c>
      <c r="R75">
        <v>186473298.39999992</v>
      </c>
      <c r="S75">
        <v>186409599.99999991</v>
      </c>
      <c r="T75">
        <v>186345901.5999999</v>
      </c>
      <c r="U75">
        <v>186282203.1999999</v>
      </c>
      <c r="V75">
        <v>186218504.79999989</v>
      </c>
      <c r="W75">
        <v>186154806.39999989</v>
      </c>
      <c r="X75">
        <v>186091107.99999988</v>
      </c>
      <c r="Y75">
        <v>185943840.79999989</v>
      </c>
      <c r="Z75">
        <v>185796573.5999999</v>
      </c>
      <c r="AA75">
        <v>185649306.39999992</v>
      </c>
      <c r="AB75">
        <v>185502039.19999993</v>
      </c>
      <c r="AC75">
        <v>185354771.99999994</v>
      </c>
      <c r="AD75">
        <v>185207504.79999995</v>
      </c>
      <c r="AE75">
        <v>185060237.59999996</v>
      </c>
      <c r="AF75">
        <v>184912970.39999998</v>
      </c>
      <c r="AG75">
        <v>184765703.19999999</v>
      </c>
      <c r="AH75">
        <v>184618435.99999994</v>
      </c>
    </row>
    <row r="76" spans="1:34">
      <c r="A76" t="s">
        <v>128</v>
      </c>
      <c r="B76" t="s">
        <v>171</v>
      </c>
      <c r="C76">
        <f t="shared" si="1"/>
        <v>2012020</v>
      </c>
      <c r="D76">
        <v>31505994.25</v>
      </c>
      <c r="E76">
        <v>31505994.25</v>
      </c>
      <c r="F76">
        <v>31505994.25</v>
      </c>
      <c r="G76">
        <v>31505994.25</v>
      </c>
      <c r="H76">
        <v>31505994.25</v>
      </c>
      <c r="I76">
        <v>31505994.25</v>
      </c>
      <c r="J76">
        <v>31505994.25</v>
      </c>
      <c r="K76">
        <v>31505994.25</v>
      </c>
      <c r="L76">
        <v>31505994.25</v>
      </c>
      <c r="M76">
        <v>31505994.25</v>
      </c>
      <c r="N76">
        <v>31505994.25</v>
      </c>
      <c r="O76">
        <v>31505836.700000003</v>
      </c>
      <c r="P76">
        <v>31505679.150000006</v>
      </c>
      <c r="Q76">
        <v>31505521.600000009</v>
      </c>
      <c r="R76">
        <v>31505364.050000012</v>
      </c>
      <c r="S76">
        <v>31505206.500000015</v>
      </c>
      <c r="T76">
        <v>31505048.950000018</v>
      </c>
      <c r="U76">
        <v>31504891.400000021</v>
      </c>
      <c r="V76">
        <v>31504733.850000024</v>
      </c>
      <c r="W76">
        <v>31504576.300000027</v>
      </c>
      <c r="X76">
        <v>31504418.750000022</v>
      </c>
      <c r="Y76">
        <v>31498871.350000024</v>
      </c>
      <c r="Z76">
        <v>31493323.950000025</v>
      </c>
      <c r="AA76">
        <v>31487776.550000027</v>
      </c>
      <c r="AB76">
        <v>31482229.150000028</v>
      </c>
      <c r="AC76">
        <v>31476681.75000003</v>
      </c>
      <c r="AD76">
        <v>31471134.350000031</v>
      </c>
      <c r="AE76">
        <v>31465586.950000033</v>
      </c>
      <c r="AF76">
        <v>31460039.550000034</v>
      </c>
      <c r="AG76">
        <v>31454492.150000036</v>
      </c>
      <c r="AH76">
        <v>31448944.750000022</v>
      </c>
    </row>
    <row r="77" spans="1:34">
      <c r="A77" t="s">
        <v>128</v>
      </c>
      <c r="B77" t="s">
        <v>173</v>
      </c>
      <c r="C77">
        <f t="shared" si="1"/>
        <v>1945</v>
      </c>
      <c r="D77">
        <v>75565392.727272734</v>
      </c>
      <c r="E77">
        <v>75335521.454545468</v>
      </c>
      <c r="F77">
        <v>75105650.181818202</v>
      </c>
      <c r="G77">
        <v>74875778.909090936</v>
      </c>
      <c r="H77">
        <v>74645907.63636367</v>
      </c>
      <c r="I77">
        <v>74416036.363636404</v>
      </c>
      <c r="J77">
        <v>74186165.090909138</v>
      </c>
      <c r="K77">
        <v>73956293.818181872</v>
      </c>
      <c r="L77">
        <v>73726422.545454606</v>
      </c>
      <c r="M77">
        <v>73496551.27272734</v>
      </c>
      <c r="N77">
        <v>73266680</v>
      </c>
      <c r="O77">
        <v>72949957.599999994</v>
      </c>
      <c r="P77">
        <v>72633235.199999988</v>
      </c>
      <c r="Q77">
        <v>72316512.799999982</v>
      </c>
      <c r="R77">
        <v>71999790.399999976</v>
      </c>
      <c r="S77">
        <v>71683067.99999997</v>
      </c>
      <c r="T77">
        <v>71366345.599999964</v>
      </c>
      <c r="U77">
        <v>71049623.199999958</v>
      </c>
      <c r="V77">
        <v>70732900.799999952</v>
      </c>
      <c r="W77">
        <v>70416178.399999946</v>
      </c>
      <c r="X77">
        <v>70099456</v>
      </c>
      <c r="Y77">
        <v>69689304.799999997</v>
      </c>
      <c r="Z77">
        <v>69279153.599999994</v>
      </c>
      <c r="AA77">
        <v>68869002.399999991</v>
      </c>
      <c r="AB77">
        <v>68458851.199999988</v>
      </c>
      <c r="AC77">
        <v>68048699.999999985</v>
      </c>
      <c r="AD77">
        <v>67638548.799999982</v>
      </c>
      <c r="AE77">
        <v>67228397.599999979</v>
      </c>
      <c r="AF77">
        <v>66818246.399999976</v>
      </c>
      <c r="AG77">
        <v>66408095.199999973</v>
      </c>
      <c r="AH77">
        <v>65997944</v>
      </c>
    </row>
    <row r="78" spans="1:34">
      <c r="A78" t="s">
        <v>128</v>
      </c>
      <c r="B78" t="s">
        <v>173</v>
      </c>
      <c r="C78">
        <f t="shared" si="1"/>
        <v>1945969</v>
      </c>
      <c r="D78">
        <v>164442914.90909091</v>
      </c>
      <c r="E78">
        <v>163583365.81818181</v>
      </c>
      <c r="F78">
        <v>162723816.72727272</v>
      </c>
      <c r="G78">
        <v>161864267.63636363</v>
      </c>
      <c r="H78">
        <v>161004718.54545453</v>
      </c>
      <c r="I78">
        <v>160145169.45454544</v>
      </c>
      <c r="J78">
        <v>159285620.36363634</v>
      </c>
      <c r="K78">
        <v>158426071.27272725</v>
      </c>
      <c r="L78">
        <v>157566522.18181816</v>
      </c>
      <c r="M78">
        <v>156706973.09090906</v>
      </c>
      <c r="N78">
        <v>155847424</v>
      </c>
      <c r="O78">
        <v>154464700.80000001</v>
      </c>
      <c r="P78">
        <v>153081977.60000002</v>
      </c>
      <c r="Q78">
        <v>151699254.40000004</v>
      </c>
      <c r="R78">
        <v>150316531.20000005</v>
      </c>
      <c r="S78">
        <v>148933808.00000006</v>
      </c>
      <c r="T78">
        <v>147551084.80000007</v>
      </c>
      <c r="U78">
        <v>146168361.60000008</v>
      </c>
      <c r="V78">
        <v>144785638.4000001</v>
      </c>
      <c r="W78">
        <v>143402915.20000011</v>
      </c>
      <c r="X78">
        <v>142020192</v>
      </c>
      <c r="Y78">
        <v>140115653.59999999</v>
      </c>
      <c r="Z78">
        <v>138211115.19999999</v>
      </c>
      <c r="AA78">
        <v>136306576.79999998</v>
      </c>
      <c r="AB78">
        <v>134402038.39999998</v>
      </c>
      <c r="AC78">
        <v>132497499.99999997</v>
      </c>
      <c r="AD78">
        <v>130592961.59999996</v>
      </c>
      <c r="AE78">
        <v>128688423.19999996</v>
      </c>
      <c r="AF78">
        <v>126783884.79999995</v>
      </c>
      <c r="AG78">
        <v>124879346.39999995</v>
      </c>
      <c r="AH78">
        <v>122974808</v>
      </c>
    </row>
    <row r="79" spans="1:34">
      <c r="A79" t="s">
        <v>128</v>
      </c>
      <c r="B79" t="s">
        <v>173</v>
      </c>
      <c r="C79">
        <f t="shared" si="1"/>
        <v>1970989</v>
      </c>
      <c r="D79">
        <v>166015102.54545456</v>
      </c>
      <c r="E79">
        <v>165633917.09090912</v>
      </c>
      <c r="F79">
        <v>165252731.63636369</v>
      </c>
      <c r="G79">
        <v>164871546.18181825</v>
      </c>
      <c r="H79">
        <v>164490360.72727281</v>
      </c>
      <c r="I79">
        <v>164109175.27272737</v>
      </c>
      <c r="J79">
        <v>163727989.81818193</v>
      </c>
      <c r="K79">
        <v>163346804.36363649</v>
      </c>
      <c r="L79">
        <v>162965618.90909106</v>
      </c>
      <c r="M79">
        <v>162584433.45454562</v>
      </c>
      <c r="N79">
        <v>162203248.00000015</v>
      </c>
      <c r="O79">
        <v>161421351.20000014</v>
      </c>
      <c r="P79">
        <v>160639454.40000013</v>
      </c>
      <c r="Q79">
        <v>159857557.60000011</v>
      </c>
      <c r="R79">
        <v>159075660.8000001</v>
      </c>
      <c r="S79">
        <v>158293764.00000009</v>
      </c>
      <c r="T79">
        <v>157511867.20000008</v>
      </c>
      <c r="U79">
        <v>156729970.40000007</v>
      </c>
      <c r="V79">
        <v>155948073.60000005</v>
      </c>
      <c r="W79">
        <v>155166176.80000004</v>
      </c>
      <c r="X79">
        <v>154384280.00000015</v>
      </c>
      <c r="Y79">
        <v>152957444.80000013</v>
      </c>
      <c r="Z79">
        <v>151530609.60000011</v>
      </c>
      <c r="AA79">
        <v>150103774.4000001</v>
      </c>
      <c r="AB79">
        <v>148676939.20000008</v>
      </c>
      <c r="AC79">
        <v>147250104.00000006</v>
      </c>
      <c r="AD79">
        <v>145823268.80000004</v>
      </c>
      <c r="AE79">
        <v>144396433.60000002</v>
      </c>
      <c r="AF79">
        <v>142969598.40000001</v>
      </c>
      <c r="AG79">
        <v>141542763.19999999</v>
      </c>
      <c r="AH79">
        <v>140115928.00000015</v>
      </c>
    </row>
    <row r="80" spans="1:34">
      <c r="A80" t="s">
        <v>128</v>
      </c>
      <c r="B80" t="s">
        <v>173</v>
      </c>
      <c r="C80">
        <f t="shared" si="1"/>
        <v>19902010</v>
      </c>
      <c r="D80">
        <v>82006368</v>
      </c>
      <c r="E80">
        <v>81989168</v>
      </c>
      <c r="F80">
        <v>81971968</v>
      </c>
      <c r="G80">
        <v>81954768</v>
      </c>
      <c r="H80">
        <v>81937568</v>
      </c>
      <c r="I80">
        <v>81920368</v>
      </c>
      <c r="J80">
        <v>81903168</v>
      </c>
      <c r="K80">
        <v>81885968</v>
      </c>
      <c r="L80">
        <v>81868768</v>
      </c>
      <c r="M80">
        <v>81851568</v>
      </c>
      <c r="N80">
        <v>81834368</v>
      </c>
      <c r="O80">
        <v>81742895.200000018</v>
      </c>
      <c r="P80">
        <v>81651422.400000036</v>
      </c>
      <c r="Q80">
        <v>81559949.600000054</v>
      </c>
      <c r="R80">
        <v>81468476.800000072</v>
      </c>
      <c r="S80">
        <v>81377004.000000089</v>
      </c>
      <c r="T80">
        <v>81285531.200000107</v>
      </c>
      <c r="U80">
        <v>81194058.400000125</v>
      </c>
      <c r="V80">
        <v>81102585.600000143</v>
      </c>
      <c r="W80">
        <v>81011112.800000161</v>
      </c>
      <c r="X80">
        <v>80919640</v>
      </c>
      <c r="Y80">
        <v>80680909.599999994</v>
      </c>
      <c r="Z80">
        <v>80442179.199999988</v>
      </c>
      <c r="AA80">
        <v>80203448.799999982</v>
      </c>
      <c r="AB80">
        <v>79964718.399999976</v>
      </c>
      <c r="AC80">
        <v>79725987.99999997</v>
      </c>
      <c r="AD80">
        <v>79487257.599999964</v>
      </c>
      <c r="AE80">
        <v>79248527.199999958</v>
      </c>
      <c r="AF80">
        <v>79009796.799999952</v>
      </c>
      <c r="AG80">
        <v>78771066.399999946</v>
      </c>
      <c r="AH80">
        <v>78532336</v>
      </c>
    </row>
    <row r="81" spans="1:34">
      <c r="A81" t="s">
        <v>128</v>
      </c>
      <c r="B81" t="s">
        <v>173</v>
      </c>
      <c r="C81">
        <f t="shared" si="1"/>
        <v>2012020</v>
      </c>
      <c r="D81">
        <v>39864034</v>
      </c>
      <c r="E81">
        <v>39864034</v>
      </c>
      <c r="F81">
        <v>39864034</v>
      </c>
      <c r="G81">
        <v>39864034</v>
      </c>
      <c r="H81">
        <v>39864034</v>
      </c>
      <c r="I81">
        <v>39864034</v>
      </c>
      <c r="J81">
        <v>39864034</v>
      </c>
      <c r="K81">
        <v>39864034</v>
      </c>
      <c r="L81">
        <v>39864034</v>
      </c>
      <c r="M81">
        <v>39864034</v>
      </c>
      <c r="N81">
        <v>39864034</v>
      </c>
      <c r="O81">
        <v>39863812.399999999</v>
      </c>
      <c r="P81">
        <v>39863590.799999997</v>
      </c>
      <c r="Q81">
        <v>39863369.199999996</v>
      </c>
      <c r="R81">
        <v>39863147.599999994</v>
      </c>
      <c r="S81">
        <v>39862925.999999993</v>
      </c>
      <c r="T81">
        <v>39862704.399999991</v>
      </c>
      <c r="U81">
        <v>39862482.79999999</v>
      </c>
      <c r="V81">
        <v>39862261.199999988</v>
      </c>
      <c r="W81">
        <v>39862039.599999987</v>
      </c>
      <c r="X81">
        <v>39861818</v>
      </c>
      <c r="Y81">
        <v>39854995.25</v>
      </c>
      <c r="Z81">
        <v>39848172.5</v>
      </c>
      <c r="AA81">
        <v>39841349.75</v>
      </c>
      <c r="AB81">
        <v>39834527</v>
      </c>
      <c r="AC81">
        <v>39827704.25</v>
      </c>
      <c r="AD81">
        <v>39820881.5</v>
      </c>
      <c r="AE81">
        <v>39814058.75</v>
      </c>
      <c r="AF81">
        <v>39807236</v>
      </c>
      <c r="AG81">
        <v>39800413.25</v>
      </c>
      <c r="AH81">
        <v>39793590.500000007</v>
      </c>
    </row>
    <row r="82" spans="1:34">
      <c r="A82" t="s">
        <v>130</v>
      </c>
      <c r="B82" t="s">
        <v>171</v>
      </c>
      <c r="C82">
        <f t="shared" si="1"/>
        <v>1945</v>
      </c>
      <c r="D82">
        <v>8204735.9602272725</v>
      </c>
      <c r="E82">
        <v>8171556.7954545449</v>
      </c>
      <c r="F82">
        <v>8138377.6306818174</v>
      </c>
      <c r="G82">
        <v>8105198.4659090899</v>
      </c>
      <c r="H82">
        <v>8072019.3011363624</v>
      </c>
      <c r="I82">
        <v>8038840.1363636348</v>
      </c>
      <c r="J82">
        <v>8005660.9715909073</v>
      </c>
      <c r="K82">
        <v>7972481.8068181798</v>
      </c>
      <c r="L82">
        <v>7939302.6420454523</v>
      </c>
      <c r="M82">
        <v>7906123.4772727247</v>
      </c>
      <c r="N82">
        <v>7872944.3125000028</v>
      </c>
      <c r="O82">
        <v>7827451.3062500032</v>
      </c>
      <c r="P82">
        <v>7781958.3000000035</v>
      </c>
      <c r="Q82">
        <v>7736465.2937500039</v>
      </c>
      <c r="R82">
        <v>7690972.2875000043</v>
      </c>
      <c r="S82">
        <v>7645479.2812500047</v>
      </c>
      <c r="T82">
        <v>7599986.275000005</v>
      </c>
      <c r="U82">
        <v>7554493.2687500054</v>
      </c>
      <c r="V82">
        <v>7509000.2625000058</v>
      </c>
      <c r="W82">
        <v>7463507.2562500061</v>
      </c>
      <c r="X82">
        <v>7418014.2500000028</v>
      </c>
      <c r="Y82">
        <v>7361392.8187500034</v>
      </c>
      <c r="Z82">
        <v>7304771.3875000039</v>
      </c>
      <c r="AA82">
        <v>7248149.9562500045</v>
      </c>
      <c r="AB82">
        <v>7191528.525000005</v>
      </c>
      <c r="AC82">
        <v>7134907.0937500056</v>
      </c>
      <c r="AD82">
        <v>7078285.6625000061</v>
      </c>
      <c r="AE82">
        <v>7021664.2312500067</v>
      </c>
      <c r="AF82">
        <v>6965042.8000000073</v>
      </c>
      <c r="AG82">
        <v>6908421.3687500078</v>
      </c>
      <c r="AH82">
        <v>6851799.9375000056</v>
      </c>
    </row>
    <row r="83" spans="1:34">
      <c r="A83" t="s">
        <v>130</v>
      </c>
      <c r="B83" t="s">
        <v>171</v>
      </c>
      <c r="C83">
        <f t="shared" si="1"/>
        <v>1945969</v>
      </c>
      <c r="D83">
        <v>4535193.8267045459</v>
      </c>
      <c r="E83">
        <v>4504327.0596590918</v>
      </c>
      <c r="F83">
        <v>4473460.2926136376</v>
      </c>
      <c r="G83">
        <v>4442593.5255681835</v>
      </c>
      <c r="H83">
        <v>4411726.7585227294</v>
      </c>
      <c r="I83">
        <v>4380859.9914772753</v>
      </c>
      <c r="J83">
        <v>4349993.2244318211</v>
      </c>
      <c r="K83">
        <v>4319126.457386367</v>
      </c>
      <c r="L83">
        <v>4288259.6903409129</v>
      </c>
      <c r="M83">
        <v>4257392.9232954588</v>
      </c>
      <c r="N83">
        <v>4226526.1562500037</v>
      </c>
      <c r="O83">
        <v>4179974.9812500034</v>
      </c>
      <c r="P83">
        <v>4133423.8062500032</v>
      </c>
      <c r="Q83">
        <v>4086872.6312500029</v>
      </c>
      <c r="R83">
        <v>4040321.4562500026</v>
      </c>
      <c r="S83">
        <v>3993770.2812500023</v>
      </c>
      <c r="T83">
        <v>3947219.106250002</v>
      </c>
      <c r="U83">
        <v>3900667.9312500018</v>
      </c>
      <c r="V83">
        <v>3854116.7562500015</v>
      </c>
      <c r="W83">
        <v>3807565.5812500012</v>
      </c>
      <c r="X83">
        <v>3761014.4062500033</v>
      </c>
      <c r="Y83">
        <v>3703676.2843750031</v>
      </c>
      <c r="Z83">
        <v>3646338.1625000029</v>
      </c>
      <c r="AA83">
        <v>3589000.0406250027</v>
      </c>
      <c r="AB83">
        <v>3531661.9187500025</v>
      </c>
      <c r="AC83">
        <v>3474323.7968750023</v>
      </c>
      <c r="AD83">
        <v>3416985.6750000021</v>
      </c>
      <c r="AE83">
        <v>3359647.553125002</v>
      </c>
      <c r="AF83">
        <v>3302309.4312500018</v>
      </c>
      <c r="AG83">
        <v>3244971.3093750016</v>
      </c>
      <c r="AH83">
        <v>3187633.1875000028</v>
      </c>
    </row>
    <row r="84" spans="1:34">
      <c r="A84" t="s">
        <v>130</v>
      </c>
      <c r="B84" t="s">
        <v>171</v>
      </c>
      <c r="C84">
        <f t="shared" si="1"/>
        <v>1970989</v>
      </c>
      <c r="D84">
        <v>3142243.085932727</v>
      </c>
      <c r="E84">
        <v>3137943.7499954542</v>
      </c>
      <c r="F84">
        <v>3133644.4140581815</v>
      </c>
      <c r="G84">
        <v>3129345.0781209087</v>
      </c>
      <c r="H84">
        <v>3125045.7421836359</v>
      </c>
      <c r="I84">
        <v>3120746.4062463632</v>
      </c>
      <c r="J84">
        <v>3116447.0703090904</v>
      </c>
      <c r="K84">
        <v>3112147.7343718177</v>
      </c>
      <c r="L84">
        <v>3107848.3984345449</v>
      </c>
      <c r="M84">
        <v>3103549.0624972722</v>
      </c>
      <c r="N84">
        <v>3099249.7265599999</v>
      </c>
      <c r="O84">
        <v>3091197.0117159998</v>
      </c>
      <c r="P84">
        <v>3083144.2968719997</v>
      </c>
      <c r="Q84">
        <v>3075091.5820279997</v>
      </c>
      <c r="R84">
        <v>3067038.8671839996</v>
      </c>
      <c r="S84">
        <v>3058986.1523399996</v>
      </c>
      <c r="T84">
        <v>3050933.4374959995</v>
      </c>
      <c r="U84">
        <v>3042880.7226519994</v>
      </c>
      <c r="V84">
        <v>3034828.0078079994</v>
      </c>
      <c r="W84">
        <v>3026775.2929639993</v>
      </c>
      <c r="X84">
        <v>3018722.5781199983</v>
      </c>
      <c r="Y84">
        <v>3005621.2249949984</v>
      </c>
      <c r="Z84">
        <v>2992519.8718699985</v>
      </c>
      <c r="AA84">
        <v>2979418.5187449986</v>
      </c>
      <c r="AB84">
        <v>2966317.1656199987</v>
      </c>
      <c r="AC84">
        <v>2953215.8124949988</v>
      </c>
      <c r="AD84">
        <v>2940114.4593699989</v>
      </c>
      <c r="AE84">
        <v>2927013.106244999</v>
      </c>
      <c r="AF84">
        <v>2913911.7531199991</v>
      </c>
      <c r="AG84">
        <v>2900810.3999949992</v>
      </c>
      <c r="AH84">
        <v>2887709.0468699988</v>
      </c>
    </row>
    <row r="85" spans="1:34">
      <c r="A85" t="s">
        <v>130</v>
      </c>
      <c r="B85" t="s">
        <v>171</v>
      </c>
      <c r="C85">
        <f t="shared" si="1"/>
        <v>19902010</v>
      </c>
      <c r="D85">
        <v>2651387.825638182</v>
      </c>
      <c r="E85">
        <v>2651119.9559663637</v>
      </c>
      <c r="F85">
        <v>2650852.0862945453</v>
      </c>
      <c r="G85">
        <v>2650584.216622727</v>
      </c>
      <c r="H85">
        <v>2650316.3469509087</v>
      </c>
      <c r="I85">
        <v>2650048.4772790903</v>
      </c>
      <c r="J85">
        <v>2649780.607607272</v>
      </c>
      <c r="K85">
        <v>2649512.7379354537</v>
      </c>
      <c r="L85">
        <v>2649244.8682636353</v>
      </c>
      <c r="M85">
        <v>2648976.998591817</v>
      </c>
      <c r="N85">
        <v>2648709.1289199986</v>
      </c>
      <c r="O85">
        <v>2647680.1472789985</v>
      </c>
      <c r="P85">
        <v>2646651.1656379984</v>
      </c>
      <c r="Q85">
        <v>2645622.1839969982</v>
      </c>
      <c r="R85">
        <v>2644593.2023559981</v>
      </c>
      <c r="S85">
        <v>2643564.220714998</v>
      </c>
      <c r="T85">
        <v>2642535.2390739978</v>
      </c>
      <c r="U85">
        <v>2641506.2574329977</v>
      </c>
      <c r="V85">
        <v>2640477.2757919976</v>
      </c>
      <c r="W85">
        <v>2639448.2941509974</v>
      </c>
      <c r="X85">
        <v>2638419.3125099982</v>
      </c>
      <c r="Y85">
        <v>2636227.2597749983</v>
      </c>
      <c r="Z85">
        <v>2634035.2070399984</v>
      </c>
      <c r="AA85">
        <v>2631843.1543049985</v>
      </c>
      <c r="AB85">
        <v>2629651.1015699985</v>
      </c>
      <c r="AC85">
        <v>2627459.0488349986</v>
      </c>
      <c r="AD85">
        <v>2625266.9960999987</v>
      </c>
      <c r="AE85">
        <v>2623074.9433649988</v>
      </c>
      <c r="AF85">
        <v>2620882.8906299989</v>
      </c>
      <c r="AG85">
        <v>2618690.837894999</v>
      </c>
      <c r="AH85">
        <v>2616498.7851599995</v>
      </c>
    </row>
    <row r="86" spans="1:34">
      <c r="A86" t="s">
        <v>130</v>
      </c>
      <c r="B86" t="s">
        <v>171</v>
      </c>
      <c r="C86">
        <f t="shared" si="1"/>
        <v>2012020</v>
      </c>
      <c r="D86">
        <v>1552248.493160909</v>
      </c>
      <c r="E86">
        <v>1552248.4755818183</v>
      </c>
      <c r="F86">
        <v>1552248.4580027275</v>
      </c>
      <c r="G86">
        <v>1552248.4404236367</v>
      </c>
      <c r="H86">
        <v>1552248.4228445459</v>
      </c>
      <c r="I86">
        <v>1552248.4052654551</v>
      </c>
      <c r="J86">
        <v>1552248.3876863644</v>
      </c>
      <c r="K86">
        <v>1552248.3701072736</v>
      </c>
      <c r="L86">
        <v>1552248.3525281828</v>
      </c>
      <c r="M86">
        <v>1552248.334949092</v>
      </c>
      <c r="N86">
        <v>1552248.3173700017</v>
      </c>
      <c r="O86">
        <v>1552244.8626840017</v>
      </c>
      <c r="P86">
        <v>1552241.4079980017</v>
      </c>
      <c r="Q86">
        <v>1552237.9533120017</v>
      </c>
      <c r="R86">
        <v>1552234.4986260016</v>
      </c>
      <c r="S86">
        <v>1552231.0439400016</v>
      </c>
      <c r="T86">
        <v>1552227.5892540016</v>
      </c>
      <c r="U86">
        <v>1552224.1345680016</v>
      </c>
      <c r="V86">
        <v>1552220.6798820016</v>
      </c>
      <c r="W86">
        <v>1552217.2251960016</v>
      </c>
      <c r="X86">
        <v>1552213.7705100016</v>
      </c>
      <c r="Y86">
        <v>1552010.3917000017</v>
      </c>
      <c r="Z86">
        <v>1551807.0128900018</v>
      </c>
      <c r="AA86">
        <v>1551603.6340800019</v>
      </c>
      <c r="AB86">
        <v>1551400.2552700019</v>
      </c>
      <c r="AC86">
        <v>1551196.876460002</v>
      </c>
      <c r="AD86">
        <v>1550993.4976500021</v>
      </c>
      <c r="AE86">
        <v>1550790.1188400022</v>
      </c>
      <c r="AF86">
        <v>1550586.7400300023</v>
      </c>
      <c r="AG86">
        <v>1550383.3612200024</v>
      </c>
      <c r="AH86">
        <v>1550179.9824100025</v>
      </c>
    </row>
    <row r="87" spans="1:34">
      <c r="A87" t="s">
        <v>130</v>
      </c>
      <c r="B87" t="s">
        <v>173</v>
      </c>
      <c r="C87">
        <f t="shared" si="1"/>
        <v>1945</v>
      </c>
      <c r="D87">
        <v>2853469.6363636362</v>
      </c>
      <c r="E87">
        <v>2842791.0227272725</v>
      </c>
      <c r="F87">
        <v>2832112.4090909087</v>
      </c>
      <c r="G87">
        <v>2821433.7954545449</v>
      </c>
      <c r="H87">
        <v>2810755.1818181812</v>
      </c>
      <c r="I87">
        <v>2800076.5681818174</v>
      </c>
      <c r="J87">
        <v>2789397.9545454537</v>
      </c>
      <c r="K87">
        <v>2778719.3409090899</v>
      </c>
      <c r="L87">
        <v>2768040.7272727261</v>
      </c>
      <c r="M87">
        <v>2757362.1136363624</v>
      </c>
      <c r="N87">
        <v>2746683.5</v>
      </c>
      <c r="O87">
        <v>2732262.4</v>
      </c>
      <c r="P87">
        <v>2717841.3</v>
      </c>
      <c r="Q87">
        <v>2703420.1999999997</v>
      </c>
      <c r="R87">
        <v>2688999.0999999996</v>
      </c>
      <c r="S87">
        <v>2674577.9999999995</v>
      </c>
      <c r="T87">
        <v>2660156.8999999994</v>
      </c>
      <c r="U87">
        <v>2645735.7999999993</v>
      </c>
      <c r="V87">
        <v>2631314.6999999993</v>
      </c>
      <c r="W87">
        <v>2616893.5999999992</v>
      </c>
      <c r="X87">
        <v>2602472.5</v>
      </c>
      <c r="Y87">
        <v>2584625.0750000002</v>
      </c>
      <c r="Z87">
        <v>2566777.6500000004</v>
      </c>
      <c r="AA87">
        <v>2548930.2250000006</v>
      </c>
      <c r="AB87">
        <v>2531082.8000000007</v>
      </c>
      <c r="AC87">
        <v>2513235.3750000009</v>
      </c>
      <c r="AD87">
        <v>2495387.9500000011</v>
      </c>
      <c r="AE87">
        <v>2477540.5250000013</v>
      </c>
      <c r="AF87">
        <v>2459693.1000000015</v>
      </c>
      <c r="AG87">
        <v>2441845.6750000017</v>
      </c>
      <c r="AH87">
        <v>2423998.25</v>
      </c>
    </row>
    <row r="88" spans="1:34">
      <c r="A88" t="s">
        <v>130</v>
      </c>
      <c r="B88" t="s">
        <v>173</v>
      </c>
      <c r="C88">
        <f t="shared" si="1"/>
        <v>1945969</v>
      </c>
      <c r="D88">
        <v>8014158.9090909092</v>
      </c>
      <c r="E88">
        <v>7970812.3181818184</v>
      </c>
      <c r="F88">
        <v>7927465.7272727275</v>
      </c>
      <c r="G88">
        <v>7884119.1363636367</v>
      </c>
      <c r="H88">
        <v>7840772.5454545459</v>
      </c>
      <c r="I88">
        <v>7797425.9545454551</v>
      </c>
      <c r="J88">
        <v>7754079.3636363642</v>
      </c>
      <c r="K88">
        <v>7710732.7727272734</v>
      </c>
      <c r="L88">
        <v>7667386.1818181826</v>
      </c>
      <c r="M88">
        <v>7624039.5909090918</v>
      </c>
      <c r="N88">
        <v>7580693</v>
      </c>
      <c r="O88">
        <v>7514481.6500000004</v>
      </c>
      <c r="P88">
        <v>7448270.3000000007</v>
      </c>
      <c r="Q88">
        <v>7382058.9500000011</v>
      </c>
      <c r="R88">
        <v>7315847.6000000015</v>
      </c>
      <c r="S88">
        <v>7249636.2500000019</v>
      </c>
      <c r="T88">
        <v>7183424.9000000022</v>
      </c>
      <c r="U88">
        <v>7117213.5500000026</v>
      </c>
      <c r="V88">
        <v>7051002.200000003</v>
      </c>
      <c r="W88">
        <v>6984790.8500000034</v>
      </c>
      <c r="X88">
        <v>6918579.5</v>
      </c>
      <c r="Y88">
        <v>6833752.7000000002</v>
      </c>
      <c r="Z88">
        <v>6748925.9000000004</v>
      </c>
      <c r="AA88">
        <v>6664099.1000000006</v>
      </c>
      <c r="AB88">
        <v>6579272.3000000007</v>
      </c>
      <c r="AC88">
        <v>6494445.5000000009</v>
      </c>
      <c r="AD88">
        <v>6409618.7000000011</v>
      </c>
      <c r="AE88">
        <v>6324791.9000000013</v>
      </c>
      <c r="AF88">
        <v>6239965.1000000015</v>
      </c>
      <c r="AG88">
        <v>6155138.3000000017</v>
      </c>
      <c r="AH88">
        <v>6070311.5</v>
      </c>
    </row>
    <row r="89" spans="1:34">
      <c r="A89" t="s">
        <v>130</v>
      </c>
      <c r="B89" t="s">
        <v>173</v>
      </c>
      <c r="C89">
        <f t="shared" si="1"/>
        <v>1970989</v>
      </c>
      <c r="D89">
        <v>7302793</v>
      </c>
      <c r="E89">
        <v>7284543</v>
      </c>
      <c r="F89">
        <v>7266293</v>
      </c>
      <c r="G89">
        <v>7248043</v>
      </c>
      <c r="H89">
        <v>7229793</v>
      </c>
      <c r="I89">
        <v>7211543</v>
      </c>
      <c r="J89">
        <v>7193293</v>
      </c>
      <c r="K89">
        <v>7175043</v>
      </c>
      <c r="L89">
        <v>7156793</v>
      </c>
      <c r="M89">
        <v>7138543</v>
      </c>
      <c r="N89">
        <v>7120293</v>
      </c>
      <c r="O89">
        <v>7086346.5</v>
      </c>
      <c r="P89">
        <v>7052400</v>
      </c>
      <c r="Q89">
        <v>7018453.5</v>
      </c>
      <c r="R89">
        <v>6984507</v>
      </c>
      <c r="S89">
        <v>6950560.5</v>
      </c>
      <c r="T89">
        <v>6916614</v>
      </c>
      <c r="U89">
        <v>6882667.5</v>
      </c>
      <c r="V89">
        <v>6848721</v>
      </c>
      <c r="W89">
        <v>6814774.5</v>
      </c>
      <c r="X89">
        <v>6780828</v>
      </c>
      <c r="Y89">
        <v>6724346.75</v>
      </c>
      <c r="Z89">
        <v>6667865.5</v>
      </c>
      <c r="AA89">
        <v>6611384.25</v>
      </c>
      <c r="AB89">
        <v>6554903</v>
      </c>
      <c r="AC89">
        <v>6498421.75</v>
      </c>
      <c r="AD89">
        <v>6441940.5</v>
      </c>
      <c r="AE89">
        <v>6385459.25</v>
      </c>
      <c r="AF89">
        <v>6328978</v>
      </c>
      <c r="AG89">
        <v>6272496.75</v>
      </c>
      <c r="AH89">
        <v>6216015.5</v>
      </c>
    </row>
    <row r="90" spans="1:34">
      <c r="A90" t="s">
        <v>130</v>
      </c>
      <c r="B90" t="s">
        <v>173</v>
      </c>
      <c r="C90">
        <f t="shared" si="1"/>
        <v>19902010</v>
      </c>
      <c r="D90">
        <v>1893733.7386363633</v>
      </c>
      <c r="E90">
        <v>1893130.7272727266</v>
      </c>
      <c r="F90">
        <v>1892527.7159090899</v>
      </c>
      <c r="G90">
        <v>1891924.7045454532</v>
      </c>
      <c r="H90">
        <v>1891321.6931818165</v>
      </c>
      <c r="I90">
        <v>1890718.6818181798</v>
      </c>
      <c r="J90">
        <v>1890115.6704545431</v>
      </c>
      <c r="K90">
        <v>1889512.6590909064</v>
      </c>
      <c r="L90">
        <v>1888909.6477272697</v>
      </c>
      <c r="M90">
        <v>1888306.636363633</v>
      </c>
      <c r="N90">
        <v>1887703.625</v>
      </c>
      <c r="O90">
        <v>1884544.35</v>
      </c>
      <c r="P90">
        <v>1881385.0750000002</v>
      </c>
      <c r="Q90">
        <v>1878225.8000000003</v>
      </c>
      <c r="R90">
        <v>1875066.5250000004</v>
      </c>
      <c r="S90">
        <v>1871907.2500000005</v>
      </c>
      <c r="T90">
        <v>1868747.9750000006</v>
      </c>
      <c r="U90">
        <v>1865588.7000000007</v>
      </c>
      <c r="V90">
        <v>1862429.4250000007</v>
      </c>
      <c r="W90">
        <v>1859270.1500000008</v>
      </c>
      <c r="X90">
        <v>1856110.875</v>
      </c>
      <c r="Y90">
        <v>1849317.2499999995</v>
      </c>
      <c r="Z90">
        <v>1842523.6249999991</v>
      </c>
      <c r="AA90">
        <v>1835729.9999999986</v>
      </c>
      <c r="AB90">
        <v>1828936.3749999981</v>
      </c>
      <c r="AC90">
        <v>1822142.7499999977</v>
      </c>
      <c r="AD90">
        <v>1815349.1249999972</v>
      </c>
      <c r="AE90">
        <v>1808555.4999999967</v>
      </c>
      <c r="AF90">
        <v>1801761.8749999963</v>
      </c>
      <c r="AG90">
        <v>1794968.2499999958</v>
      </c>
      <c r="AH90">
        <v>1788174.625</v>
      </c>
    </row>
    <row r="91" spans="1:34">
      <c r="A91" t="s">
        <v>130</v>
      </c>
      <c r="B91" t="s">
        <v>173</v>
      </c>
      <c r="C91">
        <f t="shared" si="1"/>
        <v>2012020</v>
      </c>
      <c r="D91">
        <v>1725301.8522727273</v>
      </c>
      <c r="E91">
        <v>1725301.8295454546</v>
      </c>
      <c r="F91">
        <v>1725301.8068181819</v>
      </c>
      <c r="G91">
        <v>1725301.7840909092</v>
      </c>
      <c r="H91">
        <v>1725301.7613636365</v>
      </c>
      <c r="I91">
        <v>1725301.7386363638</v>
      </c>
      <c r="J91">
        <v>1725301.7159090911</v>
      </c>
      <c r="K91">
        <v>1725301.6931818184</v>
      </c>
      <c r="L91">
        <v>1725301.6704545456</v>
      </c>
      <c r="M91">
        <v>1725301.6477272729</v>
      </c>
      <c r="N91">
        <v>1725301.625</v>
      </c>
      <c r="O91">
        <v>1725298.2</v>
      </c>
      <c r="P91">
        <v>1725294.7749999999</v>
      </c>
      <c r="Q91">
        <v>1725291.3499999999</v>
      </c>
      <c r="R91">
        <v>1725287.9249999998</v>
      </c>
      <c r="S91">
        <v>1725284.4999999998</v>
      </c>
      <c r="T91">
        <v>1725281.0749999997</v>
      </c>
      <c r="U91">
        <v>1725277.6499999997</v>
      </c>
      <c r="V91">
        <v>1725274.2249999996</v>
      </c>
      <c r="W91">
        <v>1725270.7999999996</v>
      </c>
      <c r="X91">
        <v>1725267.375</v>
      </c>
      <c r="Y91">
        <v>1725054.53125</v>
      </c>
      <c r="Z91">
        <v>1724841.6875</v>
      </c>
      <c r="AA91">
        <v>1724628.84375</v>
      </c>
      <c r="AB91">
        <v>1724416</v>
      </c>
      <c r="AC91">
        <v>1724203.15625</v>
      </c>
      <c r="AD91">
        <v>1723990.3125</v>
      </c>
      <c r="AE91">
        <v>1723777.46875</v>
      </c>
      <c r="AF91">
        <v>1723564.625</v>
      </c>
      <c r="AG91">
        <v>1723351.78125</v>
      </c>
      <c r="AH91">
        <v>1723138.9375</v>
      </c>
    </row>
    <row r="92" spans="1:34">
      <c r="A92" t="s">
        <v>132</v>
      </c>
      <c r="B92" t="s">
        <v>171</v>
      </c>
      <c r="C92">
        <f t="shared" si="1"/>
        <v>1945</v>
      </c>
      <c r="D92">
        <v>30300135.431818184</v>
      </c>
      <c r="E92">
        <v>30198589.613636367</v>
      </c>
      <c r="F92">
        <v>30097043.795454551</v>
      </c>
      <c r="G92">
        <v>29995497.977272734</v>
      </c>
      <c r="H92">
        <v>29893952.159090918</v>
      </c>
      <c r="I92">
        <v>29792406.340909101</v>
      </c>
      <c r="J92">
        <v>29690860.522727285</v>
      </c>
      <c r="K92">
        <v>29589314.704545468</v>
      </c>
      <c r="L92">
        <v>29487768.886363652</v>
      </c>
      <c r="M92">
        <v>29386223.068181835</v>
      </c>
      <c r="N92">
        <v>29284677.250000004</v>
      </c>
      <c r="O92">
        <v>29133873.012500003</v>
      </c>
      <c r="P92">
        <v>28983068.775000002</v>
      </c>
      <c r="Q92">
        <v>28832264.537500001</v>
      </c>
      <c r="R92">
        <v>28681460.300000001</v>
      </c>
      <c r="S92">
        <v>28530656.0625</v>
      </c>
      <c r="T92">
        <v>28379851.824999999</v>
      </c>
      <c r="U92">
        <v>28229047.587499999</v>
      </c>
      <c r="V92">
        <v>28078243.349999998</v>
      </c>
      <c r="W92">
        <v>27927439.112499997</v>
      </c>
      <c r="X92">
        <v>27776634.874999996</v>
      </c>
      <c r="Y92">
        <v>27578811.024999995</v>
      </c>
      <c r="Z92">
        <v>27380987.174999993</v>
      </c>
      <c r="AA92">
        <v>27183163.324999992</v>
      </c>
      <c r="AB92">
        <v>26985339.47499999</v>
      </c>
      <c r="AC92">
        <v>26787515.624999989</v>
      </c>
      <c r="AD92">
        <v>26589691.774999987</v>
      </c>
      <c r="AE92">
        <v>26391867.924999986</v>
      </c>
      <c r="AF92">
        <v>26194044.074999984</v>
      </c>
      <c r="AG92">
        <v>25996220.224999983</v>
      </c>
      <c r="AH92">
        <v>25798396.375</v>
      </c>
    </row>
    <row r="93" spans="1:34">
      <c r="A93" t="s">
        <v>132</v>
      </c>
      <c r="B93" t="s">
        <v>171</v>
      </c>
      <c r="C93">
        <f t="shared" si="1"/>
        <v>1945969</v>
      </c>
      <c r="D93">
        <v>43620184.340909086</v>
      </c>
      <c r="E93">
        <v>43478891.181818172</v>
      </c>
      <c r="F93">
        <v>43337598.022727259</v>
      </c>
      <c r="G93">
        <v>43196304.863636345</v>
      </c>
      <c r="H93">
        <v>43055011.704545431</v>
      </c>
      <c r="I93">
        <v>42913718.545454517</v>
      </c>
      <c r="J93">
        <v>42772425.386363603</v>
      </c>
      <c r="K93">
        <v>42631132.227272689</v>
      </c>
      <c r="L93">
        <v>42489839.068181776</v>
      </c>
      <c r="M93">
        <v>42348545.909090862</v>
      </c>
      <c r="N93">
        <v>42207252.74999997</v>
      </c>
      <c r="O93">
        <v>41961688.849999972</v>
      </c>
      <c r="P93">
        <v>41716124.949999973</v>
      </c>
      <c r="Q93">
        <v>41470561.049999975</v>
      </c>
      <c r="R93">
        <v>41224997.149999976</v>
      </c>
      <c r="S93">
        <v>40979433.249999978</v>
      </c>
      <c r="T93">
        <v>40733869.349999979</v>
      </c>
      <c r="U93">
        <v>40488305.449999981</v>
      </c>
      <c r="V93">
        <v>40242741.549999982</v>
      </c>
      <c r="W93">
        <v>39997177.649999984</v>
      </c>
      <c r="X93">
        <v>39751613.749999985</v>
      </c>
      <c r="Y93">
        <v>39403305.174999982</v>
      </c>
      <c r="Z93">
        <v>39054996.599999979</v>
      </c>
      <c r="AA93">
        <v>38706688.024999976</v>
      </c>
      <c r="AB93">
        <v>38358379.449999973</v>
      </c>
      <c r="AC93">
        <v>38010070.87499997</v>
      </c>
      <c r="AD93">
        <v>37661762.299999967</v>
      </c>
      <c r="AE93">
        <v>37313453.724999964</v>
      </c>
      <c r="AF93">
        <v>36965145.149999961</v>
      </c>
      <c r="AG93">
        <v>36616836.574999958</v>
      </c>
      <c r="AH93">
        <v>36268527.999999955</v>
      </c>
    </row>
    <row r="94" spans="1:34">
      <c r="A94" t="s">
        <v>132</v>
      </c>
      <c r="B94" t="s">
        <v>171</v>
      </c>
      <c r="C94">
        <f t="shared" si="1"/>
        <v>1970989</v>
      </c>
      <c r="D94">
        <v>51292270.607954539</v>
      </c>
      <c r="E94">
        <v>51231634.028409079</v>
      </c>
      <c r="F94">
        <v>51170997.448863618</v>
      </c>
      <c r="G94">
        <v>51110360.869318157</v>
      </c>
      <c r="H94">
        <v>51049724.289772697</v>
      </c>
      <c r="I94">
        <v>50989087.710227236</v>
      </c>
      <c r="J94">
        <v>50928451.130681776</v>
      </c>
      <c r="K94">
        <v>50867814.551136315</v>
      </c>
      <c r="L94">
        <v>50807177.971590854</v>
      </c>
      <c r="M94">
        <v>50746541.392045394</v>
      </c>
      <c r="N94">
        <v>50685904.812499978</v>
      </c>
      <c r="O94">
        <v>50558483.084374979</v>
      </c>
      <c r="P94">
        <v>50431061.356249981</v>
      </c>
      <c r="Q94">
        <v>50303639.628124982</v>
      </c>
      <c r="R94">
        <v>50176217.899999984</v>
      </c>
      <c r="S94">
        <v>50048796.171874985</v>
      </c>
      <c r="T94">
        <v>49921374.443749987</v>
      </c>
      <c r="U94">
        <v>49793952.715624988</v>
      </c>
      <c r="V94">
        <v>49666530.98749999</v>
      </c>
      <c r="W94">
        <v>49539109.259374991</v>
      </c>
      <c r="X94">
        <v>49411687.531249985</v>
      </c>
      <c r="Y94">
        <v>49199675.243749984</v>
      </c>
      <c r="Z94">
        <v>48987662.956249982</v>
      </c>
      <c r="AA94">
        <v>48775650.668749981</v>
      </c>
      <c r="AB94">
        <v>48563638.381249979</v>
      </c>
      <c r="AC94">
        <v>48351626.093749978</v>
      </c>
      <c r="AD94">
        <v>48139613.806249976</v>
      </c>
      <c r="AE94">
        <v>47927601.518749975</v>
      </c>
      <c r="AF94">
        <v>47715589.231249973</v>
      </c>
      <c r="AG94">
        <v>47503576.943749972</v>
      </c>
      <c r="AH94">
        <v>47291564.656249955</v>
      </c>
    </row>
    <row r="95" spans="1:34">
      <c r="A95" t="s">
        <v>132</v>
      </c>
      <c r="B95" t="s">
        <v>171</v>
      </c>
      <c r="C95">
        <f t="shared" si="1"/>
        <v>19902010</v>
      </c>
      <c r="D95">
        <v>39481401.988485456</v>
      </c>
      <c r="E95">
        <v>39478224.755530909</v>
      </c>
      <c r="F95">
        <v>39475047.522576362</v>
      </c>
      <c r="G95">
        <v>39471870.289621815</v>
      </c>
      <c r="H95">
        <v>39468693.056667268</v>
      </c>
      <c r="I95">
        <v>39465515.823712721</v>
      </c>
      <c r="J95">
        <v>39462338.590758175</v>
      </c>
      <c r="K95">
        <v>39459161.357803628</v>
      </c>
      <c r="L95">
        <v>39455984.124849081</v>
      </c>
      <c r="M95">
        <v>39452806.891894534</v>
      </c>
      <c r="N95">
        <v>39449629.658939995</v>
      </c>
      <c r="O95">
        <v>39435455.241946995</v>
      </c>
      <c r="P95">
        <v>39421280.824953996</v>
      </c>
      <c r="Q95">
        <v>39407106.407960996</v>
      </c>
      <c r="R95">
        <v>39392931.990967996</v>
      </c>
      <c r="S95">
        <v>39378757.573974997</v>
      </c>
      <c r="T95">
        <v>39364583.156981997</v>
      </c>
      <c r="U95">
        <v>39350408.739988998</v>
      </c>
      <c r="V95">
        <v>39336234.322995998</v>
      </c>
      <c r="W95">
        <v>39322059.906002998</v>
      </c>
      <c r="X95">
        <v>39307885.489009999</v>
      </c>
      <c r="Y95">
        <v>39273197.393013999</v>
      </c>
      <c r="Z95">
        <v>39238509.297017999</v>
      </c>
      <c r="AA95">
        <v>39203821.201021999</v>
      </c>
      <c r="AB95">
        <v>39169133.105025999</v>
      </c>
      <c r="AC95">
        <v>39134445.009029999</v>
      </c>
      <c r="AD95">
        <v>39099756.913034</v>
      </c>
      <c r="AE95">
        <v>39065068.817038</v>
      </c>
      <c r="AF95">
        <v>39030380.721042</v>
      </c>
      <c r="AG95">
        <v>38995692.625046</v>
      </c>
      <c r="AH95">
        <v>38961004.529050015</v>
      </c>
    </row>
    <row r="96" spans="1:34">
      <c r="A96" t="s">
        <v>132</v>
      </c>
      <c r="B96" t="s">
        <v>171</v>
      </c>
      <c r="C96">
        <f t="shared" si="1"/>
        <v>2012020</v>
      </c>
      <c r="D96">
        <v>10559884.818537273</v>
      </c>
      <c r="E96">
        <v>10559884.753284546</v>
      </c>
      <c r="F96">
        <v>10559884.688031819</v>
      </c>
      <c r="G96">
        <v>10559884.622779092</v>
      </c>
      <c r="H96">
        <v>10559884.557526365</v>
      </c>
      <c r="I96">
        <v>10559884.492273638</v>
      </c>
      <c r="J96">
        <v>10559884.427020911</v>
      </c>
      <c r="K96">
        <v>10559884.361768184</v>
      </c>
      <c r="L96">
        <v>10559884.296515457</v>
      </c>
      <c r="M96">
        <v>10559884.23126273</v>
      </c>
      <c r="N96">
        <v>10559884.166010011</v>
      </c>
      <c r="O96">
        <v>10559838.174018012</v>
      </c>
      <c r="P96">
        <v>10559792.182026014</v>
      </c>
      <c r="Q96">
        <v>10559746.190034015</v>
      </c>
      <c r="R96">
        <v>10559700.198042016</v>
      </c>
      <c r="S96">
        <v>10559654.206050018</v>
      </c>
      <c r="T96">
        <v>10559608.214058019</v>
      </c>
      <c r="U96">
        <v>10559562.222066021</v>
      </c>
      <c r="V96">
        <v>10559516.230074022</v>
      </c>
      <c r="W96">
        <v>10559470.238082023</v>
      </c>
      <c r="X96">
        <v>10559424.246090027</v>
      </c>
      <c r="Y96">
        <v>10557588.684470028</v>
      </c>
      <c r="Z96">
        <v>10555753.122850029</v>
      </c>
      <c r="AA96">
        <v>10553917.56123003</v>
      </c>
      <c r="AB96">
        <v>10552081.999610031</v>
      </c>
      <c r="AC96">
        <v>10550246.437990032</v>
      </c>
      <c r="AD96">
        <v>10548410.876370033</v>
      </c>
      <c r="AE96">
        <v>10546575.314750034</v>
      </c>
      <c r="AF96">
        <v>10544739.753130035</v>
      </c>
      <c r="AG96">
        <v>10542904.191510037</v>
      </c>
      <c r="AH96">
        <v>10541068.629890036</v>
      </c>
    </row>
    <row r="97" spans="1:34">
      <c r="A97" t="s">
        <v>132</v>
      </c>
      <c r="B97" t="s">
        <v>173</v>
      </c>
      <c r="C97">
        <f t="shared" si="1"/>
        <v>1945</v>
      </c>
      <c r="D97">
        <v>9830841.8181818184</v>
      </c>
      <c r="E97">
        <v>9791517.6363636367</v>
      </c>
      <c r="F97">
        <v>9752193.4545454551</v>
      </c>
      <c r="G97">
        <v>9712869.2727272734</v>
      </c>
      <c r="H97">
        <v>9673545.0909090918</v>
      </c>
      <c r="I97">
        <v>9634220.9090909101</v>
      </c>
      <c r="J97">
        <v>9594896.7272727285</v>
      </c>
      <c r="K97">
        <v>9555572.5454545468</v>
      </c>
      <c r="L97">
        <v>9516248.3636363652</v>
      </c>
      <c r="M97">
        <v>9476924.1818181835</v>
      </c>
      <c r="N97">
        <v>9437600</v>
      </c>
      <c r="O97">
        <v>9380010.5</v>
      </c>
      <c r="P97">
        <v>9322421</v>
      </c>
      <c r="Q97">
        <v>9264831.5</v>
      </c>
      <c r="R97">
        <v>9207242</v>
      </c>
      <c r="S97">
        <v>9149652.5</v>
      </c>
      <c r="T97">
        <v>9092063</v>
      </c>
      <c r="U97">
        <v>9034473.5</v>
      </c>
      <c r="V97">
        <v>8976884</v>
      </c>
      <c r="W97">
        <v>8919294.5</v>
      </c>
      <c r="X97">
        <v>8861705</v>
      </c>
      <c r="Y97">
        <v>8787261</v>
      </c>
      <c r="Z97">
        <v>8712817</v>
      </c>
      <c r="AA97">
        <v>8638373</v>
      </c>
      <c r="AB97">
        <v>8563929</v>
      </c>
      <c r="AC97">
        <v>8489485</v>
      </c>
      <c r="AD97">
        <v>8415041</v>
      </c>
      <c r="AE97">
        <v>8340597</v>
      </c>
      <c r="AF97">
        <v>8266153</v>
      </c>
      <c r="AG97">
        <v>8191709</v>
      </c>
      <c r="AH97">
        <v>8117265</v>
      </c>
    </row>
    <row r="98" spans="1:34">
      <c r="A98" t="s">
        <v>132</v>
      </c>
      <c r="B98" t="s">
        <v>173</v>
      </c>
      <c r="C98">
        <f t="shared" si="1"/>
        <v>1945969</v>
      </c>
      <c r="D98">
        <v>22062201.454545453</v>
      </c>
      <c r="E98">
        <v>21974688.909090906</v>
      </c>
      <c r="F98">
        <v>21887176.36363636</v>
      </c>
      <c r="G98">
        <v>21799663.818181813</v>
      </c>
      <c r="H98">
        <v>21712151.272727266</v>
      </c>
      <c r="I98">
        <v>21624638.727272719</v>
      </c>
      <c r="J98">
        <v>21537126.181818172</v>
      </c>
      <c r="K98">
        <v>21449613.636363626</v>
      </c>
      <c r="L98">
        <v>21362101.090909079</v>
      </c>
      <c r="M98">
        <v>21274588.545454532</v>
      </c>
      <c r="N98">
        <v>21187076</v>
      </c>
      <c r="O98">
        <v>21032447.199999999</v>
      </c>
      <c r="P98">
        <v>20877818.399999999</v>
      </c>
      <c r="Q98">
        <v>20723189.599999998</v>
      </c>
      <c r="R98">
        <v>20568560.799999997</v>
      </c>
      <c r="S98">
        <v>20413931.999999996</v>
      </c>
      <c r="T98">
        <v>20259303.199999996</v>
      </c>
      <c r="U98">
        <v>20104674.399999995</v>
      </c>
      <c r="V98">
        <v>19950045.599999994</v>
      </c>
      <c r="W98">
        <v>19795416.799999993</v>
      </c>
      <c r="X98">
        <v>19640788</v>
      </c>
      <c r="Y98">
        <v>19422724</v>
      </c>
      <c r="Z98">
        <v>19204660</v>
      </c>
      <c r="AA98">
        <v>18986596</v>
      </c>
      <c r="AB98">
        <v>18768532</v>
      </c>
      <c r="AC98">
        <v>18550468</v>
      </c>
      <c r="AD98">
        <v>18332404</v>
      </c>
      <c r="AE98">
        <v>18114340</v>
      </c>
      <c r="AF98">
        <v>17896276</v>
      </c>
      <c r="AG98">
        <v>17678212</v>
      </c>
      <c r="AH98">
        <v>17460148</v>
      </c>
    </row>
    <row r="99" spans="1:34">
      <c r="A99" t="s">
        <v>132</v>
      </c>
      <c r="B99" t="s">
        <v>173</v>
      </c>
      <c r="C99">
        <f t="shared" si="1"/>
        <v>1970989</v>
      </c>
      <c r="D99">
        <v>23490997.272727273</v>
      </c>
      <c r="E99">
        <v>23439512.545454547</v>
      </c>
      <c r="F99">
        <v>23388027.81818182</v>
      </c>
      <c r="G99">
        <v>23336543.090909094</v>
      </c>
      <c r="H99">
        <v>23285058.363636367</v>
      </c>
      <c r="I99">
        <v>23233573.63636364</v>
      </c>
      <c r="J99">
        <v>23182088.909090914</v>
      </c>
      <c r="K99">
        <v>23130604.181818187</v>
      </c>
      <c r="L99">
        <v>23079119.454545461</v>
      </c>
      <c r="M99">
        <v>23027634.727272734</v>
      </c>
      <c r="N99">
        <v>22976150</v>
      </c>
      <c r="O99">
        <v>22870862.799999997</v>
      </c>
      <c r="P99">
        <v>22765575.599999994</v>
      </c>
      <c r="Q99">
        <v>22660288.399999991</v>
      </c>
      <c r="R99">
        <v>22555001.199999988</v>
      </c>
      <c r="S99">
        <v>22449713.999999985</v>
      </c>
      <c r="T99">
        <v>22344426.799999982</v>
      </c>
      <c r="U99">
        <v>22239139.599999979</v>
      </c>
      <c r="V99">
        <v>22133852.399999976</v>
      </c>
      <c r="W99">
        <v>22028565.199999973</v>
      </c>
      <c r="X99">
        <v>21923277.999999985</v>
      </c>
      <c r="Y99">
        <v>21753115.699999984</v>
      </c>
      <c r="Z99">
        <v>21582953.399999984</v>
      </c>
      <c r="AA99">
        <v>21412791.099999983</v>
      </c>
      <c r="AB99">
        <v>21242628.799999982</v>
      </c>
      <c r="AC99">
        <v>21072466.499999981</v>
      </c>
      <c r="AD99">
        <v>20902304.199999981</v>
      </c>
      <c r="AE99">
        <v>20732141.89999998</v>
      </c>
      <c r="AF99">
        <v>20561979.599999979</v>
      </c>
      <c r="AG99">
        <v>20391817.299999978</v>
      </c>
      <c r="AH99">
        <v>20221654.999999985</v>
      </c>
    </row>
    <row r="100" spans="1:34">
      <c r="A100" t="s">
        <v>132</v>
      </c>
      <c r="B100" t="s">
        <v>173</v>
      </c>
      <c r="C100">
        <f t="shared" si="1"/>
        <v>19902010</v>
      </c>
      <c r="D100">
        <v>10840891.727272728</v>
      </c>
      <c r="E100">
        <v>10838981.454545457</v>
      </c>
      <c r="F100">
        <v>10837071.181818185</v>
      </c>
      <c r="G100">
        <v>10835160.909090914</v>
      </c>
      <c r="H100">
        <v>10833250.636363642</v>
      </c>
      <c r="I100">
        <v>10831340.363636371</v>
      </c>
      <c r="J100">
        <v>10829430.090909099</v>
      </c>
      <c r="K100">
        <v>10827519.818181828</v>
      </c>
      <c r="L100">
        <v>10825609.545454556</v>
      </c>
      <c r="M100">
        <v>10823699.272727285</v>
      </c>
      <c r="N100">
        <v>10821789</v>
      </c>
      <c r="O100">
        <v>10813456.200000001</v>
      </c>
      <c r="P100">
        <v>10805123.400000002</v>
      </c>
      <c r="Q100">
        <v>10796790.600000003</v>
      </c>
      <c r="R100">
        <v>10788457.800000004</v>
      </c>
      <c r="S100">
        <v>10780125.000000006</v>
      </c>
      <c r="T100">
        <v>10771792.200000007</v>
      </c>
      <c r="U100">
        <v>10763459.400000008</v>
      </c>
      <c r="V100">
        <v>10755126.600000009</v>
      </c>
      <c r="W100">
        <v>10746793.80000001</v>
      </c>
      <c r="X100">
        <v>10738461</v>
      </c>
      <c r="Y100">
        <v>10718375.700000001</v>
      </c>
      <c r="Z100">
        <v>10698290.400000002</v>
      </c>
      <c r="AA100">
        <v>10678205.100000003</v>
      </c>
      <c r="AB100">
        <v>10658119.800000004</v>
      </c>
      <c r="AC100">
        <v>10638034.500000006</v>
      </c>
      <c r="AD100">
        <v>10617949.200000007</v>
      </c>
      <c r="AE100">
        <v>10597863.900000008</v>
      </c>
      <c r="AF100">
        <v>10577778.600000009</v>
      </c>
      <c r="AG100">
        <v>10557693.30000001</v>
      </c>
      <c r="AH100">
        <v>10537608</v>
      </c>
    </row>
    <row r="101" spans="1:34">
      <c r="A101" t="s">
        <v>132</v>
      </c>
      <c r="B101" t="s">
        <v>173</v>
      </c>
      <c r="C101">
        <f t="shared" si="1"/>
        <v>2012020</v>
      </c>
      <c r="D101">
        <v>7240835.0454545459</v>
      </c>
      <c r="E101">
        <v>7240835.0909090918</v>
      </c>
      <c r="F101">
        <v>7240835.1363636376</v>
      </c>
      <c r="G101">
        <v>7240835.1818181835</v>
      </c>
      <c r="H101">
        <v>7240835.2272727294</v>
      </c>
      <c r="I101">
        <v>7240835.2727272753</v>
      </c>
      <c r="J101">
        <v>7240835.3181818211</v>
      </c>
      <c r="K101">
        <v>7240835.363636367</v>
      </c>
      <c r="L101">
        <v>7240835.4090909129</v>
      </c>
      <c r="M101">
        <v>7240835.4545454588</v>
      </c>
      <c r="N101">
        <v>7240835.5</v>
      </c>
      <c r="O101">
        <v>7240818.0531249996</v>
      </c>
      <c r="P101">
        <v>7240800.6062499993</v>
      </c>
      <c r="Q101">
        <v>7240783.1593749989</v>
      </c>
      <c r="R101">
        <v>7240765.7124999985</v>
      </c>
      <c r="S101">
        <v>7240748.2656249981</v>
      </c>
      <c r="T101">
        <v>7240730.8187499978</v>
      </c>
      <c r="U101">
        <v>7240713.3718749974</v>
      </c>
      <c r="V101">
        <v>7240695.924999997</v>
      </c>
      <c r="W101">
        <v>7240678.4781249966</v>
      </c>
      <c r="X101">
        <v>7240661.0312499981</v>
      </c>
      <c r="Y101">
        <v>7239545.8562499983</v>
      </c>
      <c r="Z101">
        <v>7238430.6812499985</v>
      </c>
      <c r="AA101">
        <v>7237315.5062499987</v>
      </c>
      <c r="AB101">
        <v>7236200.3312499989</v>
      </c>
      <c r="AC101">
        <v>7235085.1562499991</v>
      </c>
      <c r="AD101">
        <v>7233969.9812499993</v>
      </c>
      <c r="AE101">
        <v>7232854.8062499994</v>
      </c>
      <c r="AF101">
        <v>7231739.6312499996</v>
      </c>
      <c r="AG101">
        <v>7230624.4562499998</v>
      </c>
      <c r="AH101">
        <v>7229509.2812499981</v>
      </c>
    </row>
    <row r="102" spans="1:34">
      <c r="A102" t="s">
        <v>134</v>
      </c>
      <c r="B102" t="s">
        <v>171</v>
      </c>
      <c r="C102">
        <f t="shared" si="1"/>
        <v>1945</v>
      </c>
      <c r="D102">
        <v>675564241.4545455</v>
      </c>
      <c r="E102">
        <v>673678018.909091</v>
      </c>
      <c r="F102">
        <v>671791796.36363649</v>
      </c>
      <c r="G102">
        <v>669905573.81818199</v>
      </c>
      <c r="H102">
        <v>668019351.27272749</v>
      </c>
      <c r="I102">
        <v>666133128.72727299</v>
      </c>
      <c r="J102">
        <v>664246906.18181849</v>
      </c>
      <c r="K102">
        <v>662360683.63636398</v>
      </c>
      <c r="L102">
        <v>660474461.09090948</v>
      </c>
      <c r="M102">
        <v>658588238.54545498</v>
      </c>
      <c r="N102">
        <v>656702016.00000024</v>
      </c>
      <c r="O102">
        <v>654079940.80000019</v>
      </c>
      <c r="P102">
        <v>651457865.60000014</v>
      </c>
      <c r="Q102">
        <v>648835790.4000001</v>
      </c>
      <c r="R102">
        <v>646213715.20000005</v>
      </c>
      <c r="S102">
        <v>643591640</v>
      </c>
      <c r="T102">
        <v>640969564.79999995</v>
      </c>
      <c r="U102">
        <v>638347489.5999999</v>
      </c>
      <c r="V102">
        <v>635725414.39999986</v>
      </c>
      <c r="W102">
        <v>633103339.19999981</v>
      </c>
      <c r="X102">
        <v>630481264</v>
      </c>
      <c r="Y102">
        <v>627206460.79999995</v>
      </c>
      <c r="Z102">
        <v>623931657.5999999</v>
      </c>
      <c r="AA102">
        <v>620656854.39999986</v>
      </c>
      <c r="AB102">
        <v>617382051.19999981</v>
      </c>
      <c r="AC102">
        <v>614107247.99999976</v>
      </c>
      <c r="AD102">
        <v>610832444.79999971</v>
      </c>
      <c r="AE102">
        <v>607557641.59999967</v>
      </c>
      <c r="AF102">
        <v>604282838.39999962</v>
      </c>
      <c r="AG102">
        <v>601008035.19999957</v>
      </c>
      <c r="AH102">
        <v>597733231.99999952</v>
      </c>
    </row>
    <row r="103" spans="1:34">
      <c r="A103" t="s">
        <v>134</v>
      </c>
      <c r="B103" t="s">
        <v>171</v>
      </c>
      <c r="C103">
        <f t="shared" si="1"/>
        <v>1945969</v>
      </c>
      <c r="D103">
        <v>298483060.36363637</v>
      </c>
      <c r="E103">
        <v>296725432.72727275</v>
      </c>
      <c r="F103">
        <v>294967805.09090912</v>
      </c>
      <c r="G103">
        <v>293210177.4545455</v>
      </c>
      <c r="H103">
        <v>291452549.81818187</v>
      </c>
      <c r="I103">
        <v>289694922.18181825</v>
      </c>
      <c r="J103">
        <v>287937294.54545462</v>
      </c>
      <c r="K103">
        <v>286179666.909091</v>
      </c>
      <c r="L103">
        <v>284422039.27272737</v>
      </c>
      <c r="M103">
        <v>282664411.63636374</v>
      </c>
      <c r="N103">
        <v>280906784.00000012</v>
      </c>
      <c r="O103">
        <v>278112796.80000007</v>
      </c>
      <c r="P103">
        <v>275318809.60000002</v>
      </c>
      <c r="Q103">
        <v>272524822.39999998</v>
      </c>
      <c r="R103">
        <v>269730835.19999993</v>
      </c>
      <c r="S103">
        <v>266936847.99999991</v>
      </c>
      <c r="T103">
        <v>264142860.79999989</v>
      </c>
      <c r="U103">
        <v>261348873.59999987</v>
      </c>
      <c r="V103">
        <v>258554886.39999986</v>
      </c>
      <c r="W103">
        <v>255760899.19999984</v>
      </c>
      <c r="X103">
        <v>252966912</v>
      </c>
      <c r="Y103">
        <v>249535580</v>
      </c>
      <c r="Z103">
        <v>246104248</v>
      </c>
      <c r="AA103">
        <v>242672916</v>
      </c>
      <c r="AB103">
        <v>239241584</v>
      </c>
      <c r="AC103">
        <v>235810252</v>
      </c>
      <c r="AD103">
        <v>232378920</v>
      </c>
      <c r="AE103">
        <v>228947588</v>
      </c>
      <c r="AF103">
        <v>225516256</v>
      </c>
      <c r="AG103">
        <v>222084924</v>
      </c>
      <c r="AH103">
        <v>218653591.99999988</v>
      </c>
    </row>
    <row r="104" spans="1:34">
      <c r="A104" t="s">
        <v>134</v>
      </c>
      <c r="B104" t="s">
        <v>171</v>
      </c>
      <c r="C104">
        <f t="shared" si="1"/>
        <v>1970989</v>
      </c>
      <c r="D104">
        <v>652124737.4545455</v>
      </c>
      <c r="E104">
        <v>651328506.909091</v>
      </c>
      <c r="F104">
        <v>650532276.36363649</v>
      </c>
      <c r="G104">
        <v>649736045.81818199</v>
      </c>
      <c r="H104">
        <v>648939815.27272749</v>
      </c>
      <c r="I104">
        <v>648143584.72727299</v>
      </c>
      <c r="J104">
        <v>647347354.18181849</v>
      </c>
      <c r="K104">
        <v>646551123.63636398</v>
      </c>
      <c r="L104">
        <v>645754893.09090948</v>
      </c>
      <c r="M104">
        <v>644958662.54545498</v>
      </c>
      <c r="N104">
        <v>644162432.00000048</v>
      </c>
      <c r="O104">
        <v>642482510.40000045</v>
      </c>
      <c r="P104">
        <v>640802588.80000043</v>
      </c>
      <c r="Q104">
        <v>639122667.20000041</v>
      </c>
      <c r="R104">
        <v>637442745.60000038</v>
      </c>
      <c r="S104">
        <v>635762824.00000036</v>
      </c>
      <c r="T104">
        <v>634082902.40000033</v>
      </c>
      <c r="U104">
        <v>632402980.80000031</v>
      </c>
      <c r="V104">
        <v>630723059.20000029</v>
      </c>
      <c r="W104">
        <v>629043137.60000026</v>
      </c>
      <c r="X104">
        <v>627363216.00000012</v>
      </c>
      <c r="Y104">
        <v>624708852.00000012</v>
      </c>
      <c r="Z104">
        <v>622054488.00000012</v>
      </c>
      <c r="AA104">
        <v>619400124.00000012</v>
      </c>
      <c r="AB104">
        <v>616745760.00000012</v>
      </c>
      <c r="AC104">
        <v>614091396.00000012</v>
      </c>
      <c r="AD104">
        <v>611437032.00000012</v>
      </c>
      <c r="AE104">
        <v>608782668.00000012</v>
      </c>
      <c r="AF104">
        <v>606128304.00000012</v>
      </c>
      <c r="AG104">
        <v>603473940.00000012</v>
      </c>
      <c r="AH104">
        <v>600819576.00000024</v>
      </c>
    </row>
    <row r="105" spans="1:34">
      <c r="A105" t="s">
        <v>134</v>
      </c>
      <c r="B105" t="s">
        <v>171</v>
      </c>
      <c r="C105">
        <f t="shared" si="1"/>
        <v>19902010</v>
      </c>
      <c r="D105">
        <v>498905475.27272731</v>
      </c>
      <c r="E105">
        <v>498874778.54545462</v>
      </c>
      <c r="F105">
        <v>498844081.81818193</v>
      </c>
      <c r="G105">
        <v>498813385.09090924</v>
      </c>
      <c r="H105">
        <v>498782688.36363655</v>
      </c>
      <c r="I105">
        <v>498751991.63636386</v>
      </c>
      <c r="J105">
        <v>498721294.90909117</v>
      </c>
      <c r="K105">
        <v>498690598.18181849</v>
      </c>
      <c r="L105">
        <v>498659901.4545458</v>
      </c>
      <c r="M105">
        <v>498629204.72727311</v>
      </c>
      <c r="N105">
        <v>498598508.00000024</v>
      </c>
      <c r="O105">
        <v>498449967.20000023</v>
      </c>
      <c r="P105">
        <v>498301426.40000021</v>
      </c>
      <c r="Q105">
        <v>498152885.6000002</v>
      </c>
      <c r="R105">
        <v>498004344.80000019</v>
      </c>
      <c r="S105">
        <v>497855804.00000018</v>
      </c>
      <c r="T105">
        <v>497707263.20000017</v>
      </c>
      <c r="U105">
        <v>497558722.40000015</v>
      </c>
      <c r="V105">
        <v>497410181.60000014</v>
      </c>
      <c r="W105">
        <v>497261640.80000013</v>
      </c>
      <c r="X105">
        <v>497113100.0000003</v>
      </c>
      <c r="Y105">
        <v>496747987.20000029</v>
      </c>
      <c r="Z105">
        <v>496382874.40000033</v>
      </c>
      <c r="AA105">
        <v>496017761.60000038</v>
      </c>
      <c r="AB105">
        <v>495652648.80000043</v>
      </c>
      <c r="AC105">
        <v>495287536.00000048</v>
      </c>
      <c r="AD105">
        <v>494922423.20000052</v>
      </c>
      <c r="AE105">
        <v>494557310.40000057</v>
      </c>
      <c r="AF105">
        <v>494192197.60000062</v>
      </c>
      <c r="AG105">
        <v>493827084.80000067</v>
      </c>
      <c r="AH105">
        <v>493461972.00000048</v>
      </c>
    </row>
    <row r="106" spans="1:34">
      <c r="A106" t="s">
        <v>134</v>
      </c>
      <c r="B106" t="s">
        <v>171</v>
      </c>
      <c r="C106">
        <f t="shared" si="1"/>
        <v>2012020</v>
      </c>
      <c r="D106">
        <v>186769535.47727272</v>
      </c>
      <c r="E106">
        <v>186769534.20454544</v>
      </c>
      <c r="F106">
        <v>186769532.93181816</v>
      </c>
      <c r="G106">
        <v>186769531.65909088</v>
      </c>
      <c r="H106">
        <v>186769530.3863636</v>
      </c>
      <c r="I106">
        <v>186769529.11363631</v>
      </c>
      <c r="J106">
        <v>186769527.84090903</v>
      </c>
      <c r="K106">
        <v>186769526.56818175</v>
      </c>
      <c r="L106">
        <v>186769525.29545447</v>
      </c>
      <c r="M106">
        <v>186769524.02272719</v>
      </c>
      <c r="N106">
        <v>186769522.74999997</v>
      </c>
      <c r="O106">
        <v>186768797.74999997</v>
      </c>
      <c r="P106">
        <v>186768072.74999997</v>
      </c>
      <c r="Q106">
        <v>186767347.74999997</v>
      </c>
      <c r="R106">
        <v>186766622.74999997</v>
      </c>
      <c r="S106">
        <v>186765897.74999997</v>
      </c>
      <c r="T106">
        <v>186765172.74999997</v>
      </c>
      <c r="U106">
        <v>186764447.74999997</v>
      </c>
      <c r="V106">
        <v>186763722.74999997</v>
      </c>
      <c r="W106">
        <v>186762997.74999997</v>
      </c>
      <c r="X106">
        <v>186762272.75</v>
      </c>
      <c r="Y106">
        <v>186732051.57499999</v>
      </c>
      <c r="Z106">
        <v>186701830.39999998</v>
      </c>
      <c r="AA106">
        <v>186671609.22499996</v>
      </c>
      <c r="AB106">
        <v>186641388.04999995</v>
      </c>
      <c r="AC106">
        <v>186611166.87499994</v>
      </c>
      <c r="AD106">
        <v>186580945.69999993</v>
      </c>
      <c r="AE106">
        <v>186550724.52499992</v>
      </c>
      <c r="AF106">
        <v>186520503.3499999</v>
      </c>
      <c r="AG106">
        <v>186490282.17499989</v>
      </c>
      <c r="AH106">
        <v>186460060.99999997</v>
      </c>
    </row>
    <row r="107" spans="1:34">
      <c r="A107" t="s">
        <v>134</v>
      </c>
      <c r="B107" t="s">
        <v>173</v>
      </c>
      <c r="C107">
        <f t="shared" si="1"/>
        <v>1945</v>
      </c>
      <c r="D107">
        <v>212074485.81818181</v>
      </c>
      <c r="E107">
        <v>211435355.63636363</v>
      </c>
      <c r="F107">
        <v>210796225.45454544</v>
      </c>
      <c r="G107">
        <v>210157095.27272725</v>
      </c>
      <c r="H107">
        <v>209517965.09090906</v>
      </c>
      <c r="I107">
        <v>208878834.90909088</v>
      </c>
      <c r="J107">
        <v>208239704.72727269</v>
      </c>
      <c r="K107">
        <v>207600574.5454545</v>
      </c>
      <c r="L107">
        <v>206961444.36363631</v>
      </c>
      <c r="M107">
        <v>206322314.18181813</v>
      </c>
      <c r="N107">
        <v>205683184</v>
      </c>
      <c r="O107">
        <v>204789611.19999999</v>
      </c>
      <c r="P107">
        <v>203896038.39999998</v>
      </c>
      <c r="Q107">
        <v>203002465.59999996</v>
      </c>
      <c r="R107">
        <v>202108892.79999995</v>
      </c>
      <c r="S107">
        <v>201215319.99999994</v>
      </c>
      <c r="T107">
        <v>200321747.19999993</v>
      </c>
      <c r="U107">
        <v>199428174.39999992</v>
      </c>
      <c r="V107">
        <v>198534601.5999999</v>
      </c>
      <c r="W107">
        <v>197641028.79999989</v>
      </c>
      <c r="X107">
        <v>196747456</v>
      </c>
      <c r="Y107">
        <v>195631470.40000001</v>
      </c>
      <c r="Z107">
        <v>194515484.80000001</v>
      </c>
      <c r="AA107">
        <v>193399499.20000002</v>
      </c>
      <c r="AB107">
        <v>192283513.60000002</v>
      </c>
      <c r="AC107">
        <v>191167528.00000003</v>
      </c>
      <c r="AD107">
        <v>190051542.40000004</v>
      </c>
      <c r="AE107">
        <v>188935556.80000004</v>
      </c>
      <c r="AF107">
        <v>187819571.20000005</v>
      </c>
      <c r="AG107">
        <v>186703585.60000005</v>
      </c>
      <c r="AH107">
        <v>185587600</v>
      </c>
    </row>
    <row r="108" spans="1:34">
      <c r="A108" t="s">
        <v>134</v>
      </c>
      <c r="B108" t="s">
        <v>173</v>
      </c>
      <c r="C108">
        <f t="shared" si="1"/>
        <v>1945969</v>
      </c>
      <c r="D108">
        <v>251776845.09090909</v>
      </c>
      <c r="E108">
        <v>250233290.18181819</v>
      </c>
      <c r="F108">
        <v>248689735.27272728</v>
      </c>
      <c r="G108">
        <v>247146180.36363637</v>
      </c>
      <c r="H108">
        <v>245602625.45454547</v>
      </c>
      <c r="I108">
        <v>244059070.54545456</v>
      </c>
      <c r="J108">
        <v>242515515.63636366</v>
      </c>
      <c r="K108">
        <v>240971960.72727275</v>
      </c>
      <c r="L108">
        <v>239428405.81818184</v>
      </c>
      <c r="M108">
        <v>237884850.90909094</v>
      </c>
      <c r="N108">
        <v>236341296</v>
      </c>
      <c r="O108">
        <v>233889179.19999999</v>
      </c>
      <c r="P108">
        <v>231437062.39999998</v>
      </c>
      <c r="Q108">
        <v>228984945.59999996</v>
      </c>
      <c r="R108">
        <v>226532828.79999995</v>
      </c>
      <c r="S108">
        <v>224080711.99999994</v>
      </c>
      <c r="T108">
        <v>221628595.19999993</v>
      </c>
      <c r="U108">
        <v>219176478.39999992</v>
      </c>
      <c r="V108">
        <v>216724361.5999999</v>
      </c>
      <c r="W108">
        <v>214272244.79999989</v>
      </c>
      <c r="X108">
        <v>211820128</v>
      </c>
      <c r="Y108">
        <v>208804696</v>
      </c>
      <c r="Z108">
        <v>205789264</v>
      </c>
      <c r="AA108">
        <v>202773832</v>
      </c>
      <c r="AB108">
        <v>199758400</v>
      </c>
      <c r="AC108">
        <v>196742968</v>
      </c>
      <c r="AD108">
        <v>193727536</v>
      </c>
      <c r="AE108">
        <v>190712104</v>
      </c>
      <c r="AF108">
        <v>187696672</v>
      </c>
      <c r="AG108">
        <v>184681240</v>
      </c>
      <c r="AH108">
        <v>181665808</v>
      </c>
    </row>
    <row r="109" spans="1:34">
      <c r="A109" t="s">
        <v>134</v>
      </c>
      <c r="B109" t="s">
        <v>173</v>
      </c>
      <c r="C109">
        <f t="shared" si="1"/>
        <v>1970989</v>
      </c>
      <c r="D109">
        <v>123121657.45454545</v>
      </c>
      <c r="E109">
        <v>122806346.90909091</v>
      </c>
      <c r="F109">
        <v>122491036.36363636</v>
      </c>
      <c r="G109">
        <v>122175725.81818181</v>
      </c>
      <c r="H109">
        <v>121860415.27272727</v>
      </c>
      <c r="I109">
        <v>121545104.72727272</v>
      </c>
      <c r="J109">
        <v>121229794.18181817</v>
      </c>
      <c r="K109">
        <v>120914483.63636363</v>
      </c>
      <c r="L109">
        <v>120599173.09090908</v>
      </c>
      <c r="M109">
        <v>120283862.54545453</v>
      </c>
      <c r="N109">
        <v>119968552</v>
      </c>
      <c r="O109">
        <v>119326204.8</v>
      </c>
      <c r="P109">
        <v>118683857.59999999</v>
      </c>
      <c r="Q109">
        <v>118041510.39999999</v>
      </c>
      <c r="R109">
        <v>117399163.19999999</v>
      </c>
      <c r="S109">
        <v>116756815.99999999</v>
      </c>
      <c r="T109">
        <v>116114468.79999998</v>
      </c>
      <c r="U109">
        <v>115472121.59999999</v>
      </c>
      <c r="V109">
        <v>114829774.40000001</v>
      </c>
      <c r="W109">
        <v>114187427.20000002</v>
      </c>
      <c r="X109">
        <v>113545080.00000001</v>
      </c>
      <c r="Y109">
        <v>112574592</v>
      </c>
      <c r="Z109">
        <v>111604104</v>
      </c>
      <c r="AA109">
        <v>110633616</v>
      </c>
      <c r="AB109">
        <v>109663128</v>
      </c>
      <c r="AC109">
        <v>108692640</v>
      </c>
      <c r="AD109">
        <v>107722152</v>
      </c>
      <c r="AE109">
        <v>106751664</v>
      </c>
      <c r="AF109">
        <v>105781176</v>
      </c>
      <c r="AG109">
        <v>104810688</v>
      </c>
      <c r="AH109">
        <v>103840200.00000006</v>
      </c>
    </row>
    <row r="110" spans="1:34">
      <c r="A110" t="s">
        <v>134</v>
      </c>
      <c r="B110" t="s">
        <v>173</v>
      </c>
      <c r="C110">
        <f t="shared" si="1"/>
        <v>19902010</v>
      </c>
      <c r="D110">
        <v>47662215.272727273</v>
      </c>
      <c r="E110">
        <v>47652738.545454547</v>
      </c>
      <c r="F110">
        <v>47643261.81818182</v>
      </c>
      <c r="G110">
        <v>47633785.090909094</v>
      </c>
      <c r="H110">
        <v>47624308.363636367</v>
      </c>
      <c r="I110">
        <v>47614831.63636364</v>
      </c>
      <c r="J110">
        <v>47605354.909090914</v>
      </c>
      <c r="K110">
        <v>47595878.181818187</v>
      </c>
      <c r="L110">
        <v>47586401.454545461</v>
      </c>
      <c r="M110">
        <v>47576924.727272734</v>
      </c>
      <c r="N110">
        <v>47567448</v>
      </c>
      <c r="O110">
        <v>47522492</v>
      </c>
      <c r="P110">
        <v>47477536</v>
      </c>
      <c r="Q110">
        <v>47432580</v>
      </c>
      <c r="R110">
        <v>47387624</v>
      </c>
      <c r="S110">
        <v>47342668</v>
      </c>
      <c r="T110">
        <v>47297712</v>
      </c>
      <c r="U110">
        <v>47252756</v>
      </c>
      <c r="V110">
        <v>47207800</v>
      </c>
      <c r="W110">
        <v>47162844</v>
      </c>
      <c r="X110">
        <v>47117888</v>
      </c>
      <c r="Y110">
        <v>47007382</v>
      </c>
      <c r="Z110">
        <v>46896876</v>
      </c>
      <c r="AA110">
        <v>46786370</v>
      </c>
      <c r="AB110">
        <v>46675864</v>
      </c>
      <c r="AC110">
        <v>46565358</v>
      </c>
      <c r="AD110">
        <v>46454852</v>
      </c>
      <c r="AE110">
        <v>46344346</v>
      </c>
      <c r="AF110">
        <v>46233840</v>
      </c>
      <c r="AG110">
        <v>46123334</v>
      </c>
      <c r="AH110">
        <v>46012828</v>
      </c>
    </row>
    <row r="111" spans="1:34">
      <c r="A111" t="s">
        <v>134</v>
      </c>
      <c r="B111" t="s">
        <v>173</v>
      </c>
      <c r="C111">
        <f t="shared" si="1"/>
        <v>2012020</v>
      </c>
      <c r="D111">
        <v>93638243.545454547</v>
      </c>
      <c r="E111">
        <v>93638242.090909094</v>
      </c>
      <c r="F111">
        <v>93638240.63636364</v>
      </c>
      <c r="G111">
        <v>93638239.181818187</v>
      </c>
      <c r="H111">
        <v>93638237.727272734</v>
      </c>
      <c r="I111">
        <v>93638236.272727281</v>
      </c>
      <c r="J111">
        <v>93638234.818181828</v>
      </c>
      <c r="K111">
        <v>93638233.363636374</v>
      </c>
      <c r="L111">
        <v>93638231.909090921</v>
      </c>
      <c r="M111">
        <v>93638230.454545468</v>
      </c>
      <c r="N111">
        <v>93638229</v>
      </c>
      <c r="O111">
        <v>93637970.549999997</v>
      </c>
      <c r="P111">
        <v>93637712.099999994</v>
      </c>
      <c r="Q111">
        <v>93637453.649999991</v>
      </c>
      <c r="R111">
        <v>93637195.199999988</v>
      </c>
      <c r="S111">
        <v>93636936.749999985</v>
      </c>
      <c r="T111">
        <v>93636678.299999982</v>
      </c>
      <c r="U111">
        <v>93636419.849999979</v>
      </c>
      <c r="V111">
        <v>93636161.399999976</v>
      </c>
      <c r="W111">
        <v>93635902.949999973</v>
      </c>
      <c r="X111">
        <v>93635644.50000003</v>
      </c>
      <c r="Y111">
        <v>93621518.950000033</v>
      </c>
      <c r="Z111">
        <v>93607393.400000036</v>
      </c>
      <c r="AA111">
        <v>93593267.850000039</v>
      </c>
      <c r="AB111">
        <v>93579142.300000042</v>
      </c>
      <c r="AC111">
        <v>93565016.750000045</v>
      </c>
      <c r="AD111">
        <v>93550891.200000048</v>
      </c>
      <c r="AE111">
        <v>93536765.650000051</v>
      </c>
      <c r="AF111">
        <v>93522640.100000054</v>
      </c>
      <c r="AG111">
        <v>93508514.550000057</v>
      </c>
      <c r="AH111">
        <v>93494389</v>
      </c>
    </row>
    <row r="112" spans="1:34">
      <c r="A112" t="s">
        <v>136</v>
      </c>
      <c r="B112" t="s">
        <v>171</v>
      </c>
      <c r="C112">
        <f t="shared" si="1"/>
        <v>1945</v>
      </c>
      <c r="D112">
        <v>865794066.909091</v>
      </c>
      <c r="E112">
        <v>862600981.81818199</v>
      </c>
      <c r="F112">
        <v>859407896.72727299</v>
      </c>
      <c r="G112">
        <v>856214811.63636398</v>
      </c>
      <c r="H112">
        <v>853021726.54545498</v>
      </c>
      <c r="I112">
        <v>849828641.45454597</v>
      </c>
      <c r="J112">
        <v>846635556.36363697</v>
      </c>
      <c r="K112">
        <v>843442471.27272797</v>
      </c>
      <c r="L112">
        <v>840249386.18181896</v>
      </c>
      <c r="M112">
        <v>837056301.09090996</v>
      </c>
      <c r="N112">
        <v>833863216.0000006</v>
      </c>
      <c r="O112">
        <v>829484665.60000062</v>
      </c>
      <c r="P112">
        <v>825106115.20000052</v>
      </c>
      <c r="Q112">
        <v>820727564.80000043</v>
      </c>
      <c r="R112">
        <v>816349014.40000033</v>
      </c>
      <c r="S112">
        <v>811970464.00000024</v>
      </c>
      <c r="T112">
        <v>807591913.60000014</v>
      </c>
      <c r="U112">
        <v>803213363.20000005</v>
      </c>
      <c r="V112">
        <v>798834812.79999995</v>
      </c>
      <c r="W112">
        <v>794456262.39999986</v>
      </c>
      <c r="X112">
        <v>790077712.00000024</v>
      </c>
      <c r="Y112">
        <v>784675406.40000021</v>
      </c>
      <c r="Z112">
        <v>779273100.80000019</v>
      </c>
      <c r="AA112">
        <v>773870795.20000017</v>
      </c>
      <c r="AB112">
        <v>768468489.60000014</v>
      </c>
      <c r="AC112">
        <v>763066184.00000012</v>
      </c>
      <c r="AD112">
        <v>757663878.4000001</v>
      </c>
      <c r="AE112">
        <v>752261572.80000007</v>
      </c>
      <c r="AF112">
        <v>746859267.20000005</v>
      </c>
      <c r="AG112">
        <v>741456961.60000002</v>
      </c>
      <c r="AH112">
        <v>736054656.00000024</v>
      </c>
    </row>
    <row r="113" spans="1:34">
      <c r="A113" t="s">
        <v>136</v>
      </c>
      <c r="B113" t="s">
        <v>171</v>
      </c>
      <c r="C113">
        <f t="shared" si="1"/>
        <v>1945969</v>
      </c>
      <c r="D113">
        <v>409379243.63636363</v>
      </c>
      <c r="E113">
        <v>408154935.27272725</v>
      </c>
      <c r="F113">
        <v>406930626.90909088</v>
      </c>
      <c r="G113">
        <v>405706318.5454545</v>
      </c>
      <c r="H113">
        <v>404482010.18181813</v>
      </c>
      <c r="I113">
        <v>403257701.81818175</v>
      </c>
      <c r="J113">
        <v>402033393.45454538</v>
      </c>
      <c r="K113">
        <v>400809085.090909</v>
      </c>
      <c r="L113">
        <v>399584776.72727263</v>
      </c>
      <c r="M113">
        <v>398360468.36363626</v>
      </c>
      <c r="N113">
        <v>397136159.9999997</v>
      </c>
      <c r="O113">
        <v>395075939.19999969</v>
      </c>
      <c r="P113">
        <v>393015718.39999974</v>
      </c>
      <c r="Q113">
        <v>390955497.59999979</v>
      </c>
      <c r="R113">
        <v>388895276.79999983</v>
      </c>
      <c r="S113">
        <v>386835055.99999988</v>
      </c>
      <c r="T113">
        <v>384774835.19999993</v>
      </c>
      <c r="U113">
        <v>382714614.39999998</v>
      </c>
      <c r="V113">
        <v>380654393.60000002</v>
      </c>
      <c r="W113">
        <v>378594172.80000007</v>
      </c>
      <c r="X113">
        <v>376533951.99999988</v>
      </c>
      <c r="Y113">
        <v>373749150.39999986</v>
      </c>
      <c r="Z113">
        <v>370964348.79999983</v>
      </c>
      <c r="AA113">
        <v>368179547.19999981</v>
      </c>
      <c r="AB113">
        <v>365394745.59999979</v>
      </c>
      <c r="AC113">
        <v>362609943.99999976</v>
      </c>
      <c r="AD113">
        <v>359825142.39999974</v>
      </c>
      <c r="AE113">
        <v>357040340.79999971</v>
      </c>
      <c r="AF113">
        <v>354255539.19999969</v>
      </c>
      <c r="AG113">
        <v>351470737.59999967</v>
      </c>
      <c r="AH113">
        <v>348685935.99999964</v>
      </c>
    </row>
    <row r="114" spans="1:34">
      <c r="A114" t="s">
        <v>136</v>
      </c>
      <c r="B114" t="s">
        <v>171</v>
      </c>
      <c r="C114">
        <f t="shared" si="1"/>
        <v>1970989</v>
      </c>
      <c r="D114">
        <v>260558297.81818181</v>
      </c>
      <c r="E114">
        <v>260077153.63636363</v>
      </c>
      <c r="F114">
        <v>259596009.45454544</v>
      </c>
      <c r="G114">
        <v>259114865.27272725</v>
      </c>
      <c r="H114">
        <v>258633721.09090906</v>
      </c>
      <c r="I114">
        <v>258152576.90909088</v>
      </c>
      <c r="J114">
        <v>257671432.72727269</v>
      </c>
      <c r="K114">
        <v>257190288.5454545</v>
      </c>
      <c r="L114">
        <v>256709144.36363631</v>
      </c>
      <c r="M114">
        <v>256228000.18181813</v>
      </c>
      <c r="N114">
        <v>255746856</v>
      </c>
      <c r="O114">
        <v>254793008.59999999</v>
      </c>
      <c r="P114">
        <v>253839161.19999999</v>
      </c>
      <c r="Q114">
        <v>252885313.79999998</v>
      </c>
      <c r="R114">
        <v>251931466.39999998</v>
      </c>
      <c r="S114">
        <v>250977618.99999997</v>
      </c>
      <c r="T114">
        <v>250023771.59999996</v>
      </c>
      <c r="U114">
        <v>249069924.19999996</v>
      </c>
      <c r="V114">
        <v>248116076.79999995</v>
      </c>
      <c r="W114">
        <v>247162229.39999995</v>
      </c>
      <c r="X114">
        <v>246208381.99999997</v>
      </c>
      <c r="Y114">
        <v>244721153.99999997</v>
      </c>
      <c r="Z114">
        <v>243233925.99999997</v>
      </c>
      <c r="AA114">
        <v>241746697.99999997</v>
      </c>
      <c r="AB114">
        <v>240259469.99999997</v>
      </c>
      <c r="AC114">
        <v>238772241.99999997</v>
      </c>
      <c r="AD114">
        <v>237285013.99999997</v>
      </c>
      <c r="AE114">
        <v>235797785.99999997</v>
      </c>
      <c r="AF114">
        <v>234310557.99999997</v>
      </c>
      <c r="AG114">
        <v>232823329.99999997</v>
      </c>
      <c r="AH114">
        <v>231336102.00000003</v>
      </c>
    </row>
    <row r="115" spans="1:34">
      <c r="A115" t="s">
        <v>136</v>
      </c>
      <c r="B115" t="s">
        <v>171</v>
      </c>
      <c r="C115">
        <f t="shared" si="1"/>
        <v>19902010</v>
      </c>
      <c r="D115">
        <v>235992343.09090909</v>
      </c>
      <c r="E115">
        <v>235909646.18181819</v>
      </c>
      <c r="F115">
        <v>235826949.27272728</v>
      </c>
      <c r="G115">
        <v>235744252.36363637</v>
      </c>
      <c r="H115">
        <v>235661555.45454547</v>
      </c>
      <c r="I115">
        <v>235578858.54545456</v>
      </c>
      <c r="J115">
        <v>235496161.63636366</v>
      </c>
      <c r="K115">
        <v>235413464.72727275</v>
      </c>
      <c r="L115">
        <v>235330767.81818184</v>
      </c>
      <c r="M115">
        <v>235248070.90909094</v>
      </c>
      <c r="N115">
        <v>235165374.00000003</v>
      </c>
      <c r="O115">
        <v>234914313.20000002</v>
      </c>
      <c r="P115">
        <v>234663252.40000001</v>
      </c>
      <c r="Q115">
        <v>234412191.59999999</v>
      </c>
      <c r="R115">
        <v>234161130.79999998</v>
      </c>
      <c r="S115">
        <v>233910069.99999997</v>
      </c>
      <c r="T115">
        <v>233659009.19999996</v>
      </c>
      <c r="U115">
        <v>233407948.39999995</v>
      </c>
      <c r="V115">
        <v>233156887.59999993</v>
      </c>
      <c r="W115">
        <v>232905826.79999992</v>
      </c>
      <c r="X115">
        <v>232654766</v>
      </c>
      <c r="Y115">
        <v>232079111.19999999</v>
      </c>
      <c r="Z115">
        <v>231503456.39999998</v>
      </c>
      <c r="AA115">
        <v>230927801.59999996</v>
      </c>
      <c r="AB115">
        <v>230352146.79999995</v>
      </c>
      <c r="AC115">
        <v>229776491.99999994</v>
      </c>
      <c r="AD115">
        <v>229200837.19999993</v>
      </c>
      <c r="AE115">
        <v>228625182.39999992</v>
      </c>
      <c r="AF115">
        <v>228049527.5999999</v>
      </c>
      <c r="AG115">
        <v>227473872.79999989</v>
      </c>
      <c r="AH115">
        <v>226898217.99999988</v>
      </c>
    </row>
    <row r="116" spans="1:34">
      <c r="A116" t="s">
        <v>136</v>
      </c>
      <c r="B116" t="s">
        <v>171</v>
      </c>
      <c r="C116">
        <f t="shared" si="1"/>
        <v>2012020</v>
      </c>
      <c r="D116">
        <v>119343761.86363636</v>
      </c>
      <c r="E116">
        <v>119343761.22727272</v>
      </c>
      <c r="F116">
        <v>119343760.59090908</v>
      </c>
      <c r="G116">
        <v>119343759.95454544</v>
      </c>
      <c r="H116">
        <v>119343759.3181818</v>
      </c>
      <c r="I116">
        <v>119343758.68181816</v>
      </c>
      <c r="J116">
        <v>119343758.04545452</v>
      </c>
      <c r="K116">
        <v>119343757.40909088</v>
      </c>
      <c r="L116">
        <v>119343756.77272724</v>
      </c>
      <c r="M116">
        <v>119343756.1363636</v>
      </c>
      <c r="N116">
        <v>119343755.5</v>
      </c>
      <c r="O116">
        <v>119343374.59999999</v>
      </c>
      <c r="P116">
        <v>119342993.69999999</v>
      </c>
      <c r="Q116">
        <v>119342612.79999998</v>
      </c>
      <c r="R116">
        <v>119342231.89999998</v>
      </c>
      <c r="S116">
        <v>119341850.99999997</v>
      </c>
      <c r="T116">
        <v>119341470.09999996</v>
      </c>
      <c r="U116">
        <v>119341089.19999996</v>
      </c>
      <c r="V116">
        <v>119340708.29999995</v>
      </c>
      <c r="W116">
        <v>119340327.39999995</v>
      </c>
      <c r="X116">
        <v>119339946.49999996</v>
      </c>
      <c r="Y116">
        <v>119322637.44999996</v>
      </c>
      <c r="Z116">
        <v>119305328.39999996</v>
      </c>
      <c r="AA116">
        <v>119288019.34999996</v>
      </c>
      <c r="AB116">
        <v>119270710.29999997</v>
      </c>
      <c r="AC116">
        <v>119253401.24999997</v>
      </c>
      <c r="AD116">
        <v>119236092.19999997</v>
      </c>
      <c r="AE116">
        <v>119218783.14999998</v>
      </c>
      <c r="AF116">
        <v>119201474.09999998</v>
      </c>
      <c r="AG116">
        <v>119184165.04999998</v>
      </c>
      <c r="AH116">
        <v>119166855.99999997</v>
      </c>
    </row>
    <row r="117" spans="1:34">
      <c r="A117" t="s">
        <v>136</v>
      </c>
      <c r="B117" t="s">
        <v>173</v>
      </c>
      <c r="C117">
        <f t="shared" si="1"/>
        <v>1945</v>
      </c>
      <c r="D117">
        <v>339560872.72727275</v>
      </c>
      <c r="E117">
        <v>338600049.4545455</v>
      </c>
      <c r="F117">
        <v>337639226.18181825</v>
      </c>
      <c r="G117">
        <v>336678402.909091</v>
      </c>
      <c r="H117">
        <v>335717579.63636374</v>
      </c>
      <c r="I117">
        <v>334756756.36363649</v>
      </c>
      <c r="J117">
        <v>333795933.09090924</v>
      </c>
      <c r="K117">
        <v>332835109.81818199</v>
      </c>
      <c r="L117">
        <v>331874286.54545474</v>
      </c>
      <c r="M117">
        <v>330913463.27272749</v>
      </c>
      <c r="N117">
        <v>329952640</v>
      </c>
      <c r="O117">
        <v>328677600</v>
      </c>
      <c r="P117">
        <v>327402560</v>
      </c>
      <c r="Q117">
        <v>326127520</v>
      </c>
      <c r="R117">
        <v>324852480</v>
      </c>
      <c r="S117">
        <v>323577440</v>
      </c>
      <c r="T117">
        <v>322302400</v>
      </c>
      <c r="U117">
        <v>321027360</v>
      </c>
      <c r="V117">
        <v>319752320</v>
      </c>
      <c r="W117">
        <v>318477280</v>
      </c>
      <c r="X117">
        <v>317202240</v>
      </c>
      <c r="Y117">
        <v>315646028.80000001</v>
      </c>
      <c r="Z117">
        <v>314089817.60000002</v>
      </c>
      <c r="AA117">
        <v>312533606.40000004</v>
      </c>
      <c r="AB117">
        <v>310977395.20000005</v>
      </c>
      <c r="AC117">
        <v>309421184.00000006</v>
      </c>
      <c r="AD117">
        <v>307864972.80000007</v>
      </c>
      <c r="AE117">
        <v>306308761.60000008</v>
      </c>
      <c r="AF117">
        <v>304752550.4000001</v>
      </c>
      <c r="AG117">
        <v>303196339.20000011</v>
      </c>
      <c r="AH117">
        <v>301640128</v>
      </c>
    </row>
    <row r="118" spans="1:34">
      <c r="A118" t="s">
        <v>136</v>
      </c>
      <c r="B118" t="s">
        <v>173</v>
      </c>
      <c r="C118">
        <f t="shared" si="1"/>
        <v>1945969</v>
      </c>
      <c r="D118">
        <v>196665008</v>
      </c>
      <c r="E118">
        <v>196071648</v>
      </c>
      <c r="F118">
        <v>195478288</v>
      </c>
      <c r="G118">
        <v>194884928</v>
      </c>
      <c r="H118">
        <v>194291568</v>
      </c>
      <c r="I118">
        <v>193698208</v>
      </c>
      <c r="J118">
        <v>193104848</v>
      </c>
      <c r="K118">
        <v>192511488</v>
      </c>
      <c r="L118">
        <v>191918128</v>
      </c>
      <c r="M118">
        <v>191324768</v>
      </c>
      <c r="N118">
        <v>190731408</v>
      </c>
      <c r="O118">
        <v>189754411.19999999</v>
      </c>
      <c r="P118">
        <v>188777414.39999998</v>
      </c>
      <c r="Q118">
        <v>187800417.59999996</v>
      </c>
      <c r="R118">
        <v>186823420.79999995</v>
      </c>
      <c r="S118">
        <v>185846423.99999994</v>
      </c>
      <c r="T118">
        <v>184869427.19999993</v>
      </c>
      <c r="U118">
        <v>183892430.39999992</v>
      </c>
      <c r="V118">
        <v>182915433.5999999</v>
      </c>
      <c r="W118">
        <v>181938436.79999989</v>
      </c>
      <c r="X118">
        <v>180961440</v>
      </c>
      <c r="Y118">
        <v>179669822.40000001</v>
      </c>
      <c r="Z118">
        <v>178378204.80000001</v>
      </c>
      <c r="AA118">
        <v>177086587.20000002</v>
      </c>
      <c r="AB118">
        <v>175794969.60000002</v>
      </c>
      <c r="AC118">
        <v>174503352.00000003</v>
      </c>
      <c r="AD118">
        <v>173211734.40000004</v>
      </c>
      <c r="AE118">
        <v>171920116.80000004</v>
      </c>
      <c r="AF118">
        <v>170628499.20000005</v>
      </c>
      <c r="AG118">
        <v>169336881.60000005</v>
      </c>
      <c r="AH118">
        <v>168045264</v>
      </c>
    </row>
    <row r="119" spans="1:34">
      <c r="A119" t="s">
        <v>136</v>
      </c>
      <c r="B119" t="s">
        <v>173</v>
      </c>
      <c r="C119">
        <f t="shared" si="1"/>
        <v>1970989</v>
      </c>
      <c r="D119">
        <v>95220613.818181813</v>
      </c>
      <c r="E119">
        <v>94944491.636363626</v>
      </c>
      <c r="F119">
        <v>94668369.454545438</v>
      </c>
      <c r="G119">
        <v>94392247.272727251</v>
      </c>
      <c r="H119">
        <v>94116125.090909064</v>
      </c>
      <c r="I119">
        <v>93840002.909090877</v>
      </c>
      <c r="J119">
        <v>93563880.727272689</v>
      </c>
      <c r="K119">
        <v>93287758.545454502</v>
      </c>
      <c r="L119">
        <v>93011636.363636315</v>
      </c>
      <c r="M119">
        <v>92735514.181818128</v>
      </c>
      <c r="N119">
        <v>92459392</v>
      </c>
      <c r="O119">
        <v>91894876.799999997</v>
      </c>
      <c r="P119">
        <v>91330361.599999994</v>
      </c>
      <c r="Q119">
        <v>90765846.399999991</v>
      </c>
      <c r="R119">
        <v>90201331.199999988</v>
      </c>
      <c r="S119">
        <v>89636815.999999985</v>
      </c>
      <c r="T119">
        <v>89072300.799999982</v>
      </c>
      <c r="U119">
        <v>88507785.599999979</v>
      </c>
      <c r="V119">
        <v>87943270.399999976</v>
      </c>
      <c r="W119">
        <v>87378755.199999973</v>
      </c>
      <c r="X119">
        <v>86814240</v>
      </c>
      <c r="Y119">
        <v>85894156</v>
      </c>
      <c r="Z119">
        <v>84974072</v>
      </c>
      <c r="AA119">
        <v>84053988</v>
      </c>
      <c r="AB119">
        <v>83133904</v>
      </c>
      <c r="AC119">
        <v>82213820</v>
      </c>
      <c r="AD119">
        <v>81293736</v>
      </c>
      <c r="AE119">
        <v>80373652</v>
      </c>
      <c r="AF119">
        <v>79453568</v>
      </c>
      <c r="AG119">
        <v>78533484</v>
      </c>
      <c r="AH119">
        <v>77613400</v>
      </c>
    </row>
    <row r="120" spans="1:34">
      <c r="A120" t="s">
        <v>136</v>
      </c>
      <c r="B120" t="s">
        <v>173</v>
      </c>
      <c r="C120">
        <f t="shared" si="1"/>
        <v>19902010</v>
      </c>
      <c r="D120">
        <v>92541380.36363636</v>
      </c>
      <c r="E120">
        <v>92469576.727272719</v>
      </c>
      <c r="F120">
        <v>92397773.090909079</v>
      </c>
      <c r="G120">
        <v>92325969.454545438</v>
      </c>
      <c r="H120">
        <v>92254165.818181798</v>
      </c>
      <c r="I120">
        <v>92182362.181818157</v>
      </c>
      <c r="J120">
        <v>92110558.545454517</v>
      </c>
      <c r="K120">
        <v>92038754.909090877</v>
      </c>
      <c r="L120">
        <v>91966951.272727236</v>
      </c>
      <c r="M120">
        <v>91895147.636363596</v>
      </c>
      <c r="N120">
        <v>91823344</v>
      </c>
      <c r="O120">
        <v>91606008.799999997</v>
      </c>
      <c r="P120">
        <v>91388673.599999994</v>
      </c>
      <c r="Q120">
        <v>91171338.399999991</v>
      </c>
      <c r="R120">
        <v>90954003.199999988</v>
      </c>
      <c r="S120">
        <v>90736667.999999985</v>
      </c>
      <c r="T120">
        <v>90519332.799999982</v>
      </c>
      <c r="U120">
        <v>90301997.599999979</v>
      </c>
      <c r="V120">
        <v>90084662.399999976</v>
      </c>
      <c r="W120">
        <v>89867327.199999973</v>
      </c>
      <c r="X120">
        <v>89649992</v>
      </c>
      <c r="Y120">
        <v>89154878.400000006</v>
      </c>
      <c r="Z120">
        <v>88659764.800000012</v>
      </c>
      <c r="AA120">
        <v>88164651.200000018</v>
      </c>
      <c r="AB120">
        <v>87669537.600000024</v>
      </c>
      <c r="AC120">
        <v>87174424.00000003</v>
      </c>
      <c r="AD120">
        <v>86679310.400000036</v>
      </c>
      <c r="AE120">
        <v>86184196.800000042</v>
      </c>
      <c r="AF120">
        <v>85689083.200000048</v>
      </c>
      <c r="AG120">
        <v>85193969.600000054</v>
      </c>
      <c r="AH120">
        <v>84698856</v>
      </c>
    </row>
    <row r="121" spans="1:34">
      <c r="A121" t="s">
        <v>136</v>
      </c>
      <c r="B121" t="s">
        <v>173</v>
      </c>
      <c r="C121">
        <f t="shared" si="1"/>
        <v>2012020</v>
      </c>
      <c r="D121">
        <v>55304129</v>
      </c>
      <c r="E121">
        <v>55304129</v>
      </c>
      <c r="F121">
        <v>55304129</v>
      </c>
      <c r="G121">
        <v>55304129</v>
      </c>
      <c r="H121">
        <v>55304129</v>
      </c>
      <c r="I121">
        <v>55304129</v>
      </c>
      <c r="J121">
        <v>55304129</v>
      </c>
      <c r="K121">
        <v>55304129</v>
      </c>
      <c r="L121">
        <v>55304129</v>
      </c>
      <c r="M121">
        <v>55304129</v>
      </c>
      <c r="N121">
        <v>55304129</v>
      </c>
      <c r="O121">
        <v>55303886.700000003</v>
      </c>
      <c r="P121">
        <v>55303644.400000006</v>
      </c>
      <c r="Q121">
        <v>55303402.100000009</v>
      </c>
      <c r="R121">
        <v>55303159.800000012</v>
      </c>
      <c r="S121">
        <v>55302917.500000015</v>
      </c>
      <c r="T121">
        <v>55302675.200000018</v>
      </c>
      <c r="U121">
        <v>55302432.900000021</v>
      </c>
      <c r="V121">
        <v>55302190.600000024</v>
      </c>
      <c r="W121">
        <v>55301948.300000027</v>
      </c>
      <c r="X121">
        <v>55301706.000000015</v>
      </c>
      <c r="Y121">
        <v>55293118.100000016</v>
      </c>
      <c r="Z121">
        <v>55284530.200000018</v>
      </c>
      <c r="AA121">
        <v>55275942.300000019</v>
      </c>
      <c r="AB121">
        <v>55267354.400000021</v>
      </c>
      <c r="AC121">
        <v>55258766.500000022</v>
      </c>
      <c r="AD121">
        <v>55250178.600000024</v>
      </c>
      <c r="AE121">
        <v>55241590.700000025</v>
      </c>
      <c r="AF121">
        <v>55233002.800000027</v>
      </c>
      <c r="AG121">
        <v>55224414.900000028</v>
      </c>
      <c r="AH121">
        <v>55215827.00000003</v>
      </c>
    </row>
    <row r="122" spans="1:34">
      <c r="A122" t="s">
        <v>138</v>
      </c>
      <c r="B122" t="s">
        <v>171</v>
      </c>
      <c r="C122">
        <f t="shared" si="1"/>
        <v>1945</v>
      </c>
      <c r="D122">
        <v>16213776.931818182</v>
      </c>
      <c r="E122">
        <v>16140969.363636363</v>
      </c>
      <c r="F122">
        <v>16068161.795454545</v>
      </c>
      <c r="G122">
        <v>15995354.227272727</v>
      </c>
      <c r="H122">
        <v>15922546.659090908</v>
      </c>
      <c r="I122">
        <v>15849739.09090909</v>
      </c>
      <c r="J122">
        <v>15776931.522727272</v>
      </c>
      <c r="K122">
        <v>15704123.954545453</v>
      </c>
      <c r="L122">
        <v>15631316.386363635</v>
      </c>
      <c r="M122">
        <v>15558508.818181816</v>
      </c>
      <c r="N122">
        <v>15485701.250000002</v>
      </c>
      <c r="O122">
        <v>15379308.400000002</v>
      </c>
      <c r="P122">
        <v>15272915.550000001</v>
      </c>
      <c r="Q122">
        <v>15166522.699999999</v>
      </c>
      <c r="R122">
        <v>15060129.849999998</v>
      </c>
      <c r="S122">
        <v>14953736.999999996</v>
      </c>
      <c r="T122">
        <v>14847344.149999995</v>
      </c>
      <c r="U122">
        <v>14740951.299999993</v>
      </c>
      <c r="V122">
        <v>14634558.449999992</v>
      </c>
      <c r="W122">
        <v>14528165.59999999</v>
      </c>
      <c r="X122">
        <v>14421772.749999996</v>
      </c>
      <c r="Y122">
        <v>14282655.074999996</v>
      </c>
      <c r="Z122">
        <v>14143537.399999995</v>
      </c>
      <c r="AA122">
        <v>14004419.724999994</v>
      </c>
      <c r="AB122">
        <v>13865302.049999993</v>
      </c>
      <c r="AC122">
        <v>13726184.374999993</v>
      </c>
      <c r="AD122">
        <v>13587066.699999992</v>
      </c>
      <c r="AE122">
        <v>13447949.024999991</v>
      </c>
      <c r="AF122">
        <v>13308831.34999999</v>
      </c>
      <c r="AG122">
        <v>13169713.67499999</v>
      </c>
      <c r="AH122">
        <v>13030595.999999996</v>
      </c>
    </row>
    <row r="123" spans="1:34">
      <c r="A123" t="s">
        <v>138</v>
      </c>
      <c r="B123" t="s">
        <v>171</v>
      </c>
      <c r="C123">
        <f t="shared" si="1"/>
        <v>1945969</v>
      </c>
      <c r="D123">
        <v>57745000.63636364</v>
      </c>
      <c r="E123">
        <v>57393536.272727281</v>
      </c>
      <c r="F123">
        <v>57042071.909090921</v>
      </c>
      <c r="G123">
        <v>56690607.545454562</v>
      </c>
      <c r="H123">
        <v>56339143.181818202</v>
      </c>
      <c r="I123">
        <v>55987678.818181843</v>
      </c>
      <c r="J123">
        <v>55636214.454545483</v>
      </c>
      <c r="K123">
        <v>55284750.090909123</v>
      </c>
      <c r="L123">
        <v>54933285.727272764</v>
      </c>
      <c r="M123">
        <v>54581821.363636404</v>
      </c>
      <c r="N123">
        <v>54230357.00000003</v>
      </c>
      <c r="O123">
        <v>53643945.25000003</v>
      </c>
      <c r="P123">
        <v>53057533.50000003</v>
      </c>
      <c r="Q123">
        <v>52471121.75000003</v>
      </c>
      <c r="R123">
        <v>51884710.00000003</v>
      </c>
      <c r="S123">
        <v>51298298.25000003</v>
      </c>
      <c r="T123">
        <v>50711886.50000003</v>
      </c>
      <c r="U123">
        <v>50125474.75000003</v>
      </c>
      <c r="V123">
        <v>49539063.00000003</v>
      </c>
      <c r="W123">
        <v>48952651.25000003</v>
      </c>
      <c r="X123">
        <v>48366239.500000037</v>
      </c>
      <c r="Y123">
        <v>47589992.650000036</v>
      </c>
      <c r="Z123">
        <v>46813745.800000034</v>
      </c>
      <c r="AA123">
        <v>46037498.950000033</v>
      </c>
      <c r="AB123">
        <v>45261252.100000031</v>
      </c>
      <c r="AC123">
        <v>44485005.25000003</v>
      </c>
      <c r="AD123">
        <v>43708758.400000028</v>
      </c>
      <c r="AE123">
        <v>42932511.550000027</v>
      </c>
      <c r="AF123">
        <v>42156264.700000025</v>
      </c>
      <c r="AG123">
        <v>41380017.850000024</v>
      </c>
      <c r="AH123">
        <v>40603771.00000003</v>
      </c>
    </row>
    <row r="124" spans="1:34">
      <c r="A124" t="s">
        <v>138</v>
      </c>
      <c r="B124" t="s">
        <v>171</v>
      </c>
      <c r="C124">
        <f t="shared" si="1"/>
        <v>1970989</v>
      </c>
      <c r="D124">
        <v>106926774.40909091</v>
      </c>
      <c r="E124">
        <v>106789059.81818181</v>
      </c>
      <c r="F124">
        <v>106651345.22727272</v>
      </c>
      <c r="G124">
        <v>106513630.63636363</v>
      </c>
      <c r="H124">
        <v>106375916.04545453</v>
      </c>
      <c r="I124">
        <v>106238201.45454544</v>
      </c>
      <c r="J124">
        <v>106100486.86363634</v>
      </c>
      <c r="K124">
        <v>105962772.27272725</v>
      </c>
      <c r="L124">
        <v>105825057.68181816</v>
      </c>
      <c r="M124">
        <v>105687343.09090906</v>
      </c>
      <c r="N124">
        <v>105549628.49999997</v>
      </c>
      <c r="O124">
        <v>105263858.69999997</v>
      </c>
      <c r="P124">
        <v>104978088.89999998</v>
      </c>
      <c r="Q124">
        <v>104692319.09999998</v>
      </c>
      <c r="R124">
        <v>104406549.29999998</v>
      </c>
      <c r="S124">
        <v>104120779.49999999</v>
      </c>
      <c r="T124">
        <v>103835009.69999999</v>
      </c>
      <c r="U124">
        <v>103549239.89999999</v>
      </c>
      <c r="V124">
        <v>103263470.09999999</v>
      </c>
      <c r="W124">
        <v>102977700.3</v>
      </c>
      <c r="X124">
        <v>102691930.50000001</v>
      </c>
      <c r="Y124">
        <v>102221782.50000001</v>
      </c>
      <c r="Z124">
        <v>101751634.50000001</v>
      </c>
      <c r="AA124">
        <v>101281486.50000001</v>
      </c>
      <c r="AB124">
        <v>100811338.50000001</v>
      </c>
      <c r="AC124">
        <v>100341190.50000001</v>
      </c>
      <c r="AD124">
        <v>99871042.500000015</v>
      </c>
      <c r="AE124">
        <v>99400894.500000015</v>
      </c>
      <c r="AF124">
        <v>98930746.500000015</v>
      </c>
      <c r="AG124">
        <v>98460598.500000015</v>
      </c>
      <c r="AH124">
        <v>97990450.499999985</v>
      </c>
    </row>
    <row r="125" spans="1:34">
      <c r="A125" t="s">
        <v>138</v>
      </c>
      <c r="B125" t="s">
        <v>171</v>
      </c>
      <c r="C125">
        <f t="shared" si="1"/>
        <v>19902010</v>
      </c>
      <c r="D125">
        <v>62915766.05681818</v>
      </c>
      <c r="E125">
        <v>62904565.36363636</v>
      </c>
      <c r="F125">
        <v>62893364.670454539</v>
      </c>
      <c r="G125">
        <v>62882163.977272719</v>
      </c>
      <c r="H125">
        <v>62870963.284090899</v>
      </c>
      <c r="I125">
        <v>62859762.590909079</v>
      </c>
      <c r="J125">
        <v>62848561.897727259</v>
      </c>
      <c r="K125">
        <v>62837361.204545438</v>
      </c>
      <c r="L125">
        <v>62826160.511363618</v>
      </c>
      <c r="M125">
        <v>62814959.818181798</v>
      </c>
      <c r="N125">
        <v>62803759.124999985</v>
      </c>
      <c r="O125">
        <v>62772865.949999988</v>
      </c>
      <c r="P125">
        <v>62741972.774999991</v>
      </c>
      <c r="Q125">
        <v>62711079.599999994</v>
      </c>
      <c r="R125">
        <v>62680186.424999997</v>
      </c>
      <c r="S125">
        <v>62649293.25</v>
      </c>
      <c r="T125">
        <v>62618400.075000003</v>
      </c>
      <c r="U125">
        <v>62587506.900000006</v>
      </c>
      <c r="V125">
        <v>62556613.725000009</v>
      </c>
      <c r="W125">
        <v>62525720.550000012</v>
      </c>
      <c r="X125">
        <v>62494827.375000015</v>
      </c>
      <c r="Y125">
        <v>62429058.668750018</v>
      </c>
      <c r="Z125">
        <v>62363289.962500021</v>
      </c>
      <c r="AA125">
        <v>62297521.256250024</v>
      </c>
      <c r="AB125">
        <v>62231752.550000027</v>
      </c>
      <c r="AC125">
        <v>62165983.84375003</v>
      </c>
      <c r="AD125">
        <v>62100215.137500033</v>
      </c>
      <c r="AE125">
        <v>62034446.431250036</v>
      </c>
      <c r="AF125">
        <v>61968677.725000039</v>
      </c>
      <c r="AG125">
        <v>61902909.018750042</v>
      </c>
      <c r="AH125">
        <v>61837140.312500037</v>
      </c>
    </row>
    <row r="126" spans="1:34">
      <c r="A126" t="s">
        <v>138</v>
      </c>
      <c r="B126" t="s">
        <v>171</v>
      </c>
      <c r="C126">
        <f t="shared" si="1"/>
        <v>2012020</v>
      </c>
      <c r="D126">
        <v>5786889.0965909092</v>
      </c>
      <c r="E126">
        <v>5786687.8494318184</v>
      </c>
      <c r="F126">
        <v>5786486.6022727275</v>
      </c>
      <c r="G126">
        <v>5786285.3551136367</v>
      </c>
      <c r="H126">
        <v>5786084.1079545459</v>
      </c>
      <c r="I126">
        <v>5785882.8607954551</v>
      </c>
      <c r="J126">
        <v>5785681.6136363642</v>
      </c>
      <c r="K126">
        <v>5785480.3664772734</v>
      </c>
      <c r="L126">
        <v>5785279.1193181826</v>
      </c>
      <c r="M126">
        <v>5785077.8721590918</v>
      </c>
      <c r="N126">
        <v>5784876.6250000009</v>
      </c>
      <c r="O126">
        <v>5784842.2968750009</v>
      </c>
      <c r="P126">
        <v>5784807.9687500009</v>
      </c>
      <c r="Q126">
        <v>5784773.6406250009</v>
      </c>
      <c r="R126">
        <v>5784739.3125000009</v>
      </c>
      <c r="S126">
        <v>5784704.9843750009</v>
      </c>
      <c r="T126">
        <v>5784670.6562500009</v>
      </c>
      <c r="U126">
        <v>5784636.3281250009</v>
      </c>
      <c r="V126">
        <v>5784602.0000000009</v>
      </c>
      <c r="W126">
        <v>5784567.6718750009</v>
      </c>
      <c r="X126">
        <v>5784533.3437500019</v>
      </c>
      <c r="Y126">
        <v>5783419.5515630022</v>
      </c>
      <c r="Z126">
        <v>5782305.7593760025</v>
      </c>
      <c r="AA126">
        <v>5781191.9671890028</v>
      </c>
      <c r="AB126">
        <v>5780078.1750020031</v>
      </c>
      <c r="AC126">
        <v>5778964.3828150034</v>
      </c>
      <c r="AD126">
        <v>5777850.5906280037</v>
      </c>
      <c r="AE126">
        <v>5776736.798441004</v>
      </c>
      <c r="AF126">
        <v>5775623.0062540043</v>
      </c>
      <c r="AG126">
        <v>5774509.2140670046</v>
      </c>
      <c r="AH126">
        <v>5773395.4218800049</v>
      </c>
    </row>
    <row r="127" spans="1:34">
      <c r="A127" t="s">
        <v>138</v>
      </c>
      <c r="B127" t="s">
        <v>173</v>
      </c>
      <c r="C127">
        <f t="shared" si="1"/>
        <v>1945</v>
      </c>
      <c r="D127">
        <v>5671476.1818181816</v>
      </c>
      <c r="E127">
        <v>5646381.8636363633</v>
      </c>
      <c r="F127">
        <v>5621287.5454545449</v>
      </c>
      <c r="G127">
        <v>5596193.2272727266</v>
      </c>
      <c r="H127">
        <v>5571098.9090909082</v>
      </c>
      <c r="I127">
        <v>5546004.5909090899</v>
      </c>
      <c r="J127">
        <v>5520910.2727272715</v>
      </c>
      <c r="K127">
        <v>5495815.9545454532</v>
      </c>
      <c r="L127">
        <v>5470721.6363636348</v>
      </c>
      <c r="M127">
        <v>5445627.3181818165</v>
      </c>
      <c r="N127">
        <v>5420533</v>
      </c>
      <c r="O127">
        <v>5384132.4000000004</v>
      </c>
      <c r="P127">
        <v>5347731.8000000007</v>
      </c>
      <c r="Q127">
        <v>5311331.2000000011</v>
      </c>
      <c r="R127">
        <v>5274930.6000000015</v>
      </c>
      <c r="S127">
        <v>5238530.0000000019</v>
      </c>
      <c r="T127">
        <v>5202129.4000000022</v>
      </c>
      <c r="U127">
        <v>5165728.8000000026</v>
      </c>
      <c r="V127">
        <v>5129328.200000003</v>
      </c>
      <c r="W127">
        <v>5092927.6000000034</v>
      </c>
      <c r="X127">
        <v>5056527</v>
      </c>
      <c r="Y127">
        <v>5009058.75</v>
      </c>
      <c r="Z127">
        <v>4961590.5</v>
      </c>
      <c r="AA127">
        <v>4914122.25</v>
      </c>
      <c r="AB127">
        <v>4866654</v>
      </c>
      <c r="AC127">
        <v>4819185.75</v>
      </c>
      <c r="AD127">
        <v>4771717.5</v>
      </c>
      <c r="AE127">
        <v>4724249.25</v>
      </c>
      <c r="AF127">
        <v>4676781</v>
      </c>
      <c r="AG127">
        <v>4629312.75</v>
      </c>
      <c r="AH127">
        <v>4581844.5</v>
      </c>
    </row>
    <row r="128" spans="1:34">
      <c r="A128" t="s">
        <v>138</v>
      </c>
      <c r="B128" t="s">
        <v>173</v>
      </c>
      <c r="C128">
        <f t="shared" si="1"/>
        <v>1945969</v>
      </c>
      <c r="D128">
        <v>20095573.818181816</v>
      </c>
      <c r="E128">
        <v>19972611.636363633</v>
      </c>
      <c r="F128">
        <v>19849649.454545449</v>
      </c>
      <c r="G128">
        <v>19726687.272727266</v>
      </c>
      <c r="H128">
        <v>19603725.090909082</v>
      </c>
      <c r="I128">
        <v>19480762.909090899</v>
      </c>
      <c r="J128">
        <v>19357800.727272715</v>
      </c>
      <c r="K128">
        <v>19234838.545454532</v>
      </c>
      <c r="L128">
        <v>19111876.363636348</v>
      </c>
      <c r="M128">
        <v>18988914.181818165</v>
      </c>
      <c r="N128">
        <v>18865952</v>
      </c>
      <c r="O128">
        <v>18660757.600000001</v>
      </c>
      <c r="P128">
        <v>18455563.200000003</v>
      </c>
      <c r="Q128">
        <v>18250368.800000004</v>
      </c>
      <c r="R128">
        <v>18045174.400000006</v>
      </c>
      <c r="S128">
        <v>17839980.000000007</v>
      </c>
      <c r="T128">
        <v>17634785.600000009</v>
      </c>
      <c r="U128">
        <v>17429591.20000001</v>
      </c>
      <c r="V128">
        <v>17224396.800000012</v>
      </c>
      <c r="W128">
        <v>17019202.400000013</v>
      </c>
      <c r="X128">
        <v>16814008</v>
      </c>
      <c r="Y128">
        <v>16541087</v>
      </c>
      <c r="Z128">
        <v>16268166</v>
      </c>
      <c r="AA128">
        <v>15995245</v>
      </c>
      <c r="AB128">
        <v>15722324</v>
      </c>
      <c r="AC128">
        <v>15449403</v>
      </c>
      <c r="AD128">
        <v>15176482</v>
      </c>
      <c r="AE128">
        <v>14903561</v>
      </c>
      <c r="AF128">
        <v>14630640</v>
      </c>
      <c r="AG128">
        <v>14357719</v>
      </c>
      <c r="AH128">
        <v>14084798</v>
      </c>
    </row>
    <row r="129" spans="1:34">
      <c r="A129" t="s">
        <v>138</v>
      </c>
      <c r="B129" t="s">
        <v>173</v>
      </c>
      <c r="C129">
        <f t="shared" si="1"/>
        <v>1970989</v>
      </c>
      <c r="D129">
        <v>16239494.363636363</v>
      </c>
      <c r="E129">
        <v>16188926.727272727</v>
      </c>
      <c r="F129">
        <v>16138359.09090909</v>
      </c>
      <c r="G129">
        <v>16087791.454545453</v>
      </c>
      <c r="H129">
        <v>16037223.818181816</v>
      </c>
      <c r="I129">
        <v>15986656.18181818</v>
      </c>
      <c r="J129">
        <v>15936088.545454543</v>
      </c>
      <c r="K129">
        <v>15885520.909090906</v>
      </c>
      <c r="L129">
        <v>15834953.27272727</v>
      </c>
      <c r="M129">
        <v>15784385.636363633</v>
      </c>
      <c r="N129">
        <v>15733818</v>
      </c>
      <c r="O129">
        <v>15629380.800000001</v>
      </c>
      <c r="P129">
        <v>15524943.600000001</v>
      </c>
      <c r="Q129">
        <v>15420506.400000002</v>
      </c>
      <c r="R129">
        <v>15316069.200000003</v>
      </c>
      <c r="S129">
        <v>15211632.000000004</v>
      </c>
      <c r="T129">
        <v>15107194.800000004</v>
      </c>
      <c r="U129">
        <v>15002757.600000005</v>
      </c>
      <c r="V129">
        <v>14898320.400000006</v>
      </c>
      <c r="W129">
        <v>14793883.200000007</v>
      </c>
      <c r="X129">
        <v>14689446</v>
      </c>
      <c r="Y129">
        <v>14515593.300000001</v>
      </c>
      <c r="Z129">
        <v>14341740.600000001</v>
      </c>
      <c r="AA129">
        <v>14167887.900000002</v>
      </c>
      <c r="AB129">
        <v>13994035.200000003</v>
      </c>
      <c r="AC129">
        <v>13820182.500000004</v>
      </c>
      <c r="AD129">
        <v>13646329.800000004</v>
      </c>
      <c r="AE129">
        <v>13472477.100000005</v>
      </c>
      <c r="AF129">
        <v>13298624.400000006</v>
      </c>
      <c r="AG129">
        <v>13124771.700000007</v>
      </c>
      <c r="AH129">
        <v>12950919</v>
      </c>
    </row>
    <row r="130" spans="1:34">
      <c r="A130" t="s">
        <v>138</v>
      </c>
      <c r="B130" t="s">
        <v>173</v>
      </c>
      <c r="C130">
        <f t="shared" si="1"/>
        <v>19902010</v>
      </c>
      <c r="D130">
        <v>20919122.363636367</v>
      </c>
      <c r="E130">
        <v>20913128.727272734</v>
      </c>
      <c r="F130">
        <v>20907135.090909101</v>
      </c>
      <c r="G130">
        <v>20901141.454545468</v>
      </c>
      <c r="H130">
        <v>20895147.818181835</v>
      </c>
      <c r="I130">
        <v>20889154.181818202</v>
      </c>
      <c r="J130">
        <v>20883160.545454569</v>
      </c>
      <c r="K130">
        <v>20877166.909090936</v>
      </c>
      <c r="L130">
        <v>20871173.272727303</v>
      </c>
      <c r="M130">
        <v>20865179.63636367</v>
      </c>
      <c r="N130">
        <v>20859186.000000019</v>
      </c>
      <c r="O130">
        <v>20844259.400000021</v>
      </c>
      <c r="P130">
        <v>20829332.800000019</v>
      </c>
      <c r="Q130">
        <v>20814406.200000018</v>
      </c>
      <c r="R130">
        <v>20799479.600000016</v>
      </c>
      <c r="S130">
        <v>20784553.000000015</v>
      </c>
      <c r="T130">
        <v>20769626.400000013</v>
      </c>
      <c r="U130">
        <v>20754699.800000012</v>
      </c>
      <c r="V130">
        <v>20739773.20000001</v>
      </c>
      <c r="W130">
        <v>20724846.600000009</v>
      </c>
      <c r="X130">
        <v>20709920.000000007</v>
      </c>
      <c r="Y130">
        <v>20677105.200000007</v>
      </c>
      <c r="Z130">
        <v>20644290.400000006</v>
      </c>
      <c r="AA130">
        <v>20611475.600000005</v>
      </c>
      <c r="AB130">
        <v>20578660.800000004</v>
      </c>
      <c r="AC130">
        <v>20545846.000000004</v>
      </c>
      <c r="AD130">
        <v>20513031.200000003</v>
      </c>
      <c r="AE130">
        <v>20480216.400000002</v>
      </c>
      <c r="AF130">
        <v>20447401.600000001</v>
      </c>
      <c r="AG130">
        <v>20414586.800000001</v>
      </c>
      <c r="AH130">
        <v>20381772.000000007</v>
      </c>
    </row>
    <row r="131" spans="1:34">
      <c r="A131" t="s">
        <v>138</v>
      </c>
      <c r="B131" t="s">
        <v>173</v>
      </c>
      <c r="C131">
        <f t="shared" si="1"/>
        <v>2012020</v>
      </c>
      <c r="D131">
        <v>10799198.272727273</v>
      </c>
      <c r="E131">
        <v>10798665.045454547</v>
      </c>
      <c r="F131">
        <v>10798131.81818182</v>
      </c>
      <c r="G131">
        <v>10797598.590909094</v>
      </c>
      <c r="H131">
        <v>10797065.363636367</v>
      </c>
      <c r="I131">
        <v>10796532.13636364</v>
      </c>
      <c r="J131">
        <v>10795998.909090914</v>
      </c>
      <c r="K131">
        <v>10795465.681818187</v>
      </c>
      <c r="L131">
        <v>10794932.454545461</v>
      </c>
      <c r="M131">
        <v>10794399.227272734</v>
      </c>
      <c r="N131">
        <v>10793866</v>
      </c>
      <c r="O131">
        <v>10793815.6</v>
      </c>
      <c r="P131">
        <v>10793765.199999999</v>
      </c>
      <c r="Q131">
        <v>10793714.799999999</v>
      </c>
      <c r="R131">
        <v>10793664.399999999</v>
      </c>
      <c r="S131">
        <v>10793613.999999998</v>
      </c>
      <c r="T131">
        <v>10793563.599999998</v>
      </c>
      <c r="U131">
        <v>10793513.199999997</v>
      </c>
      <c r="V131">
        <v>10793462.799999997</v>
      </c>
      <c r="W131">
        <v>10793412.399999997</v>
      </c>
      <c r="X131">
        <v>10793362</v>
      </c>
      <c r="Y131">
        <v>10791426.949999999</v>
      </c>
      <c r="Z131">
        <v>10789491.899999999</v>
      </c>
      <c r="AA131">
        <v>10787556.849999998</v>
      </c>
      <c r="AB131">
        <v>10785621.799999997</v>
      </c>
      <c r="AC131">
        <v>10783686.749999996</v>
      </c>
      <c r="AD131">
        <v>10781751.699999996</v>
      </c>
      <c r="AE131">
        <v>10779816.649999995</v>
      </c>
      <c r="AF131">
        <v>10777881.599999994</v>
      </c>
      <c r="AG131">
        <v>10775946.549999993</v>
      </c>
      <c r="AH131">
        <v>10774011.499999993</v>
      </c>
    </row>
    <row r="132" spans="1:34">
      <c r="A132" t="s">
        <v>140</v>
      </c>
      <c r="B132" t="s">
        <v>171</v>
      </c>
      <c r="C132">
        <f t="shared" si="1"/>
        <v>1945</v>
      </c>
      <c r="D132">
        <v>20435614.545454547</v>
      </c>
      <c r="E132">
        <v>20325237.590909094</v>
      </c>
      <c r="F132">
        <v>20214860.63636364</v>
      </c>
      <c r="G132">
        <v>20104483.681818187</v>
      </c>
      <c r="H132">
        <v>19994106.727272734</v>
      </c>
      <c r="I132">
        <v>19883729.772727281</v>
      </c>
      <c r="J132">
        <v>19773352.818181828</v>
      </c>
      <c r="K132">
        <v>19662975.863636374</v>
      </c>
      <c r="L132">
        <v>19552598.909090921</v>
      </c>
      <c r="M132">
        <v>19442221.954545468</v>
      </c>
      <c r="N132">
        <v>19331845.000000015</v>
      </c>
      <c r="O132">
        <v>19244666.775000013</v>
      </c>
      <c r="P132">
        <v>19157488.550000012</v>
      </c>
      <c r="Q132">
        <v>19070310.32500001</v>
      </c>
      <c r="R132">
        <v>18983132.100000009</v>
      </c>
      <c r="S132">
        <v>18895953.875000007</v>
      </c>
      <c r="T132">
        <v>18808775.650000006</v>
      </c>
      <c r="U132">
        <v>18721597.425000004</v>
      </c>
      <c r="V132">
        <v>18634419.200000003</v>
      </c>
      <c r="W132">
        <v>18547240.975000001</v>
      </c>
      <c r="X132">
        <v>18460062.750000004</v>
      </c>
      <c r="Y132">
        <v>18353910.075000003</v>
      </c>
      <c r="Z132">
        <v>18247757.400000002</v>
      </c>
      <c r="AA132">
        <v>18141604.725000001</v>
      </c>
      <c r="AB132">
        <v>18035452.050000001</v>
      </c>
      <c r="AC132">
        <v>17929299.375</v>
      </c>
      <c r="AD132">
        <v>17823146.699999999</v>
      </c>
      <c r="AE132">
        <v>17716994.024999999</v>
      </c>
      <c r="AF132">
        <v>17610841.349999998</v>
      </c>
      <c r="AG132">
        <v>17504688.674999997</v>
      </c>
      <c r="AH132">
        <v>17398536.000000004</v>
      </c>
    </row>
    <row r="133" spans="1:34">
      <c r="A133" t="s">
        <v>140</v>
      </c>
      <c r="B133" t="s">
        <v>171</v>
      </c>
      <c r="C133">
        <f t="shared" si="1"/>
        <v>1945969</v>
      </c>
      <c r="D133">
        <v>29535516.363636363</v>
      </c>
      <c r="E133">
        <v>29301944.727272727</v>
      </c>
      <c r="F133">
        <v>29068373.09090909</v>
      </c>
      <c r="G133">
        <v>28834801.454545453</v>
      </c>
      <c r="H133">
        <v>28601229.818181816</v>
      </c>
      <c r="I133">
        <v>28367658.18181818</v>
      </c>
      <c r="J133">
        <v>28134086.545454543</v>
      </c>
      <c r="K133">
        <v>27900514.909090906</v>
      </c>
      <c r="L133">
        <v>27666943.27272727</v>
      </c>
      <c r="M133">
        <v>27433371.636363633</v>
      </c>
      <c r="N133">
        <v>27199800.000000007</v>
      </c>
      <c r="O133">
        <v>26950281.400000006</v>
      </c>
      <c r="P133">
        <v>26700762.800000004</v>
      </c>
      <c r="Q133">
        <v>26451244.200000003</v>
      </c>
      <c r="R133">
        <v>26201725.600000001</v>
      </c>
      <c r="S133">
        <v>25952207</v>
      </c>
      <c r="T133">
        <v>25702688.399999999</v>
      </c>
      <c r="U133">
        <v>25453169.799999997</v>
      </c>
      <c r="V133">
        <v>25203651.199999996</v>
      </c>
      <c r="W133">
        <v>24954132.599999994</v>
      </c>
      <c r="X133">
        <v>24704613.999999993</v>
      </c>
      <c r="Y133">
        <v>24391459.199999992</v>
      </c>
      <c r="Z133">
        <v>24078304.399999991</v>
      </c>
      <c r="AA133">
        <v>23765149.59999999</v>
      </c>
      <c r="AB133">
        <v>23451994.79999999</v>
      </c>
      <c r="AC133">
        <v>23138839.999999989</v>
      </c>
      <c r="AD133">
        <v>22825685.199999988</v>
      </c>
      <c r="AE133">
        <v>22512530.399999987</v>
      </c>
      <c r="AF133">
        <v>22199375.599999987</v>
      </c>
      <c r="AG133">
        <v>21886220.799999986</v>
      </c>
      <c r="AH133">
        <v>21573065.999999985</v>
      </c>
    </row>
    <row r="134" spans="1:34">
      <c r="A134" t="s">
        <v>140</v>
      </c>
      <c r="B134" t="s">
        <v>171</v>
      </c>
      <c r="C134">
        <f t="shared" si="1"/>
        <v>1970989</v>
      </c>
      <c r="D134">
        <v>48216465.022727273</v>
      </c>
      <c r="E134">
        <v>48047973.545454547</v>
      </c>
      <c r="F134">
        <v>47879482.06818182</v>
      </c>
      <c r="G134">
        <v>47710990.590909094</v>
      </c>
      <c r="H134">
        <v>47542499.113636367</v>
      </c>
      <c r="I134">
        <v>47374007.63636364</v>
      </c>
      <c r="J134">
        <v>47205516.159090914</v>
      </c>
      <c r="K134">
        <v>47037024.681818187</v>
      </c>
      <c r="L134">
        <v>46868533.204545461</v>
      </c>
      <c r="M134">
        <v>46700041.727272734</v>
      </c>
      <c r="N134">
        <v>46531550.250000007</v>
      </c>
      <c r="O134">
        <v>46411004.225000009</v>
      </c>
      <c r="P134">
        <v>46290458.20000001</v>
      </c>
      <c r="Q134">
        <v>46169912.175000012</v>
      </c>
      <c r="R134">
        <v>46049366.150000013</v>
      </c>
      <c r="S134">
        <v>45928820.125000015</v>
      </c>
      <c r="T134">
        <v>45808274.100000016</v>
      </c>
      <c r="U134">
        <v>45687728.075000018</v>
      </c>
      <c r="V134">
        <v>45567182.050000019</v>
      </c>
      <c r="W134">
        <v>45446636.025000021</v>
      </c>
      <c r="X134">
        <v>45326090.000000022</v>
      </c>
      <c r="Y134">
        <v>45130876.425000027</v>
      </c>
      <c r="Z134">
        <v>44935662.850000031</v>
      </c>
      <c r="AA134">
        <v>44740449.275000036</v>
      </c>
      <c r="AB134">
        <v>44545235.70000004</v>
      </c>
      <c r="AC134">
        <v>44350022.125000045</v>
      </c>
      <c r="AD134">
        <v>44154808.550000049</v>
      </c>
      <c r="AE134">
        <v>43959594.975000054</v>
      </c>
      <c r="AF134">
        <v>43764381.400000058</v>
      </c>
      <c r="AG134">
        <v>43569167.825000063</v>
      </c>
      <c r="AH134">
        <v>43373954.250000037</v>
      </c>
    </row>
    <row r="135" spans="1:34">
      <c r="A135" t="s">
        <v>140</v>
      </c>
      <c r="B135" t="s">
        <v>171</v>
      </c>
      <c r="C135">
        <f t="shared" si="1"/>
        <v>19902010</v>
      </c>
      <c r="D135">
        <v>17766711.170454547</v>
      </c>
      <c r="E135">
        <v>17725718.840909094</v>
      </c>
      <c r="F135">
        <v>17684726.51136364</v>
      </c>
      <c r="G135">
        <v>17643734.181818187</v>
      </c>
      <c r="H135">
        <v>17602741.852272734</v>
      </c>
      <c r="I135">
        <v>17561749.522727281</v>
      </c>
      <c r="J135">
        <v>17520757.193181828</v>
      </c>
      <c r="K135">
        <v>17479764.863636374</v>
      </c>
      <c r="L135">
        <v>17438772.534090921</v>
      </c>
      <c r="M135">
        <v>17397780.204545468</v>
      </c>
      <c r="N135">
        <v>17356787.875000019</v>
      </c>
      <c r="O135">
        <v>17350585.337500021</v>
      </c>
      <c r="P135">
        <v>17344382.800000019</v>
      </c>
      <c r="Q135">
        <v>17338180.262500018</v>
      </c>
      <c r="R135">
        <v>17331977.725000016</v>
      </c>
      <c r="S135">
        <v>17325775.187500015</v>
      </c>
      <c r="T135">
        <v>17319572.650000013</v>
      </c>
      <c r="U135">
        <v>17313370.112500012</v>
      </c>
      <c r="V135">
        <v>17307167.57500001</v>
      </c>
      <c r="W135">
        <v>17300965.037500009</v>
      </c>
      <c r="X135">
        <v>17294762.500000007</v>
      </c>
      <c r="Y135">
        <v>17280629.050000008</v>
      </c>
      <c r="Z135">
        <v>17266495.600000009</v>
      </c>
      <c r="AA135">
        <v>17252362.15000001</v>
      </c>
      <c r="AB135">
        <v>17238228.70000001</v>
      </c>
      <c r="AC135">
        <v>17224095.250000011</v>
      </c>
      <c r="AD135">
        <v>17209961.800000012</v>
      </c>
      <c r="AE135">
        <v>17195828.350000013</v>
      </c>
      <c r="AF135">
        <v>17181694.900000013</v>
      </c>
      <c r="AG135">
        <v>17167561.450000014</v>
      </c>
      <c r="AH135">
        <v>17153428.000000015</v>
      </c>
    </row>
    <row r="136" spans="1:34">
      <c r="A136" t="s">
        <v>140</v>
      </c>
      <c r="B136" t="s">
        <v>171</v>
      </c>
      <c r="C136">
        <f t="shared" ref="C136:C199" si="2">C131</f>
        <v>2012020</v>
      </c>
      <c r="D136">
        <v>9656876.9318181816</v>
      </c>
      <c r="E136">
        <v>9635601.5511363633</v>
      </c>
      <c r="F136">
        <v>9614326.1704545449</v>
      </c>
      <c r="G136">
        <v>9593050.7897727266</v>
      </c>
      <c r="H136">
        <v>9571775.4090909082</v>
      </c>
      <c r="I136">
        <v>9550500.0284090899</v>
      </c>
      <c r="J136">
        <v>9529224.6477272715</v>
      </c>
      <c r="K136">
        <v>9507949.2670454532</v>
      </c>
      <c r="L136">
        <v>9486673.8863636348</v>
      </c>
      <c r="M136">
        <v>9465398.5056818165</v>
      </c>
      <c r="N136">
        <v>9444123.1249999981</v>
      </c>
      <c r="O136">
        <v>9444088.1062499993</v>
      </c>
      <c r="P136">
        <v>9444053.0875000004</v>
      </c>
      <c r="Q136">
        <v>9444018.0687500015</v>
      </c>
      <c r="R136">
        <v>9443983.0500000026</v>
      </c>
      <c r="S136">
        <v>9443948.0312500037</v>
      </c>
      <c r="T136">
        <v>9443913.0125000048</v>
      </c>
      <c r="U136">
        <v>9443877.993750006</v>
      </c>
      <c r="V136">
        <v>9443842.9750000071</v>
      </c>
      <c r="W136">
        <v>9443807.9562500082</v>
      </c>
      <c r="X136">
        <v>9443772.9375000075</v>
      </c>
      <c r="Y136">
        <v>9442215.2250000071</v>
      </c>
      <c r="Z136">
        <v>9440657.5125000067</v>
      </c>
      <c r="AA136">
        <v>9439099.8000000063</v>
      </c>
      <c r="AB136">
        <v>9437542.087500006</v>
      </c>
      <c r="AC136">
        <v>9435984.3750000056</v>
      </c>
      <c r="AD136">
        <v>9434426.6625000052</v>
      </c>
      <c r="AE136">
        <v>9432868.9500000048</v>
      </c>
      <c r="AF136">
        <v>9431311.2375000045</v>
      </c>
      <c r="AG136">
        <v>9429753.5250000041</v>
      </c>
      <c r="AH136">
        <v>9428195.8125000056</v>
      </c>
    </row>
    <row r="137" spans="1:34">
      <c r="A137" t="s">
        <v>140</v>
      </c>
      <c r="B137" t="s">
        <v>173</v>
      </c>
      <c r="C137">
        <f t="shared" si="2"/>
        <v>1945</v>
      </c>
      <c r="D137">
        <v>6217080.4545454541</v>
      </c>
      <c r="E137">
        <v>6182825.4090909082</v>
      </c>
      <c r="F137">
        <v>6148570.3636363624</v>
      </c>
      <c r="G137">
        <v>6114315.3181818165</v>
      </c>
      <c r="H137">
        <v>6080060.2727272706</v>
      </c>
      <c r="I137">
        <v>6045805.2272727247</v>
      </c>
      <c r="J137">
        <v>6011550.1818181789</v>
      </c>
      <c r="K137">
        <v>5977295.136363633</v>
      </c>
      <c r="L137">
        <v>5943040.0909090871</v>
      </c>
      <c r="M137">
        <v>5908785.0454545412</v>
      </c>
      <c r="N137">
        <v>5874530</v>
      </c>
      <c r="O137">
        <v>5848524.4000000004</v>
      </c>
      <c r="P137">
        <v>5822518.8000000007</v>
      </c>
      <c r="Q137">
        <v>5796513.2000000011</v>
      </c>
      <c r="R137">
        <v>5770507.6000000015</v>
      </c>
      <c r="S137">
        <v>5744502.0000000019</v>
      </c>
      <c r="T137">
        <v>5718496.4000000022</v>
      </c>
      <c r="U137">
        <v>5692490.8000000026</v>
      </c>
      <c r="V137">
        <v>5666485.200000003</v>
      </c>
      <c r="W137">
        <v>5640479.6000000034</v>
      </c>
      <c r="X137">
        <v>5614474</v>
      </c>
      <c r="Y137">
        <v>5582893.75</v>
      </c>
      <c r="Z137">
        <v>5551313.5</v>
      </c>
      <c r="AA137">
        <v>5519733.25</v>
      </c>
      <c r="AB137">
        <v>5488153</v>
      </c>
      <c r="AC137">
        <v>5456572.75</v>
      </c>
      <c r="AD137">
        <v>5424992.5</v>
      </c>
      <c r="AE137">
        <v>5393412.25</v>
      </c>
      <c r="AF137">
        <v>5361832</v>
      </c>
      <c r="AG137">
        <v>5330251.75</v>
      </c>
      <c r="AH137">
        <v>5298671.5</v>
      </c>
    </row>
    <row r="138" spans="1:34">
      <c r="A138" t="s">
        <v>140</v>
      </c>
      <c r="B138" t="s">
        <v>173</v>
      </c>
      <c r="C138">
        <f t="shared" si="2"/>
        <v>1945969</v>
      </c>
      <c r="D138">
        <v>8168443.4545454541</v>
      </c>
      <c r="E138">
        <v>8102401.9090909082</v>
      </c>
      <c r="F138">
        <v>8036360.3636363624</v>
      </c>
      <c r="G138">
        <v>7970318.8181818165</v>
      </c>
      <c r="H138">
        <v>7904277.2727272706</v>
      </c>
      <c r="I138">
        <v>7838235.7272727247</v>
      </c>
      <c r="J138">
        <v>7772194.1818181789</v>
      </c>
      <c r="K138">
        <v>7706152.636363633</v>
      </c>
      <c r="L138">
        <v>7640111.0909090871</v>
      </c>
      <c r="M138">
        <v>7574069.5454545412</v>
      </c>
      <c r="N138">
        <v>7508028</v>
      </c>
      <c r="O138">
        <v>7437970.5</v>
      </c>
      <c r="P138">
        <v>7367913</v>
      </c>
      <c r="Q138">
        <v>7297855.5</v>
      </c>
      <c r="R138">
        <v>7227798</v>
      </c>
      <c r="S138">
        <v>7157740.5</v>
      </c>
      <c r="T138">
        <v>7087683</v>
      </c>
      <c r="U138">
        <v>7017625.5</v>
      </c>
      <c r="V138">
        <v>6947568</v>
      </c>
      <c r="W138">
        <v>6877510.5</v>
      </c>
      <c r="X138">
        <v>6807453</v>
      </c>
      <c r="Y138">
        <v>6719302.25</v>
      </c>
      <c r="Z138">
        <v>6631151.5</v>
      </c>
      <c r="AA138">
        <v>6543000.75</v>
      </c>
      <c r="AB138">
        <v>6454850</v>
      </c>
      <c r="AC138">
        <v>6366699.25</v>
      </c>
      <c r="AD138">
        <v>6278548.5</v>
      </c>
      <c r="AE138">
        <v>6190397.75</v>
      </c>
      <c r="AF138">
        <v>6102247</v>
      </c>
      <c r="AG138">
        <v>6014096.25</v>
      </c>
      <c r="AH138">
        <v>5925945.5</v>
      </c>
    </row>
    <row r="139" spans="1:34">
      <c r="A139" t="s">
        <v>140</v>
      </c>
      <c r="B139" t="s">
        <v>173</v>
      </c>
      <c r="C139">
        <f t="shared" si="2"/>
        <v>1970989</v>
      </c>
      <c r="D139">
        <v>9484927.1363636367</v>
      </c>
      <c r="E139">
        <v>9419406.2727272734</v>
      </c>
      <c r="F139">
        <v>9353885.4090909101</v>
      </c>
      <c r="G139">
        <v>9288364.5454545468</v>
      </c>
      <c r="H139">
        <v>9222843.6818181835</v>
      </c>
      <c r="I139">
        <v>9157322.8181818202</v>
      </c>
      <c r="J139">
        <v>9091801.9545454569</v>
      </c>
      <c r="K139">
        <v>9026281.0909090936</v>
      </c>
      <c r="L139">
        <v>8960760.2272727303</v>
      </c>
      <c r="M139">
        <v>8895239.363636367</v>
      </c>
      <c r="N139">
        <v>8829718.4999999907</v>
      </c>
      <c r="O139">
        <v>8784333.2499999907</v>
      </c>
      <c r="P139">
        <v>8738947.9999999907</v>
      </c>
      <c r="Q139">
        <v>8693562.7499999907</v>
      </c>
      <c r="R139">
        <v>8648177.4999999907</v>
      </c>
      <c r="S139">
        <v>8602792.2499999907</v>
      </c>
      <c r="T139">
        <v>8557406.9999999907</v>
      </c>
      <c r="U139">
        <v>8512021.7499999907</v>
      </c>
      <c r="V139">
        <v>8466636.4999999907</v>
      </c>
      <c r="W139">
        <v>8421251.2499999907</v>
      </c>
      <c r="X139">
        <v>8375865.9999999907</v>
      </c>
      <c r="Y139">
        <v>8302996.8999999911</v>
      </c>
      <c r="Z139">
        <v>8230127.7999999914</v>
      </c>
      <c r="AA139">
        <v>8157258.6999999918</v>
      </c>
      <c r="AB139">
        <v>8084389.5999999922</v>
      </c>
      <c r="AC139">
        <v>8011520.4999999925</v>
      </c>
      <c r="AD139">
        <v>7938651.3999999929</v>
      </c>
      <c r="AE139">
        <v>7865782.2999999933</v>
      </c>
      <c r="AF139">
        <v>7792913.1999999937</v>
      </c>
      <c r="AG139">
        <v>7720044.099999994</v>
      </c>
      <c r="AH139">
        <v>7647174.9999999907</v>
      </c>
    </row>
    <row r="140" spans="1:34">
      <c r="A140" t="s">
        <v>140</v>
      </c>
      <c r="B140" t="s">
        <v>173</v>
      </c>
      <c r="C140">
        <f t="shared" si="2"/>
        <v>19902010</v>
      </c>
      <c r="D140">
        <v>1863029.5000000005</v>
      </c>
      <c r="E140">
        <v>1839289.0000000009</v>
      </c>
      <c r="F140">
        <v>1815548.5000000014</v>
      </c>
      <c r="G140">
        <v>1791808.0000000019</v>
      </c>
      <c r="H140">
        <v>1768067.5000000023</v>
      </c>
      <c r="I140">
        <v>1744327.0000000028</v>
      </c>
      <c r="J140">
        <v>1720586.5000000033</v>
      </c>
      <c r="K140">
        <v>1696846.0000000037</v>
      </c>
      <c r="L140">
        <v>1673105.5000000042</v>
      </c>
      <c r="M140">
        <v>1649365.0000000047</v>
      </c>
      <c r="N140">
        <v>1625624.5</v>
      </c>
      <c r="O140">
        <v>1622373.1500000004</v>
      </c>
      <c r="P140">
        <v>1619121.8000000007</v>
      </c>
      <c r="Q140">
        <v>1615870.4500000011</v>
      </c>
      <c r="R140">
        <v>1612619.1000000015</v>
      </c>
      <c r="S140">
        <v>1609367.7500000019</v>
      </c>
      <c r="T140">
        <v>1606116.4000000022</v>
      </c>
      <c r="U140">
        <v>1602865.0500000026</v>
      </c>
      <c r="V140">
        <v>1599613.700000003</v>
      </c>
      <c r="W140">
        <v>1596362.3500000034</v>
      </c>
      <c r="X140">
        <v>1593111</v>
      </c>
      <c r="Y140">
        <v>1586075.3250000002</v>
      </c>
      <c r="Z140">
        <v>1579039.6500000004</v>
      </c>
      <c r="AA140">
        <v>1572003.9750000006</v>
      </c>
      <c r="AB140">
        <v>1564968.3000000007</v>
      </c>
      <c r="AC140">
        <v>1557932.6250000009</v>
      </c>
      <c r="AD140">
        <v>1550896.9500000011</v>
      </c>
      <c r="AE140">
        <v>1543861.2750000013</v>
      </c>
      <c r="AF140">
        <v>1536825.6000000015</v>
      </c>
      <c r="AG140">
        <v>1529789.9250000017</v>
      </c>
      <c r="AH140">
        <v>1522754.25</v>
      </c>
    </row>
    <row r="141" spans="1:34">
      <c r="A141" t="s">
        <v>140</v>
      </c>
      <c r="B141" t="s">
        <v>173</v>
      </c>
      <c r="C141">
        <f t="shared" si="2"/>
        <v>2012020</v>
      </c>
      <c r="D141">
        <v>3286885.3068181816</v>
      </c>
      <c r="E141">
        <v>3278889.7386363633</v>
      </c>
      <c r="F141">
        <v>3270894.1704545449</v>
      </c>
      <c r="G141">
        <v>3262898.6022727266</v>
      </c>
      <c r="H141">
        <v>3254903.0340909082</v>
      </c>
      <c r="I141">
        <v>3246907.4659090899</v>
      </c>
      <c r="J141">
        <v>3238911.8977272715</v>
      </c>
      <c r="K141">
        <v>3230916.3295454532</v>
      </c>
      <c r="L141">
        <v>3222920.7613636348</v>
      </c>
      <c r="M141">
        <v>3214925.1931818165</v>
      </c>
      <c r="N141">
        <v>3206929.6249999977</v>
      </c>
      <c r="O141">
        <v>3206676.737499998</v>
      </c>
      <c r="P141">
        <v>3206423.8499999978</v>
      </c>
      <c r="Q141">
        <v>3206170.9624999976</v>
      </c>
      <c r="R141">
        <v>3205918.0749999974</v>
      </c>
      <c r="S141">
        <v>3205665.1874999972</v>
      </c>
      <c r="T141">
        <v>3205412.299999997</v>
      </c>
      <c r="U141">
        <v>3205159.4124999968</v>
      </c>
      <c r="V141">
        <v>3204906.5249999966</v>
      </c>
      <c r="W141">
        <v>3204653.6374999965</v>
      </c>
      <c r="X141">
        <v>3204400.7499999963</v>
      </c>
      <c r="Y141">
        <v>3203615.5749999965</v>
      </c>
      <c r="Z141">
        <v>3202830.3999999966</v>
      </c>
      <c r="AA141">
        <v>3202045.2249999968</v>
      </c>
      <c r="AB141">
        <v>3201260.049999997</v>
      </c>
      <c r="AC141">
        <v>3200474.8749999972</v>
      </c>
      <c r="AD141">
        <v>3199689.6999999974</v>
      </c>
      <c r="AE141">
        <v>3198904.5249999976</v>
      </c>
      <c r="AF141">
        <v>3198119.3499999978</v>
      </c>
      <c r="AG141">
        <v>3197334.174999998</v>
      </c>
      <c r="AH141">
        <v>3196548.9999999981</v>
      </c>
    </row>
    <row r="142" spans="1:34">
      <c r="A142" t="s">
        <v>142</v>
      </c>
      <c r="B142" t="s">
        <v>171</v>
      </c>
      <c r="C142">
        <f t="shared" si="2"/>
        <v>1945</v>
      </c>
      <c r="D142">
        <v>46483763.090909094</v>
      </c>
      <c r="E142">
        <v>46225359.431818187</v>
      </c>
      <c r="F142">
        <v>45966955.772727281</v>
      </c>
      <c r="G142">
        <v>45708552.113636374</v>
      </c>
      <c r="H142">
        <v>45450148.454545468</v>
      </c>
      <c r="I142">
        <v>45191744.795454562</v>
      </c>
      <c r="J142">
        <v>44933341.136363655</v>
      </c>
      <c r="K142">
        <v>44674937.477272749</v>
      </c>
      <c r="L142">
        <v>44416533.818181843</v>
      </c>
      <c r="M142">
        <v>44158130.159090936</v>
      </c>
      <c r="N142">
        <v>43899726.50000003</v>
      </c>
      <c r="O142">
        <v>43549160.37500003</v>
      </c>
      <c r="P142">
        <v>43198594.25000003</v>
      </c>
      <c r="Q142">
        <v>42848028.12500003</v>
      </c>
      <c r="R142">
        <v>42497462.00000003</v>
      </c>
      <c r="S142">
        <v>42146895.87500003</v>
      </c>
      <c r="T142">
        <v>41796329.75000003</v>
      </c>
      <c r="U142">
        <v>41445763.62500003</v>
      </c>
      <c r="V142">
        <v>41095197.50000003</v>
      </c>
      <c r="W142">
        <v>40744631.37500003</v>
      </c>
      <c r="X142">
        <v>40394065.250000045</v>
      </c>
      <c r="Y142">
        <v>39950718.950000048</v>
      </c>
      <c r="Z142">
        <v>39507372.650000051</v>
      </c>
      <c r="AA142">
        <v>39064026.350000054</v>
      </c>
      <c r="AB142">
        <v>38620680.050000057</v>
      </c>
      <c r="AC142">
        <v>38177333.75000006</v>
      </c>
      <c r="AD142">
        <v>37733987.450000063</v>
      </c>
      <c r="AE142">
        <v>37290641.150000066</v>
      </c>
      <c r="AF142">
        <v>36847294.850000069</v>
      </c>
      <c r="AG142">
        <v>36403948.550000072</v>
      </c>
      <c r="AH142">
        <v>35960602.250000067</v>
      </c>
    </row>
    <row r="143" spans="1:34">
      <c r="A143" t="s">
        <v>142</v>
      </c>
      <c r="B143" t="s">
        <v>171</v>
      </c>
      <c r="C143">
        <f t="shared" si="2"/>
        <v>1945969</v>
      </c>
      <c r="D143">
        <v>78727562.409090906</v>
      </c>
      <c r="E143">
        <v>78290461.318181813</v>
      </c>
      <c r="F143">
        <v>77853360.227272719</v>
      </c>
      <c r="G143">
        <v>77416259.136363626</v>
      </c>
      <c r="H143">
        <v>76979158.045454532</v>
      </c>
      <c r="I143">
        <v>76542056.954545438</v>
      </c>
      <c r="J143">
        <v>76104955.863636345</v>
      </c>
      <c r="K143">
        <v>75667854.772727251</v>
      </c>
      <c r="L143">
        <v>75230753.681818157</v>
      </c>
      <c r="M143">
        <v>74793652.590909064</v>
      </c>
      <c r="N143">
        <v>74356551.49999997</v>
      </c>
      <c r="O143">
        <v>73639870.299999967</v>
      </c>
      <c r="P143">
        <v>72923189.099999964</v>
      </c>
      <c r="Q143">
        <v>72206507.899999961</v>
      </c>
      <c r="R143">
        <v>71489826.699999958</v>
      </c>
      <c r="S143">
        <v>70773145.499999955</v>
      </c>
      <c r="T143">
        <v>70056464.299999952</v>
      </c>
      <c r="U143">
        <v>69339783.099999949</v>
      </c>
      <c r="V143">
        <v>68623101.899999946</v>
      </c>
      <c r="W143">
        <v>67906420.699999943</v>
      </c>
      <c r="X143">
        <v>67189739.499999925</v>
      </c>
      <c r="Y143">
        <v>66230503.549999923</v>
      </c>
      <c r="Z143">
        <v>65271267.59999992</v>
      </c>
      <c r="AA143">
        <v>64312031.649999917</v>
      </c>
      <c r="AB143">
        <v>63352795.699999914</v>
      </c>
      <c r="AC143">
        <v>62393559.749999911</v>
      </c>
      <c r="AD143">
        <v>61434323.799999908</v>
      </c>
      <c r="AE143">
        <v>60475087.849999905</v>
      </c>
      <c r="AF143">
        <v>59515851.899999902</v>
      </c>
      <c r="AG143">
        <v>58556615.949999899</v>
      </c>
      <c r="AH143">
        <v>57597379.999999918</v>
      </c>
    </row>
    <row r="144" spans="1:34">
      <c r="A144" t="s">
        <v>142</v>
      </c>
      <c r="B144" t="s">
        <v>171</v>
      </c>
      <c r="C144">
        <f t="shared" si="2"/>
        <v>1970989</v>
      </c>
      <c r="D144">
        <v>124530798.31818181</v>
      </c>
      <c r="E144">
        <v>124324816.88636363</v>
      </c>
      <c r="F144">
        <v>124118835.45454544</v>
      </c>
      <c r="G144">
        <v>123912854.02272725</v>
      </c>
      <c r="H144">
        <v>123706872.59090906</v>
      </c>
      <c r="I144">
        <v>123500891.15909088</v>
      </c>
      <c r="J144">
        <v>123294909.72727269</v>
      </c>
      <c r="K144">
        <v>123088928.2954545</v>
      </c>
      <c r="L144">
        <v>122882946.86363631</v>
      </c>
      <c r="M144">
        <v>122676965.43181813</v>
      </c>
      <c r="N144">
        <v>122470983.99999997</v>
      </c>
      <c r="O144">
        <v>122057348.49999997</v>
      </c>
      <c r="P144">
        <v>121643712.99999997</v>
      </c>
      <c r="Q144">
        <v>121230077.49999997</v>
      </c>
      <c r="R144">
        <v>120816441.99999997</v>
      </c>
      <c r="S144">
        <v>120402806.49999997</v>
      </c>
      <c r="T144">
        <v>119989170.99999997</v>
      </c>
      <c r="U144">
        <v>119575535.49999997</v>
      </c>
      <c r="V144">
        <v>119161899.99999997</v>
      </c>
      <c r="W144">
        <v>118748264.49999997</v>
      </c>
      <c r="X144">
        <v>118334628.99999993</v>
      </c>
      <c r="Y144">
        <v>117675151.97499992</v>
      </c>
      <c r="Z144">
        <v>117015674.94999991</v>
      </c>
      <c r="AA144">
        <v>116356197.92499991</v>
      </c>
      <c r="AB144">
        <v>115696720.8999999</v>
      </c>
      <c r="AC144">
        <v>115037243.8749999</v>
      </c>
      <c r="AD144">
        <v>114377766.84999989</v>
      </c>
      <c r="AE144">
        <v>113718289.82499988</v>
      </c>
      <c r="AF144">
        <v>113058812.79999988</v>
      </c>
      <c r="AG144">
        <v>112399335.77499987</v>
      </c>
      <c r="AH144">
        <v>111739858.74999987</v>
      </c>
    </row>
    <row r="145" spans="1:34">
      <c r="A145" t="s">
        <v>142</v>
      </c>
      <c r="B145" t="s">
        <v>171</v>
      </c>
      <c r="C145">
        <f t="shared" si="2"/>
        <v>19902010</v>
      </c>
      <c r="D145">
        <v>45117864.102272727</v>
      </c>
      <c r="E145">
        <v>45114660.329545453</v>
      </c>
      <c r="F145">
        <v>45111456.55681818</v>
      </c>
      <c r="G145">
        <v>45108252.784090906</v>
      </c>
      <c r="H145">
        <v>45105049.011363633</v>
      </c>
      <c r="I145">
        <v>45101845.23863636</v>
      </c>
      <c r="J145">
        <v>45098641.465909086</v>
      </c>
      <c r="K145">
        <v>45095437.693181813</v>
      </c>
      <c r="L145">
        <v>45092233.920454539</v>
      </c>
      <c r="M145">
        <v>45089030.147727266</v>
      </c>
      <c r="N145">
        <v>45085826.375000022</v>
      </c>
      <c r="O145">
        <v>45070707.412500024</v>
      </c>
      <c r="P145">
        <v>45055588.450000025</v>
      </c>
      <c r="Q145">
        <v>45040469.487500027</v>
      </c>
      <c r="R145">
        <v>45025350.525000028</v>
      </c>
      <c r="S145">
        <v>45010231.56250003</v>
      </c>
      <c r="T145">
        <v>44995112.600000031</v>
      </c>
      <c r="U145">
        <v>44979993.637500033</v>
      </c>
      <c r="V145">
        <v>44964874.675000034</v>
      </c>
      <c r="W145">
        <v>44949755.712500036</v>
      </c>
      <c r="X145">
        <v>44934636.750000037</v>
      </c>
      <c r="Y145">
        <v>44896701.150000036</v>
      </c>
      <c r="Z145">
        <v>44858765.550000034</v>
      </c>
      <c r="AA145">
        <v>44820829.950000033</v>
      </c>
      <c r="AB145">
        <v>44782894.350000031</v>
      </c>
      <c r="AC145">
        <v>44744958.75000003</v>
      </c>
      <c r="AD145">
        <v>44707023.150000028</v>
      </c>
      <c r="AE145">
        <v>44669087.550000027</v>
      </c>
      <c r="AF145">
        <v>44631151.950000025</v>
      </c>
      <c r="AG145">
        <v>44593216.350000024</v>
      </c>
      <c r="AH145">
        <v>44555280.75000003</v>
      </c>
    </row>
    <row r="146" spans="1:34">
      <c r="A146" t="s">
        <v>142</v>
      </c>
      <c r="B146" t="s">
        <v>171</v>
      </c>
      <c r="C146">
        <f t="shared" si="2"/>
        <v>2012020</v>
      </c>
      <c r="D146">
        <v>8413384.941637272</v>
      </c>
      <c r="E146">
        <v>8413384.8990245443</v>
      </c>
      <c r="F146">
        <v>8413384.8564118166</v>
      </c>
      <c r="G146">
        <v>8413384.8137990888</v>
      </c>
      <c r="H146">
        <v>8413384.7711863611</v>
      </c>
      <c r="I146">
        <v>8413384.7285736334</v>
      </c>
      <c r="J146">
        <v>8413384.6859609056</v>
      </c>
      <c r="K146">
        <v>8413384.6433481779</v>
      </c>
      <c r="L146">
        <v>8413384.6007354502</v>
      </c>
      <c r="M146">
        <v>8413384.5581227224</v>
      </c>
      <c r="N146">
        <v>8413384.5155099966</v>
      </c>
      <c r="O146">
        <v>8413354.8325989973</v>
      </c>
      <c r="P146">
        <v>8413325.149687998</v>
      </c>
      <c r="Q146">
        <v>8413295.4667769987</v>
      </c>
      <c r="R146">
        <v>8413265.7838659994</v>
      </c>
      <c r="S146">
        <v>8413236.1009550001</v>
      </c>
      <c r="T146">
        <v>8413206.4180440009</v>
      </c>
      <c r="U146">
        <v>8413176.7351330016</v>
      </c>
      <c r="V146">
        <v>8413147.0522220023</v>
      </c>
      <c r="W146">
        <v>8413117.369311003</v>
      </c>
      <c r="X146">
        <v>8413087.6864000019</v>
      </c>
      <c r="Y146">
        <v>8411657.0597410016</v>
      </c>
      <c r="Z146">
        <v>8410226.4330820013</v>
      </c>
      <c r="AA146">
        <v>8408795.806423001</v>
      </c>
      <c r="AB146">
        <v>8407365.1797640007</v>
      </c>
      <c r="AC146">
        <v>8405934.5531050004</v>
      </c>
      <c r="AD146">
        <v>8404503.9264460001</v>
      </c>
      <c r="AE146">
        <v>8403073.2997869998</v>
      </c>
      <c r="AF146">
        <v>8401642.6731279995</v>
      </c>
      <c r="AG146">
        <v>8400212.0464689992</v>
      </c>
      <c r="AH146">
        <v>8398781.4198099971</v>
      </c>
    </row>
    <row r="147" spans="1:34">
      <c r="A147" t="s">
        <v>142</v>
      </c>
      <c r="B147" t="s">
        <v>173</v>
      </c>
      <c r="C147">
        <f t="shared" si="2"/>
        <v>1945</v>
      </c>
      <c r="D147">
        <v>55402276.363636367</v>
      </c>
      <c r="E147">
        <v>55101072.727272734</v>
      </c>
      <c r="F147">
        <v>54799869.090909101</v>
      </c>
      <c r="G147">
        <v>54498665.454545468</v>
      </c>
      <c r="H147">
        <v>54197461.818181835</v>
      </c>
      <c r="I147">
        <v>53896258.181818202</v>
      </c>
      <c r="J147">
        <v>53595054.545454569</v>
      </c>
      <c r="K147">
        <v>53293850.909090936</v>
      </c>
      <c r="L147">
        <v>52992647.272727303</v>
      </c>
      <c r="M147">
        <v>52691443.63636367</v>
      </c>
      <c r="N147">
        <v>52390240</v>
      </c>
      <c r="O147">
        <v>51983379.600000001</v>
      </c>
      <c r="P147">
        <v>51576519.200000003</v>
      </c>
      <c r="Q147">
        <v>51169658.800000004</v>
      </c>
      <c r="R147">
        <v>50762798.400000006</v>
      </c>
      <c r="S147">
        <v>50355938.000000007</v>
      </c>
      <c r="T147">
        <v>49949077.600000009</v>
      </c>
      <c r="U147">
        <v>49542217.20000001</v>
      </c>
      <c r="V147">
        <v>49135356.800000012</v>
      </c>
      <c r="W147">
        <v>48728496.400000013</v>
      </c>
      <c r="X147">
        <v>48321636</v>
      </c>
      <c r="Y147">
        <v>47805452</v>
      </c>
      <c r="Z147">
        <v>47289268</v>
      </c>
      <c r="AA147">
        <v>46773084</v>
      </c>
      <c r="AB147">
        <v>46256900</v>
      </c>
      <c r="AC147">
        <v>45740716</v>
      </c>
      <c r="AD147">
        <v>45224532</v>
      </c>
      <c r="AE147">
        <v>44708348</v>
      </c>
      <c r="AF147">
        <v>44192164</v>
      </c>
      <c r="AG147">
        <v>43675980</v>
      </c>
      <c r="AH147">
        <v>43159796</v>
      </c>
    </row>
    <row r="148" spans="1:34">
      <c r="A148" t="s">
        <v>142</v>
      </c>
      <c r="B148" t="s">
        <v>173</v>
      </c>
      <c r="C148">
        <f t="shared" si="2"/>
        <v>1945969</v>
      </c>
      <c r="D148">
        <v>22504628.363636363</v>
      </c>
      <c r="E148">
        <v>22349760.727272727</v>
      </c>
      <c r="F148">
        <v>22194893.09090909</v>
      </c>
      <c r="G148">
        <v>22040025.454545453</v>
      </c>
      <c r="H148">
        <v>21885157.818181816</v>
      </c>
      <c r="I148">
        <v>21730290.18181818</v>
      </c>
      <c r="J148">
        <v>21575422.545454543</v>
      </c>
      <c r="K148">
        <v>21420554.909090906</v>
      </c>
      <c r="L148">
        <v>21265687.27272727</v>
      </c>
      <c r="M148">
        <v>21110819.636363633</v>
      </c>
      <c r="N148">
        <v>20955952</v>
      </c>
      <c r="O148">
        <v>20712680.600000001</v>
      </c>
      <c r="P148">
        <v>20469409.200000003</v>
      </c>
      <c r="Q148">
        <v>20226137.800000004</v>
      </c>
      <c r="R148">
        <v>19982866.400000006</v>
      </c>
      <c r="S148">
        <v>19739595.000000007</v>
      </c>
      <c r="T148">
        <v>19496323.600000009</v>
      </c>
      <c r="U148">
        <v>19253052.20000001</v>
      </c>
      <c r="V148">
        <v>19009780.800000012</v>
      </c>
      <c r="W148">
        <v>18766509.400000013</v>
      </c>
      <c r="X148">
        <v>18523238</v>
      </c>
      <c r="Y148">
        <v>18209270.600000001</v>
      </c>
      <c r="Z148">
        <v>17895303.200000003</v>
      </c>
      <c r="AA148">
        <v>17581335.800000004</v>
      </c>
      <c r="AB148">
        <v>17267368.400000006</v>
      </c>
      <c r="AC148">
        <v>16953401.000000007</v>
      </c>
      <c r="AD148">
        <v>16639433.600000007</v>
      </c>
      <c r="AE148">
        <v>16325466.200000007</v>
      </c>
      <c r="AF148">
        <v>16011498.800000006</v>
      </c>
      <c r="AG148">
        <v>15697531.400000006</v>
      </c>
      <c r="AH148">
        <v>15383564</v>
      </c>
    </row>
    <row r="149" spans="1:34">
      <c r="A149" t="s">
        <v>142</v>
      </c>
      <c r="B149" t="s">
        <v>173</v>
      </c>
      <c r="C149">
        <f t="shared" si="2"/>
        <v>1970989</v>
      </c>
      <c r="D149">
        <v>8786031.7272727266</v>
      </c>
      <c r="E149">
        <v>8756136.4545454532</v>
      </c>
      <c r="F149">
        <v>8726241.1818181798</v>
      </c>
      <c r="G149">
        <v>8696345.9090909064</v>
      </c>
      <c r="H149">
        <v>8666450.636363633</v>
      </c>
      <c r="I149">
        <v>8636555.3636363596</v>
      </c>
      <c r="J149">
        <v>8606660.0909090862</v>
      </c>
      <c r="K149">
        <v>8576764.8181818128</v>
      </c>
      <c r="L149">
        <v>8546869.5454545394</v>
      </c>
      <c r="M149">
        <v>8516974.272727266</v>
      </c>
      <c r="N149">
        <v>8487079</v>
      </c>
      <c r="O149">
        <v>8430196.4250000007</v>
      </c>
      <c r="P149">
        <v>8373313.8500000006</v>
      </c>
      <c r="Q149">
        <v>8316431.2750000004</v>
      </c>
      <c r="R149">
        <v>8259548.7000000002</v>
      </c>
      <c r="S149">
        <v>8202666.125</v>
      </c>
      <c r="T149">
        <v>8145783.5499999998</v>
      </c>
      <c r="U149">
        <v>8088900.9749999996</v>
      </c>
      <c r="V149">
        <v>8032018.3999999994</v>
      </c>
      <c r="W149">
        <v>7975135.8249999993</v>
      </c>
      <c r="X149">
        <v>7918253.2500000009</v>
      </c>
      <c r="Y149">
        <v>7832604.6750000007</v>
      </c>
      <c r="Z149">
        <v>7746956.1000000006</v>
      </c>
      <c r="AA149">
        <v>7661307.5250000004</v>
      </c>
      <c r="AB149">
        <v>7575658.9500000002</v>
      </c>
      <c r="AC149">
        <v>7490010.375</v>
      </c>
      <c r="AD149">
        <v>7404361.7999999998</v>
      </c>
      <c r="AE149">
        <v>7318713.2249999996</v>
      </c>
      <c r="AF149">
        <v>7233064.6499999994</v>
      </c>
      <c r="AG149">
        <v>7147416.0749999993</v>
      </c>
      <c r="AH149">
        <v>7061767.5000000009</v>
      </c>
    </row>
    <row r="150" spans="1:34">
      <c r="A150" t="s">
        <v>142</v>
      </c>
      <c r="B150" t="s">
        <v>173</v>
      </c>
      <c r="C150">
        <f t="shared" si="2"/>
        <v>19902010</v>
      </c>
      <c r="D150">
        <v>4701715.3181818174</v>
      </c>
      <c r="E150">
        <v>4700863.6363636348</v>
      </c>
      <c r="F150">
        <v>4700011.9545454523</v>
      </c>
      <c r="G150">
        <v>4699160.2727272697</v>
      </c>
      <c r="H150">
        <v>4698308.5909090871</v>
      </c>
      <c r="I150">
        <v>4697456.9090909045</v>
      </c>
      <c r="J150">
        <v>4696605.2272727219</v>
      </c>
      <c r="K150">
        <v>4695753.5454545394</v>
      </c>
      <c r="L150">
        <v>4694901.8636363568</v>
      </c>
      <c r="M150">
        <v>4694050.1818181742</v>
      </c>
      <c r="N150">
        <v>4693198.5</v>
      </c>
      <c r="O150">
        <v>4688877.9499999993</v>
      </c>
      <c r="P150">
        <v>4684557.3999999985</v>
      </c>
      <c r="Q150">
        <v>4680236.8499999978</v>
      </c>
      <c r="R150">
        <v>4675916.299999997</v>
      </c>
      <c r="S150">
        <v>4671595.7499999963</v>
      </c>
      <c r="T150">
        <v>4667275.1999999955</v>
      </c>
      <c r="U150">
        <v>4662954.6499999948</v>
      </c>
      <c r="V150">
        <v>4658634.099999994</v>
      </c>
      <c r="W150">
        <v>4654313.5499999933</v>
      </c>
      <c r="X150">
        <v>4649993</v>
      </c>
      <c r="Y150">
        <v>4638465.2000000011</v>
      </c>
      <c r="Z150">
        <v>4626937.4000000022</v>
      </c>
      <c r="AA150">
        <v>4615409.6000000034</v>
      </c>
      <c r="AB150">
        <v>4603881.8000000045</v>
      </c>
      <c r="AC150">
        <v>4592354.0000000056</v>
      </c>
      <c r="AD150">
        <v>4580826.2000000067</v>
      </c>
      <c r="AE150">
        <v>4569298.4000000078</v>
      </c>
      <c r="AF150">
        <v>4557770.6000000089</v>
      </c>
      <c r="AG150">
        <v>4546242.8000000101</v>
      </c>
      <c r="AH150">
        <v>4534715</v>
      </c>
    </row>
    <row r="151" spans="1:34">
      <c r="A151" t="s">
        <v>142</v>
      </c>
      <c r="B151" t="s">
        <v>173</v>
      </c>
      <c r="C151">
        <f t="shared" si="2"/>
        <v>2012020</v>
      </c>
      <c r="D151">
        <v>6388347.9680372728</v>
      </c>
      <c r="E151">
        <v>6388347.9907645453</v>
      </c>
      <c r="F151">
        <v>6388348.0134918187</v>
      </c>
      <c r="G151">
        <v>6388348.0362190921</v>
      </c>
      <c r="H151">
        <v>6388348.0589463655</v>
      </c>
      <c r="I151">
        <v>6388348.0816736389</v>
      </c>
      <c r="J151">
        <v>6388348.1044009123</v>
      </c>
      <c r="K151">
        <v>6388348.1271281857</v>
      </c>
      <c r="L151">
        <v>6388348.1498554591</v>
      </c>
      <c r="M151">
        <v>6388348.1725827325</v>
      </c>
      <c r="N151">
        <v>6388348.1953100031</v>
      </c>
      <c r="O151">
        <v>6388324.5953100026</v>
      </c>
      <c r="P151">
        <v>6388300.9953100029</v>
      </c>
      <c r="Q151">
        <v>6388277.3953100033</v>
      </c>
      <c r="R151">
        <v>6388253.7953100037</v>
      </c>
      <c r="S151">
        <v>6388230.1953100041</v>
      </c>
      <c r="T151">
        <v>6388206.5953100044</v>
      </c>
      <c r="U151">
        <v>6388182.9953100048</v>
      </c>
      <c r="V151">
        <v>6388159.3953100052</v>
      </c>
      <c r="W151">
        <v>6388135.7953100055</v>
      </c>
      <c r="X151">
        <v>6388112.1953100059</v>
      </c>
      <c r="Y151">
        <v>6387027.5445290059</v>
      </c>
      <c r="Z151">
        <v>6385942.8937480059</v>
      </c>
      <c r="AA151">
        <v>6384858.2429670058</v>
      </c>
      <c r="AB151">
        <v>6383773.5921860058</v>
      </c>
      <c r="AC151">
        <v>6382688.9414050058</v>
      </c>
      <c r="AD151">
        <v>6381604.2906240057</v>
      </c>
      <c r="AE151">
        <v>6380519.6398430057</v>
      </c>
      <c r="AF151">
        <v>6379434.9890620057</v>
      </c>
      <c r="AG151">
        <v>6378350.3382810056</v>
      </c>
      <c r="AH151">
        <v>6377265.6875000047</v>
      </c>
    </row>
    <row r="152" spans="1:34">
      <c r="A152" t="s">
        <v>144</v>
      </c>
      <c r="B152" t="s">
        <v>171</v>
      </c>
      <c r="C152">
        <f t="shared" si="2"/>
        <v>1945</v>
      </c>
      <c r="D152">
        <v>29070744.818181816</v>
      </c>
      <c r="E152">
        <v>28976686.136363633</v>
      </c>
      <c r="F152">
        <v>28882627.454545449</v>
      </c>
      <c r="G152">
        <v>28788568.772727266</v>
      </c>
      <c r="H152">
        <v>28694510.090909082</v>
      </c>
      <c r="I152">
        <v>28600451.409090899</v>
      </c>
      <c r="J152">
        <v>28506392.727272715</v>
      </c>
      <c r="K152">
        <v>28412334.045454532</v>
      </c>
      <c r="L152">
        <v>28318275.363636348</v>
      </c>
      <c r="M152">
        <v>28224216.681818165</v>
      </c>
      <c r="N152">
        <v>28130157.999999993</v>
      </c>
      <c r="O152">
        <v>28004617.149999991</v>
      </c>
      <c r="P152">
        <v>27879076.29999999</v>
      </c>
      <c r="Q152">
        <v>27753535.449999988</v>
      </c>
      <c r="R152">
        <v>27627994.599999987</v>
      </c>
      <c r="S152">
        <v>27502453.749999985</v>
      </c>
      <c r="T152">
        <v>27376912.899999984</v>
      </c>
      <c r="U152">
        <v>27251372.049999982</v>
      </c>
      <c r="V152">
        <v>27125831.199999981</v>
      </c>
      <c r="W152">
        <v>27000290.349999979</v>
      </c>
      <c r="X152">
        <v>26874749.499999993</v>
      </c>
      <c r="Y152">
        <v>26717470.199999992</v>
      </c>
      <c r="Z152">
        <v>26560190.899999991</v>
      </c>
      <c r="AA152">
        <v>26402911.59999999</v>
      </c>
      <c r="AB152">
        <v>26245632.29999999</v>
      </c>
      <c r="AC152">
        <v>26088352.999999989</v>
      </c>
      <c r="AD152">
        <v>25931073.699999988</v>
      </c>
      <c r="AE152">
        <v>25773794.399999987</v>
      </c>
      <c r="AF152">
        <v>25616515.099999987</v>
      </c>
      <c r="AG152">
        <v>25459235.799999986</v>
      </c>
      <c r="AH152">
        <v>25301956.499999993</v>
      </c>
    </row>
    <row r="153" spans="1:34">
      <c r="A153" t="s">
        <v>144</v>
      </c>
      <c r="B153" t="s">
        <v>171</v>
      </c>
      <c r="C153">
        <f t="shared" si="2"/>
        <v>1945969</v>
      </c>
      <c r="D153">
        <v>25703927.181818184</v>
      </c>
      <c r="E153">
        <v>25539222.363636367</v>
      </c>
      <c r="F153">
        <v>25374517.545454551</v>
      </c>
      <c r="G153">
        <v>25209812.727272734</v>
      </c>
      <c r="H153">
        <v>25045107.909090918</v>
      </c>
      <c r="I153">
        <v>24880403.090909101</v>
      </c>
      <c r="J153">
        <v>24715698.272727285</v>
      </c>
      <c r="K153">
        <v>24550993.454545468</v>
      </c>
      <c r="L153">
        <v>24386288.636363652</v>
      </c>
      <c r="M153">
        <v>24221583.818181835</v>
      </c>
      <c r="N153">
        <v>24056879.000000007</v>
      </c>
      <c r="O153">
        <v>23834459.600000009</v>
      </c>
      <c r="P153">
        <v>23612040.20000001</v>
      </c>
      <c r="Q153">
        <v>23389620.800000012</v>
      </c>
      <c r="R153">
        <v>23167201.400000013</v>
      </c>
      <c r="S153">
        <v>22944782.000000015</v>
      </c>
      <c r="T153">
        <v>22722362.600000016</v>
      </c>
      <c r="U153">
        <v>22499943.200000018</v>
      </c>
      <c r="V153">
        <v>22277523.800000019</v>
      </c>
      <c r="W153">
        <v>22055104.400000021</v>
      </c>
      <c r="X153">
        <v>21832685.000000022</v>
      </c>
      <c r="Y153">
        <v>21536363.275000021</v>
      </c>
      <c r="Z153">
        <v>21240041.550000019</v>
      </c>
      <c r="AA153">
        <v>20943719.825000018</v>
      </c>
      <c r="AB153">
        <v>20647398.100000016</v>
      </c>
      <c r="AC153">
        <v>20351076.375000015</v>
      </c>
      <c r="AD153">
        <v>20054754.650000013</v>
      </c>
      <c r="AE153">
        <v>19758432.925000012</v>
      </c>
      <c r="AF153">
        <v>19462111.20000001</v>
      </c>
      <c r="AG153">
        <v>19165789.475000009</v>
      </c>
      <c r="AH153">
        <v>18869467.750000007</v>
      </c>
    </row>
    <row r="154" spans="1:34">
      <c r="A154" t="s">
        <v>144</v>
      </c>
      <c r="B154" t="s">
        <v>171</v>
      </c>
      <c r="C154">
        <f t="shared" si="2"/>
        <v>1970989</v>
      </c>
      <c r="D154">
        <v>42037750.56818182</v>
      </c>
      <c r="E154">
        <v>41981949.63636364</v>
      </c>
      <c r="F154">
        <v>41926148.704545461</v>
      </c>
      <c r="G154">
        <v>41870347.772727281</v>
      </c>
      <c r="H154">
        <v>41814546.840909101</v>
      </c>
      <c r="I154">
        <v>41758745.909090921</v>
      </c>
      <c r="J154">
        <v>41702944.977272741</v>
      </c>
      <c r="K154">
        <v>41647144.045454562</v>
      </c>
      <c r="L154">
        <v>41591343.113636382</v>
      </c>
      <c r="M154">
        <v>41535542.181818202</v>
      </c>
      <c r="N154">
        <v>41479741.25000003</v>
      </c>
      <c r="O154">
        <v>41376078.450000033</v>
      </c>
      <c r="P154">
        <v>41272415.650000036</v>
      </c>
      <c r="Q154">
        <v>41168752.850000039</v>
      </c>
      <c r="R154">
        <v>41065090.050000042</v>
      </c>
      <c r="S154">
        <v>40961427.250000045</v>
      </c>
      <c r="T154">
        <v>40857764.450000048</v>
      </c>
      <c r="U154">
        <v>40754101.650000051</v>
      </c>
      <c r="V154">
        <v>40650438.850000054</v>
      </c>
      <c r="W154">
        <v>40546776.050000057</v>
      </c>
      <c r="X154">
        <v>40443113.25000006</v>
      </c>
      <c r="Y154">
        <v>40271721.00000006</v>
      </c>
      <c r="Z154">
        <v>40100328.75000006</v>
      </c>
      <c r="AA154">
        <v>39928936.50000006</v>
      </c>
      <c r="AB154">
        <v>39757544.25000006</v>
      </c>
      <c r="AC154">
        <v>39586152.00000006</v>
      </c>
      <c r="AD154">
        <v>39414759.75000006</v>
      </c>
      <c r="AE154">
        <v>39243367.50000006</v>
      </c>
      <c r="AF154">
        <v>39071975.25000006</v>
      </c>
      <c r="AG154">
        <v>38900583.00000006</v>
      </c>
      <c r="AH154">
        <v>38729190.750000067</v>
      </c>
    </row>
    <row r="155" spans="1:34">
      <c r="A155" t="s">
        <v>144</v>
      </c>
      <c r="B155" t="s">
        <v>171</v>
      </c>
      <c r="C155">
        <f t="shared" si="2"/>
        <v>19902010</v>
      </c>
      <c r="D155">
        <v>46985637.522727273</v>
      </c>
      <c r="E155">
        <v>46982364.295454547</v>
      </c>
      <c r="F155">
        <v>46979091.06818182</v>
      </c>
      <c r="G155">
        <v>46975817.840909094</v>
      </c>
      <c r="H155">
        <v>46972544.613636367</v>
      </c>
      <c r="I155">
        <v>46969271.38636364</v>
      </c>
      <c r="J155">
        <v>46965998.159090914</v>
      </c>
      <c r="K155">
        <v>46962724.931818187</v>
      </c>
      <c r="L155">
        <v>46959451.704545461</v>
      </c>
      <c r="M155">
        <v>46956178.477272734</v>
      </c>
      <c r="N155">
        <v>46952905.249999985</v>
      </c>
      <c r="O155">
        <v>46936290.574999988</v>
      </c>
      <c r="P155">
        <v>46919675.899999991</v>
      </c>
      <c r="Q155">
        <v>46903061.224999994</v>
      </c>
      <c r="R155">
        <v>46886446.549999997</v>
      </c>
      <c r="S155">
        <v>46869831.875</v>
      </c>
      <c r="T155">
        <v>46853217.200000003</v>
      </c>
      <c r="U155">
        <v>46836602.525000006</v>
      </c>
      <c r="V155">
        <v>46819987.850000009</v>
      </c>
      <c r="W155">
        <v>46803373.175000012</v>
      </c>
      <c r="X155">
        <v>46786758.500000007</v>
      </c>
      <c r="Y155">
        <v>46746240.400000006</v>
      </c>
      <c r="Z155">
        <v>46705722.300000004</v>
      </c>
      <c r="AA155">
        <v>46665204.200000003</v>
      </c>
      <c r="AB155">
        <v>46624686.100000001</v>
      </c>
      <c r="AC155">
        <v>46584168</v>
      </c>
      <c r="AD155">
        <v>46543649.899999999</v>
      </c>
      <c r="AE155">
        <v>46503131.799999997</v>
      </c>
      <c r="AF155">
        <v>46462613.699999996</v>
      </c>
      <c r="AG155">
        <v>46422095.599999994</v>
      </c>
      <c r="AH155">
        <v>46381577.499999993</v>
      </c>
    </row>
    <row r="156" spans="1:34">
      <c r="A156" t="s">
        <v>144</v>
      </c>
      <c r="B156" t="s">
        <v>171</v>
      </c>
      <c r="C156">
        <f t="shared" si="2"/>
        <v>2012020</v>
      </c>
      <c r="D156">
        <v>12603845.12784091</v>
      </c>
      <c r="E156">
        <v>12603845.16193182</v>
      </c>
      <c r="F156">
        <v>12603845.19602273</v>
      </c>
      <c r="G156">
        <v>12603845.23011364</v>
      </c>
      <c r="H156">
        <v>12603845.264204551</v>
      </c>
      <c r="I156">
        <v>12603845.298295461</v>
      </c>
      <c r="J156">
        <v>12603845.332386371</v>
      </c>
      <c r="K156">
        <v>12603845.366477281</v>
      </c>
      <c r="L156">
        <v>12603845.400568191</v>
      </c>
      <c r="M156">
        <v>12603845.434659101</v>
      </c>
      <c r="N156">
        <v>12603845.468750007</v>
      </c>
      <c r="O156">
        <v>12603807.103125008</v>
      </c>
      <c r="P156">
        <v>12603768.737500008</v>
      </c>
      <c r="Q156">
        <v>12603730.371875009</v>
      </c>
      <c r="R156">
        <v>12603692.006250009</v>
      </c>
      <c r="S156">
        <v>12603653.640625009</v>
      </c>
      <c r="T156">
        <v>12603615.27500001</v>
      </c>
      <c r="U156">
        <v>12603576.90937501</v>
      </c>
      <c r="V156">
        <v>12603538.54375001</v>
      </c>
      <c r="W156">
        <v>12603500.178125011</v>
      </c>
      <c r="X156">
        <v>12603461.812500011</v>
      </c>
      <c r="Y156">
        <v>12601876.943750011</v>
      </c>
      <c r="Z156">
        <v>12600292.07500001</v>
      </c>
      <c r="AA156">
        <v>12598707.20625001</v>
      </c>
      <c r="AB156">
        <v>12597122.33750001</v>
      </c>
      <c r="AC156">
        <v>12595537.468750009</v>
      </c>
      <c r="AD156">
        <v>12593952.600000009</v>
      </c>
      <c r="AE156">
        <v>12592367.731250009</v>
      </c>
      <c r="AF156">
        <v>12590782.862500008</v>
      </c>
      <c r="AG156">
        <v>12589197.993750008</v>
      </c>
      <c r="AH156">
        <v>12587613.125000004</v>
      </c>
    </row>
    <row r="157" spans="1:34">
      <c r="A157" t="s">
        <v>144</v>
      </c>
      <c r="B157" t="s">
        <v>173</v>
      </c>
      <c r="C157">
        <f t="shared" si="2"/>
        <v>1945</v>
      </c>
      <c r="D157">
        <v>2102287.8295454546</v>
      </c>
      <c r="E157">
        <v>2096338.6590909092</v>
      </c>
      <c r="F157">
        <v>2090389.4886363638</v>
      </c>
      <c r="G157">
        <v>2084440.3181818184</v>
      </c>
      <c r="H157">
        <v>2078491.1477272729</v>
      </c>
      <c r="I157">
        <v>2072541.9772727275</v>
      </c>
      <c r="J157">
        <v>2066592.8068181821</v>
      </c>
      <c r="K157">
        <v>2060643.6363636367</v>
      </c>
      <c r="L157">
        <v>2054694.4659090913</v>
      </c>
      <c r="M157">
        <v>2048745.2954545459</v>
      </c>
      <c r="N157">
        <v>2042796.125</v>
      </c>
      <c r="O157">
        <v>2034855.3374999999</v>
      </c>
      <c r="P157">
        <v>2026914.5499999998</v>
      </c>
      <c r="Q157">
        <v>2018973.7624999997</v>
      </c>
      <c r="R157">
        <v>2011032.9749999996</v>
      </c>
      <c r="S157">
        <v>2003092.1874999995</v>
      </c>
      <c r="T157">
        <v>1995151.3999999994</v>
      </c>
      <c r="U157">
        <v>1987210.6124999993</v>
      </c>
      <c r="V157">
        <v>1979269.8249999993</v>
      </c>
      <c r="W157">
        <v>1971329.0374999992</v>
      </c>
      <c r="X157">
        <v>1963388.25</v>
      </c>
      <c r="Y157">
        <v>1953425.8374999999</v>
      </c>
      <c r="Z157">
        <v>1943463.4249999998</v>
      </c>
      <c r="AA157">
        <v>1933501.0124999997</v>
      </c>
      <c r="AB157">
        <v>1923538.5999999996</v>
      </c>
      <c r="AC157">
        <v>1913576.1874999995</v>
      </c>
      <c r="AD157">
        <v>1903613.7749999994</v>
      </c>
      <c r="AE157">
        <v>1893651.3624999993</v>
      </c>
      <c r="AF157">
        <v>1883688.9499999993</v>
      </c>
      <c r="AG157">
        <v>1873726.5374999992</v>
      </c>
      <c r="AH157">
        <v>1863764.125</v>
      </c>
    </row>
    <row r="158" spans="1:34">
      <c r="A158" t="s">
        <v>144</v>
      </c>
      <c r="B158" t="s">
        <v>173</v>
      </c>
      <c r="C158">
        <f t="shared" si="2"/>
        <v>1945969</v>
      </c>
      <c r="D158">
        <v>1833911.9090909092</v>
      </c>
      <c r="E158">
        <v>1823760.5681818184</v>
      </c>
      <c r="F158">
        <v>1813609.2272727275</v>
      </c>
      <c r="G158">
        <v>1803457.8863636367</v>
      </c>
      <c r="H158">
        <v>1793306.5454545459</v>
      </c>
      <c r="I158">
        <v>1783155.2045454551</v>
      </c>
      <c r="J158">
        <v>1773003.8636363642</v>
      </c>
      <c r="K158">
        <v>1762852.5227272734</v>
      </c>
      <c r="L158">
        <v>1752701.1818181826</v>
      </c>
      <c r="M158">
        <v>1742549.8409090918</v>
      </c>
      <c r="N158">
        <v>1732398.5</v>
      </c>
      <c r="O158">
        <v>1718388.75</v>
      </c>
      <c r="P158">
        <v>1704379</v>
      </c>
      <c r="Q158">
        <v>1690369.25</v>
      </c>
      <c r="R158">
        <v>1676359.5</v>
      </c>
      <c r="S158">
        <v>1662349.75</v>
      </c>
      <c r="T158">
        <v>1648340</v>
      </c>
      <c r="U158">
        <v>1634330.25</v>
      </c>
      <c r="V158">
        <v>1620320.5</v>
      </c>
      <c r="W158">
        <v>1606310.75</v>
      </c>
      <c r="X158">
        <v>1592301</v>
      </c>
      <c r="Y158">
        <v>1573044.8</v>
      </c>
      <c r="Z158">
        <v>1553788.6</v>
      </c>
      <c r="AA158">
        <v>1534532.4000000001</v>
      </c>
      <c r="AB158">
        <v>1515276.2000000002</v>
      </c>
      <c r="AC158">
        <v>1496020.0000000002</v>
      </c>
      <c r="AD158">
        <v>1476763.8000000003</v>
      </c>
      <c r="AE158">
        <v>1457507.6000000003</v>
      </c>
      <c r="AF158">
        <v>1438251.4000000004</v>
      </c>
      <c r="AG158">
        <v>1418995.2000000004</v>
      </c>
      <c r="AH158">
        <v>1399739</v>
      </c>
    </row>
    <row r="159" spans="1:34">
      <c r="A159" t="s">
        <v>144</v>
      </c>
      <c r="B159" t="s">
        <v>173</v>
      </c>
      <c r="C159">
        <f t="shared" si="2"/>
        <v>1970989</v>
      </c>
      <c r="D159">
        <v>1253320.7159090908</v>
      </c>
      <c r="E159">
        <v>1249788.0568181816</v>
      </c>
      <c r="F159">
        <v>1246255.3977272725</v>
      </c>
      <c r="G159">
        <v>1242722.7386363633</v>
      </c>
      <c r="H159">
        <v>1239190.0795454541</v>
      </c>
      <c r="I159">
        <v>1235657.4204545449</v>
      </c>
      <c r="J159">
        <v>1232124.7613636358</v>
      </c>
      <c r="K159">
        <v>1228592.1022727266</v>
      </c>
      <c r="L159">
        <v>1225059.4431818174</v>
      </c>
      <c r="M159">
        <v>1221526.7840909082</v>
      </c>
      <c r="N159">
        <v>1217994.125</v>
      </c>
      <c r="O159">
        <v>1211062.6000000001</v>
      </c>
      <c r="P159">
        <v>1204131.0750000002</v>
      </c>
      <c r="Q159">
        <v>1197199.5500000003</v>
      </c>
      <c r="R159">
        <v>1190268.0250000004</v>
      </c>
      <c r="S159">
        <v>1183336.5000000005</v>
      </c>
      <c r="T159">
        <v>1176404.9750000006</v>
      </c>
      <c r="U159">
        <v>1169473.4500000007</v>
      </c>
      <c r="V159">
        <v>1162541.9250000007</v>
      </c>
      <c r="W159">
        <v>1155610.4000000008</v>
      </c>
      <c r="X159">
        <v>1148678.875</v>
      </c>
      <c r="Y159">
        <v>1137027.6124999998</v>
      </c>
      <c r="Z159">
        <v>1125376.3499999996</v>
      </c>
      <c r="AA159">
        <v>1113725.0874999994</v>
      </c>
      <c r="AB159">
        <v>1102073.8249999993</v>
      </c>
      <c r="AC159">
        <v>1090422.5624999991</v>
      </c>
      <c r="AD159">
        <v>1078771.2999999989</v>
      </c>
      <c r="AE159">
        <v>1067120.0374999987</v>
      </c>
      <c r="AF159">
        <v>1055468.7749999985</v>
      </c>
      <c r="AG159">
        <v>1043817.5124999983</v>
      </c>
      <c r="AH159">
        <v>1032166.25</v>
      </c>
    </row>
    <row r="160" spans="1:34">
      <c r="A160" t="s">
        <v>144</v>
      </c>
      <c r="B160" t="s">
        <v>173</v>
      </c>
      <c r="C160">
        <f t="shared" si="2"/>
        <v>19902010</v>
      </c>
      <c r="D160">
        <v>2437989.5909090908</v>
      </c>
      <c r="E160">
        <v>2437493.6818181816</v>
      </c>
      <c r="F160">
        <v>2436997.7727272725</v>
      </c>
      <c r="G160">
        <v>2436501.8636363633</v>
      </c>
      <c r="H160">
        <v>2436005.9545454541</v>
      </c>
      <c r="I160">
        <v>2435510.0454545449</v>
      </c>
      <c r="J160">
        <v>2435014.1363636358</v>
      </c>
      <c r="K160">
        <v>2434518.2272727266</v>
      </c>
      <c r="L160">
        <v>2434022.3181818174</v>
      </c>
      <c r="M160">
        <v>2433526.4090909082</v>
      </c>
      <c r="N160">
        <v>2433030.5</v>
      </c>
      <c r="O160">
        <v>2430642.9750000001</v>
      </c>
      <c r="P160">
        <v>2428255.4500000002</v>
      </c>
      <c r="Q160">
        <v>2425867.9250000003</v>
      </c>
      <c r="R160">
        <v>2423480.4000000004</v>
      </c>
      <c r="S160">
        <v>2421092.8750000005</v>
      </c>
      <c r="T160">
        <v>2418705.3500000006</v>
      </c>
      <c r="U160">
        <v>2416317.8250000007</v>
      </c>
      <c r="V160">
        <v>2413930.3000000007</v>
      </c>
      <c r="W160">
        <v>2411542.7750000008</v>
      </c>
      <c r="X160">
        <v>2409155.25</v>
      </c>
      <c r="Y160">
        <v>2403270.0249999999</v>
      </c>
      <c r="Z160">
        <v>2397384.7999999998</v>
      </c>
      <c r="AA160">
        <v>2391499.5749999997</v>
      </c>
      <c r="AB160">
        <v>2385614.3499999996</v>
      </c>
      <c r="AC160">
        <v>2379729.1249999995</v>
      </c>
      <c r="AD160">
        <v>2373843.8999999994</v>
      </c>
      <c r="AE160">
        <v>2367958.6749999993</v>
      </c>
      <c r="AF160">
        <v>2362073.4499999993</v>
      </c>
      <c r="AG160">
        <v>2356188.2249999992</v>
      </c>
      <c r="AH160">
        <v>2350303</v>
      </c>
    </row>
    <row r="161" spans="1:34">
      <c r="A161" t="s">
        <v>144</v>
      </c>
      <c r="B161" t="s">
        <v>173</v>
      </c>
      <c r="C161">
        <f t="shared" si="2"/>
        <v>2012020</v>
      </c>
      <c r="D161">
        <v>3652490.46875</v>
      </c>
      <c r="E161">
        <v>3652490.46875</v>
      </c>
      <c r="F161">
        <v>3652490.46875</v>
      </c>
      <c r="G161">
        <v>3652490.46875</v>
      </c>
      <c r="H161">
        <v>3652490.46875</v>
      </c>
      <c r="I161">
        <v>3652490.46875</v>
      </c>
      <c r="J161">
        <v>3652490.46875</v>
      </c>
      <c r="K161">
        <v>3652490.46875</v>
      </c>
      <c r="L161">
        <v>3652490.46875</v>
      </c>
      <c r="M161">
        <v>3652490.46875</v>
      </c>
      <c r="N161">
        <v>3652490.46875</v>
      </c>
      <c r="O161">
        <v>3652481.4937499999</v>
      </c>
      <c r="P161">
        <v>3652472.5187499998</v>
      </c>
      <c r="Q161">
        <v>3652463.5437499997</v>
      </c>
      <c r="R161">
        <v>3652454.5687499996</v>
      </c>
      <c r="S161">
        <v>3652445.5937499995</v>
      </c>
      <c r="T161">
        <v>3652436.6187499994</v>
      </c>
      <c r="U161">
        <v>3652427.6437499993</v>
      </c>
      <c r="V161">
        <v>3652418.6687499993</v>
      </c>
      <c r="W161">
        <v>3652409.6937499992</v>
      </c>
      <c r="X161">
        <v>3652400.71875</v>
      </c>
      <c r="Y161">
        <v>3651922.5687500001</v>
      </c>
      <c r="Z161">
        <v>3651444.4187500002</v>
      </c>
      <c r="AA161">
        <v>3650966.2687500003</v>
      </c>
      <c r="AB161">
        <v>3650488.1187500004</v>
      </c>
      <c r="AC161">
        <v>3650009.9687500005</v>
      </c>
      <c r="AD161">
        <v>3649531.8187500006</v>
      </c>
      <c r="AE161">
        <v>3649053.6687500007</v>
      </c>
      <c r="AF161">
        <v>3648575.5187500007</v>
      </c>
      <c r="AG161">
        <v>3648097.3687500008</v>
      </c>
      <c r="AH161">
        <v>3647619.21875</v>
      </c>
    </row>
    <row r="162" spans="1:34">
      <c r="A162" t="s">
        <v>146</v>
      </c>
      <c r="B162" t="s">
        <v>171</v>
      </c>
      <c r="C162">
        <f t="shared" si="2"/>
        <v>1945</v>
      </c>
      <c r="D162">
        <v>166574703.09090909</v>
      </c>
      <c r="E162">
        <v>165988262.18181819</v>
      </c>
      <c r="F162">
        <v>165401821.27272728</v>
      </c>
      <c r="G162">
        <v>164815380.36363637</v>
      </c>
      <c r="H162">
        <v>164228939.45454547</v>
      </c>
      <c r="I162">
        <v>163642498.54545456</v>
      </c>
      <c r="J162">
        <v>163056057.63636366</v>
      </c>
      <c r="K162">
        <v>162469616.72727275</v>
      </c>
      <c r="L162">
        <v>161883175.81818184</v>
      </c>
      <c r="M162">
        <v>161296734.90909094</v>
      </c>
      <c r="N162">
        <v>160710293.99999997</v>
      </c>
      <c r="O162">
        <v>159867130.59999996</v>
      </c>
      <c r="P162">
        <v>159023967.19999996</v>
      </c>
      <c r="Q162">
        <v>158180803.79999995</v>
      </c>
      <c r="R162">
        <v>157337640.39999995</v>
      </c>
      <c r="S162">
        <v>156494476.99999994</v>
      </c>
      <c r="T162">
        <v>155651313.59999993</v>
      </c>
      <c r="U162">
        <v>154808150.19999993</v>
      </c>
      <c r="V162">
        <v>153964986.79999992</v>
      </c>
      <c r="W162">
        <v>153121823.39999992</v>
      </c>
      <c r="X162">
        <v>152278659.99999991</v>
      </c>
      <c r="Y162">
        <v>151187760.79999992</v>
      </c>
      <c r="Z162">
        <v>150096861.59999993</v>
      </c>
      <c r="AA162">
        <v>149005962.39999995</v>
      </c>
      <c r="AB162">
        <v>147915063.19999996</v>
      </c>
      <c r="AC162">
        <v>146824163.99999997</v>
      </c>
      <c r="AD162">
        <v>145733264.79999998</v>
      </c>
      <c r="AE162">
        <v>144642365.59999999</v>
      </c>
      <c r="AF162">
        <v>143551466.40000001</v>
      </c>
      <c r="AG162">
        <v>142460567.20000002</v>
      </c>
      <c r="AH162">
        <v>141369668</v>
      </c>
    </row>
    <row r="163" spans="1:34">
      <c r="A163" t="s">
        <v>146</v>
      </c>
      <c r="B163" t="s">
        <v>171</v>
      </c>
      <c r="C163">
        <f t="shared" si="2"/>
        <v>1945969</v>
      </c>
      <c r="D163">
        <v>246609410.90909091</v>
      </c>
      <c r="E163">
        <v>244903769.81818181</v>
      </c>
      <c r="F163">
        <v>243198128.72727272</v>
      </c>
      <c r="G163">
        <v>241492487.63636363</v>
      </c>
      <c r="H163">
        <v>239786846.54545453</v>
      </c>
      <c r="I163">
        <v>238081205.45454544</v>
      </c>
      <c r="J163">
        <v>236375564.36363634</v>
      </c>
      <c r="K163">
        <v>234669923.27272725</v>
      </c>
      <c r="L163">
        <v>232964282.18181816</v>
      </c>
      <c r="M163">
        <v>231258641.09090906</v>
      </c>
      <c r="N163">
        <v>229553000</v>
      </c>
      <c r="O163">
        <v>226815070.40000001</v>
      </c>
      <c r="P163">
        <v>224077140.80000001</v>
      </c>
      <c r="Q163">
        <v>221339211.20000002</v>
      </c>
      <c r="R163">
        <v>218601281.60000002</v>
      </c>
      <c r="S163">
        <v>215863352.00000003</v>
      </c>
      <c r="T163">
        <v>213125422.40000004</v>
      </c>
      <c r="U163">
        <v>210387492.80000004</v>
      </c>
      <c r="V163">
        <v>207649563.20000005</v>
      </c>
      <c r="W163">
        <v>204911633.60000005</v>
      </c>
      <c r="X163">
        <v>202173704.00000009</v>
      </c>
      <c r="Y163">
        <v>198609792.80000007</v>
      </c>
      <c r="Z163">
        <v>195045881.60000005</v>
      </c>
      <c r="AA163">
        <v>191481970.40000004</v>
      </c>
      <c r="AB163">
        <v>187918059.20000002</v>
      </c>
      <c r="AC163">
        <v>184354148</v>
      </c>
      <c r="AD163">
        <v>180790236.79999998</v>
      </c>
      <c r="AE163">
        <v>177226325.59999996</v>
      </c>
      <c r="AF163">
        <v>173662414.39999995</v>
      </c>
      <c r="AG163">
        <v>170098503.19999993</v>
      </c>
      <c r="AH163">
        <v>166534592</v>
      </c>
    </row>
    <row r="164" spans="1:34">
      <c r="A164" t="s">
        <v>146</v>
      </c>
      <c r="B164" t="s">
        <v>171</v>
      </c>
      <c r="C164">
        <f t="shared" si="2"/>
        <v>1970989</v>
      </c>
      <c r="D164">
        <v>211447590.18181819</v>
      </c>
      <c r="E164">
        <v>211149409.36363637</v>
      </c>
      <c r="F164">
        <v>210851228.54545456</v>
      </c>
      <c r="G164">
        <v>210553047.72727275</v>
      </c>
      <c r="H164">
        <v>210254866.90909094</v>
      </c>
      <c r="I164">
        <v>209956686.09090912</v>
      </c>
      <c r="J164">
        <v>209658505.27272731</v>
      </c>
      <c r="K164">
        <v>209360324.4545455</v>
      </c>
      <c r="L164">
        <v>209062143.63636369</v>
      </c>
      <c r="M164">
        <v>208763962.81818187</v>
      </c>
      <c r="N164">
        <v>208465782.00000009</v>
      </c>
      <c r="O164">
        <v>207860390.20000011</v>
      </c>
      <c r="P164">
        <v>207254998.40000013</v>
      </c>
      <c r="Q164">
        <v>206649606.60000014</v>
      </c>
      <c r="R164">
        <v>206044214.80000016</v>
      </c>
      <c r="S164">
        <v>205438823.00000018</v>
      </c>
      <c r="T164">
        <v>204833431.2000002</v>
      </c>
      <c r="U164">
        <v>204228039.40000021</v>
      </c>
      <c r="V164">
        <v>203622647.60000023</v>
      </c>
      <c r="W164">
        <v>203017255.80000025</v>
      </c>
      <c r="X164">
        <v>202411864.00000018</v>
      </c>
      <c r="Y164">
        <v>201424563.00000018</v>
      </c>
      <c r="Z164">
        <v>200437262.00000018</v>
      </c>
      <c r="AA164">
        <v>199449961.00000018</v>
      </c>
      <c r="AB164">
        <v>198462660.00000018</v>
      </c>
      <c r="AC164">
        <v>197475359.00000018</v>
      </c>
      <c r="AD164">
        <v>196488058.00000018</v>
      </c>
      <c r="AE164">
        <v>195500757.00000018</v>
      </c>
      <c r="AF164">
        <v>194513456.00000018</v>
      </c>
      <c r="AG164">
        <v>193526155.00000018</v>
      </c>
      <c r="AH164">
        <v>192538854.00000018</v>
      </c>
    </row>
    <row r="165" spans="1:34">
      <c r="A165" t="s">
        <v>146</v>
      </c>
      <c r="B165" t="s">
        <v>171</v>
      </c>
      <c r="C165">
        <f t="shared" si="2"/>
        <v>19902010</v>
      </c>
      <c r="D165">
        <v>150404382.36363637</v>
      </c>
      <c r="E165">
        <v>150386552.72727275</v>
      </c>
      <c r="F165">
        <v>150368723.09090912</v>
      </c>
      <c r="G165">
        <v>150350893.4545455</v>
      </c>
      <c r="H165">
        <v>150333063.81818187</v>
      </c>
      <c r="I165">
        <v>150315234.18181825</v>
      </c>
      <c r="J165">
        <v>150297404.54545462</v>
      </c>
      <c r="K165">
        <v>150279574.909091</v>
      </c>
      <c r="L165">
        <v>150261745.27272737</v>
      </c>
      <c r="M165">
        <v>150243915.63636374</v>
      </c>
      <c r="N165">
        <v>150226086.00000012</v>
      </c>
      <c r="O165">
        <v>150163455.05000013</v>
      </c>
      <c r="P165">
        <v>150100824.10000014</v>
      </c>
      <c r="Q165">
        <v>150038193.15000015</v>
      </c>
      <c r="R165">
        <v>149975562.20000017</v>
      </c>
      <c r="S165">
        <v>149912931.25000018</v>
      </c>
      <c r="T165">
        <v>149850300.30000019</v>
      </c>
      <c r="U165">
        <v>149787669.3500002</v>
      </c>
      <c r="V165">
        <v>149725038.40000021</v>
      </c>
      <c r="W165">
        <v>149662407.45000023</v>
      </c>
      <c r="X165">
        <v>149599776.50000024</v>
      </c>
      <c r="Y165">
        <v>149457814.90000024</v>
      </c>
      <c r="Z165">
        <v>149315853.30000025</v>
      </c>
      <c r="AA165">
        <v>149173891.70000026</v>
      </c>
      <c r="AB165">
        <v>149031930.10000026</v>
      </c>
      <c r="AC165">
        <v>148889968.50000027</v>
      </c>
      <c r="AD165">
        <v>148748006.90000027</v>
      </c>
      <c r="AE165">
        <v>148606045.30000028</v>
      </c>
      <c r="AF165">
        <v>148464083.70000029</v>
      </c>
      <c r="AG165">
        <v>148322122.10000029</v>
      </c>
      <c r="AH165">
        <v>148180160.50000033</v>
      </c>
    </row>
    <row r="166" spans="1:34">
      <c r="A166" t="s">
        <v>146</v>
      </c>
      <c r="B166" t="s">
        <v>171</v>
      </c>
      <c r="C166">
        <f t="shared" si="2"/>
        <v>2012020</v>
      </c>
      <c r="D166">
        <v>44471429.099431813</v>
      </c>
      <c r="E166">
        <v>44471428.917613626</v>
      </c>
      <c r="F166">
        <v>44471428.735795438</v>
      </c>
      <c r="G166">
        <v>44471428.553977251</v>
      </c>
      <c r="H166">
        <v>44471428.372159064</v>
      </c>
      <c r="I166">
        <v>44471428.190340877</v>
      </c>
      <c r="J166">
        <v>44471428.008522689</v>
      </c>
      <c r="K166">
        <v>44471427.826704502</v>
      </c>
      <c r="L166">
        <v>44471427.644886315</v>
      </c>
      <c r="M166">
        <v>44471427.463068128</v>
      </c>
      <c r="N166">
        <v>44471427.281249963</v>
      </c>
      <c r="O166">
        <v>44471196.293749966</v>
      </c>
      <c r="P166">
        <v>44470965.306249969</v>
      </c>
      <c r="Q166">
        <v>44470734.318749972</v>
      </c>
      <c r="R166">
        <v>44470503.331249975</v>
      </c>
      <c r="S166">
        <v>44470272.343749978</v>
      </c>
      <c r="T166">
        <v>44470041.356249981</v>
      </c>
      <c r="U166">
        <v>44469810.368749984</v>
      </c>
      <c r="V166">
        <v>44469579.381249987</v>
      </c>
      <c r="W166">
        <v>44469348.39374999</v>
      </c>
      <c r="X166">
        <v>44469117.40625</v>
      </c>
      <c r="Y166">
        <v>44460951.262500003</v>
      </c>
      <c r="Z166">
        <v>44452785.118750006</v>
      </c>
      <c r="AA166">
        <v>44444618.975000009</v>
      </c>
      <c r="AB166">
        <v>44436452.831250012</v>
      </c>
      <c r="AC166">
        <v>44428286.687500015</v>
      </c>
      <c r="AD166">
        <v>44420120.543750018</v>
      </c>
      <c r="AE166">
        <v>44411954.400000021</v>
      </c>
      <c r="AF166">
        <v>44403788.256250024</v>
      </c>
      <c r="AG166">
        <v>44395622.112500027</v>
      </c>
      <c r="AH166">
        <v>44387455.968750037</v>
      </c>
    </row>
    <row r="167" spans="1:34">
      <c r="A167" t="s">
        <v>146</v>
      </c>
      <c r="B167" t="s">
        <v>173</v>
      </c>
      <c r="C167">
        <f t="shared" si="2"/>
        <v>1945</v>
      </c>
      <c r="D167">
        <v>376211659.63636363</v>
      </c>
      <c r="E167">
        <v>374994903.27272725</v>
      </c>
      <c r="F167">
        <v>373778146.90909088</v>
      </c>
      <c r="G167">
        <v>372561390.5454545</v>
      </c>
      <c r="H167">
        <v>371344634.18181813</v>
      </c>
      <c r="I167">
        <v>370127877.81818175</v>
      </c>
      <c r="J167">
        <v>368911121.45454538</v>
      </c>
      <c r="K167">
        <v>367694365.090909</v>
      </c>
      <c r="L167">
        <v>366477608.72727263</v>
      </c>
      <c r="M167">
        <v>365260852.36363626</v>
      </c>
      <c r="N167">
        <v>364044096</v>
      </c>
      <c r="O167">
        <v>362280140.80000001</v>
      </c>
      <c r="P167">
        <v>360516185.60000002</v>
      </c>
      <c r="Q167">
        <v>358752230.40000004</v>
      </c>
      <c r="R167">
        <v>356988275.20000005</v>
      </c>
      <c r="S167">
        <v>355224320.00000006</v>
      </c>
      <c r="T167">
        <v>353460364.80000007</v>
      </c>
      <c r="U167">
        <v>351696409.60000008</v>
      </c>
      <c r="V167">
        <v>349932454.4000001</v>
      </c>
      <c r="W167">
        <v>348168499.20000011</v>
      </c>
      <c r="X167">
        <v>346404544</v>
      </c>
      <c r="Y167">
        <v>344071808</v>
      </c>
      <c r="Z167">
        <v>341739072</v>
      </c>
      <c r="AA167">
        <v>339406336</v>
      </c>
      <c r="AB167">
        <v>337073600</v>
      </c>
      <c r="AC167">
        <v>334740864</v>
      </c>
      <c r="AD167">
        <v>332408128</v>
      </c>
      <c r="AE167">
        <v>330075392</v>
      </c>
      <c r="AF167">
        <v>327742656</v>
      </c>
      <c r="AG167">
        <v>325409920</v>
      </c>
      <c r="AH167">
        <v>323077184</v>
      </c>
    </row>
    <row r="168" spans="1:34">
      <c r="A168" t="s">
        <v>146</v>
      </c>
      <c r="B168" t="s">
        <v>173</v>
      </c>
      <c r="C168">
        <f t="shared" si="2"/>
        <v>1945969</v>
      </c>
      <c r="D168">
        <v>956172887.27272725</v>
      </c>
      <c r="E168">
        <v>949882414.5454545</v>
      </c>
      <c r="F168">
        <v>943591941.81818175</v>
      </c>
      <c r="G168">
        <v>937301469.090909</v>
      </c>
      <c r="H168">
        <v>931010996.36363626</v>
      </c>
      <c r="I168">
        <v>924720523.63636351</v>
      </c>
      <c r="J168">
        <v>918430050.90909076</v>
      </c>
      <c r="K168">
        <v>912139578.18181801</v>
      </c>
      <c r="L168">
        <v>905849105.45454526</v>
      </c>
      <c r="M168">
        <v>899558632.72727251</v>
      </c>
      <c r="N168">
        <v>893268160</v>
      </c>
      <c r="O168">
        <v>883046521.60000002</v>
      </c>
      <c r="P168">
        <v>872824883.20000005</v>
      </c>
      <c r="Q168">
        <v>862603244.80000007</v>
      </c>
      <c r="R168">
        <v>852381606.4000001</v>
      </c>
      <c r="S168">
        <v>842159968.00000012</v>
      </c>
      <c r="T168">
        <v>831938329.60000014</v>
      </c>
      <c r="U168">
        <v>821716691.20000017</v>
      </c>
      <c r="V168">
        <v>811495052.80000019</v>
      </c>
      <c r="W168">
        <v>801273414.40000021</v>
      </c>
      <c r="X168">
        <v>791051776</v>
      </c>
      <c r="Y168">
        <v>777613132.79999995</v>
      </c>
      <c r="Z168">
        <v>764174489.5999999</v>
      </c>
      <c r="AA168">
        <v>750735846.39999986</v>
      </c>
      <c r="AB168">
        <v>737297203.19999981</v>
      </c>
      <c r="AC168">
        <v>723858559.99999976</v>
      </c>
      <c r="AD168">
        <v>710419916.79999971</v>
      </c>
      <c r="AE168">
        <v>696981273.59999967</v>
      </c>
      <c r="AF168">
        <v>683542630.39999962</v>
      </c>
      <c r="AG168">
        <v>670103987.19999957</v>
      </c>
      <c r="AH168">
        <v>656665344</v>
      </c>
    </row>
    <row r="169" spans="1:34">
      <c r="A169" t="s">
        <v>146</v>
      </c>
      <c r="B169" t="s">
        <v>173</v>
      </c>
      <c r="C169">
        <f t="shared" si="2"/>
        <v>1970989</v>
      </c>
      <c r="D169">
        <v>425149408</v>
      </c>
      <c r="E169">
        <v>424009344</v>
      </c>
      <c r="F169">
        <v>422869280</v>
      </c>
      <c r="G169">
        <v>421729216</v>
      </c>
      <c r="H169">
        <v>420589152</v>
      </c>
      <c r="I169">
        <v>419449088</v>
      </c>
      <c r="J169">
        <v>418309024</v>
      </c>
      <c r="K169">
        <v>417168960</v>
      </c>
      <c r="L169">
        <v>416028896</v>
      </c>
      <c r="M169">
        <v>414888832</v>
      </c>
      <c r="N169">
        <v>413748768</v>
      </c>
      <c r="O169">
        <v>411436601.60000002</v>
      </c>
      <c r="P169">
        <v>409124435.20000005</v>
      </c>
      <c r="Q169">
        <v>406812268.80000007</v>
      </c>
      <c r="R169">
        <v>404500102.4000001</v>
      </c>
      <c r="S169">
        <v>402187936.00000012</v>
      </c>
      <c r="T169">
        <v>399875769.60000014</v>
      </c>
      <c r="U169">
        <v>397563603.20000017</v>
      </c>
      <c r="V169">
        <v>395251436.80000019</v>
      </c>
      <c r="W169">
        <v>392939270.40000021</v>
      </c>
      <c r="X169">
        <v>390627104</v>
      </c>
      <c r="Y169">
        <v>386889705.59999996</v>
      </c>
      <c r="Z169">
        <v>383152307.19999993</v>
      </c>
      <c r="AA169">
        <v>379414908.79999989</v>
      </c>
      <c r="AB169">
        <v>375677510.39999986</v>
      </c>
      <c r="AC169">
        <v>371940111.99999982</v>
      </c>
      <c r="AD169">
        <v>368202713.59999979</v>
      </c>
      <c r="AE169">
        <v>364465315.19999975</v>
      </c>
      <c r="AF169">
        <v>360727916.79999971</v>
      </c>
      <c r="AG169">
        <v>356990518.39999968</v>
      </c>
      <c r="AH169">
        <v>353253120</v>
      </c>
    </row>
    <row r="170" spans="1:34">
      <c r="A170" t="s">
        <v>146</v>
      </c>
      <c r="B170" t="s">
        <v>173</v>
      </c>
      <c r="C170">
        <f t="shared" si="2"/>
        <v>19902010</v>
      </c>
      <c r="D170">
        <v>274077376</v>
      </c>
      <c r="E170">
        <v>274019008</v>
      </c>
      <c r="F170">
        <v>273960640</v>
      </c>
      <c r="G170">
        <v>273902272</v>
      </c>
      <c r="H170">
        <v>273843904</v>
      </c>
      <c r="I170">
        <v>273785536</v>
      </c>
      <c r="J170">
        <v>273727168</v>
      </c>
      <c r="K170">
        <v>273668800</v>
      </c>
      <c r="L170">
        <v>273610432</v>
      </c>
      <c r="M170">
        <v>273552064</v>
      </c>
      <c r="N170">
        <v>273493696</v>
      </c>
      <c r="O170">
        <v>273264800</v>
      </c>
      <c r="P170">
        <v>273035904</v>
      </c>
      <c r="Q170">
        <v>272807008</v>
      </c>
      <c r="R170">
        <v>272578112</v>
      </c>
      <c r="S170">
        <v>272349216</v>
      </c>
      <c r="T170">
        <v>272120320</v>
      </c>
      <c r="U170">
        <v>271891424</v>
      </c>
      <c r="V170">
        <v>271662528</v>
      </c>
      <c r="W170">
        <v>271433632</v>
      </c>
      <c r="X170">
        <v>271204736</v>
      </c>
      <c r="Y170">
        <v>270622915.20000005</v>
      </c>
      <c r="Z170">
        <v>270041094.4000001</v>
      </c>
      <c r="AA170">
        <v>269459273.60000014</v>
      </c>
      <c r="AB170">
        <v>268877452.80000019</v>
      </c>
      <c r="AC170">
        <v>268295632.00000024</v>
      </c>
      <c r="AD170">
        <v>267713811.20000029</v>
      </c>
      <c r="AE170">
        <v>267131990.40000033</v>
      </c>
      <c r="AF170">
        <v>266550169.60000038</v>
      </c>
      <c r="AG170">
        <v>265968348.80000043</v>
      </c>
      <c r="AH170">
        <v>265386528</v>
      </c>
    </row>
    <row r="171" spans="1:34">
      <c r="A171" t="s">
        <v>146</v>
      </c>
      <c r="B171" t="s">
        <v>173</v>
      </c>
      <c r="C171">
        <f t="shared" si="2"/>
        <v>2012020</v>
      </c>
      <c r="D171">
        <v>186851268.72727275</v>
      </c>
      <c r="E171">
        <v>186851269.4545455</v>
      </c>
      <c r="F171">
        <v>186851270.18181825</v>
      </c>
      <c r="G171">
        <v>186851270.909091</v>
      </c>
      <c r="H171">
        <v>186851271.63636374</v>
      </c>
      <c r="I171">
        <v>186851272.36363649</v>
      </c>
      <c r="J171">
        <v>186851273.09090924</v>
      </c>
      <c r="K171">
        <v>186851273.81818199</v>
      </c>
      <c r="L171">
        <v>186851274.54545474</v>
      </c>
      <c r="M171">
        <v>186851275.27272749</v>
      </c>
      <c r="N171">
        <v>186851276.00000015</v>
      </c>
      <c r="O171">
        <v>186850292.80000013</v>
      </c>
      <c r="P171">
        <v>186849309.60000014</v>
      </c>
      <c r="Q171">
        <v>186848326.40000015</v>
      </c>
      <c r="R171">
        <v>186847343.20000017</v>
      </c>
      <c r="S171">
        <v>186846360.00000018</v>
      </c>
      <c r="T171">
        <v>186845376.80000019</v>
      </c>
      <c r="U171">
        <v>186844393.6000002</v>
      </c>
      <c r="V171">
        <v>186843410.40000021</v>
      </c>
      <c r="W171">
        <v>186842427.20000023</v>
      </c>
      <c r="X171">
        <v>186841444.00000024</v>
      </c>
      <c r="Y171">
        <v>186807128.80000025</v>
      </c>
      <c r="Z171">
        <v>186772813.60000026</v>
      </c>
      <c r="AA171">
        <v>186738498.40000027</v>
      </c>
      <c r="AB171">
        <v>186704183.20000029</v>
      </c>
      <c r="AC171">
        <v>186669868.0000003</v>
      </c>
      <c r="AD171">
        <v>186635552.80000031</v>
      </c>
      <c r="AE171">
        <v>186601237.60000032</v>
      </c>
      <c r="AF171">
        <v>186566922.40000033</v>
      </c>
      <c r="AG171">
        <v>186532607.20000035</v>
      </c>
      <c r="AH171">
        <v>186498292.00000036</v>
      </c>
    </row>
    <row r="172" spans="1:34">
      <c r="A172" t="s">
        <v>148</v>
      </c>
      <c r="B172" t="s">
        <v>171</v>
      </c>
      <c r="C172">
        <f t="shared" si="2"/>
        <v>1945</v>
      </c>
      <c r="D172">
        <v>16099917.818181818</v>
      </c>
      <c r="E172">
        <v>15921178.636363637</v>
      </c>
      <c r="F172">
        <v>15742439.454545455</v>
      </c>
      <c r="G172">
        <v>15563700.272727273</v>
      </c>
      <c r="H172">
        <v>15384961.090909092</v>
      </c>
      <c r="I172">
        <v>15206221.90909091</v>
      </c>
      <c r="J172">
        <v>15027482.727272728</v>
      </c>
      <c r="K172">
        <v>14848743.545454547</v>
      </c>
      <c r="L172">
        <v>14670004.363636365</v>
      </c>
      <c r="M172">
        <v>14491265.181818184</v>
      </c>
      <c r="N172">
        <v>14312526</v>
      </c>
      <c r="O172">
        <v>14205704</v>
      </c>
      <c r="P172">
        <v>14098882</v>
      </c>
      <c r="Q172">
        <v>13992060</v>
      </c>
      <c r="R172">
        <v>13885238</v>
      </c>
      <c r="S172">
        <v>13778416</v>
      </c>
      <c r="T172">
        <v>13671594</v>
      </c>
      <c r="U172">
        <v>13564772</v>
      </c>
      <c r="V172">
        <v>13457950</v>
      </c>
      <c r="W172">
        <v>13351128</v>
      </c>
      <c r="X172">
        <v>13244306</v>
      </c>
      <c r="Y172">
        <v>13113781.199999999</v>
      </c>
      <c r="Z172">
        <v>12983256.399999999</v>
      </c>
      <c r="AA172">
        <v>12852731.599999998</v>
      </c>
      <c r="AB172">
        <v>12722206.799999997</v>
      </c>
      <c r="AC172">
        <v>12591681.999999996</v>
      </c>
      <c r="AD172">
        <v>12461157.199999996</v>
      </c>
      <c r="AE172">
        <v>12330632.399999995</v>
      </c>
      <c r="AF172">
        <v>12200107.599999994</v>
      </c>
      <c r="AG172">
        <v>12069582.799999993</v>
      </c>
      <c r="AH172">
        <v>11939058</v>
      </c>
    </row>
    <row r="173" spans="1:34">
      <c r="A173" t="s">
        <v>148</v>
      </c>
      <c r="B173" t="s">
        <v>171</v>
      </c>
      <c r="C173">
        <f t="shared" si="2"/>
        <v>1945969</v>
      </c>
      <c r="D173">
        <v>15067516.909090908</v>
      </c>
      <c r="E173">
        <v>14942299.818181816</v>
      </c>
      <c r="F173">
        <v>14817082.727272725</v>
      </c>
      <c r="G173">
        <v>14691865.636363633</v>
      </c>
      <c r="H173">
        <v>14566648.545454541</v>
      </c>
      <c r="I173">
        <v>14441431.454545449</v>
      </c>
      <c r="J173">
        <v>14316214.363636358</v>
      </c>
      <c r="K173">
        <v>14190997.272727266</v>
      </c>
      <c r="L173">
        <v>14065780.181818174</v>
      </c>
      <c r="M173">
        <v>13940563.090909082</v>
      </c>
      <c r="N173">
        <v>13815346</v>
      </c>
      <c r="O173">
        <v>13757386.800000001</v>
      </c>
      <c r="P173">
        <v>13699427.600000001</v>
      </c>
      <c r="Q173">
        <v>13641468.400000002</v>
      </c>
      <c r="R173">
        <v>13583509.200000003</v>
      </c>
      <c r="S173">
        <v>13525550.000000004</v>
      </c>
      <c r="T173">
        <v>13467590.800000004</v>
      </c>
      <c r="U173">
        <v>13409631.600000005</v>
      </c>
      <c r="V173">
        <v>13351672.400000006</v>
      </c>
      <c r="W173">
        <v>13293713.200000007</v>
      </c>
      <c r="X173">
        <v>13235754</v>
      </c>
      <c r="Y173">
        <v>13153930.800000001</v>
      </c>
      <c r="Z173">
        <v>13072107.600000001</v>
      </c>
      <c r="AA173">
        <v>12990284.400000002</v>
      </c>
      <c r="AB173">
        <v>12908461.200000003</v>
      </c>
      <c r="AC173">
        <v>12826638.000000004</v>
      </c>
      <c r="AD173">
        <v>12744814.800000004</v>
      </c>
      <c r="AE173">
        <v>12662991.600000005</v>
      </c>
      <c r="AF173">
        <v>12581168.400000006</v>
      </c>
      <c r="AG173">
        <v>12499345.200000007</v>
      </c>
      <c r="AH173">
        <v>12417522</v>
      </c>
    </row>
    <row r="174" spans="1:34">
      <c r="A174" t="s">
        <v>148</v>
      </c>
      <c r="B174" t="s">
        <v>171</v>
      </c>
      <c r="C174">
        <f t="shared" si="2"/>
        <v>1970989</v>
      </c>
      <c r="D174">
        <v>14346445.272727273</v>
      </c>
      <c r="E174">
        <v>14227816.545454547</v>
      </c>
      <c r="F174">
        <v>14109187.81818182</v>
      </c>
      <c r="G174">
        <v>13990559.090909094</v>
      </c>
      <c r="H174">
        <v>13871930.363636367</v>
      </c>
      <c r="I174">
        <v>13753301.63636364</v>
      </c>
      <c r="J174">
        <v>13634672.909090914</v>
      </c>
      <c r="K174">
        <v>13516044.181818187</v>
      </c>
      <c r="L174">
        <v>13397415.454545461</v>
      </c>
      <c r="M174">
        <v>13278786.727272734</v>
      </c>
      <c r="N174">
        <v>13160158</v>
      </c>
      <c r="O174">
        <v>13100210.5</v>
      </c>
      <c r="P174">
        <v>13040263</v>
      </c>
      <c r="Q174">
        <v>12980315.5</v>
      </c>
      <c r="R174">
        <v>12920368</v>
      </c>
      <c r="S174">
        <v>12860420.5</v>
      </c>
      <c r="T174">
        <v>12800473</v>
      </c>
      <c r="U174">
        <v>12740525.5</v>
      </c>
      <c r="V174">
        <v>12680578</v>
      </c>
      <c r="W174">
        <v>12620630.5</v>
      </c>
      <c r="X174">
        <v>12560683</v>
      </c>
      <c r="Y174">
        <v>12471385</v>
      </c>
      <c r="Z174">
        <v>12382087</v>
      </c>
      <c r="AA174">
        <v>12292789</v>
      </c>
      <c r="AB174">
        <v>12203491</v>
      </c>
      <c r="AC174">
        <v>12114193</v>
      </c>
      <c r="AD174">
        <v>12024895</v>
      </c>
      <c r="AE174">
        <v>11935597</v>
      </c>
      <c r="AF174">
        <v>11846299</v>
      </c>
      <c r="AG174">
        <v>11757001</v>
      </c>
      <c r="AH174">
        <v>11667703</v>
      </c>
    </row>
    <row r="175" spans="1:34">
      <c r="A175" t="s">
        <v>148</v>
      </c>
      <c r="B175" t="s">
        <v>171</v>
      </c>
      <c r="C175">
        <f t="shared" si="2"/>
        <v>19902010</v>
      </c>
      <c r="D175">
        <v>7184644.2954545459</v>
      </c>
      <c r="E175">
        <v>7138040.5909090918</v>
      </c>
      <c r="F175">
        <v>7091436.8863636376</v>
      </c>
      <c r="G175">
        <v>7044833.1818181835</v>
      </c>
      <c r="H175">
        <v>6998229.4772727294</v>
      </c>
      <c r="I175">
        <v>6951625.7727272753</v>
      </c>
      <c r="J175">
        <v>6905022.0681818211</v>
      </c>
      <c r="K175">
        <v>6858418.363636367</v>
      </c>
      <c r="L175">
        <v>6811814.6590909129</v>
      </c>
      <c r="M175">
        <v>6765210.9545454588</v>
      </c>
      <c r="N175">
        <v>6718607.25</v>
      </c>
      <c r="O175">
        <v>6712321.2999999998</v>
      </c>
      <c r="P175">
        <v>6706035.3499999996</v>
      </c>
      <c r="Q175">
        <v>6699749.3999999994</v>
      </c>
      <c r="R175">
        <v>6693463.4499999993</v>
      </c>
      <c r="S175">
        <v>6687177.4999999991</v>
      </c>
      <c r="T175">
        <v>6680891.5499999989</v>
      </c>
      <c r="U175">
        <v>6674605.5999999987</v>
      </c>
      <c r="V175">
        <v>6668319.6499999985</v>
      </c>
      <c r="W175">
        <v>6662033.6999999983</v>
      </c>
      <c r="X175">
        <v>6655747.75</v>
      </c>
      <c r="Y175">
        <v>6646088.2000000002</v>
      </c>
      <c r="Z175">
        <v>6636428.6500000004</v>
      </c>
      <c r="AA175">
        <v>6626769.1000000006</v>
      </c>
      <c r="AB175">
        <v>6617109.5500000007</v>
      </c>
      <c r="AC175">
        <v>6607450.0000000009</v>
      </c>
      <c r="AD175">
        <v>6597790.4500000011</v>
      </c>
      <c r="AE175">
        <v>6588130.9000000013</v>
      </c>
      <c r="AF175">
        <v>6578471.3500000015</v>
      </c>
      <c r="AG175">
        <v>6568811.8000000017</v>
      </c>
      <c r="AH175">
        <v>6559152.25</v>
      </c>
    </row>
    <row r="176" spans="1:34">
      <c r="A176" t="s">
        <v>148</v>
      </c>
      <c r="B176" t="s">
        <v>171</v>
      </c>
      <c r="C176">
        <f t="shared" si="2"/>
        <v>2012020</v>
      </c>
      <c r="D176">
        <v>4120703.3522727275</v>
      </c>
      <c r="E176">
        <v>4095037.0795454551</v>
      </c>
      <c r="F176">
        <v>4069370.8068181826</v>
      </c>
      <c r="G176">
        <v>4043704.5340909101</v>
      </c>
      <c r="H176">
        <v>4018038.2613636376</v>
      </c>
      <c r="I176">
        <v>3992371.9886363652</v>
      </c>
      <c r="J176">
        <v>3966705.7159090927</v>
      </c>
      <c r="K176">
        <v>3941039.4431818202</v>
      </c>
      <c r="L176">
        <v>3915373.1704545477</v>
      </c>
      <c r="M176">
        <v>3889706.8977272753</v>
      </c>
      <c r="N176">
        <v>3864040.6250000023</v>
      </c>
      <c r="O176">
        <v>3863143.4750000024</v>
      </c>
      <c r="P176">
        <v>3862246.325000002</v>
      </c>
      <c r="Q176">
        <v>3861349.1750000017</v>
      </c>
      <c r="R176">
        <v>3860452.0250000013</v>
      </c>
      <c r="S176">
        <v>3859554.8750000009</v>
      </c>
      <c r="T176">
        <v>3858657.7250000006</v>
      </c>
      <c r="U176">
        <v>3857760.5750000002</v>
      </c>
      <c r="V176">
        <v>3856863.4249999998</v>
      </c>
      <c r="W176">
        <v>3855966.2749999994</v>
      </c>
      <c r="X176">
        <v>3855069.1250000009</v>
      </c>
      <c r="Y176">
        <v>3854401.475000001</v>
      </c>
      <c r="Z176">
        <v>3853733.8250000011</v>
      </c>
      <c r="AA176">
        <v>3853066.1750000012</v>
      </c>
      <c r="AB176">
        <v>3852398.5250000013</v>
      </c>
      <c r="AC176">
        <v>3851730.8750000014</v>
      </c>
      <c r="AD176">
        <v>3851063.2250000015</v>
      </c>
      <c r="AE176">
        <v>3850395.5750000016</v>
      </c>
      <c r="AF176">
        <v>3849727.9250000017</v>
      </c>
      <c r="AG176">
        <v>3849060.2750000018</v>
      </c>
      <c r="AH176">
        <v>3848392.6250000009</v>
      </c>
    </row>
    <row r="177" spans="1:34">
      <c r="A177" t="s">
        <v>148</v>
      </c>
      <c r="B177" t="s">
        <v>173</v>
      </c>
      <c r="C177">
        <f t="shared" si="2"/>
        <v>1945</v>
      </c>
      <c r="D177">
        <v>8119271.7727272725</v>
      </c>
      <c r="E177">
        <v>8034373.5454545449</v>
      </c>
      <c r="F177">
        <v>7949475.3181818174</v>
      </c>
      <c r="G177">
        <v>7864577.0909090899</v>
      </c>
      <c r="H177">
        <v>7779678.8636363624</v>
      </c>
      <c r="I177">
        <v>7694780.6363636348</v>
      </c>
      <c r="J177">
        <v>7609882.4090909073</v>
      </c>
      <c r="K177">
        <v>7524984.1818181798</v>
      </c>
      <c r="L177">
        <v>7440085.9545454523</v>
      </c>
      <c r="M177">
        <v>7355187.7272727247</v>
      </c>
      <c r="N177">
        <v>7270289.5</v>
      </c>
      <c r="O177">
        <v>7218272.7000000002</v>
      </c>
      <c r="P177">
        <v>7166255.9000000004</v>
      </c>
      <c r="Q177">
        <v>7114239.1000000006</v>
      </c>
      <c r="R177">
        <v>7062222.3000000007</v>
      </c>
      <c r="S177">
        <v>7010205.5000000009</v>
      </c>
      <c r="T177">
        <v>6958188.7000000011</v>
      </c>
      <c r="U177">
        <v>6906171.9000000013</v>
      </c>
      <c r="V177">
        <v>6854155.1000000015</v>
      </c>
      <c r="W177">
        <v>6802138.3000000017</v>
      </c>
      <c r="X177">
        <v>6750121.5</v>
      </c>
      <c r="Y177">
        <v>6684551.4500000002</v>
      </c>
      <c r="Z177">
        <v>6618981.4000000004</v>
      </c>
      <c r="AA177">
        <v>6553411.3500000006</v>
      </c>
      <c r="AB177">
        <v>6487841.3000000007</v>
      </c>
      <c r="AC177">
        <v>6422271.2500000009</v>
      </c>
      <c r="AD177">
        <v>6356701.2000000011</v>
      </c>
      <c r="AE177">
        <v>6291131.1500000013</v>
      </c>
      <c r="AF177">
        <v>6225561.1000000015</v>
      </c>
      <c r="AG177">
        <v>6159991.0500000017</v>
      </c>
      <c r="AH177">
        <v>6094421</v>
      </c>
    </row>
    <row r="178" spans="1:34">
      <c r="A178" t="s">
        <v>148</v>
      </c>
      <c r="B178" t="s">
        <v>173</v>
      </c>
      <c r="C178">
        <f t="shared" si="2"/>
        <v>1945969</v>
      </c>
      <c r="D178">
        <v>12382961.272727273</v>
      </c>
      <c r="E178">
        <v>12287640.545454547</v>
      </c>
      <c r="F178">
        <v>12192319.81818182</v>
      </c>
      <c r="G178">
        <v>12096999.090909094</v>
      </c>
      <c r="H178">
        <v>12001678.363636367</v>
      </c>
      <c r="I178">
        <v>11906357.63636364</v>
      </c>
      <c r="J178">
        <v>11811036.909090914</v>
      </c>
      <c r="K178">
        <v>11715716.181818187</v>
      </c>
      <c r="L178">
        <v>11620395.454545461</v>
      </c>
      <c r="M178">
        <v>11525074.727272734</v>
      </c>
      <c r="N178">
        <v>11429754</v>
      </c>
      <c r="O178">
        <v>11382867.5</v>
      </c>
      <c r="P178">
        <v>11335981</v>
      </c>
      <c r="Q178">
        <v>11289094.5</v>
      </c>
      <c r="R178">
        <v>11242208</v>
      </c>
      <c r="S178">
        <v>11195321.5</v>
      </c>
      <c r="T178">
        <v>11148435</v>
      </c>
      <c r="U178">
        <v>11101548.5</v>
      </c>
      <c r="V178">
        <v>11054662</v>
      </c>
      <c r="W178">
        <v>11007775.5</v>
      </c>
      <c r="X178">
        <v>10960889</v>
      </c>
      <c r="Y178">
        <v>10889777.199999999</v>
      </c>
      <c r="Z178">
        <v>10818665.399999999</v>
      </c>
      <c r="AA178">
        <v>10747553.599999998</v>
      </c>
      <c r="AB178">
        <v>10676441.799999997</v>
      </c>
      <c r="AC178">
        <v>10605329.999999996</v>
      </c>
      <c r="AD178">
        <v>10534218.199999996</v>
      </c>
      <c r="AE178">
        <v>10463106.399999995</v>
      </c>
      <c r="AF178">
        <v>10391994.599999994</v>
      </c>
      <c r="AG178">
        <v>10320882.799999993</v>
      </c>
      <c r="AH178">
        <v>10249771</v>
      </c>
    </row>
    <row r="179" spans="1:34">
      <c r="A179" t="s">
        <v>148</v>
      </c>
      <c r="B179" t="s">
        <v>173</v>
      </c>
      <c r="C179">
        <f t="shared" si="2"/>
        <v>1970989</v>
      </c>
      <c r="D179">
        <v>8391347.1818181835</v>
      </c>
      <c r="E179">
        <v>8261633.363636367</v>
      </c>
      <c r="F179">
        <v>8131919.5454545487</v>
      </c>
      <c r="G179">
        <v>8002205.7272727303</v>
      </c>
      <c r="H179">
        <v>7872491.909090912</v>
      </c>
      <c r="I179">
        <v>7742778.0909090936</v>
      </c>
      <c r="J179">
        <v>7613064.2727272753</v>
      </c>
      <c r="K179">
        <v>7483350.4545454569</v>
      </c>
      <c r="L179">
        <v>7353636.6363636386</v>
      </c>
      <c r="M179">
        <v>7223922.8181818202</v>
      </c>
      <c r="N179">
        <v>7094209</v>
      </c>
      <c r="O179">
        <v>7026292.1999999993</v>
      </c>
      <c r="P179">
        <v>6958375.3999999985</v>
      </c>
      <c r="Q179">
        <v>6890458.5999999978</v>
      </c>
      <c r="R179">
        <v>6822541.799999997</v>
      </c>
      <c r="S179">
        <v>6754624.9999999963</v>
      </c>
      <c r="T179">
        <v>6686708.1999999955</v>
      </c>
      <c r="U179">
        <v>6618791.3999999948</v>
      </c>
      <c r="V179">
        <v>6550874.599999994</v>
      </c>
      <c r="W179">
        <v>6482957.7999999933</v>
      </c>
      <c r="X179">
        <v>6415041</v>
      </c>
      <c r="Y179">
        <v>6308639.8000000007</v>
      </c>
      <c r="Z179">
        <v>6202238.6000000015</v>
      </c>
      <c r="AA179">
        <v>6095837.4000000022</v>
      </c>
      <c r="AB179">
        <v>5989436.200000003</v>
      </c>
      <c r="AC179">
        <v>5883035.0000000037</v>
      </c>
      <c r="AD179">
        <v>5776633.8000000045</v>
      </c>
      <c r="AE179">
        <v>5670232.6000000052</v>
      </c>
      <c r="AF179">
        <v>5563831.400000006</v>
      </c>
      <c r="AG179">
        <v>5457430.2000000067</v>
      </c>
      <c r="AH179">
        <v>5351029</v>
      </c>
    </row>
    <row r="180" spans="1:34">
      <c r="A180" t="s">
        <v>148</v>
      </c>
      <c r="B180" t="s">
        <v>173</v>
      </c>
      <c r="C180">
        <f t="shared" si="2"/>
        <v>19902010</v>
      </c>
      <c r="D180">
        <v>2845264.5454545454</v>
      </c>
      <c r="E180">
        <v>2809843.5909090908</v>
      </c>
      <c r="F180">
        <v>2774422.6363636362</v>
      </c>
      <c r="G180">
        <v>2739001.6818181816</v>
      </c>
      <c r="H180">
        <v>2703580.7272727271</v>
      </c>
      <c r="I180">
        <v>2668159.7727272725</v>
      </c>
      <c r="J180">
        <v>2632738.8181818179</v>
      </c>
      <c r="K180">
        <v>2597317.8636363633</v>
      </c>
      <c r="L180">
        <v>2561896.9090909087</v>
      </c>
      <c r="M180">
        <v>2526475.9545454541</v>
      </c>
      <c r="N180">
        <v>2491055</v>
      </c>
      <c r="O180">
        <v>2486112.65</v>
      </c>
      <c r="P180">
        <v>2481170.2999999998</v>
      </c>
      <c r="Q180">
        <v>2476227.9499999997</v>
      </c>
      <c r="R180">
        <v>2471285.5999999996</v>
      </c>
      <c r="S180">
        <v>2466343.2499999995</v>
      </c>
      <c r="T180">
        <v>2461400.8999999994</v>
      </c>
      <c r="U180">
        <v>2456458.5499999993</v>
      </c>
      <c r="V180">
        <v>2451516.1999999993</v>
      </c>
      <c r="W180">
        <v>2446573.8499999992</v>
      </c>
      <c r="X180">
        <v>2441631.5</v>
      </c>
      <c r="Y180">
        <v>2432129.5500000003</v>
      </c>
      <c r="Z180">
        <v>2422627.6000000006</v>
      </c>
      <c r="AA180">
        <v>2413125.6500000008</v>
      </c>
      <c r="AB180">
        <v>2403623.7000000011</v>
      </c>
      <c r="AC180">
        <v>2394121.7500000014</v>
      </c>
      <c r="AD180">
        <v>2384619.8000000017</v>
      </c>
      <c r="AE180">
        <v>2375117.850000002</v>
      </c>
      <c r="AF180">
        <v>2365615.9000000022</v>
      </c>
      <c r="AG180">
        <v>2356113.9500000025</v>
      </c>
      <c r="AH180">
        <v>2346612</v>
      </c>
    </row>
    <row r="181" spans="1:34">
      <c r="A181" t="s">
        <v>148</v>
      </c>
      <c r="B181" t="s">
        <v>173</v>
      </c>
      <c r="C181">
        <f t="shared" si="2"/>
        <v>2012020</v>
      </c>
      <c r="D181">
        <v>2518477.0795454546</v>
      </c>
      <c r="E181">
        <v>2504345.1590909092</v>
      </c>
      <c r="F181">
        <v>2490213.2386363638</v>
      </c>
      <c r="G181">
        <v>2476081.3181818184</v>
      </c>
      <c r="H181">
        <v>2461949.3977272729</v>
      </c>
      <c r="I181">
        <v>2447817.4772727275</v>
      </c>
      <c r="J181">
        <v>2433685.5568181821</v>
      </c>
      <c r="K181">
        <v>2419553.6363636367</v>
      </c>
      <c r="L181">
        <v>2405421.7159090913</v>
      </c>
      <c r="M181">
        <v>2391289.7954545459</v>
      </c>
      <c r="N181">
        <v>2377157.875</v>
      </c>
      <c r="O181">
        <v>2377147.375</v>
      </c>
      <c r="P181">
        <v>2377136.875</v>
      </c>
      <c r="Q181">
        <v>2377126.375</v>
      </c>
      <c r="R181">
        <v>2377115.875</v>
      </c>
      <c r="S181">
        <v>2377105.375</v>
      </c>
      <c r="T181">
        <v>2377094.875</v>
      </c>
      <c r="U181">
        <v>2377084.375</v>
      </c>
      <c r="V181">
        <v>2377073.875</v>
      </c>
      <c r="W181">
        <v>2377063.375</v>
      </c>
      <c r="X181">
        <v>2377052.875</v>
      </c>
      <c r="Y181">
        <v>2376625.7374999998</v>
      </c>
      <c r="Z181">
        <v>2376198.5999999996</v>
      </c>
      <c r="AA181">
        <v>2375771.4624999994</v>
      </c>
      <c r="AB181">
        <v>2375344.3249999993</v>
      </c>
      <c r="AC181">
        <v>2374917.1874999991</v>
      </c>
      <c r="AD181">
        <v>2374490.0499999989</v>
      </c>
      <c r="AE181">
        <v>2374062.9124999987</v>
      </c>
      <c r="AF181">
        <v>2373635.7749999985</v>
      </c>
      <c r="AG181">
        <v>2373208.6374999983</v>
      </c>
      <c r="AH181">
        <v>2372781.5</v>
      </c>
    </row>
    <row r="182" spans="1:34">
      <c r="A182" t="s">
        <v>150</v>
      </c>
      <c r="B182" t="s">
        <v>171</v>
      </c>
      <c r="C182">
        <f t="shared" si="2"/>
        <v>1945</v>
      </c>
      <c r="D182">
        <v>6190718.7727272734</v>
      </c>
      <c r="E182">
        <v>6169142.2954545468</v>
      </c>
      <c r="F182">
        <v>6147565.8181818202</v>
      </c>
      <c r="G182">
        <v>6125989.3409090936</v>
      </c>
      <c r="H182">
        <v>6104412.863636367</v>
      </c>
      <c r="I182">
        <v>6082836.3863636404</v>
      </c>
      <c r="J182">
        <v>6061259.9090909138</v>
      </c>
      <c r="K182">
        <v>6039683.4318181872</v>
      </c>
      <c r="L182">
        <v>6018106.9545454606</v>
      </c>
      <c r="M182">
        <v>5996530.477272734</v>
      </c>
      <c r="N182">
        <v>5974954.0000000019</v>
      </c>
      <c r="O182">
        <v>5945433.5500000017</v>
      </c>
      <c r="P182">
        <v>5915913.1000000015</v>
      </c>
      <c r="Q182">
        <v>5886392.6500000013</v>
      </c>
      <c r="R182">
        <v>5856872.2000000011</v>
      </c>
      <c r="S182">
        <v>5827351.7500000009</v>
      </c>
      <c r="T182">
        <v>5797831.3000000007</v>
      </c>
      <c r="U182">
        <v>5768310.8500000006</v>
      </c>
      <c r="V182">
        <v>5738790.4000000004</v>
      </c>
      <c r="W182">
        <v>5709269.9500000002</v>
      </c>
      <c r="X182">
        <v>5679749.5</v>
      </c>
      <c r="Y182">
        <v>5644096.6375000002</v>
      </c>
      <c r="Z182">
        <v>5608443.7750000004</v>
      </c>
      <c r="AA182">
        <v>5572790.9125000006</v>
      </c>
      <c r="AB182">
        <v>5537138.0500000007</v>
      </c>
      <c r="AC182">
        <v>5501485.1875000009</v>
      </c>
      <c r="AD182">
        <v>5465832.3250000011</v>
      </c>
      <c r="AE182">
        <v>5430179.4625000013</v>
      </c>
      <c r="AF182">
        <v>5394526.6000000015</v>
      </c>
      <c r="AG182">
        <v>5358873.7375000017</v>
      </c>
      <c r="AH182">
        <v>5323220.8750000019</v>
      </c>
    </row>
    <row r="183" spans="1:34">
      <c r="A183" t="s">
        <v>150</v>
      </c>
      <c r="B183" t="s">
        <v>171</v>
      </c>
      <c r="C183">
        <f t="shared" si="2"/>
        <v>1945969</v>
      </c>
      <c r="D183">
        <v>4520969.1363636367</v>
      </c>
      <c r="E183">
        <v>4489128.7727272734</v>
      </c>
      <c r="F183">
        <v>4457288.4090909101</v>
      </c>
      <c r="G183">
        <v>4425448.0454545468</v>
      </c>
      <c r="H183">
        <v>4393607.6818181835</v>
      </c>
      <c r="I183">
        <v>4361767.3181818202</v>
      </c>
      <c r="J183">
        <v>4329926.9545454569</v>
      </c>
      <c r="K183">
        <v>4298086.5909090936</v>
      </c>
      <c r="L183">
        <v>4266246.2272727303</v>
      </c>
      <c r="M183">
        <v>4234405.863636367</v>
      </c>
      <c r="N183">
        <v>4202565.5000000047</v>
      </c>
      <c r="O183">
        <v>4158744.9750000047</v>
      </c>
      <c r="P183">
        <v>4114924.4500000048</v>
      </c>
      <c r="Q183">
        <v>4071103.9250000049</v>
      </c>
      <c r="R183">
        <v>4027283.400000005</v>
      </c>
      <c r="S183">
        <v>3983462.8750000051</v>
      </c>
      <c r="T183">
        <v>3939642.3500000052</v>
      </c>
      <c r="U183">
        <v>3895821.8250000053</v>
      </c>
      <c r="V183">
        <v>3852001.3000000054</v>
      </c>
      <c r="W183">
        <v>3808180.7750000055</v>
      </c>
      <c r="X183">
        <v>3764360.2500000047</v>
      </c>
      <c r="Y183">
        <v>3714251.0375000043</v>
      </c>
      <c r="Z183">
        <v>3664141.8250000039</v>
      </c>
      <c r="AA183">
        <v>3614032.6125000035</v>
      </c>
      <c r="AB183">
        <v>3563923.4000000032</v>
      </c>
      <c r="AC183">
        <v>3513814.1875000028</v>
      </c>
      <c r="AD183">
        <v>3463704.9750000024</v>
      </c>
      <c r="AE183">
        <v>3413595.762500002</v>
      </c>
      <c r="AF183">
        <v>3363486.5500000017</v>
      </c>
      <c r="AG183">
        <v>3313377.3375000013</v>
      </c>
      <c r="AH183">
        <v>3263268.1250000028</v>
      </c>
    </row>
    <row r="184" spans="1:34">
      <c r="A184" t="s">
        <v>150</v>
      </c>
      <c r="B184" t="s">
        <v>171</v>
      </c>
      <c r="C184">
        <f t="shared" si="2"/>
        <v>1970989</v>
      </c>
      <c r="D184">
        <v>5326624.7784090908</v>
      </c>
      <c r="E184">
        <v>5319504.4943181816</v>
      </c>
      <c r="F184">
        <v>5312384.2102272725</v>
      </c>
      <c r="G184">
        <v>5305263.9261363633</v>
      </c>
      <c r="H184">
        <v>5298143.6420454541</v>
      </c>
      <c r="I184">
        <v>5291023.3579545449</v>
      </c>
      <c r="J184">
        <v>5283903.0738636358</v>
      </c>
      <c r="K184">
        <v>5276782.7897727266</v>
      </c>
      <c r="L184">
        <v>5269662.5056818174</v>
      </c>
      <c r="M184">
        <v>5262542.2215909082</v>
      </c>
      <c r="N184">
        <v>5255421.9375000009</v>
      </c>
      <c r="O184">
        <v>5242933.6687500011</v>
      </c>
      <c r="P184">
        <v>5230445.4000000013</v>
      </c>
      <c r="Q184">
        <v>5217957.1312500015</v>
      </c>
      <c r="R184">
        <v>5205468.8625000017</v>
      </c>
      <c r="S184">
        <v>5192980.5937500019</v>
      </c>
      <c r="T184">
        <v>5180492.325000002</v>
      </c>
      <c r="U184">
        <v>5168004.0562500022</v>
      </c>
      <c r="V184">
        <v>5155515.7875000024</v>
      </c>
      <c r="W184">
        <v>5143027.5187500026</v>
      </c>
      <c r="X184">
        <v>5130539.2500000019</v>
      </c>
      <c r="Y184">
        <v>5111091.1750000017</v>
      </c>
      <c r="Z184">
        <v>5091643.1000000015</v>
      </c>
      <c r="AA184">
        <v>5072195.0250000013</v>
      </c>
      <c r="AB184">
        <v>5052746.9500000011</v>
      </c>
      <c r="AC184">
        <v>5033298.8750000009</v>
      </c>
      <c r="AD184">
        <v>5013850.8000000007</v>
      </c>
      <c r="AE184">
        <v>4994402.7250000006</v>
      </c>
      <c r="AF184">
        <v>4974954.6500000004</v>
      </c>
      <c r="AG184">
        <v>4955506.5750000002</v>
      </c>
      <c r="AH184">
        <v>4936058.5</v>
      </c>
    </row>
    <row r="185" spans="1:34">
      <c r="A185" t="s">
        <v>150</v>
      </c>
      <c r="B185" t="s">
        <v>171</v>
      </c>
      <c r="C185">
        <f t="shared" si="2"/>
        <v>19902010</v>
      </c>
      <c r="D185">
        <v>3775596.5397727275</v>
      </c>
      <c r="E185">
        <v>3775286.4857954551</v>
      </c>
      <c r="F185">
        <v>3774976.4318181826</v>
      </c>
      <c r="G185">
        <v>3774666.3778409101</v>
      </c>
      <c r="H185">
        <v>3774356.3238636376</v>
      </c>
      <c r="I185">
        <v>3774046.2698863652</v>
      </c>
      <c r="J185">
        <v>3773736.2159090927</v>
      </c>
      <c r="K185">
        <v>3773426.1619318202</v>
      </c>
      <c r="L185">
        <v>3773116.1079545477</v>
      </c>
      <c r="M185">
        <v>3772806.0539772753</v>
      </c>
      <c r="N185">
        <v>3772496.0000000023</v>
      </c>
      <c r="O185">
        <v>3771412.9062500023</v>
      </c>
      <c r="P185">
        <v>3770329.8125000023</v>
      </c>
      <c r="Q185">
        <v>3769246.7187500023</v>
      </c>
      <c r="R185">
        <v>3768163.6250000023</v>
      </c>
      <c r="S185">
        <v>3767080.5312500023</v>
      </c>
      <c r="T185">
        <v>3765997.4375000023</v>
      </c>
      <c r="U185">
        <v>3764914.3437500023</v>
      </c>
      <c r="V185">
        <v>3763831.2500000023</v>
      </c>
      <c r="W185">
        <v>3762748.1562500023</v>
      </c>
      <c r="X185">
        <v>3761665.0625000019</v>
      </c>
      <c r="Y185">
        <v>3759273.8468750017</v>
      </c>
      <c r="Z185">
        <v>3756882.6312500015</v>
      </c>
      <c r="AA185">
        <v>3754491.4156250013</v>
      </c>
      <c r="AB185">
        <v>3752100.2000000011</v>
      </c>
      <c r="AC185">
        <v>3749708.9843750009</v>
      </c>
      <c r="AD185">
        <v>3747317.7687500007</v>
      </c>
      <c r="AE185">
        <v>3744926.5531250006</v>
      </c>
      <c r="AF185">
        <v>3742535.3375000004</v>
      </c>
      <c r="AG185">
        <v>3740144.1218750002</v>
      </c>
      <c r="AH185">
        <v>3737752.9062500005</v>
      </c>
    </row>
    <row r="186" spans="1:34">
      <c r="A186" t="s">
        <v>150</v>
      </c>
      <c r="B186" t="s">
        <v>171</v>
      </c>
      <c r="C186">
        <f t="shared" si="2"/>
        <v>2012020</v>
      </c>
      <c r="D186">
        <v>2301431.383513636</v>
      </c>
      <c r="E186">
        <v>2301431.3920372725</v>
      </c>
      <c r="F186">
        <v>2301431.400560909</v>
      </c>
      <c r="G186">
        <v>2301431.4090845454</v>
      </c>
      <c r="H186">
        <v>2301431.4176081819</v>
      </c>
      <c r="I186">
        <v>2301431.4261318184</v>
      </c>
      <c r="J186">
        <v>2301431.4346554549</v>
      </c>
      <c r="K186">
        <v>2301431.4431790914</v>
      </c>
      <c r="L186">
        <v>2301431.4517027279</v>
      </c>
      <c r="M186">
        <v>2301431.4602263644</v>
      </c>
      <c r="N186">
        <v>2301431.46875</v>
      </c>
      <c r="O186">
        <v>2301423.4078119998</v>
      </c>
      <c r="P186">
        <v>2301415.3468739996</v>
      </c>
      <c r="Q186">
        <v>2301407.2859359994</v>
      </c>
      <c r="R186">
        <v>2301399.2249979991</v>
      </c>
      <c r="S186">
        <v>2301391.1640599989</v>
      </c>
      <c r="T186">
        <v>2301383.1031219987</v>
      </c>
      <c r="U186">
        <v>2301375.0421839985</v>
      </c>
      <c r="V186">
        <v>2301366.9812459983</v>
      </c>
      <c r="W186">
        <v>2301358.9203079981</v>
      </c>
      <c r="X186">
        <v>2301350.8593699979</v>
      </c>
      <c r="Y186">
        <v>2301079.3765579979</v>
      </c>
      <c r="Z186">
        <v>2300807.8937459979</v>
      </c>
      <c r="AA186">
        <v>2300536.4109339979</v>
      </c>
      <c r="AB186">
        <v>2300264.928121998</v>
      </c>
      <c r="AC186">
        <v>2299993.445309998</v>
      </c>
      <c r="AD186">
        <v>2299721.962497998</v>
      </c>
      <c r="AE186">
        <v>2299450.4796859981</v>
      </c>
      <c r="AF186">
        <v>2299178.9968739981</v>
      </c>
      <c r="AG186">
        <v>2298907.5140619981</v>
      </c>
      <c r="AH186">
        <v>2298636.0312499977</v>
      </c>
    </row>
    <row r="187" spans="1:34">
      <c r="A187" t="s">
        <v>150</v>
      </c>
      <c r="B187" t="s">
        <v>173</v>
      </c>
      <c r="C187">
        <f t="shared" si="2"/>
        <v>1945</v>
      </c>
      <c r="D187">
        <v>1827066.4659090908</v>
      </c>
      <c r="E187">
        <v>1819541.4318181816</v>
      </c>
      <c r="F187">
        <v>1812016.3977272725</v>
      </c>
      <c r="G187">
        <v>1804491.3636363633</v>
      </c>
      <c r="H187">
        <v>1796966.3295454541</v>
      </c>
      <c r="I187">
        <v>1789441.2954545449</v>
      </c>
      <c r="J187">
        <v>1781916.2613636358</v>
      </c>
      <c r="K187">
        <v>1774391.2272727266</v>
      </c>
      <c r="L187">
        <v>1766866.1931818174</v>
      </c>
      <c r="M187">
        <v>1759341.1590909082</v>
      </c>
      <c r="N187">
        <v>1751816.125</v>
      </c>
      <c r="O187">
        <v>1741494.6375</v>
      </c>
      <c r="P187">
        <v>1731173.15</v>
      </c>
      <c r="Q187">
        <v>1720851.6624999999</v>
      </c>
      <c r="R187">
        <v>1710530.1749999998</v>
      </c>
      <c r="S187">
        <v>1700208.6874999998</v>
      </c>
      <c r="T187">
        <v>1689887.1999999997</v>
      </c>
      <c r="U187">
        <v>1679565.7124999997</v>
      </c>
      <c r="V187">
        <v>1669244.2249999996</v>
      </c>
      <c r="W187">
        <v>1658922.7374999996</v>
      </c>
      <c r="X187">
        <v>1648601.25</v>
      </c>
      <c r="Y187">
        <v>1636212</v>
      </c>
      <c r="Z187">
        <v>1623822.75</v>
      </c>
      <c r="AA187">
        <v>1611433.5</v>
      </c>
      <c r="AB187">
        <v>1599044.25</v>
      </c>
      <c r="AC187">
        <v>1586655</v>
      </c>
      <c r="AD187">
        <v>1574265.75</v>
      </c>
      <c r="AE187">
        <v>1561876.5</v>
      </c>
      <c r="AF187">
        <v>1549487.25</v>
      </c>
      <c r="AG187">
        <v>1537098</v>
      </c>
      <c r="AH187">
        <v>1524708.75</v>
      </c>
    </row>
    <row r="188" spans="1:34">
      <c r="A188" t="s">
        <v>150</v>
      </c>
      <c r="B188" t="s">
        <v>173</v>
      </c>
      <c r="C188">
        <f t="shared" si="2"/>
        <v>1945969</v>
      </c>
      <c r="D188">
        <v>2875841.5909090908</v>
      </c>
      <c r="E188">
        <v>2856888.9318181816</v>
      </c>
      <c r="F188">
        <v>2837936.2727272725</v>
      </c>
      <c r="G188">
        <v>2818983.6136363633</v>
      </c>
      <c r="H188">
        <v>2800030.9545454541</v>
      </c>
      <c r="I188">
        <v>2781078.2954545449</v>
      </c>
      <c r="J188">
        <v>2762125.6363636358</v>
      </c>
      <c r="K188">
        <v>2743172.9772727266</v>
      </c>
      <c r="L188">
        <v>2724220.3181818174</v>
      </c>
      <c r="M188">
        <v>2705267.6590909082</v>
      </c>
      <c r="N188">
        <v>2686315</v>
      </c>
      <c r="O188">
        <v>2660175.85</v>
      </c>
      <c r="P188">
        <v>2634036.7000000002</v>
      </c>
      <c r="Q188">
        <v>2607897.5500000003</v>
      </c>
      <c r="R188">
        <v>2581758.4000000004</v>
      </c>
      <c r="S188">
        <v>2555619.2500000005</v>
      </c>
      <c r="T188">
        <v>2529480.1000000006</v>
      </c>
      <c r="U188">
        <v>2503340.9500000007</v>
      </c>
      <c r="V188">
        <v>2477201.8000000007</v>
      </c>
      <c r="W188">
        <v>2451062.6500000008</v>
      </c>
      <c r="X188">
        <v>2424923.5</v>
      </c>
      <c r="Y188">
        <v>2394690.4500000002</v>
      </c>
      <c r="Z188">
        <v>2364457.4000000004</v>
      </c>
      <c r="AA188">
        <v>2334224.3500000006</v>
      </c>
      <c r="AB188">
        <v>2303991.3000000007</v>
      </c>
      <c r="AC188">
        <v>2273758.2500000009</v>
      </c>
      <c r="AD188">
        <v>2243525.2000000011</v>
      </c>
      <c r="AE188">
        <v>2213292.1500000013</v>
      </c>
      <c r="AF188">
        <v>2183059.1000000015</v>
      </c>
      <c r="AG188">
        <v>2152826.0500000017</v>
      </c>
      <c r="AH188">
        <v>2122593</v>
      </c>
    </row>
    <row r="189" spans="1:34">
      <c r="A189" t="s">
        <v>150</v>
      </c>
      <c r="B189" t="s">
        <v>173</v>
      </c>
      <c r="C189">
        <f t="shared" si="2"/>
        <v>1970989</v>
      </c>
      <c r="D189">
        <v>1493913.0681818181</v>
      </c>
      <c r="E189">
        <v>1490152.6363636362</v>
      </c>
      <c r="F189">
        <v>1486392.2045454544</v>
      </c>
      <c r="G189">
        <v>1482631.7727272725</v>
      </c>
      <c r="H189">
        <v>1478871.3409090906</v>
      </c>
      <c r="I189">
        <v>1475110.9090909087</v>
      </c>
      <c r="J189">
        <v>1471350.4772727268</v>
      </c>
      <c r="K189">
        <v>1467590.0454545449</v>
      </c>
      <c r="L189">
        <v>1463829.6136363631</v>
      </c>
      <c r="M189">
        <v>1460069.1818181812</v>
      </c>
      <c r="N189">
        <v>1456308.75</v>
      </c>
      <c r="O189">
        <v>1449781.6</v>
      </c>
      <c r="P189">
        <v>1443254.4500000002</v>
      </c>
      <c r="Q189">
        <v>1436727.3000000003</v>
      </c>
      <c r="R189">
        <v>1430200.1500000004</v>
      </c>
      <c r="S189">
        <v>1423673.0000000005</v>
      </c>
      <c r="T189">
        <v>1417145.8500000006</v>
      </c>
      <c r="U189">
        <v>1410618.7000000007</v>
      </c>
      <c r="V189">
        <v>1404091.5500000007</v>
      </c>
      <c r="W189">
        <v>1397564.4000000008</v>
      </c>
      <c r="X189">
        <v>1391037.25</v>
      </c>
      <c r="Y189">
        <v>1380969.6375</v>
      </c>
      <c r="Z189">
        <v>1370902.0249999999</v>
      </c>
      <c r="AA189">
        <v>1360834.4124999999</v>
      </c>
      <c r="AB189">
        <v>1350766.7999999998</v>
      </c>
      <c r="AC189">
        <v>1340699.1874999998</v>
      </c>
      <c r="AD189">
        <v>1330631.5749999997</v>
      </c>
      <c r="AE189">
        <v>1320563.9624999997</v>
      </c>
      <c r="AF189">
        <v>1310496.3499999996</v>
      </c>
      <c r="AG189">
        <v>1300428.7374999996</v>
      </c>
      <c r="AH189">
        <v>1290361.125</v>
      </c>
    </row>
    <row r="190" spans="1:34">
      <c r="A190" t="s">
        <v>150</v>
      </c>
      <c r="B190" t="s">
        <v>173</v>
      </c>
      <c r="C190">
        <f t="shared" si="2"/>
        <v>19902010</v>
      </c>
      <c r="D190">
        <v>1163582.0681818184</v>
      </c>
      <c r="E190">
        <v>1163361.7613636367</v>
      </c>
      <c r="F190">
        <v>1163141.4545454551</v>
      </c>
      <c r="G190">
        <v>1162921.1477272734</v>
      </c>
      <c r="H190">
        <v>1162700.8409090918</v>
      </c>
      <c r="I190">
        <v>1162480.5340909101</v>
      </c>
      <c r="J190">
        <v>1162260.2272727285</v>
      </c>
      <c r="K190">
        <v>1162039.9204545468</v>
      </c>
      <c r="L190">
        <v>1161819.6136363652</v>
      </c>
      <c r="M190">
        <v>1161599.3068181835</v>
      </c>
      <c r="N190">
        <v>1161379</v>
      </c>
      <c r="O190">
        <v>1160407.3374999999</v>
      </c>
      <c r="P190">
        <v>1159435.6749999998</v>
      </c>
      <c r="Q190">
        <v>1158464.0124999997</v>
      </c>
      <c r="R190">
        <v>1157492.3499999996</v>
      </c>
      <c r="S190">
        <v>1156520.6874999995</v>
      </c>
      <c r="T190">
        <v>1155549.0249999994</v>
      </c>
      <c r="U190">
        <v>1154577.3624999993</v>
      </c>
      <c r="V190">
        <v>1153605.6999999993</v>
      </c>
      <c r="W190">
        <v>1152634.0374999992</v>
      </c>
      <c r="X190">
        <v>1151662.375</v>
      </c>
      <c r="Y190">
        <v>1149394.3125</v>
      </c>
      <c r="Z190">
        <v>1147126.25</v>
      </c>
      <c r="AA190">
        <v>1144858.1875</v>
      </c>
      <c r="AB190">
        <v>1142590.125</v>
      </c>
      <c r="AC190">
        <v>1140322.0625</v>
      </c>
      <c r="AD190">
        <v>1138054</v>
      </c>
      <c r="AE190">
        <v>1135785.9375</v>
      </c>
      <c r="AF190">
        <v>1133517.875</v>
      </c>
      <c r="AG190">
        <v>1131249.8125</v>
      </c>
      <c r="AH190">
        <v>1128981.75</v>
      </c>
    </row>
    <row r="191" spans="1:34">
      <c r="A191" t="s">
        <v>150</v>
      </c>
      <c r="B191" t="s">
        <v>173</v>
      </c>
      <c r="C191">
        <f t="shared" si="2"/>
        <v>2012020</v>
      </c>
      <c r="D191">
        <v>2425756.2301136362</v>
      </c>
      <c r="E191">
        <v>2425756.2414772725</v>
      </c>
      <c r="F191">
        <v>2425756.2528409087</v>
      </c>
      <c r="G191">
        <v>2425756.2642045449</v>
      </c>
      <c r="H191">
        <v>2425756.2755681812</v>
      </c>
      <c r="I191">
        <v>2425756.2869318174</v>
      </c>
      <c r="J191">
        <v>2425756.2982954537</v>
      </c>
      <c r="K191">
        <v>2425756.3096590899</v>
      </c>
      <c r="L191">
        <v>2425756.3210227261</v>
      </c>
      <c r="M191">
        <v>2425756.3323863624</v>
      </c>
      <c r="N191">
        <v>2425756.3437499991</v>
      </c>
      <c r="O191">
        <v>2425749.0062499992</v>
      </c>
      <c r="P191">
        <v>2425741.6687499993</v>
      </c>
      <c r="Q191">
        <v>2425734.3312499993</v>
      </c>
      <c r="R191">
        <v>2425726.9937499994</v>
      </c>
      <c r="S191">
        <v>2425719.6562499995</v>
      </c>
      <c r="T191">
        <v>2425712.3187499996</v>
      </c>
      <c r="U191">
        <v>2425704.9812499997</v>
      </c>
      <c r="V191">
        <v>2425697.6437499998</v>
      </c>
      <c r="W191">
        <v>2425690.3062499999</v>
      </c>
      <c r="X191">
        <v>2425682.9687499991</v>
      </c>
      <c r="Y191">
        <v>2425385.2031249991</v>
      </c>
      <c r="Z191">
        <v>2425087.4374999991</v>
      </c>
      <c r="AA191">
        <v>2424789.6718749991</v>
      </c>
      <c r="AB191">
        <v>2424491.9062499991</v>
      </c>
      <c r="AC191">
        <v>2424194.1406249991</v>
      </c>
      <c r="AD191">
        <v>2423896.3749999991</v>
      </c>
      <c r="AE191">
        <v>2423598.6093749991</v>
      </c>
      <c r="AF191">
        <v>2423300.8437499991</v>
      </c>
      <c r="AG191">
        <v>2423003.0781249991</v>
      </c>
      <c r="AH191">
        <v>2422705.3124999995</v>
      </c>
    </row>
    <row r="192" spans="1:34">
      <c r="A192" t="s">
        <v>152</v>
      </c>
      <c r="B192" t="s">
        <v>171</v>
      </c>
      <c r="C192">
        <f t="shared" si="2"/>
        <v>1945</v>
      </c>
      <c r="D192">
        <v>4571157.2102318173</v>
      </c>
      <c r="E192">
        <v>4530138.3110836353</v>
      </c>
      <c r="F192">
        <v>4489119.4119354533</v>
      </c>
      <c r="G192">
        <v>4448100.5127872713</v>
      </c>
      <c r="H192">
        <v>4407081.6136390893</v>
      </c>
      <c r="I192">
        <v>4366062.7144909073</v>
      </c>
      <c r="J192">
        <v>4325043.8153427253</v>
      </c>
      <c r="K192">
        <v>4284024.9161945432</v>
      </c>
      <c r="L192">
        <v>4243006.0170463612</v>
      </c>
      <c r="M192">
        <v>4201987.1178981792</v>
      </c>
      <c r="N192">
        <v>4160968.2187499967</v>
      </c>
      <c r="O192">
        <v>4128765.1499999966</v>
      </c>
      <c r="P192">
        <v>4096562.0812499966</v>
      </c>
      <c r="Q192">
        <v>4064359.0124999965</v>
      </c>
      <c r="R192">
        <v>4032155.9437499964</v>
      </c>
      <c r="S192">
        <v>3999952.8749999963</v>
      </c>
      <c r="T192">
        <v>3967749.8062499962</v>
      </c>
      <c r="U192">
        <v>3935546.7374999961</v>
      </c>
      <c r="V192">
        <v>3903343.668749996</v>
      </c>
      <c r="W192">
        <v>3871140.5999999959</v>
      </c>
      <c r="X192">
        <v>3838937.5312499963</v>
      </c>
      <c r="Y192">
        <v>3800544.778124996</v>
      </c>
      <c r="Z192">
        <v>3762152.0249999957</v>
      </c>
      <c r="AA192">
        <v>3723759.2718749954</v>
      </c>
      <c r="AB192">
        <v>3685366.5187499952</v>
      </c>
      <c r="AC192">
        <v>3646973.7656249949</v>
      </c>
      <c r="AD192">
        <v>3608581.0124999946</v>
      </c>
      <c r="AE192">
        <v>3570188.2593749943</v>
      </c>
      <c r="AF192">
        <v>3531795.506249994</v>
      </c>
      <c r="AG192">
        <v>3493402.7531249938</v>
      </c>
      <c r="AH192">
        <v>3455009.9999999953</v>
      </c>
    </row>
    <row r="193" spans="1:34">
      <c r="A193" t="s">
        <v>152</v>
      </c>
      <c r="B193" t="s">
        <v>171</v>
      </c>
      <c r="C193">
        <f t="shared" si="2"/>
        <v>1945969</v>
      </c>
      <c r="D193">
        <v>3087533.1647727275</v>
      </c>
      <c r="E193">
        <v>3067970.2982954551</v>
      </c>
      <c r="F193">
        <v>3048407.4318181826</v>
      </c>
      <c r="G193">
        <v>3028844.5653409101</v>
      </c>
      <c r="H193">
        <v>3009281.6988636376</v>
      </c>
      <c r="I193">
        <v>2989718.8323863652</v>
      </c>
      <c r="J193">
        <v>2970155.9659090927</v>
      </c>
      <c r="K193">
        <v>2950593.0994318202</v>
      </c>
      <c r="L193">
        <v>2931030.2329545477</v>
      </c>
      <c r="M193">
        <v>2911467.3664772753</v>
      </c>
      <c r="N193">
        <v>2891904.5000000014</v>
      </c>
      <c r="O193">
        <v>2877107.1531250011</v>
      </c>
      <c r="P193">
        <v>2862309.8062500008</v>
      </c>
      <c r="Q193">
        <v>2847512.4593750006</v>
      </c>
      <c r="R193">
        <v>2832715.1125000003</v>
      </c>
      <c r="S193">
        <v>2817917.765625</v>
      </c>
      <c r="T193">
        <v>2803120.4187499997</v>
      </c>
      <c r="U193">
        <v>2788323.0718749994</v>
      </c>
      <c r="V193">
        <v>2773525.7249999992</v>
      </c>
      <c r="W193">
        <v>2758728.3781249989</v>
      </c>
      <c r="X193">
        <v>2743931.0312500009</v>
      </c>
      <c r="Y193">
        <v>2724067.103906001</v>
      </c>
      <c r="Z193">
        <v>2704203.176562001</v>
      </c>
      <c r="AA193">
        <v>2684339.249218001</v>
      </c>
      <c r="AB193">
        <v>2664475.3218740011</v>
      </c>
      <c r="AC193">
        <v>2644611.3945300011</v>
      </c>
      <c r="AD193">
        <v>2624747.4671860011</v>
      </c>
      <c r="AE193">
        <v>2604883.5398420012</v>
      </c>
      <c r="AF193">
        <v>2585019.6124980012</v>
      </c>
      <c r="AG193">
        <v>2565155.6851540012</v>
      </c>
      <c r="AH193">
        <v>2545291.7578100013</v>
      </c>
    </row>
    <row r="194" spans="1:34">
      <c r="A194" t="s">
        <v>152</v>
      </c>
      <c r="B194" t="s">
        <v>171</v>
      </c>
      <c r="C194">
        <f t="shared" si="2"/>
        <v>1970989</v>
      </c>
      <c r="D194">
        <v>4902067.2656245455</v>
      </c>
      <c r="E194">
        <v>4876741.812499091</v>
      </c>
      <c r="F194">
        <v>4851416.3593736365</v>
      </c>
      <c r="G194">
        <v>4826090.9062481821</v>
      </c>
      <c r="H194">
        <v>4800765.4531227276</v>
      </c>
      <c r="I194">
        <v>4775439.9999972731</v>
      </c>
      <c r="J194">
        <v>4750114.5468718186</v>
      </c>
      <c r="K194">
        <v>4724789.0937463641</v>
      </c>
      <c r="L194">
        <v>4699463.6406209096</v>
      </c>
      <c r="M194">
        <v>4674138.1874954551</v>
      </c>
      <c r="N194">
        <v>4648812.7343700016</v>
      </c>
      <c r="O194">
        <v>4633599.2898390014</v>
      </c>
      <c r="P194">
        <v>4618385.8453080012</v>
      </c>
      <c r="Q194">
        <v>4603172.4007770009</v>
      </c>
      <c r="R194">
        <v>4587958.9562460007</v>
      </c>
      <c r="S194">
        <v>4572745.5117150005</v>
      </c>
      <c r="T194">
        <v>4557532.0671840003</v>
      </c>
      <c r="U194">
        <v>4542318.6226530001</v>
      </c>
      <c r="V194">
        <v>4527105.1781219998</v>
      </c>
      <c r="W194">
        <v>4511891.7335909996</v>
      </c>
      <c r="X194">
        <v>4496678.2890599985</v>
      </c>
      <c r="Y194">
        <v>4475084.6796849985</v>
      </c>
      <c r="Z194">
        <v>4453491.0703099985</v>
      </c>
      <c r="AA194">
        <v>4431897.4609349985</v>
      </c>
      <c r="AB194">
        <v>4410303.8515599985</v>
      </c>
      <c r="AC194">
        <v>4388710.2421849985</v>
      </c>
      <c r="AD194">
        <v>4367116.6328099985</v>
      </c>
      <c r="AE194">
        <v>4345523.0234349985</v>
      </c>
      <c r="AF194">
        <v>4323929.4140599985</v>
      </c>
      <c r="AG194">
        <v>4302335.8046849985</v>
      </c>
      <c r="AH194">
        <v>4280742.1953099994</v>
      </c>
    </row>
    <row r="195" spans="1:34">
      <c r="A195" t="s">
        <v>152</v>
      </c>
      <c r="B195" t="s">
        <v>171</v>
      </c>
      <c r="C195">
        <f t="shared" si="2"/>
        <v>19902010</v>
      </c>
      <c r="D195">
        <v>5003184.122154546</v>
      </c>
      <c r="E195">
        <v>4983488.1661890913</v>
      </c>
      <c r="F195">
        <v>4963792.2102236366</v>
      </c>
      <c r="G195">
        <v>4944096.2542581819</v>
      </c>
      <c r="H195">
        <v>4924400.2982927272</v>
      </c>
      <c r="I195">
        <v>4904704.3423272725</v>
      </c>
      <c r="J195">
        <v>4885008.3863618178</v>
      </c>
      <c r="K195">
        <v>4865312.4303963631</v>
      </c>
      <c r="L195">
        <v>4845616.4744309084</v>
      </c>
      <c r="M195">
        <v>4825920.5184654538</v>
      </c>
      <c r="N195">
        <v>4806224.5624999991</v>
      </c>
      <c r="O195">
        <v>4802084.2914059991</v>
      </c>
      <c r="P195">
        <v>4797944.0203119991</v>
      </c>
      <c r="Q195">
        <v>4793803.7492179992</v>
      </c>
      <c r="R195">
        <v>4789663.4781239992</v>
      </c>
      <c r="S195">
        <v>4785523.2070299992</v>
      </c>
      <c r="T195">
        <v>4781382.9359359993</v>
      </c>
      <c r="U195">
        <v>4777242.6648419993</v>
      </c>
      <c r="V195">
        <v>4773102.3937479993</v>
      </c>
      <c r="W195">
        <v>4768962.1226539994</v>
      </c>
      <c r="X195">
        <v>4764821.8515599985</v>
      </c>
      <c r="Y195">
        <v>4759552.4179669982</v>
      </c>
      <c r="Z195">
        <v>4754282.9843739979</v>
      </c>
      <c r="AA195">
        <v>4749013.5507809976</v>
      </c>
      <c r="AB195">
        <v>4743744.1171879973</v>
      </c>
      <c r="AC195">
        <v>4738474.683594997</v>
      </c>
      <c r="AD195">
        <v>4733205.2500019968</v>
      </c>
      <c r="AE195">
        <v>4727935.8164089965</v>
      </c>
      <c r="AF195">
        <v>4722666.3828159962</v>
      </c>
      <c r="AG195">
        <v>4717396.9492229959</v>
      </c>
      <c r="AH195">
        <v>4712127.5156299956</v>
      </c>
    </row>
    <row r="196" spans="1:34">
      <c r="A196" t="s">
        <v>152</v>
      </c>
      <c r="B196" t="s">
        <v>171</v>
      </c>
      <c r="C196">
        <f t="shared" si="2"/>
        <v>2012020</v>
      </c>
      <c r="D196">
        <v>1903051.5056827273</v>
      </c>
      <c r="E196">
        <v>1895833.4683954546</v>
      </c>
      <c r="F196">
        <v>1888615.4311081818</v>
      </c>
      <c r="G196">
        <v>1881397.3938209091</v>
      </c>
      <c r="H196">
        <v>1874179.3565336363</v>
      </c>
      <c r="I196">
        <v>1866961.3192463636</v>
      </c>
      <c r="J196">
        <v>1859743.2819590908</v>
      </c>
      <c r="K196">
        <v>1852525.2446718181</v>
      </c>
      <c r="L196">
        <v>1845307.2073845454</v>
      </c>
      <c r="M196">
        <v>1838089.1700972726</v>
      </c>
      <c r="N196">
        <v>1830871.1328099996</v>
      </c>
      <c r="O196">
        <v>1830205.8101539996</v>
      </c>
      <c r="P196">
        <v>1829540.4874979996</v>
      </c>
      <c r="Q196">
        <v>1828875.1648419995</v>
      </c>
      <c r="R196">
        <v>1828209.8421859995</v>
      </c>
      <c r="S196">
        <v>1827544.5195299995</v>
      </c>
      <c r="T196">
        <v>1826879.1968739994</v>
      </c>
      <c r="U196">
        <v>1826213.8742179994</v>
      </c>
      <c r="V196">
        <v>1825548.5515619994</v>
      </c>
      <c r="W196">
        <v>1824883.2289059993</v>
      </c>
      <c r="X196">
        <v>1824217.9062499988</v>
      </c>
      <c r="Y196">
        <v>1823918.2968749988</v>
      </c>
      <c r="Z196">
        <v>1823618.6874999988</v>
      </c>
      <c r="AA196">
        <v>1823319.0781249988</v>
      </c>
      <c r="AB196">
        <v>1823019.4687499988</v>
      </c>
      <c r="AC196">
        <v>1822719.8593749988</v>
      </c>
      <c r="AD196">
        <v>1822420.2499999988</v>
      </c>
      <c r="AE196">
        <v>1822120.6406249988</v>
      </c>
      <c r="AF196">
        <v>1821821.0312499988</v>
      </c>
      <c r="AG196">
        <v>1821521.4218749988</v>
      </c>
      <c r="AH196">
        <v>1821221.8124999995</v>
      </c>
    </row>
    <row r="197" spans="1:34">
      <c r="A197" t="s">
        <v>152</v>
      </c>
      <c r="B197" t="s">
        <v>173</v>
      </c>
      <c r="C197">
        <f t="shared" si="2"/>
        <v>1945</v>
      </c>
      <c r="D197">
        <v>5618700.9545454541</v>
      </c>
      <c r="E197">
        <v>5569709.4090909082</v>
      </c>
      <c r="F197">
        <v>5520717.8636363624</v>
      </c>
      <c r="G197">
        <v>5471726.3181818165</v>
      </c>
      <c r="H197">
        <v>5422734.7727272706</v>
      </c>
      <c r="I197">
        <v>5373743.2272727247</v>
      </c>
      <c r="J197">
        <v>5324751.6818181789</v>
      </c>
      <c r="K197">
        <v>5275760.136363633</v>
      </c>
      <c r="L197">
        <v>5226768.5909090871</v>
      </c>
      <c r="M197">
        <v>5177777.0454545412</v>
      </c>
      <c r="N197">
        <v>5128785.5</v>
      </c>
      <c r="O197">
        <v>5090623.8499999996</v>
      </c>
      <c r="P197">
        <v>5052462.1999999993</v>
      </c>
      <c r="Q197">
        <v>5014300.5499999989</v>
      </c>
      <c r="R197">
        <v>4976138.8999999985</v>
      </c>
      <c r="S197">
        <v>4937977.2499999981</v>
      </c>
      <c r="T197">
        <v>4899815.5999999978</v>
      </c>
      <c r="U197">
        <v>4861653.9499999974</v>
      </c>
      <c r="V197">
        <v>4823492.299999997</v>
      </c>
      <c r="W197">
        <v>4785330.6499999966</v>
      </c>
      <c r="X197">
        <v>4747169</v>
      </c>
      <c r="Y197">
        <v>4699379.3</v>
      </c>
      <c r="Z197">
        <v>4651589.5999999996</v>
      </c>
      <c r="AA197">
        <v>4603799.8999999994</v>
      </c>
      <c r="AB197">
        <v>4556010.1999999993</v>
      </c>
      <c r="AC197">
        <v>4508220.4999999991</v>
      </c>
      <c r="AD197">
        <v>4460430.7999999989</v>
      </c>
      <c r="AE197">
        <v>4412641.0999999987</v>
      </c>
      <c r="AF197">
        <v>4364851.3999999985</v>
      </c>
      <c r="AG197">
        <v>4317061.6999999983</v>
      </c>
      <c r="AH197">
        <v>4269272</v>
      </c>
    </row>
    <row r="198" spans="1:34">
      <c r="A198" t="s">
        <v>152</v>
      </c>
      <c r="B198" t="s">
        <v>173</v>
      </c>
      <c r="C198">
        <f t="shared" si="2"/>
        <v>1945969</v>
      </c>
      <c r="D198">
        <v>12581135.363636363</v>
      </c>
      <c r="E198">
        <v>12501066.727272727</v>
      </c>
      <c r="F198">
        <v>12420998.09090909</v>
      </c>
      <c r="G198">
        <v>12340929.454545453</v>
      </c>
      <c r="H198">
        <v>12260860.818181816</v>
      </c>
      <c r="I198">
        <v>12180792.18181818</v>
      </c>
      <c r="J198">
        <v>12100723.545454543</v>
      </c>
      <c r="K198">
        <v>12020654.909090906</v>
      </c>
      <c r="L198">
        <v>11940586.27272727</v>
      </c>
      <c r="M198">
        <v>11860517.636363633</v>
      </c>
      <c r="N198">
        <v>11780449</v>
      </c>
      <c r="O198">
        <v>11713289.4</v>
      </c>
      <c r="P198">
        <v>11646129.800000001</v>
      </c>
      <c r="Q198">
        <v>11578970.200000001</v>
      </c>
      <c r="R198">
        <v>11511810.600000001</v>
      </c>
      <c r="S198">
        <v>11444651.000000002</v>
      </c>
      <c r="T198">
        <v>11377491.400000002</v>
      </c>
      <c r="U198">
        <v>11310331.800000003</v>
      </c>
      <c r="V198">
        <v>11243172.200000003</v>
      </c>
      <c r="W198">
        <v>11176012.600000003</v>
      </c>
      <c r="X198">
        <v>11108853</v>
      </c>
      <c r="Y198">
        <v>11009411.300000001</v>
      </c>
      <c r="Z198">
        <v>10909969.600000001</v>
      </c>
      <c r="AA198">
        <v>10810527.900000002</v>
      </c>
      <c r="AB198">
        <v>10711086.200000003</v>
      </c>
      <c r="AC198">
        <v>10611644.500000004</v>
      </c>
      <c r="AD198">
        <v>10512202.800000004</v>
      </c>
      <c r="AE198">
        <v>10412761.100000005</v>
      </c>
      <c r="AF198">
        <v>10313319.400000006</v>
      </c>
      <c r="AG198">
        <v>10213877.700000007</v>
      </c>
      <c r="AH198">
        <v>10114436</v>
      </c>
    </row>
    <row r="199" spans="1:34">
      <c r="A199" t="s">
        <v>152</v>
      </c>
      <c r="B199" t="s">
        <v>173</v>
      </c>
      <c r="C199">
        <f t="shared" si="2"/>
        <v>1970989</v>
      </c>
      <c r="D199">
        <v>11780968.727272728</v>
      </c>
      <c r="E199">
        <v>11649248.454545457</v>
      </c>
      <c r="F199">
        <v>11517528.181818185</v>
      </c>
      <c r="G199">
        <v>11385807.909090914</v>
      </c>
      <c r="H199">
        <v>11254087.636363642</v>
      </c>
      <c r="I199">
        <v>11122367.363636371</v>
      </c>
      <c r="J199">
        <v>10990647.090909099</v>
      </c>
      <c r="K199">
        <v>10858926.818181828</v>
      </c>
      <c r="L199">
        <v>10727206.545454556</v>
      </c>
      <c r="M199">
        <v>10595486.272727285</v>
      </c>
      <c r="N199">
        <v>10463766</v>
      </c>
      <c r="O199">
        <v>10378640</v>
      </c>
      <c r="P199">
        <v>10293514</v>
      </c>
      <c r="Q199">
        <v>10208388</v>
      </c>
      <c r="R199">
        <v>10123262</v>
      </c>
      <c r="S199">
        <v>10038136</v>
      </c>
      <c r="T199">
        <v>9953010</v>
      </c>
      <c r="U199">
        <v>9867884</v>
      </c>
      <c r="V199">
        <v>9782758</v>
      </c>
      <c r="W199">
        <v>9697632</v>
      </c>
      <c r="X199">
        <v>9612506</v>
      </c>
      <c r="Y199">
        <v>9479027.9000000004</v>
      </c>
      <c r="Z199">
        <v>9345549.8000000007</v>
      </c>
      <c r="AA199">
        <v>9212071.7000000011</v>
      </c>
      <c r="AB199">
        <v>9078593.6000000015</v>
      </c>
      <c r="AC199">
        <v>8945115.5000000019</v>
      </c>
      <c r="AD199">
        <v>8811637.4000000022</v>
      </c>
      <c r="AE199">
        <v>8678159.3000000026</v>
      </c>
      <c r="AF199">
        <v>8544681.200000003</v>
      </c>
      <c r="AG199">
        <v>8411203.1000000034</v>
      </c>
      <c r="AH199">
        <v>8277725</v>
      </c>
    </row>
    <row r="200" spans="1:34">
      <c r="A200" t="s">
        <v>152</v>
      </c>
      <c r="B200" t="s">
        <v>173</v>
      </c>
      <c r="C200">
        <f t="shared" ref="C200:C263" si="3">C195</f>
        <v>19902010</v>
      </c>
      <c r="D200">
        <v>4369990.2102272734</v>
      </c>
      <c r="E200">
        <v>4349342.4204545468</v>
      </c>
      <c r="F200">
        <v>4328694.6306818202</v>
      </c>
      <c r="G200">
        <v>4308046.8409090936</v>
      </c>
      <c r="H200">
        <v>4287399.051136367</v>
      </c>
      <c r="I200">
        <v>4266751.2613636404</v>
      </c>
      <c r="J200">
        <v>4246103.4715909138</v>
      </c>
      <c r="K200">
        <v>4225455.6818181872</v>
      </c>
      <c r="L200">
        <v>4204807.8920454606</v>
      </c>
      <c r="M200">
        <v>4184160.1022727336</v>
      </c>
      <c r="N200">
        <v>4163512.3125000042</v>
      </c>
      <c r="O200">
        <v>4157877.3750000042</v>
      </c>
      <c r="P200">
        <v>4152242.4375000042</v>
      </c>
      <c r="Q200">
        <v>4146607.5000000042</v>
      </c>
      <c r="R200">
        <v>4140972.5625000042</v>
      </c>
      <c r="S200">
        <v>4135337.6250000042</v>
      </c>
      <c r="T200">
        <v>4129702.6875000042</v>
      </c>
      <c r="U200">
        <v>4124067.7500000042</v>
      </c>
      <c r="V200">
        <v>4118432.8125000042</v>
      </c>
      <c r="W200">
        <v>4112797.8750000042</v>
      </c>
      <c r="X200">
        <v>4107162.9375000033</v>
      </c>
      <c r="Y200">
        <v>4096428.418750003</v>
      </c>
      <c r="Z200">
        <v>4085693.9000000032</v>
      </c>
      <c r="AA200">
        <v>4074959.3812500034</v>
      </c>
      <c r="AB200">
        <v>4064224.8625000035</v>
      </c>
      <c r="AC200">
        <v>4053490.3437500037</v>
      </c>
      <c r="AD200">
        <v>4042755.8250000039</v>
      </c>
      <c r="AE200">
        <v>4032021.3062500041</v>
      </c>
      <c r="AF200">
        <v>4021286.7875000043</v>
      </c>
      <c r="AG200">
        <v>4010552.2687500045</v>
      </c>
      <c r="AH200">
        <v>3999817.7500000047</v>
      </c>
    </row>
    <row r="201" spans="1:34">
      <c r="A201" t="s">
        <v>152</v>
      </c>
      <c r="B201" t="s">
        <v>173</v>
      </c>
      <c r="C201">
        <f t="shared" si="3"/>
        <v>2012020</v>
      </c>
      <c r="D201">
        <v>554795.91334818176</v>
      </c>
      <c r="E201">
        <v>552850.18607636355</v>
      </c>
      <c r="F201">
        <v>550904.45880454534</v>
      </c>
      <c r="G201">
        <v>548958.73153272714</v>
      </c>
      <c r="H201">
        <v>547013.00426090893</v>
      </c>
      <c r="I201">
        <v>545067.27698909072</v>
      </c>
      <c r="J201">
        <v>543121.54971727252</v>
      </c>
      <c r="K201">
        <v>541175.82244545431</v>
      </c>
      <c r="L201">
        <v>539230.0951736361</v>
      </c>
      <c r="M201">
        <v>537284.3679018179</v>
      </c>
      <c r="N201">
        <v>535338.64062999969</v>
      </c>
      <c r="O201">
        <v>535336.75000499969</v>
      </c>
      <c r="P201">
        <v>535334.85937999969</v>
      </c>
      <c r="Q201">
        <v>535332.96875499969</v>
      </c>
      <c r="R201">
        <v>535331.07812999969</v>
      </c>
      <c r="S201">
        <v>535329.18750499969</v>
      </c>
      <c r="T201">
        <v>535327.29687999969</v>
      </c>
      <c r="U201">
        <v>535325.40625499969</v>
      </c>
      <c r="V201">
        <v>535323.51562999969</v>
      </c>
      <c r="W201">
        <v>535321.62500499969</v>
      </c>
      <c r="X201">
        <v>535319.73437999969</v>
      </c>
      <c r="Y201">
        <v>535228.65156699973</v>
      </c>
      <c r="Z201">
        <v>535137.56875399977</v>
      </c>
      <c r="AA201">
        <v>535046.48594099982</v>
      </c>
      <c r="AB201">
        <v>534955.40312799986</v>
      </c>
      <c r="AC201">
        <v>534864.3203149999</v>
      </c>
      <c r="AD201">
        <v>534773.23750199995</v>
      </c>
      <c r="AE201">
        <v>534682.15468899999</v>
      </c>
      <c r="AF201">
        <v>534591.07187600003</v>
      </c>
      <c r="AG201">
        <v>534499.98906300007</v>
      </c>
      <c r="AH201">
        <v>534408.90625</v>
      </c>
    </row>
    <row r="202" spans="1:34">
      <c r="A202" t="s">
        <v>154</v>
      </c>
      <c r="B202" t="s">
        <v>171</v>
      </c>
      <c r="C202">
        <f t="shared" si="3"/>
        <v>1945</v>
      </c>
      <c r="D202">
        <v>2138035.4332381818</v>
      </c>
      <c r="E202">
        <v>2130275.0852263635</v>
      </c>
      <c r="F202">
        <v>2122514.7372145453</v>
      </c>
      <c r="G202">
        <v>2114754.389202727</v>
      </c>
      <c r="H202">
        <v>2106994.0411909088</v>
      </c>
      <c r="I202">
        <v>2099233.6931790905</v>
      </c>
      <c r="J202">
        <v>2091473.3451672723</v>
      </c>
      <c r="K202">
        <v>2083712.997155454</v>
      </c>
      <c r="L202">
        <v>2075952.6491436358</v>
      </c>
      <c r="M202">
        <v>2068192.3011318175</v>
      </c>
      <c r="N202">
        <v>2060431.9531199988</v>
      </c>
      <c r="O202">
        <v>2049134.5890579987</v>
      </c>
      <c r="P202">
        <v>2037837.2249959987</v>
      </c>
      <c r="Q202">
        <v>2026539.8609339986</v>
      </c>
      <c r="R202">
        <v>2015242.4968719985</v>
      </c>
      <c r="S202">
        <v>2003945.1328099985</v>
      </c>
      <c r="T202">
        <v>1992647.7687479984</v>
      </c>
      <c r="U202">
        <v>1981350.4046859983</v>
      </c>
      <c r="V202">
        <v>1970053.0406239983</v>
      </c>
      <c r="W202">
        <v>1958755.6765619982</v>
      </c>
      <c r="X202">
        <v>1947458.3124999984</v>
      </c>
      <c r="Y202">
        <v>1932948.4656249983</v>
      </c>
      <c r="Z202">
        <v>1918438.6187499983</v>
      </c>
      <c r="AA202">
        <v>1903928.7718749982</v>
      </c>
      <c r="AB202">
        <v>1889418.9249999982</v>
      </c>
      <c r="AC202">
        <v>1874909.0781249981</v>
      </c>
      <c r="AD202">
        <v>1860399.2312499981</v>
      </c>
      <c r="AE202">
        <v>1845889.384374998</v>
      </c>
      <c r="AF202">
        <v>1831379.537499998</v>
      </c>
      <c r="AG202">
        <v>1816869.690624998</v>
      </c>
      <c r="AH202">
        <v>1802359.8437499986</v>
      </c>
    </row>
    <row r="203" spans="1:34">
      <c r="A203" t="s">
        <v>154</v>
      </c>
      <c r="B203" t="s">
        <v>171</v>
      </c>
      <c r="C203">
        <f t="shared" si="3"/>
        <v>1945969</v>
      </c>
      <c r="D203">
        <v>1870591.822440909</v>
      </c>
      <c r="E203">
        <v>1857755.4495718181</v>
      </c>
      <c r="F203">
        <v>1844919.0767027272</v>
      </c>
      <c r="G203">
        <v>1832082.7038336364</v>
      </c>
      <c r="H203">
        <v>1819246.3309645455</v>
      </c>
      <c r="I203">
        <v>1806409.9580954546</v>
      </c>
      <c r="J203">
        <v>1793573.5852263637</v>
      </c>
      <c r="K203">
        <v>1780737.2123572729</v>
      </c>
      <c r="L203">
        <v>1767900.839488182</v>
      </c>
      <c r="M203">
        <v>1755064.4666190911</v>
      </c>
      <c r="N203">
        <v>1742228.0937500002</v>
      </c>
      <c r="O203">
        <v>1721876.9859370003</v>
      </c>
      <c r="P203">
        <v>1701525.8781240003</v>
      </c>
      <c r="Q203">
        <v>1681174.7703110003</v>
      </c>
      <c r="R203">
        <v>1660823.6624980003</v>
      </c>
      <c r="S203">
        <v>1640472.5546850003</v>
      </c>
      <c r="T203">
        <v>1620121.4468720003</v>
      </c>
      <c r="U203">
        <v>1599770.3390590004</v>
      </c>
      <c r="V203">
        <v>1579419.2312460004</v>
      </c>
      <c r="W203">
        <v>1559068.1234330004</v>
      </c>
      <c r="X203">
        <v>1538717.0156200002</v>
      </c>
      <c r="Y203">
        <v>1513022.8789020004</v>
      </c>
      <c r="Z203">
        <v>1487328.7421840006</v>
      </c>
      <c r="AA203">
        <v>1461634.6054660007</v>
      </c>
      <c r="AB203">
        <v>1435940.4687480009</v>
      </c>
      <c r="AC203">
        <v>1410246.3320300011</v>
      </c>
      <c r="AD203">
        <v>1384552.1953120013</v>
      </c>
      <c r="AE203">
        <v>1358858.0585940015</v>
      </c>
      <c r="AF203">
        <v>1333163.9218760014</v>
      </c>
      <c r="AG203">
        <v>1307469.7851580014</v>
      </c>
      <c r="AH203">
        <v>1281775.6484400006</v>
      </c>
    </row>
    <row r="204" spans="1:34">
      <c r="A204" t="s">
        <v>154</v>
      </c>
      <c r="B204" t="s">
        <v>171</v>
      </c>
      <c r="C204">
        <f t="shared" si="3"/>
        <v>1970989</v>
      </c>
      <c r="D204">
        <v>2473707.5305418181</v>
      </c>
      <c r="E204">
        <v>2470634.0376436366</v>
      </c>
      <c r="F204">
        <v>2467560.544745455</v>
      </c>
      <c r="G204">
        <v>2464487.0518472735</v>
      </c>
      <c r="H204">
        <v>2461413.5589490919</v>
      </c>
      <c r="I204">
        <v>2458340.0660509104</v>
      </c>
      <c r="J204">
        <v>2455266.5731527288</v>
      </c>
      <c r="K204">
        <v>2452193.0802545473</v>
      </c>
      <c r="L204">
        <v>2449119.5873563658</v>
      </c>
      <c r="M204">
        <v>2446046.0944581842</v>
      </c>
      <c r="N204">
        <v>2442972.6015600013</v>
      </c>
      <c r="O204">
        <v>2436465.7289040014</v>
      </c>
      <c r="P204">
        <v>2429958.8562480016</v>
      </c>
      <c r="Q204">
        <v>2423451.9835920017</v>
      </c>
      <c r="R204">
        <v>2416945.1109360019</v>
      </c>
      <c r="S204">
        <v>2410438.238280002</v>
      </c>
      <c r="T204">
        <v>2403931.3656240022</v>
      </c>
      <c r="U204">
        <v>2397424.4929680023</v>
      </c>
      <c r="V204">
        <v>2390917.6203120025</v>
      </c>
      <c r="W204">
        <v>2384410.7476560026</v>
      </c>
      <c r="X204">
        <v>2377903.8750000033</v>
      </c>
      <c r="Y204">
        <v>2367174.1468750034</v>
      </c>
      <c r="Z204">
        <v>2356444.4187500034</v>
      </c>
      <c r="AA204">
        <v>2345714.6906250035</v>
      </c>
      <c r="AB204">
        <v>2334984.9625000036</v>
      </c>
      <c r="AC204">
        <v>2324255.2343750037</v>
      </c>
      <c r="AD204">
        <v>2313525.5062500038</v>
      </c>
      <c r="AE204">
        <v>2302795.7781250039</v>
      </c>
      <c r="AF204">
        <v>2292066.050000004</v>
      </c>
      <c r="AG204">
        <v>2281336.3218750041</v>
      </c>
      <c r="AH204">
        <v>2270606.5937500042</v>
      </c>
    </row>
    <row r="205" spans="1:34">
      <c r="A205" t="s">
        <v>154</v>
      </c>
      <c r="B205" t="s">
        <v>171</v>
      </c>
      <c r="C205">
        <f t="shared" si="3"/>
        <v>19902010</v>
      </c>
      <c r="D205">
        <v>2016867.1178963636</v>
      </c>
      <c r="E205">
        <v>2016629.9467327273</v>
      </c>
      <c r="F205">
        <v>2016392.7755690911</v>
      </c>
      <c r="G205">
        <v>2016155.6044054548</v>
      </c>
      <c r="H205">
        <v>2015918.4332418186</v>
      </c>
      <c r="I205">
        <v>2015681.2620781823</v>
      </c>
      <c r="J205">
        <v>2015444.090914546</v>
      </c>
      <c r="K205">
        <v>2015206.9197509098</v>
      </c>
      <c r="L205">
        <v>2014969.7485872735</v>
      </c>
      <c r="M205">
        <v>2014732.5774236373</v>
      </c>
      <c r="N205">
        <v>2014495.4062600001</v>
      </c>
      <c r="O205">
        <v>2013605.4093840001</v>
      </c>
      <c r="P205">
        <v>2012715.4125080002</v>
      </c>
      <c r="Q205">
        <v>2011825.4156320002</v>
      </c>
      <c r="R205">
        <v>2010935.4187560002</v>
      </c>
      <c r="S205">
        <v>2010045.4218800003</v>
      </c>
      <c r="T205">
        <v>2009155.4250040003</v>
      </c>
      <c r="U205">
        <v>2008265.4281280003</v>
      </c>
      <c r="V205">
        <v>2007375.4312520004</v>
      </c>
      <c r="W205">
        <v>2006485.4343760004</v>
      </c>
      <c r="X205">
        <v>2005595.4375000007</v>
      </c>
      <c r="Y205">
        <v>2003639.4507810008</v>
      </c>
      <c r="Z205">
        <v>2001683.4640620009</v>
      </c>
      <c r="AA205">
        <v>1999727.4773430009</v>
      </c>
      <c r="AB205">
        <v>1997771.490624001</v>
      </c>
      <c r="AC205">
        <v>1995815.5039050011</v>
      </c>
      <c r="AD205">
        <v>1993859.5171860012</v>
      </c>
      <c r="AE205">
        <v>1991903.5304670013</v>
      </c>
      <c r="AF205">
        <v>1989947.5437480013</v>
      </c>
      <c r="AG205">
        <v>1987991.5570290014</v>
      </c>
      <c r="AH205">
        <v>1986035.5703100013</v>
      </c>
    </row>
    <row r="206" spans="1:34">
      <c r="A206" t="s">
        <v>154</v>
      </c>
      <c r="B206" t="s">
        <v>171</v>
      </c>
      <c r="C206">
        <f t="shared" si="3"/>
        <v>2012020</v>
      </c>
      <c r="D206">
        <v>645002.89949909097</v>
      </c>
      <c r="E206">
        <v>645002.89665818191</v>
      </c>
      <c r="F206">
        <v>645002.89381727285</v>
      </c>
      <c r="G206">
        <v>645002.89097636379</v>
      </c>
      <c r="H206">
        <v>645002.88813545473</v>
      </c>
      <c r="I206">
        <v>645002.88529454567</v>
      </c>
      <c r="J206">
        <v>645002.88245363662</v>
      </c>
      <c r="K206">
        <v>645002.87961272756</v>
      </c>
      <c r="L206">
        <v>645002.8767718185</v>
      </c>
      <c r="M206">
        <v>645002.87393090944</v>
      </c>
      <c r="N206">
        <v>645002.87109000026</v>
      </c>
      <c r="O206">
        <v>645000.3179670003</v>
      </c>
      <c r="P206">
        <v>644997.76484400034</v>
      </c>
      <c r="Q206">
        <v>644995.21172100038</v>
      </c>
      <c r="R206">
        <v>644992.65859800042</v>
      </c>
      <c r="S206">
        <v>644990.10547500046</v>
      </c>
      <c r="T206">
        <v>644987.55235200049</v>
      </c>
      <c r="U206">
        <v>644984.99922900053</v>
      </c>
      <c r="V206">
        <v>644982.44610600057</v>
      </c>
      <c r="W206">
        <v>644979.89298300061</v>
      </c>
      <c r="X206">
        <v>644977.33986000065</v>
      </c>
      <c r="Y206">
        <v>644897.71798200067</v>
      </c>
      <c r="Z206">
        <v>644818.0961040007</v>
      </c>
      <c r="AA206">
        <v>644738.47422600072</v>
      </c>
      <c r="AB206">
        <v>644658.85234800074</v>
      </c>
      <c r="AC206">
        <v>644579.23047000077</v>
      </c>
      <c r="AD206">
        <v>644499.60859200079</v>
      </c>
      <c r="AE206">
        <v>644419.98671400081</v>
      </c>
      <c r="AF206">
        <v>644340.36483600084</v>
      </c>
      <c r="AG206">
        <v>644260.74295800086</v>
      </c>
      <c r="AH206">
        <v>644181.12108000088</v>
      </c>
    </row>
    <row r="207" spans="1:34">
      <c r="A207" t="s">
        <v>154</v>
      </c>
      <c r="B207" t="s">
        <v>173</v>
      </c>
      <c r="C207">
        <f t="shared" si="3"/>
        <v>1945</v>
      </c>
      <c r="D207">
        <v>446151.39772727271</v>
      </c>
      <c r="E207">
        <v>444340.60795454541</v>
      </c>
      <c r="F207">
        <v>442529.81818181812</v>
      </c>
      <c r="G207">
        <v>440719.02840909082</v>
      </c>
      <c r="H207">
        <v>438908.23863636353</v>
      </c>
      <c r="I207">
        <v>437097.44886363624</v>
      </c>
      <c r="J207">
        <v>435286.65909090894</v>
      </c>
      <c r="K207">
        <v>433475.86931818165</v>
      </c>
      <c r="L207">
        <v>431665.07954545435</v>
      </c>
      <c r="M207">
        <v>429854.28977272706</v>
      </c>
      <c r="N207">
        <v>428043.5</v>
      </c>
      <c r="O207">
        <v>425537.75937500002</v>
      </c>
      <c r="P207">
        <v>423032.01875000005</v>
      </c>
      <c r="Q207">
        <v>420526.27812500007</v>
      </c>
      <c r="R207">
        <v>418020.53750000009</v>
      </c>
      <c r="S207">
        <v>415514.79687500012</v>
      </c>
      <c r="T207">
        <v>413009.05625000014</v>
      </c>
      <c r="U207">
        <v>410503.31562500016</v>
      </c>
      <c r="V207">
        <v>407997.57500000019</v>
      </c>
      <c r="W207">
        <v>405491.83437500021</v>
      </c>
      <c r="X207">
        <v>402986.09375</v>
      </c>
      <c r="Y207">
        <v>399970.546875</v>
      </c>
      <c r="Z207">
        <v>396955</v>
      </c>
      <c r="AA207">
        <v>393939.453125</v>
      </c>
      <c r="AB207">
        <v>390923.90625</v>
      </c>
      <c r="AC207">
        <v>387908.359375</v>
      </c>
      <c r="AD207">
        <v>384892.8125</v>
      </c>
      <c r="AE207">
        <v>381877.265625</v>
      </c>
      <c r="AF207">
        <v>378861.71875</v>
      </c>
      <c r="AG207">
        <v>375846.171875</v>
      </c>
      <c r="AH207">
        <v>372830.625</v>
      </c>
    </row>
    <row r="208" spans="1:34">
      <c r="A208" t="s">
        <v>154</v>
      </c>
      <c r="B208" t="s">
        <v>173</v>
      </c>
      <c r="C208">
        <f t="shared" si="3"/>
        <v>1945969</v>
      </c>
      <c r="D208">
        <v>793703.60227272729</v>
      </c>
      <c r="E208">
        <v>788705.70454545459</v>
      </c>
      <c r="F208">
        <v>783707.80681818188</v>
      </c>
      <c r="G208">
        <v>778709.90909090918</v>
      </c>
      <c r="H208">
        <v>773712.01136363647</v>
      </c>
      <c r="I208">
        <v>768714.11363636376</v>
      </c>
      <c r="J208">
        <v>763716.21590909106</v>
      </c>
      <c r="K208">
        <v>758718.31818181835</v>
      </c>
      <c r="L208">
        <v>753720.42045454565</v>
      </c>
      <c r="M208">
        <v>748722.52272727294</v>
      </c>
      <c r="N208">
        <v>743724.625</v>
      </c>
      <c r="O208">
        <v>736752.83750000002</v>
      </c>
      <c r="P208">
        <v>729781.05</v>
      </c>
      <c r="Q208">
        <v>722809.26250000007</v>
      </c>
      <c r="R208">
        <v>715837.47500000009</v>
      </c>
      <c r="S208">
        <v>708865.68750000012</v>
      </c>
      <c r="T208">
        <v>701893.90000000014</v>
      </c>
      <c r="U208">
        <v>694922.11250000016</v>
      </c>
      <c r="V208">
        <v>687950.32500000019</v>
      </c>
      <c r="W208">
        <v>680978.53750000021</v>
      </c>
      <c r="X208">
        <v>674006.75</v>
      </c>
      <c r="Y208">
        <v>665776.96250000002</v>
      </c>
      <c r="Z208">
        <v>657547.17500000005</v>
      </c>
      <c r="AA208">
        <v>649317.38750000007</v>
      </c>
      <c r="AB208">
        <v>641087.60000000009</v>
      </c>
      <c r="AC208">
        <v>632857.81250000012</v>
      </c>
      <c r="AD208">
        <v>624628.02500000014</v>
      </c>
      <c r="AE208">
        <v>616398.23750000016</v>
      </c>
      <c r="AF208">
        <v>608168.45000000019</v>
      </c>
      <c r="AG208">
        <v>599938.66250000021</v>
      </c>
      <c r="AH208">
        <v>591708.875</v>
      </c>
    </row>
    <row r="209" spans="1:34">
      <c r="A209" t="s">
        <v>154</v>
      </c>
      <c r="B209" t="s">
        <v>173</v>
      </c>
      <c r="C209">
        <f t="shared" si="3"/>
        <v>1970989</v>
      </c>
      <c r="D209">
        <v>451769.42329545453</v>
      </c>
      <c r="E209">
        <v>450647.65909090906</v>
      </c>
      <c r="F209">
        <v>449525.89488636359</v>
      </c>
      <c r="G209">
        <v>448404.13068181812</v>
      </c>
      <c r="H209">
        <v>447282.36647727265</v>
      </c>
      <c r="I209">
        <v>446160.60227272718</v>
      </c>
      <c r="J209">
        <v>445038.83806818171</v>
      </c>
      <c r="K209">
        <v>443917.07386363624</v>
      </c>
      <c r="L209">
        <v>442795.30965909077</v>
      </c>
      <c r="M209">
        <v>441673.5454545453</v>
      </c>
      <c r="N209">
        <v>440551.78125</v>
      </c>
      <c r="O209">
        <v>438509.953125</v>
      </c>
      <c r="P209">
        <v>436468.125</v>
      </c>
      <c r="Q209">
        <v>434426.296875</v>
      </c>
      <c r="R209">
        <v>432384.46875</v>
      </c>
      <c r="S209">
        <v>430342.640625</v>
      </c>
      <c r="T209">
        <v>428300.8125</v>
      </c>
      <c r="U209">
        <v>426258.984375</v>
      </c>
      <c r="V209">
        <v>424217.15625</v>
      </c>
      <c r="W209">
        <v>422175.328125</v>
      </c>
      <c r="X209">
        <v>420133.5</v>
      </c>
      <c r="Y209">
        <v>416922.875</v>
      </c>
      <c r="Z209">
        <v>413712.25</v>
      </c>
      <c r="AA209">
        <v>410501.625</v>
      </c>
      <c r="AB209">
        <v>407291</v>
      </c>
      <c r="AC209">
        <v>404080.375</v>
      </c>
      <c r="AD209">
        <v>400869.75</v>
      </c>
      <c r="AE209">
        <v>397659.125</v>
      </c>
      <c r="AF209">
        <v>394448.5</v>
      </c>
      <c r="AG209">
        <v>391237.875</v>
      </c>
      <c r="AH209">
        <v>388027.25</v>
      </c>
    </row>
    <row r="210" spans="1:34">
      <c r="A210" t="s">
        <v>154</v>
      </c>
      <c r="B210" t="s">
        <v>173</v>
      </c>
      <c r="C210">
        <f t="shared" si="3"/>
        <v>19902010</v>
      </c>
      <c r="D210">
        <v>473906.44034090912</v>
      </c>
      <c r="E210">
        <v>473820.69318181823</v>
      </c>
      <c r="F210">
        <v>473734.94602272735</v>
      </c>
      <c r="G210">
        <v>473649.19886363647</v>
      </c>
      <c r="H210">
        <v>473563.45170454559</v>
      </c>
      <c r="I210">
        <v>473477.7045454547</v>
      </c>
      <c r="J210">
        <v>473391.95738636382</v>
      </c>
      <c r="K210">
        <v>473306.21022727294</v>
      </c>
      <c r="L210">
        <v>473220.46306818206</v>
      </c>
      <c r="M210">
        <v>473134.71590909117</v>
      </c>
      <c r="N210">
        <v>473048.96875</v>
      </c>
      <c r="O210">
        <v>472749.33124999993</v>
      </c>
      <c r="P210">
        <v>472449.69374999986</v>
      </c>
      <c r="Q210">
        <v>472150.05624999979</v>
      </c>
      <c r="R210">
        <v>471850.41874999972</v>
      </c>
      <c r="S210">
        <v>471550.78124999965</v>
      </c>
      <c r="T210">
        <v>471251.14374999958</v>
      </c>
      <c r="U210">
        <v>470951.50624999951</v>
      </c>
      <c r="V210">
        <v>470651.86874999944</v>
      </c>
      <c r="W210">
        <v>470352.23124999937</v>
      </c>
      <c r="X210">
        <v>470052.59375</v>
      </c>
      <c r="Y210">
        <v>469385.57499999995</v>
      </c>
      <c r="Z210">
        <v>468718.55624999991</v>
      </c>
      <c r="AA210">
        <v>468051.53749999986</v>
      </c>
      <c r="AB210">
        <v>467384.51874999981</v>
      </c>
      <c r="AC210">
        <v>466717.49999999977</v>
      </c>
      <c r="AD210">
        <v>466050.48124999972</v>
      </c>
      <c r="AE210">
        <v>465383.46249999967</v>
      </c>
      <c r="AF210">
        <v>464716.44374999963</v>
      </c>
      <c r="AG210">
        <v>464049.42499999958</v>
      </c>
      <c r="AH210">
        <v>463382.40625</v>
      </c>
    </row>
    <row r="211" spans="1:34">
      <c r="A211" t="s">
        <v>154</v>
      </c>
      <c r="B211" t="s">
        <v>173</v>
      </c>
      <c r="C211">
        <f t="shared" si="3"/>
        <v>2012020</v>
      </c>
      <c r="D211">
        <v>2003823.5426136365</v>
      </c>
      <c r="E211">
        <v>2003823.5539772729</v>
      </c>
      <c r="F211">
        <v>2003823.5653409094</v>
      </c>
      <c r="G211">
        <v>2003823.5767045459</v>
      </c>
      <c r="H211">
        <v>2003823.5880681823</v>
      </c>
      <c r="I211">
        <v>2003823.5994318188</v>
      </c>
      <c r="J211">
        <v>2003823.6107954553</v>
      </c>
      <c r="K211">
        <v>2003823.6221590918</v>
      </c>
      <c r="L211">
        <v>2003823.6335227282</v>
      </c>
      <c r="M211">
        <v>2003823.6448863647</v>
      </c>
      <c r="N211">
        <v>2003823.65625</v>
      </c>
      <c r="O211">
        <v>2003820.2250000001</v>
      </c>
      <c r="P211">
        <v>2003816.7937500002</v>
      </c>
      <c r="Q211">
        <v>2003813.3625000003</v>
      </c>
      <c r="R211">
        <v>2003809.9312500004</v>
      </c>
      <c r="S211">
        <v>2003806.5000000005</v>
      </c>
      <c r="T211">
        <v>2003803.0687500006</v>
      </c>
      <c r="U211">
        <v>2003799.6375000007</v>
      </c>
      <c r="V211">
        <v>2003796.2062500007</v>
      </c>
      <c r="W211">
        <v>2003792.7750000008</v>
      </c>
      <c r="X211">
        <v>2003789.3437500009</v>
      </c>
      <c r="Y211">
        <v>2003554.879687001</v>
      </c>
      <c r="Z211">
        <v>2003320.4156240011</v>
      </c>
      <c r="AA211">
        <v>2003085.9515610011</v>
      </c>
      <c r="AB211">
        <v>2002851.4874980012</v>
      </c>
      <c r="AC211">
        <v>2002617.0234350013</v>
      </c>
      <c r="AD211">
        <v>2002382.5593720013</v>
      </c>
      <c r="AE211">
        <v>2002148.0953090014</v>
      </c>
      <c r="AF211">
        <v>2001913.6312460015</v>
      </c>
      <c r="AG211">
        <v>2001679.1671830015</v>
      </c>
      <c r="AH211">
        <v>2001444.7031200016</v>
      </c>
    </row>
    <row r="212" spans="1:34">
      <c r="A212" t="s">
        <v>156</v>
      </c>
      <c r="B212" t="s">
        <v>171</v>
      </c>
      <c r="C212">
        <f t="shared" si="3"/>
        <v>1945</v>
      </c>
      <c r="D212">
        <v>127509985.09090909</v>
      </c>
      <c r="E212">
        <v>127208540.18181819</v>
      </c>
      <c r="F212">
        <v>126907095.27272728</v>
      </c>
      <c r="G212">
        <v>126605650.36363637</v>
      </c>
      <c r="H212">
        <v>126304205.45454547</v>
      </c>
      <c r="I212">
        <v>126002760.54545456</v>
      </c>
      <c r="J212">
        <v>125701315.63636366</v>
      </c>
      <c r="K212">
        <v>125399870.72727275</v>
      </c>
      <c r="L212">
        <v>125098425.81818184</v>
      </c>
      <c r="M212">
        <v>124796980.90909094</v>
      </c>
      <c r="N212">
        <v>124495536.00000006</v>
      </c>
      <c r="O212">
        <v>124050262.20000006</v>
      </c>
      <c r="P212">
        <v>123604988.40000007</v>
      </c>
      <c r="Q212">
        <v>123159714.60000007</v>
      </c>
      <c r="R212">
        <v>122714440.80000007</v>
      </c>
      <c r="S212">
        <v>122269167.00000007</v>
      </c>
      <c r="T212">
        <v>121823893.20000008</v>
      </c>
      <c r="U212">
        <v>121378619.40000008</v>
      </c>
      <c r="V212">
        <v>120933345.60000008</v>
      </c>
      <c r="W212">
        <v>120488071.80000009</v>
      </c>
      <c r="X212">
        <v>120042798.00000004</v>
      </c>
      <c r="Y212">
        <v>119460014.90000005</v>
      </c>
      <c r="Z212">
        <v>118877231.80000006</v>
      </c>
      <c r="AA212">
        <v>118294448.70000006</v>
      </c>
      <c r="AB212">
        <v>117711665.60000007</v>
      </c>
      <c r="AC212">
        <v>117128882.50000007</v>
      </c>
      <c r="AD212">
        <v>116546099.40000008</v>
      </c>
      <c r="AE212">
        <v>115963316.30000009</v>
      </c>
      <c r="AF212">
        <v>115380533.20000009</v>
      </c>
      <c r="AG212">
        <v>114797750.1000001</v>
      </c>
      <c r="AH212">
        <v>114214967.00000007</v>
      </c>
    </row>
    <row r="213" spans="1:34">
      <c r="A213" t="s">
        <v>156</v>
      </c>
      <c r="B213" t="s">
        <v>171</v>
      </c>
      <c r="C213">
        <f t="shared" si="3"/>
        <v>1945969</v>
      </c>
      <c r="D213">
        <v>114350057.18181817</v>
      </c>
      <c r="E213">
        <v>113972725.36363634</v>
      </c>
      <c r="F213">
        <v>113595393.54545452</v>
      </c>
      <c r="G213">
        <v>113218061.72727269</v>
      </c>
      <c r="H213">
        <v>112840729.90909086</v>
      </c>
      <c r="I213">
        <v>112463398.09090903</v>
      </c>
      <c r="J213">
        <v>112086066.27272721</v>
      </c>
      <c r="K213">
        <v>111708734.45454538</v>
      </c>
      <c r="L213">
        <v>111331402.63636355</v>
      </c>
      <c r="M213">
        <v>110954070.81818172</v>
      </c>
      <c r="N213">
        <v>110576738.99999997</v>
      </c>
      <c r="O213">
        <v>109935657.49999997</v>
      </c>
      <c r="P213">
        <v>109294575.99999997</v>
      </c>
      <c r="Q213">
        <v>108653494.49999997</v>
      </c>
      <c r="R213">
        <v>108012412.99999997</v>
      </c>
      <c r="S213">
        <v>107371331.49999997</v>
      </c>
      <c r="T213">
        <v>106730249.99999997</v>
      </c>
      <c r="U213">
        <v>106089168.49999997</v>
      </c>
      <c r="V213">
        <v>105448086.99999997</v>
      </c>
      <c r="W213">
        <v>104807005.49999997</v>
      </c>
      <c r="X213">
        <v>104165923.99999994</v>
      </c>
      <c r="Y213">
        <v>103278531.19999994</v>
      </c>
      <c r="Z213">
        <v>102391138.39999995</v>
      </c>
      <c r="AA213">
        <v>101503745.59999995</v>
      </c>
      <c r="AB213">
        <v>100616352.79999995</v>
      </c>
      <c r="AC213">
        <v>99728959.999999955</v>
      </c>
      <c r="AD213">
        <v>98841567.199999958</v>
      </c>
      <c r="AE213">
        <v>97954174.399999961</v>
      </c>
      <c r="AF213">
        <v>97066781.599999964</v>
      </c>
      <c r="AG213">
        <v>96179388.799999967</v>
      </c>
      <c r="AH213">
        <v>95291995.999999955</v>
      </c>
    </row>
    <row r="214" spans="1:34">
      <c r="A214" t="s">
        <v>156</v>
      </c>
      <c r="B214" t="s">
        <v>171</v>
      </c>
      <c r="C214">
        <f t="shared" si="3"/>
        <v>1970989</v>
      </c>
      <c r="D214">
        <v>128976140</v>
      </c>
      <c r="E214">
        <v>128740044</v>
      </c>
      <c r="F214">
        <v>128503948</v>
      </c>
      <c r="G214">
        <v>128267852</v>
      </c>
      <c r="H214">
        <v>128031756</v>
      </c>
      <c r="I214">
        <v>127795660</v>
      </c>
      <c r="J214">
        <v>127559564</v>
      </c>
      <c r="K214">
        <v>127323468</v>
      </c>
      <c r="L214">
        <v>127087372</v>
      </c>
      <c r="M214">
        <v>126851276</v>
      </c>
      <c r="N214">
        <v>126615180</v>
      </c>
      <c r="O214">
        <v>126160205.75</v>
      </c>
      <c r="P214">
        <v>125705231.5</v>
      </c>
      <c r="Q214">
        <v>125250257.25</v>
      </c>
      <c r="R214">
        <v>124795283</v>
      </c>
      <c r="S214">
        <v>124340308.75</v>
      </c>
      <c r="T214">
        <v>123885334.5</v>
      </c>
      <c r="U214">
        <v>123430360.25</v>
      </c>
      <c r="V214">
        <v>122975386</v>
      </c>
      <c r="W214">
        <v>122520411.75</v>
      </c>
      <c r="X214">
        <v>122065437.50000001</v>
      </c>
      <c r="Y214">
        <v>121386712.90000002</v>
      </c>
      <c r="Z214">
        <v>120707988.30000003</v>
      </c>
      <c r="AA214">
        <v>120029263.70000003</v>
      </c>
      <c r="AB214">
        <v>119350539.10000004</v>
      </c>
      <c r="AC214">
        <v>118671814.50000004</v>
      </c>
      <c r="AD214">
        <v>117993089.90000005</v>
      </c>
      <c r="AE214">
        <v>117314365.30000006</v>
      </c>
      <c r="AF214">
        <v>116635640.70000006</v>
      </c>
      <c r="AG214">
        <v>115956916.10000007</v>
      </c>
      <c r="AH214">
        <v>115278191.50000004</v>
      </c>
    </row>
    <row r="215" spans="1:34">
      <c r="A215" t="s">
        <v>156</v>
      </c>
      <c r="B215" t="s">
        <v>171</v>
      </c>
      <c r="C215">
        <f t="shared" si="3"/>
        <v>19902010</v>
      </c>
      <c r="D215">
        <v>106014752.45454545</v>
      </c>
      <c r="E215">
        <v>105995463.40909091</v>
      </c>
      <c r="F215">
        <v>105976174.36363636</v>
      </c>
      <c r="G215">
        <v>105956885.31818181</v>
      </c>
      <c r="H215">
        <v>105937596.27272727</v>
      </c>
      <c r="I215">
        <v>105918307.22727272</v>
      </c>
      <c r="J215">
        <v>105899018.18181817</v>
      </c>
      <c r="K215">
        <v>105879729.13636363</v>
      </c>
      <c r="L215">
        <v>105860440.09090908</v>
      </c>
      <c r="M215">
        <v>105841151.04545453</v>
      </c>
      <c r="N215">
        <v>105821861.99999999</v>
      </c>
      <c r="O215">
        <v>105761528.59999998</v>
      </c>
      <c r="P215">
        <v>105701195.19999997</v>
      </c>
      <c r="Q215">
        <v>105640861.79999997</v>
      </c>
      <c r="R215">
        <v>105580528.39999996</v>
      </c>
      <c r="S215">
        <v>105520194.99999996</v>
      </c>
      <c r="T215">
        <v>105459861.59999995</v>
      </c>
      <c r="U215">
        <v>105399528.19999994</v>
      </c>
      <c r="V215">
        <v>105339194.79999994</v>
      </c>
      <c r="W215">
        <v>105278861.39999993</v>
      </c>
      <c r="X215">
        <v>105218527.99999994</v>
      </c>
      <c r="Y215">
        <v>105094191.04999994</v>
      </c>
      <c r="Z215">
        <v>104969854.09999993</v>
      </c>
      <c r="AA215">
        <v>104845517.14999993</v>
      </c>
      <c r="AB215">
        <v>104721180.19999993</v>
      </c>
      <c r="AC215">
        <v>104596843.24999993</v>
      </c>
      <c r="AD215">
        <v>104472506.29999992</v>
      </c>
      <c r="AE215">
        <v>104348169.34999992</v>
      </c>
      <c r="AF215">
        <v>104223832.39999992</v>
      </c>
      <c r="AG215">
        <v>104099495.44999991</v>
      </c>
      <c r="AH215">
        <v>103975158.49999996</v>
      </c>
    </row>
    <row r="216" spans="1:34">
      <c r="A216" t="s">
        <v>156</v>
      </c>
      <c r="B216" t="s">
        <v>171</v>
      </c>
      <c r="C216">
        <f t="shared" si="3"/>
        <v>2012020</v>
      </c>
      <c r="D216">
        <v>46352623.11363636</v>
      </c>
      <c r="E216">
        <v>46352622.977272719</v>
      </c>
      <c r="F216">
        <v>46352622.840909079</v>
      </c>
      <c r="G216">
        <v>46352622.704545438</v>
      </c>
      <c r="H216">
        <v>46352622.568181798</v>
      </c>
      <c r="I216">
        <v>46352622.431818157</v>
      </c>
      <c r="J216">
        <v>46352622.295454517</v>
      </c>
      <c r="K216">
        <v>46352622.159090877</v>
      </c>
      <c r="L216">
        <v>46352622.022727236</v>
      </c>
      <c r="M216">
        <v>46352621.886363596</v>
      </c>
      <c r="N216">
        <v>46352621.749999963</v>
      </c>
      <c r="O216">
        <v>46352441.887499958</v>
      </c>
      <c r="P216">
        <v>46352262.024999954</v>
      </c>
      <c r="Q216">
        <v>46352082.162499949</v>
      </c>
      <c r="R216">
        <v>46351902.299999945</v>
      </c>
      <c r="S216">
        <v>46351722.43749994</v>
      </c>
      <c r="T216">
        <v>46351542.574999936</v>
      </c>
      <c r="U216">
        <v>46351362.712499931</v>
      </c>
      <c r="V216">
        <v>46351182.849999927</v>
      </c>
      <c r="W216">
        <v>46351002.987499923</v>
      </c>
      <c r="X216">
        <v>46350823.124999918</v>
      </c>
      <c r="Y216">
        <v>46343785.493749924</v>
      </c>
      <c r="Z216">
        <v>46336747.86249993</v>
      </c>
      <c r="AA216">
        <v>46329710.231249936</v>
      </c>
      <c r="AB216">
        <v>46322672.599999942</v>
      </c>
      <c r="AC216">
        <v>46315634.968749948</v>
      </c>
      <c r="AD216">
        <v>46308597.337499954</v>
      </c>
      <c r="AE216">
        <v>46301559.70624996</v>
      </c>
      <c r="AF216">
        <v>46294522.074999966</v>
      </c>
      <c r="AG216">
        <v>46287484.443749972</v>
      </c>
      <c r="AH216">
        <v>46280446.812499955</v>
      </c>
    </row>
    <row r="217" spans="1:34">
      <c r="A217" t="s">
        <v>156</v>
      </c>
      <c r="B217" t="s">
        <v>173</v>
      </c>
      <c r="C217">
        <f t="shared" si="3"/>
        <v>1945</v>
      </c>
      <c r="D217">
        <v>83822546.909090906</v>
      </c>
      <c r="E217">
        <v>83597285.818181813</v>
      </c>
      <c r="F217">
        <v>83372024.727272719</v>
      </c>
      <c r="G217">
        <v>83146763.636363626</v>
      </c>
      <c r="H217">
        <v>82921502.545454532</v>
      </c>
      <c r="I217">
        <v>82696241.454545438</v>
      </c>
      <c r="J217">
        <v>82470980.363636345</v>
      </c>
      <c r="K217">
        <v>82245719.272727251</v>
      </c>
      <c r="L217">
        <v>82020458.181818157</v>
      </c>
      <c r="M217">
        <v>81795197.090909064</v>
      </c>
      <c r="N217">
        <v>81569936</v>
      </c>
      <c r="O217">
        <v>81233502.400000006</v>
      </c>
      <c r="P217">
        <v>80897068.800000012</v>
      </c>
      <c r="Q217">
        <v>80560635.200000018</v>
      </c>
      <c r="R217">
        <v>80224201.600000024</v>
      </c>
      <c r="S217">
        <v>79887768.00000003</v>
      </c>
      <c r="T217">
        <v>79551334.400000036</v>
      </c>
      <c r="U217">
        <v>79214900.800000042</v>
      </c>
      <c r="V217">
        <v>78878467.200000048</v>
      </c>
      <c r="W217">
        <v>78542033.600000054</v>
      </c>
      <c r="X217">
        <v>78205600</v>
      </c>
      <c r="Y217">
        <v>77763443.200000003</v>
      </c>
      <c r="Z217">
        <v>77321286.400000006</v>
      </c>
      <c r="AA217">
        <v>76879129.600000009</v>
      </c>
      <c r="AB217">
        <v>76436972.800000012</v>
      </c>
      <c r="AC217">
        <v>75994816.000000015</v>
      </c>
      <c r="AD217">
        <v>75552659.200000018</v>
      </c>
      <c r="AE217">
        <v>75110502.400000021</v>
      </c>
      <c r="AF217">
        <v>74668345.600000024</v>
      </c>
      <c r="AG217">
        <v>74226188.800000027</v>
      </c>
      <c r="AH217">
        <v>73784032</v>
      </c>
    </row>
    <row r="218" spans="1:34">
      <c r="A218" t="s">
        <v>156</v>
      </c>
      <c r="B218" t="s">
        <v>173</v>
      </c>
      <c r="C218">
        <f t="shared" si="3"/>
        <v>1945969</v>
      </c>
      <c r="D218">
        <v>90805050.181818187</v>
      </c>
      <c r="E218">
        <v>90504436.363636374</v>
      </c>
      <c r="F218">
        <v>90203822.545454562</v>
      </c>
      <c r="G218">
        <v>89903208.727272749</v>
      </c>
      <c r="H218">
        <v>89602594.909090936</v>
      </c>
      <c r="I218">
        <v>89301981.090909123</v>
      </c>
      <c r="J218">
        <v>89001367.272727311</v>
      </c>
      <c r="K218">
        <v>88700753.454545498</v>
      </c>
      <c r="L218">
        <v>88400139.636363685</v>
      </c>
      <c r="M218">
        <v>88099525.818181872</v>
      </c>
      <c r="N218">
        <v>87798912</v>
      </c>
      <c r="O218">
        <v>87293927.200000003</v>
      </c>
      <c r="P218">
        <v>86788942.400000006</v>
      </c>
      <c r="Q218">
        <v>86283957.600000009</v>
      </c>
      <c r="R218">
        <v>85778972.800000012</v>
      </c>
      <c r="S218">
        <v>85273988.000000015</v>
      </c>
      <c r="T218">
        <v>84769003.200000018</v>
      </c>
      <c r="U218">
        <v>84264018.400000021</v>
      </c>
      <c r="V218">
        <v>83759033.600000024</v>
      </c>
      <c r="W218">
        <v>83254048.800000027</v>
      </c>
      <c r="X218">
        <v>82749064</v>
      </c>
      <c r="Y218">
        <v>82052162.400000006</v>
      </c>
      <c r="Z218">
        <v>81355260.800000012</v>
      </c>
      <c r="AA218">
        <v>80658359.200000018</v>
      </c>
      <c r="AB218">
        <v>79961457.600000024</v>
      </c>
      <c r="AC218">
        <v>79264556.00000003</v>
      </c>
      <c r="AD218">
        <v>78567654.400000036</v>
      </c>
      <c r="AE218">
        <v>77870752.800000042</v>
      </c>
      <c r="AF218">
        <v>77173851.200000048</v>
      </c>
      <c r="AG218">
        <v>76476949.600000054</v>
      </c>
      <c r="AH218">
        <v>75780048</v>
      </c>
    </row>
    <row r="219" spans="1:34">
      <c r="A219" t="s">
        <v>156</v>
      </c>
      <c r="B219" t="s">
        <v>173</v>
      </c>
      <c r="C219">
        <f t="shared" si="3"/>
        <v>1970989</v>
      </c>
      <c r="D219">
        <v>45459469.454545453</v>
      </c>
      <c r="E219">
        <v>45296010.909090906</v>
      </c>
      <c r="F219">
        <v>45132552.36363636</v>
      </c>
      <c r="G219">
        <v>44969093.818181813</v>
      </c>
      <c r="H219">
        <v>44805635.272727266</v>
      </c>
      <c r="I219">
        <v>44642176.727272719</v>
      </c>
      <c r="J219">
        <v>44478718.181818172</v>
      </c>
      <c r="K219">
        <v>44315259.636363626</v>
      </c>
      <c r="L219">
        <v>44151801.090909079</v>
      </c>
      <c r="M219">
        <v>43988342.545454532</v>
      </c>
      <c r="N219">
        <v>43824884</v>
      </c>
      <c r="O219">
        <v>43511933.600000001</v>
      </c>
      <c r="P219">
        <v>43198983.200000003</v>
      </c>
      <c r="Q219">
        <v>42886032.800000004</v>
      </c>
      <c r="R219">
        <v>42573082.400000006</v>
      </c>
      <c r="S219">
        <v>42260132.000000007</v>
      </c>
      <c r="T219">
        <v>41947181.600000009</v>
      </c>
      <c r="U219">
        <v>41634231.20000001</v>
      </c>
      <c r="V219">
        <v>41321280.800000012</v>
      </c>
      <c r="W219">
        <v>41008330.400000013</v>
      </c>
      <c r="X219">
        <v>40695380</v>
      </c>
      <c r="Y219">
        <v>40231006.799999997</v>
      </c>
      <c r="Z219">
        <v>39766633.599999994</v>
      </c>
      <c r="AA219">
        <v>39302260.399999991</v>
      </c>
      <c r="AB219">
        <v>38837887.199999988</v>
      </c>
      <c r="AC219">
        <v>38373513.999999985</v>
      </c>
      <c r="AD219">
        <v>37909140.799999982</v>
      </c>
      <c r="AE219">
        <v>37444767.599999979</v>
      </c>
      <c r="AF219">
        <v>36980394.399999976</v>
      </c>
      <c r="AG219">
        <v>36516021.199999973</v>
      </c>
      <c r="AH219">
        <v>36051648</v>
      </c>
    </row>
    <row r="220" spans="1:34">
      <c r="A220" t="s">
        <v>156</v>
      </c>
      <c r="B220" t="s">
        <v>173</v>
      </c>
      <c r="C220">
        <f t="shared" si="3"/>
        <v>19902010</v>
      </c>
      <c r="D220">
        <v>33887501.818181813</v>
      </c>
      <c r="E220">
        <v>33876539.636363626</v>
      </c>
      <c r="F220">
        <v>33865577.454545438</v>
      </c>
      <c r="G220">
        <v>33854615.272727251</v>
      </c>
      <c r="H220">
        <v>33843653.090909064</v>
      </c>
      <c r="I220">
        <v>33832690.909090877</v>
      </c>
      <c r="J220">
        <v>33821728.727272689</v>
      </c>
      <c r="K220">
        <v>33810766.545454502</v>
      </c>
      <c r="L220">
        <v>33799804.363636315</v>
      </c>
      <c r="M220">
        <v>33788842.181818128</v>
      </c>
      <c r="N220">
        <v>33777879.999999963</v>
      </c>
      <c r="O220">
        <v>33743642.199999958</v>
      </c>
      <c r="P220">
        <v>33709404.399999961</v>
      </c>
      <c r="Q220">
        <v>33675166.599999964</v>
      </c>
      <c r="R220">
        <v>33640928.799999967</v>
      </c>
      <c r="S220">
        <v>33606690.99999997</v>
      </c>
      <c r="T220">
        <v>33572453.199999973</v>
      </c>
      <c r="U220">
        <v>33538215.399999972</v>
      </c>
      <c r="V220">
        <v>33503977.599999972</v>
      </c>
      <c r="W220">
        <v>33469739.799999971</v>
      </c>
      <c r="X220">
        <v>33435501.999999978</v>
      </c>
      <c r="Y220">
        <v>33364690.999999978</v>
      </c>
      <c r="Z220">
        <v>33293879.999999978</v>
      </c>
      <c r="AA220">
        <v>33223068.999999978</v>
      </c>
      <c r="AB220">
        <v>33152257.999999978</v>
      </c>
      <c r="AC220">
        <v>33081446.999999978</v>
      </c>
      <c r="AD220">
        <v>33010635.999999978</v>
      </c>
      <c r="AE220">
        <v>32939824.999999978</v>
      </c>
      <c r="AF220">
        <v>32869013.999999978</v>
      </c>
      <c r="AG220">
        <v>32798202.999999978</v>
      </c>
      <c r="AH220">
        <v>32727391.999999978</v>
      </c>
    </row>
    <row r="221" spans="1:34">
      <c r="A221" t="s">
        <v>156</v>
      </c>
      <c r="B221" t="s">
        <v>173</v>
      </c>
      <c r="C221">
        <f t="shared" si="3"/>
        <v>2012020</v>
      </c>
      <c r="D221">
        <v>35875470.772727273</v>
      </c>
      <c r="E221">
        <v>35875471.045454547</v>
      </c>
      <c r="F221">
        <v>35875471.31818182</v>
      </c>
      <c r="G221">
        <v>35875471.590909094</v>
      </c>
      <c r="H221">
        <v>35875471.863636367</v>
      </c>
      <c r="I221">
        <v>35875472.13636364</v>
      </c>
      <c r="J221">
        <v>35875472.409090914</v>
      </c>
      <c r="K221">
        <v>35875472.681818187</v>
      </c>
      <c r="L221">
        <v>35875472.954545461</v>
      </c>
      <c r="M221">
        <v>35875473.227272734</v>
      </c>
      <c r="N221">
        <v>35875473.499999985</v>
      </c>
      <c r="O221">
        <v>35875358.574999988</v>
      </c>
      <c r="P221">
        <v>35875243.649999991</v>
      </c>
      <c r="Q221">
        <v>35875128.724999994</v>
      </c>
      <c r="R221">
        <v>35875013.799999997</v>
      </c>
      <c r="S221">
        <v>35874898.875</v>
      </c>
      <c r="T221">
        <v>35874783.950000003</v>
      </c>
      <c r="U221">
        <v>35874669.025000006</v>
      </c>
      <c r="V221">
        <v>35874554.100000009</v>
      </c>
      <c r="W221">
        <v>35874439.175000012</v>
      </c>
      <c r="X221">
        <v>35874324.250000015</v>
      </c>
      <c r="Y221">
        <v>35868938.950000018</v>
      </c>
      <c r="Z221">
        <v>35863553.650000021</v>
      </c>
      <c r="AA221">
        <v>35858168.350000024</v>
      </c>
      <c r="AB221">
        <v>35852783.050000027</v>
      </c>
      <c r="AC221">
        <v>35847397.75000003</v>
      </c>
      <c r="AD221">
        <v>35842012.450000033</v>
      </c>
      <c r="AE221">
        <v>35836627.150000036</v>
      </c>
      <c r="AF221">
        <v>35831241.850000039</v>
      </c>
      <c r="AG221">
        <v>35825856.550000042</v>
      </c>
      <c r="AH221">
        <v>35820471.250000045</v>
      </c>
    </row>
    <row r="222" spans="1:34">
      <c r="A222" t="s">
        <v>158</v>
      </c>
      <c r="B222" t="s">
        <v>171</v>
      </c>
      <c r="C222">
        <f t="shared" si="3"/>
        <v>1945</v>
      </c>
      <c r="D222">
        <v>200786161.45454547</v>
      </c>
      <c r="E222">
        <v>199717122.90909094</v>
      </c>
      <c r="F222">
        <v>198648084.3636364</v>
      </c>
      <c r="G222">
        <v>197579045.81818187</v>
      </c>
      <c r="H222">
        <v>196510007.27272734</v>
      </c>
      <c r="I222">
        <v>195440968.72727281</v>
      </c>
      <c r="J222">
        <v>194371930.18181828</v>
      </c>
      <c r="K222">
        <v>193302891.63636374</v>
      </c>
      <c r="L222">
        <v>192233853.09090921</v>
      </c>
      <c r="M222">
        <v>191164814.54545468</v>
      </c>
      <c r="N222">
        <v>190095776</v>
      </c>
      <c r="O222">
        <v>188704918.40000001</v>
      </c>
      <c r="P222">
        <v>187314060.80000001</v>
      </c>
      <c r="Q222">
        <v>185923203.20000002</v>
      </c>
      <c r="R222">
        <v>184532345.60000002</v>
      </c>
      <c r="S222">
        <v>183141488.00000003</v>
      </c>
      <c r="T222">
        <v>181750630.40000004</v>
      </c>
      <c r="U222">
        <v>180359772.80000004</v>
      </c>
      <c r="V222">
        <v>178968915.20000005</v>
      </c>
      <c r="W222">
        <v>177578057.60000005</v>
      </c>
      <c r="X222">
        <v>176187200</v>
      </c>
      <c r="Y222">
        <v>174454958.40000001</v>
      </c>
      <c r="Z222">
        <v>172722716.80000001</v>
      </c>
      <c r="AA222">
        <v>170990475.20000002</v>
      </c>
      <c r="AB222">
        <v>169258233.60000002</v>
      </c>
      <c r="AC222">
        <v>167525992.00000003</v>
      </c>
      <c r="AD222">
        <v>165793750.40000004</v>
      </c>
      <c r="AE222">
        <v>164061508.80000004</v>
      </c>
      <c r="AF222">
        <v>162329267.20000005</v>
      </c>
      <c r="AG222">
        <v>160597025.60000005</v>
      </c>
      <c r="AH222">
        <v>158864784</v>
      </c>
    </row>
    <row r="223" spans="1:34">
      <c r="A223" t="s">
        <v>158</v>
      </c>
      <c r="B223" t="s">
        <v>171</v>
      </c>
      <c r="C223">
        <f t="shared" si="3"/>
        <v>1945969</v>
      </c>
      <c r="D223">
        <v>153942564.36363637</v>
      </c>
      <c r="E223">
        <v>152946776.72727275</v>
      </c>
      <c r="F223">
        <v>151950989.09090912</v>
      </c>
      <c r="G223">
        <v>150955201.4545455</v>
      </c>
      <c r="H223">
        <v>149959413.81818187</v>
      </c>
      <c r="I223">
        <v>148963626.18181825</v>
      </c>
      <c r="J223">
        <v>147967838.54545462</v>
      </c>
      <c r="K223">
        <v>146972050.909091</v>
      </c>
      <c r="L223">
        <v>145976263.27272737</v>
      </c>
      <c r="M223">
        <v>144980475.63636374</v>
      </c>
      <c r="N223">
        <v>143984688</v>
      </c>
      <c r="O223">
        <v>142445284.80000001</v>
      </c>
      <c r="P223">
        <v>140905881.60000002</v>
      </c>
      <c r="Q223">
        <v>139366478.40000004</v>
      </c>
      <c r="R223">
        <v>137827075.20000005</v>
      </c>
      <c r="S223">
        <v>136287672.00000006</v>
      </c>
      <c r="T223">
        <v>134748268.80000007</v>
      </c>
      <c r="U223">
        <v>133208865.60000007</v>
      </c>
      <c r="V223">
        <v>131669462.40000007</v>
      </c>
      <c r="W223">
        <v>130130059.20000006</v>
      </c>
      <c r="X223">
        <v>128590656</v>
      </c>
      <c r="Y223">
        <v>126594064.8</v>
      </c>
      <c r="Z223">
        <v>124597473.59999999</v>
      </c>
      <c r="AA223">
        <v>122600882.39999999</v>
      </c>
      <c r="AB223">
        <v>120604291.19999999</v>
      </c>
      <c r="AC223">
        <v>118607699.99999999</v>
      </c>
      <c r="AD223">
        <v>116611108.79999998</v>
      </c>
      <c r="AE223">
        <v>114614517.59999998</v>
      </c>
      <c r="AF223">
        <v>112617926.39999998</v>
      </c>
      <c r="AG223">
        <v>110621335.19999997</v>
      </c>
      <c r="AH223">
        <v>108624744</v>
      </c>
    </row>
    <row r="224" spans="1:34">
      <c r="A224" t="s">
        <v>158</v>
      </c>
      <c r="B224" t="s">
        <v>171</v>
      </c>
      <c r="C224">
        <f t="shared" si="3"/>
        <v>1970989</v>
      </c>
      <c r="D224">
        <v>177269561.45454544</v>
      </c>
      <c r="E224">
        <v>177099522.90909088</v>
      </c>
      <c r="F224">
        <v>176929484.36363631</v>
      </c>
      <c r="G224">
        <v>176759445.81818175</v>
      </c>
      <c r="H224">
        <v>176589407.27272719</v>
      </c>
      <c r="I224">
        <v>176419368.72727263</v>
      </c>
      <c r="J224">
        <v>176249330.18181807</v>
      </c>
      <c r="K224">
        <v>176079291.63636351</v>
      </c>
      <c r="L224">
        <v>175909253.09090894</v>
      </c>
      <c r="M224">
        <v>175739214.54545438</v>
      </c>
      <c r="N224">
        <v>175569175.99999985</v>
      </c>
      <c r="O224">
        <v>175218933.59999985</v>
      </c>
      <c r="P224">
        <v>174868691.19999984</v>
      </c>
      <c r="Q224">
        <v>174518448.79999983</v>
      </c>
      <c r="R224">
        <v>174168206.39999983</v>
      </c>
      <c r="S224">
        <v>173817963.99999982</v>
      </c>
      <c r="T224">
        <v>173467721.59999982</v>
      </c>
      <c r="U224">
        <v>173117479.19999981</v>
      </c>
      <c r="V224">
        <v>172767236.7999998</v>
      </c>
      <c r="W224">
        <v>172416994.3999998</v>
      </c>
      <c r="X224">
        <v>172066751.99999985</v>
      </c>
      <c r="Y224">
        <v>171484288.79999983</v>
      </c>
      <c r="Z224">
        <v>170901825.59999985</v>
      </c>
      <c r="AA224">
        <v>170319362.39999986</v>
      </c>
      <c r="AB224">
        <v>169736899.19999987</v>
      </c>
      <c r="AC224">
        <v>169154435.99999988</v>
      </c>
      <c r="AD224">
        <v>168571972.79999989</v>
      </c>
      <c r="AE224">
        <v>167989509.5999999</v>
      </c>
      <c r="AF224">
        <v>167407046.39999992</v>
      </c>
      <c r="AG224">
        <v>166824583.19999993</v>
      </c>
      <c r="AH224">
        <v>166242119.99999994</v>
      </c>
    </row>
    <row r="225" spans="1:34">
      <c r="A225" t="s">
        <v>158</v>
      </c>
      <c r="B225" t="s">
        <v>171</v>
      </c>
      <c r="C225">
        <f t="shared" si="3"/>
        <v>19902010</v>
      </c>
      <c r="D225">
        <v>245223439.27272728</v>
      </c>
      <c r="E225">
        <v>245135486.54545456</v>
      </c>
      <c r="F225">
        <v>245047533.81818184</v>
      </c>
      <c r="G225">
        <v>244959581.09090912</v>
      </c>
      <c r="H225">
        <v>244871628.3636364</v>
      </c>
      <c r="I225">
        <v>244783675.63636369</v>
      </c>
      <c r="J225">
        <v>244695722.90909097</v>
      </c>
      <c r="K225">
        <v>244607770.18181825</v>
      </c>
      <c r="L225">
        <v>244519817.45454553</v>
      </c>
      <c r="M225">
        <v>244431864.72727281</v>
      </c>
      <c r="N225">
        <v>244343912</v>
      </c>
      <c r="O225">
        <v>244135520</v>
      </c>
      <c r="P225">
        <v>243927128</v>
      </c>
      <c r="Q225">
        <v>243718736</v>
      </c>
      <c r="R225">
        <v>243510344</v>
      </c>
      <c r="S225">
        <v>243301952</v>
      </c>
      <c r="T225">
        <v>243093560</v>
      </c>
      <c r="U225">
        <v>242885168</v>
      </c>
      <c r="V225">
        <v>242676776</v>
      </c>
      <c r="W225">
        <v>242468384</v>
      </c>
      <c r="X225">
        <v>242259992.00000012</v>
      </c>
      <c r="Y225">
        <v>241861858.4000001</v>
      </c>
      <c r="Z225">
        <v>241463724.80000007</v>
      </c>
      <c r="AA225">
        <v>241065591.20000005</v>
      </c>
      <c r="AB225">
        <v>240667457.60000002</v>
      </c>
      <c r="AC225">
        <v>240269324</v>
      </c>
      <c r="AD225">
        <v>239871190.39999998</v>
      </c>
      <c r="AE225">
        <v>239473056.79999995</v>
      </c>
      <c r="AF225">
        <v>239074923.19999993</v>
      </c>
      <c r="AG225">
        <v>238676789.5999999</v>
      </c>
      <c r="AH225">
        <v>238278656</v>
      </c>
    </row>
    <row r="226" spans="1:34">
      <c r="A226" t="s">
        <v>158</v>
      </c>
      <c r="B226" t="s">
        <v>171</v>
      </c>
      <c r="C226">
        <f t="shared" si="3"/>
        <v>2012020</v>
      </c>
      <c r="D226">
        <v>76920523.5</v>
      </c>
      <c r="E226">
        <v>76920523.5</v>
      </c>
      <c r="F226">
        <v>76920523.5</v>
      </c>
      <c r="G226">
        <v>76920523.5</v>
      </c>
      <c r="H226">
        <v>76920523.5</v>
      </c>
      <c r="I226">
        <v>76920523.5</v>
      </c>
      <c r="J226">
        <v>76920523.5</v>
      </c>
      <c r="K226">
        <v>76920523.5</v>
      </c>
      <c r="L226">
        <v>76920523.5</v>
      </c>
      <c r="M226">
        <v>76920523.5</v>
      </c>
      <c r="N226">
        <v>76920523.5</v>
      </c>
      <c r="O226">
        <v>76920249.050000012</v>
      </c>
      <c r="P226">
        <v>76919974.600000024</v>
      </c>
      <c r="Q226">
        <v>76919700.150000036</v>
      </c>
      <c r="R226">
        <v>76919425.700000048</v>
      </c>
      <c r="S226">
        <v>76919151.25000006</v>
      </c>
      <c r="T226">
        <v>76918876.800000072</v>
      </c>
      <c r="U226">
        <v>76918602.350000083</v>
      </c>
      <c r="V226">
        <v>76918327.900000095</v>
      </c>
      <c r="W226">
        <v>76918053.450000107</v>
      </c>
      <c r="X226">
        <v>76917779.000000089</v>
      </c>
      <c r="Y226">
        <v>76905789.050000086</v>
      </c>
      <c r="Z226">
        <v>76893799.100000083</v>
      </c>
      <c r="AA226">
        <v>76881809.15000008</v>
      </c>
      <c r="AB226">
        <v>76869819.200000077</v>
      </c>
      <c r="AC226">
        <v>76857829.250000075</v>
      </c>
      <c r="AD226">
        <v>76845839.300000072</v>
      </c>
      <c r="AE226">
        <v>76833849.350000069</v>
      </c>
      <c r="AF226">
        <v>76821859.400000066</v>
      </c>
      <c r="AG226">
        <v>76809869.450000063</v>
      </c>
      <c r="AH226">
        <v>76797879.50000006</v>
      </c>
    </row>
    <row r="227" spans="1:34">
      <c r="A227" t="s">
        <v>158</v>
      </c>
      <c r="B227" t="s">
        <v>173</v>
      </c>
      <c r="C227">
        <f t="shared" si="3"/>
        <v>1945</v>
      </c>
      <c r="D227">
        <v>119360280.72727273</v>
      </c>
      <c r="E227">
        <v>118723177.45454547</v>
      </c>
      <c r="F227">
        <v>118086074.1818182</v>
      </c>
      <c r="G227">
        <v>117448970.90909094</v>
      </c>
      <c r="H227">
        <v>116811867.63636367</v>
      </c>
      <c r="I227">
        <v>116174764.3636364</v>
      </c>
      <c r="J227">
        <v>115537661.09090914</v>
      </c>
      <c r="K227">
        <v>114900557.81818187</v>
      </c>
      <c r="L227">
        <v>114263454.54545461</v>
      </c>
      <c r="M227">
        <v>113626351.27272734</v>
      </c>
      <c r="N227">
        <v>112989248</v>
      </c>
      <c r="O227">
        <v>112155903.2</v>
      </c>
      <c r="P227">
        <v>111322558.40000001</v>
      </c>
      <c r="Q227">
        <v>110489213.60000001</v>
      </c>
      <c r="R227">
        <v>109655868.80000001</v>
      </c>
      <c r="S227">
        <v>108822524.00000001</v>
      </c>
      <c r="T227">
        <v>107989179.20000002</v>
      </c>
      <c r="U227">
        <v>107155834.40000002</v>
      </c>
      <c r="V227">
        <v>106322489.60000002</v>
      </c>
      <c r="W227">
        <v>105489144.80000003</v>
      </c>
      <c r="X227">
        <v>104655800</v>
      </c>
      <c r="Y227">
        <v>103617984</v>
      </c>
      <c r="Z227">
        <v>102580168</v>
      </c>
      <c r="AA227">
        <v>101542352</v>
      </c>
      <c r="AB227">
        <v>100504536</v>
      </c>
      <c r="AC227">
        <v>99466720</v>
      </c>
      <c r="AD227">
        <v>98428904</v>
      </c>
      <c r="AE227">
        <v>97391088</v>
      </c>
      <c r="AF227">
        <v>96353272</v>
      </c>
      <c r="AG227">
        <v>95315456</v>
      </c>
      <c r="AH227">
        <v>94277640</v>
      </c>
    </row>
    <row r="228" spans="1:34">
      <c r="A228" t="s">
        <v>158</v>
      </c>
      <c r="B228" t="s">
        <v>173</v>
      </c>
      <c r="C228">
        <f t="shared" si="3"/>
        <v>1945969</v>
      </c>
      <c r="D228">
        <v>86287293.090909094</v>
      </c>
      <c r="E228">
        <v>85726594.181818187</v>
      </c>
      <c r="F228">
        <v>85165895.272727281</v>
      </c>
      <c r="G228">
        <v>84605196.363636374</v>
      </c>
      <c r="H228">
        <v>84044497.454545468</v>
      </c>
      <c r="I228">
        <v>83483798.545454562</v>
      </c>
      <c r="J228">
        <v>82923099.636363655</v>
      </c>
      <c r="K228">
        <v>82362400.727272749</v>
      </c>
      <c r="L228">
        <v>81801701.818181843</v>
      </c>
      <c r="M228">
        <v>81241002.909090936</v>
      </c>
      <c r="N228">
        <v>80680304</v>
      </c>
      <c r="O228">
        <v>79803992</v>
      </c>
      <c r="P228">
        <v>78927680</v>
      </c>
      <c r="Q228">
        <v>78051368</v>
      </c>
      <c r="R228">
        <v>77175056</v>
      </c>
      <c r="S228">
        <v>76298744</v>
      </c>
      <c r="T228">
        <v>75422432</v>
      </c>
      <c r="U228">
        <v>74546120</v>
      </c>
      <c r="V228">
        <v>73669808</v>
      </c>
      <c r="W228">
        <v>72793496</v>
      </c>
      <c r="X228">
        <v>71917184</v>
      </c>
      <c r="Y228">
        <v>70775252.400000006</v>
      </c>
      <c r="Z228">
        <v>69633320.800000012</v>
      </c>
      <c r="AA228">
        <v>68491389.200000018</v>
      </c>
      <c r="AB228">
        <v>67349457.600000024</v>
      </c>
      <c r="AC228">
        <v>66207526.000000022</v>
      </c>
      <c r="AD228">
        <v>65065594.400000021</v>
      </c>
      <c r="AE228">
        <v>63923662.800000019</v>
      </c>
      <c r="AF228">
        <v>62781731.200000018</v>
      </c>
      <c r="AG228">
        <v>61639799.600000016</v>
      </c>
      <c r="AH228">
        <v>60497868</v>
      </c>
    </row>
    <row r="229" spans="1:34">
      <c r="A229" t="s">
        <v>158</v>
      </c>
      <c r="B229" t="s">
        <v>173</v>
      </c>
      <c r="C229">
        <f t="shared" si="3"/>
        <v>1970989</v>
      </c>
      <c r="D229">
        <v>50159323.63636364</v>
      </c>
      <c r="E229">
        <v>50061483.272727281</v>
      </c>
      <c r="F229">
        <v>49963642.909090921</v>
      </c>
      <c r="G229">
        <v>49865802.545454562</v>
      </c>
      <c r="H229">
        <v>49767962.181818202</v>
      </c>
      <c r="I229">
        <v>49670121.818181843</v>
      </c>
      <c r="J229">
        <v>49572281.454545483</v>
      </c>
      <c r="K229">
        <v>49474441.090909123</v>
      </c>
      <c r="L229">
        <v>49376600.727272764</v>
      </c>
      <c r="M229">
        <v>49278760.363636404</v>
      </c>
      <c r="N229">
        <v>49180920</v>
      </c>
      <c r="O229">
        <v>48975628</v>
      </c>
      <c r="P229">
        <v>48770336</v>
      </c>
      <c r="Q229">
        <v>48565044</v>
      </c>
      <c r="R229">
        <v>48359752</v>
      </c>
      <c r="S229">
        <v>48154460</v>
      </c>
      <c r="T229">
        <v>47949168</v>
      </c>
      <c r="U229">
        <v>47743876</v>
      </c>
      <c r="V229">
        <v>47538584</v>
      </c>
      <c r="W229">
        <v>47333292</v>
      </c>
      <c r="X229">
        <v>47128000</v>
      </c>
      <c r="Y229">
        <v>46784276.800000004</v>
      </c>
      <c r="Z229">
        <v>46440553.600000009</v>
      </c>
      <c r="AA229">
        <v>46096830.400000013</v>
      </c>
      <c r="AB229">
        <v>45753107.200000018</v>
      </c>
      <c r="AC229">
        <v>45409384.000000022</v>
      </c>
      <c r="AD229">
        <v>45065660.800000027</v>
      </c>
      <c r="AE229">
        <v>44721937.600000031</v>
      </c>
      <c r="AF229">
        <v>44378214.400000036</v>
      </c>
      <c r="AG229">
        <v>44034491.20000004</v>
      </c>
      <c r="AH229">
        <v>43690768</v>
      </c>
    </row>
    <row r="230" spans="1:34">
      <c r="A230" t="s">
        <v>158</v>
      </c>
      <c r="B230" t="s">
        <v>173</v>
      </c>
      <c r="C230">
        <f t="shared" si="3"/>
        <v>19902010</v>
      </c>
      <c r="D230">
        <v>51769594.545454547</v>
      </c>
      <c r="E230">
        <v>51718637.090909094</v>
      </c>
      <c r="F230">
        <v>51667679.63636364</v>
      </c>
      <c r="G230">
        <v>51616722.181818187</v>
      </c>
      <c r="H230">
        <v>51565764.727272734</v>
      </c>
      <c r="I230">
        <v>51514807.272727281</v>
      </c>
      <c r="J230">
        <v>51463849.818181828</v>
      </c>
      <c r="K230">
        <v>51412892.363636374</v>
      </c>
      <c r="L230">
        <v>51361934.909090921</v>
      </c>
      <c r="M230">
        <v>51310977.454545468</v>
      </c>
      <c r="N230">
        <v>51260020</v>
      </c>
      <c r="O230">
        <v>51137146</v>
      </c>
      <c r="P230">
        <v>51014272</v>
      </c>
      <c r="Q230">
        <v>50891398</v>
      </c>
      <c r="R230">
        <v>50768524</v>
      </c>
      <c r="S230">
        <v>50645650</v>
      </c>
      <c r="T230">
        <v>50522776</v>
      </c>
      <c r="U230">
        <v>50399902</v>
      </c>
      <c r="V230">
        <v>50277028</v>
      </c>
      <c r="W230">
        <v>50154154</v>
      </c>
      <c r="X230">
        <v>50031280</v>
      </c>
      <c r="Y230">
        <v>49784624</v>
      </c>
      <c r="Z230">
        <v>49537968</v>
      </c>
      <c r="AA230">
        <v>49291312</v>
      </c>
      <c r="AB230">
        <v>49044656</v>
      </c>
      <c r="AC230">
        <v>48798000</v>
      </c>
      <c r="AD230">
        <v>48551344</v>
      </c>
      <c r="AE230">
        <v>48304688</v>
      </c>
      <c r="AF230">
        <v>48058032</v>
      </c>
      <c r="AG230">
        <v>47811376</v>
      </c>
      <c r="AH230">
        <v>47564720</v>
      </c>
    </row>
    <row r="231" spans="1:34">
      <c r="A231" t="s">
        <v>158</v>
      </c>
      <c r="B231" t="s">
        <v>173</v>
      </c>
      <c r="C231">
        <f t="shared" si="3"/>
        <v>2012020</v>
      </c>
      <c r="D231">
        <v>258071726.18181819</v>
      </c>
      <c r="E231">
        <v>258071728.36363637</v>
      </c>
      <c r="F231">
        <v>258071730.54545456</v>
      </c>
      <c r="G231">
        <v>258071732.72727275</v>
      </c>
      <c r="H231">
        <v>258071734.90909094</v>
      </c>
      <c r="I231">
        <v>258071737.09090912</v>
      </c>
      <c r="J231">
        <v>258071739.27272731</v>
      </c>
      <c r="K231">
        <v>258071741.4545455</v>
      </c>
      <c r="L231">
        <v>258071743.63636369</v>
      </c>
      <c r="M231">
        <v>258071745.81818187</v>
      </c>
      <c r="N231">
        <v>258071748</v>
      </c>
      <c r="O231">
        <v>258071017.69999999</v>
      </c>
      <c r="P231">
        <v>258070287.39999998</v>
      </c>
      <c r="Q231">
        <v>258069557.09999996</v>
      </c>
      <c r="R231">
        <v>258068826.79999995</v>
      </c>
      <c r="S231">
        <v>258068096.49999994</v>
      </c>
      <c r="T231">
        <v>258067366.19999993</v>
      </c>
      <c r="U231">
        <v>258066635.89999992</v>
      </c>
      <c r="V231">
        <v>258065905.5999999</v>
      </c>
      <c r="W231">
        <v>258065175.29999989</v>
      </c>
      <c r="X231">
        <v>258064444.99999982</v>
      </c>
      <c r="Y231">
        <v>258024206.64999986</v>
      </c>
      <c r="Z231">
        <v>257983968.29999989</v>
      </c>
      <c r="AA231">
        <v>257943729.94999993</v>
      </c>
      <c r="AB231">
        <v>257903491.59999996</v>
      </c>
      <c r="AC231">
        <v>257863253.25</v>
      </c>
      <c r="AD231">
        <v>257823014.90000004</v>
      </c>
      <c r="AE231">
        <v>257782776.55000007</v>
      </c>
      <c r="AF231">
        <v>257742538.20000011</v>
      </c>
      <c r="AG231">
        <v>257702299.85000014</v>
      </c>
      <c r="AH231">
        <v>257662061.50000006</v>
      </c>
    </row>
    <row r="232" spans="1:34">
      <c r="A232" t="s">
        <v>160</v>
      </c>
      <c r="B232" t="s">
        <v>171</v>
      </c>
      <c r="C232">
        <f t="shared" si="3"/>
        <v>1945</v>
      </c>
      <c r="D232">
        <v>52608065.454545453</v>
      </c>
      <c r="E232">
        <v>52396502.909090906</v>
      </c>
      <c r="F232">
        <v>52184940.36363636</v>
      </c>
      <c r="G232">
        <v>51973377.818181813</v>
      </c>
      <c r="H232">
        <v>51761815.272727266</v>
      </c>
      <c r="I232">
        <v>51550252.727272719</v>
      </c>
      <c r="J232">
        <v>51338690.181818172</v>
      </c>
      <c r="K232">
        <v>51127127.636363626</v>
      </c>
      <c r="L232">
        <v>50915565.090909079</v>
      </c>
      <c r="M232">
        <v>50704002.545454532</v>
      </c>
      <c r="N232">
        <v>50492440</v>
      </c>
      <c r="O232">
        <v>50200662</v>
      </c>
      <c r="P232">
        <v>49908884</v>
      </c>
      <c r="Q232">
        <v>49617106</v>
      </c>
      <c r="R232">
        <v>49325328</v>
      </c>
      <c r="S232">
        <v>49033550</v>
      </c>
      <c r="T232">
        <v>48741772</v>
      </c>
      <c r="U232">
        <v>48449994</v>
      </c>
      <c r="V232">
        <v>48158216</v>
      </c>
      <c r="W232">
        <v>47866438</v>
      </c>
      <c r="X232">
        <v>47574660</v>
      </c>
      <c r="Y232">
        <v>47192071.200000003</v>
      </c>
      <c r="Z232">
        <v>46809482.400000006</v>
      </c>
      <c r="AA232">
        <v>46426893.600000009</v>
      </c>
      <c r="AB232">
        <v>46044304.800000012</v>
      </c>
      <c r="AC232">
        <v>45661716.000000015</v>
      </c>
      <c r="AD232">
        <v>45279127.200000018</v>
      </c>
      <c r="AE232">
        <v>44896538.400000021</v>
      </c>
      <c r="AF232">
        <v>44513949.600000024</v>
      </c>
      <c r="AG232">
        <v>44131360.800000027</v>
      </c>
      <c r="AH232">
        <v>43748772</v>
      </c>
    </row>
    <row r="233" spans="1:34">
      <c r="A233" t="s">
        <v>160</v>
      </c>
      <c r="B233" t="s">
        <v>171</v>
      </c>
      <c r="C233">
        <f t="shared" si="3"/>
        <v>1945969</v>
      </c>
      <c r="D233">
        <v>45522445.81818182</v>
      </c>
      <c r="E233">
        <v>45316903.63636364</v>
      </c>
      <c r="F233">
        <v>45111361.454545461</v>
      </c>
      <c r="G233">
        <v>44905819.272727281</v>
      </c>
      <c r="H233">
        <v>44700277.090909101</v>
      </c>
      <c r="I233">
        <v>44494734.909090921</v>
      </c>
      <c r="J233">
        <v>44289192.727272741</v>
      </c>
      <c r="K233">
        <v>44083650.545454562</v>
      </c>
      <c r="L233">
        <v>43878108.363636382</v>
      </c>
      <c r="M233">
        <v>43672566.181818202</v>
      </c>
      <c r="N233">
        <v>43467024</v>
      </c>
      <c r="O233">
        <v>43098732</v>
      </c>
      <c r="P233">
        <v>42730440</v>
      </c>
      <c r="Q233">
        <v>42362148</v>
      </c>
      <c r="R233">
        <v>41993856</v>
      </c>
      <c r="S233">
        <v>41625564</v>
      </c>
      <c r="T233">
        <v>41257272</v>
      </c>
      <c r="U233">
        <v>40888980</v>
      </c>
      <c r="V233">
        <v>40520688</v>
      </c>
      <c r="W233">
        <v>40152396</v>
      </c>
      <c r="X233">
        <v>39784104</v>
      </c>
      <c r="Y233">
        <v>39244135.600000001</v>
      </c>
      <c r="Z233">
        <v>38704167.200000003</v>
      </c>
      <c r="AA233">
        <v>38164198.800000004</v>
      </c>
      <c r="AB233">
        <v>37624230.400000006</v>
      </c>
      <c r="AC233">
        <v>37084262.000000007</v>
      </c>
      <c r="AD233">
        <v>36544293.600000009</v>
      </c>
      <c r="AE233">
        <v>36004325.20000001</v>
      </c>
      <c r="AF233">
        <v>35464356.800000012</v>
      </c>
      <c r="AG233">
        <v>34924388.400000013</v>
      </c>
      <c r="AH233">
        <v>34384420</v>
      </c>
    </row>
    <row r="234" spans="1:34">
      <c r="A234" t="s">
        <v>160</v>
      </c>
      <c r="B234" t="s">
        <v>171</v>
      </c>
      <c r="C234">
        <f t="shared" si="3"/>
        <v>1970989</v>
      </c>
      <c r="D234">
        <v>66570052</v>
      </c>
      <c r="E234">
        <v>66484690</v>
      </c>
      <c r="F234">
        <v>66399328</v>
      </c>
      <c r="G234">
        <v>66313966</v>
      </c>
      <c r="H234">
        <v>66228604</v>
      </c>
      <c r="I234">
        <v>66143242</v>
      </c>
      <c r="J234">
        <v>66057880</v>
      </c>
      <c r="K234">
        <v>65972518</v>
      </c>
      <c r="L234">
        <v>65887156</v>
      </c>
      <c r="M234">
        <v>65801794</v>
      </c>
      <c r="N234">
        <v>65716432</v>
      </c>
      <c r="O234">
        <v>65527517.200000003</v>
      </c>
      <c r="P234">
        <v>65338602.400000006</v>
      </c>
      <c r="Q234">
        <v>65149687.600000009</v>
      </c>
      <c r="R234">
        <v>64960772.800000012</v>
      </c>
      <c r="S234">
        <v>64771858.000000015</v>
      </c>
      <c r="T234">
        <v>64582943.200000018</v>
      </c>
      <c r="U234">
        <v>64394028.400000021</v>
      </c>
      <c r="V234">
        <v>64205113.600000024</v>
      </c>
      <c r="W234">
        <v>64016198.800000027</v>
      </c>
      <c r="X234">
        <v>63827284.00000003</v>
      </c>
      <c r="Y234">
        <v>63500800.00000003</v>
      </c>
      <c r="Z234">
        <v>63174316.00000003</v>
      </c>
      <c r="AA234">
        <v>62847832.00000003</v>
      </c>
      <c r="AB234">
        <v>62521348.00000003</v>
      </c>
      <c r="AC234">
        <v>62194864.00000003</v>
      </c>
      <c r="AD234">
        <v>61868380.00000003</v>
      </c>
      <c r="AE234">
        <v>61541896.00000003</v>
      </c>
      <c r="AF234">
        <v>61215412.00000003</v>
      </c>
      <c r="AG234">
        <v>60888928.00000003</v>
      </c>
      <c r="AH234">
        <v>60562444.00000003</v>
      </c>
    </row>
    <row r="235" spans="1:34">
      <c r="A235" t="s">
        <v>160</v>
      </c>
      <c r="B235" t="s">
        <v>171</v>
      </c>
      <c r="C235">
        <f t="shared" si="3"/>
        <v>19902010</v>
      </c>
      <c r="D235">
        <v>68969984.363636374</v>
      </c>
      <c r="E235">
        <v>68963988.727272749</v>
      </c>
      <c r="F235">
        <v>68957993.090909123</v>
      </c>
      <c r="G235">
        <v>68951997.454545498</v>
      </c>
      <c r="H235">
        <v>68946001.818181872</v>
      </c>
      <c r="I235">
        <v>68940006.181818247</v>
      </c>
      <c r="J235">
        <v>68934010.545454621</v>
      </c>
      <c r="K235">
        <v>68928014.909090996</v>
      </c>
      <c r="L235">
        <v>68922019.27272737</v>
      </c>
      <c r="M235">
        <v>68916023.636363745</v>
      </c>
      <c r="N235">
        <v>68910028.000000075</v>
      </c>
      <c r="O235">
        <v>68883668.000000075</v>
      </c>
      <c r="P235">
        <v>68857308.000000075</v>
      </c>
      <c r="Q235">
        <v>68830948.000000075</v>
      </c>
      <c r="R235">
        <v>68804588.000000075</v>
      </c>
      <c r="S235">
        <v>68778228.000000075</v>
      </c>
      <c r="T235">
        <v>68751868.000000075</v>
      </c>
      <c r="U235">
        <v>68725508.000000075</v>
      </c>
      <c r="V235">
        <v>68699148.000000075</v>
      </c>
      <c r="W235">
        <v>68672788.000000075</v>
      </c>
      <c r="X235">
        <v>68646428.000000075</v>
      </c>
      <c r="Y235">
        <v>68584157.600000069</v>
      </c>
      <c r="Z235">
        <v>68521887.200000063</v>
      </c>
      <c r="AA235">
        <v>68459616.800000057</v>
      </c>
      <c r="AB235">
        <v>68397346.400000051</v>
      </c>
      <c r="AC235">
        <v>68335076.000000045</v>
      </c>
      <c r="AD235">
        <v>68272805.600000039</v>
      </c>
      <c r="AE235">
        <v>68210535.200000033</v>
      </c>
      <c r="AF235">
        <v>68148264.800000027</v>
      </c>
      <c r="AG235">
        <v>68085994.400000021</v>
      </c>
      <c r="AH235">
        <v>68023724.00000006</v>
      </c>
    </row>
    <row r="236" spans="1:34">
      <c r="A236" t="s">
        <v>160</v>
      </c>
      <c r="B236" t="s">
        <v>171</v>
      </c>
      <c r="C236">
        <f t="shared" si="3"/>
        <v>2012020</v>
      </c>
      <c r="D236">
        <v>8857142.2954545468</v>
      </c>
      <c r="E236">
        <v>8857142.3409090936</v>
      </c>
      <c r="F236">
        <v>8857142.3863636404</v>
      </c>
      <c r="G236">
        <v>8857142.4318181872</v>
      </c>
      <c r="H236">
        <v>8857142.477272734</v>
      </c>
      <c r="I236">
        <v>8857142.5227272809</v>
      </c>
      <c r="J236">
        <v>8857142.5681818277</v>
      </c>
      <c r="K236">
        <v>8857142.6136363745</v>
      </c>
      <c r="L236">
        <v>8857142.6590909213</v>
      </c>
      <c r="M236">
        <v>8857142.7045454681</v>
      </c>
      <c r="N236">
        <v>8857142.7500000093</v>
      </c>
      <c r="O236">
        <v>8857075.9000000097</v>
      </c>
      <c r="P236">
        <v>8857009.0500000101</v>
      </c>
      <c r="Q236">
        <v>8856942.2000000104</v>
      </c>
      <c r="R236">
        <v>8856875.3500000108</v>
      </c>
      <c r="S236">
        <v>8856808.5000000112</v>
      </c>
      <c r="T236">
        <v>8856741.6500000115</v>
      </c>
      <c r="U236">
        <v>8856674.8000000119</v>
      </c>
      <c r="V236">
        <v>8856607.9500000123</v>
      </c>
      <c r="W236">
        <v>8856541.1000000127</v>
      </c>
      <c r="X236">
        <v>8856474.2500000093</v>
      </c>
      <c r="Y236">
        <v>8854717.2250000089</v>
      </c>
      <c r="Z236">
        <v>8852960.2000000086</v>
      </c>
      <c r="AA236">
        <v>8851203.1750000082</v>
      </c>
      <c r="AB236">
        <v>8849446.1500000078</v>
      </c>
      <c r="AC236">
        <v>8847689.1250000075</v>
      </c>
      <c r="AD236">
        <v>8845932.1000000071</v>
      </c>
      <c r="AE236">
        <v>8844175.0750000067</v>
      </c>
      <c r="AF236">
        <v>8842418.0500000063</v>
      </c>
      <c r="AG236">
        <v>8840661.025000006</v>
      </c>
      <c r="AH236">
        <v>8838904.0000000093</v>
      </c>
    </row>
    <row r="237" spans="1:34">
      <c r="A237" t="s">
        <v>160</v>
      </c>
      <c r="B237" t="s">
        <v>173</v>
      </c>
      <c r="C237">
        <f t="shared" si="3"/>
        <v>1945</v>
      </c>
      <c r="D237">
        <v>27673625.818181816</v>
      </c>
      <c r="E237">
        <v>27562351.636363633</v>
      </c>
      <c r="F237">
        <v>27451077.454545449</v>
      </c>
      <c r="G237">
        <v>27339803.272727266</v>
      </c>
      <c r="H237">
        <v>27228529.090909082</v>
      </c>
      <c r="I237">
        <v>27117254.909090899</v>
      </c>
      <c r="J237">
        <v>27005980.727272715</v>
      </c>
      <c r="K237">
        <v>26894706.545454532</v>
      </c>
      <c r="L237">
        <v>26783432.363636348</v>
      </c>
      <c r="M237">
        <v>26672158.181818165</v>
      </c>
      <c r="N237">
        <v>26560884</v>
      </c>
      <c r="O237">
        <v>26407306.399999999</v>
      </c>
      <c r="P237">
        <v>26253728.799999997</v>
      </c>
      <c r="Q237">
        <v>26100151.199999996</v>
      </c>
      <c r="R237">
        <v>25946573.599999994</v>
      </c>
      <c r="S237">
        <v>25792995.999999993</v>
      </c>
      <c r="T237">
        <v>25639418.399999991</v>
      </c>
      <c r="U237">
        <v>25485840.79999999</v>
      </c>
      <c r="V237">
        <v>25332263.199999988</v>
      </c>
      <c r="W237">
        <v>25178685.599999987</v>
      </c>
      <c r="X237">
        <v>25025108</v>
      </c>
      <c r="Y237">
        <v>24823545.199999999</v>
      </c>
      <c r="Z237">
        <v>24621982.399999999</v>
      </c>
      <c r="AA237">
        <v>24420419.599999998</v>
      </c>
      <c r="AB237">
        <v>24218856.799999997</v>
      </c>
      <c r="AC237">
        <v>24017293.999999996</v>
      </c>
      <c r="AD237">
        <v>23815731.199999996</v>
      </c>
      <c r="AE237">
        <v>23614168.399999995</v>
      </c>
      <c r="AF237">
        <v>23412605.599999994</v>
      </c>
      <c r="AG237">
        <v>23211042.799999993</v>
      </c>
      <c r="AH237">
        <v>23009480</v>
      </c>
    </row>
    <row r="238" spans="1:34">
      <c r="A238" t="s">
        <v>160</v>
      </c>
      <c r="B238" t="s">
        <v>173</v>
      </c>
      <c r="C238">
        <f t="shared" si="3"/>
        <v>1945969</v>
      </c>
      <c r="D238">
        <v>39091855.636363633</v>
      </c>
      <c r="E238">
        <v>38912975.272727266</v>
      </c>
      <c r="F238">
        <v>38734094.909090899</v>
      </c>
      <c r="G238">
        <v>38555214.545454532</v>
      </c>
      <c r="H238">
        <v>38376334.181818165</v>
      </c>
      <c r="I238">
        <v>38197453.818181798</v>
      </c>
      <c r="J238">
        <v>38018573.454545431</v>
      </c>
      <c r="K238">
        <v>37839693.090909064</v>
      </c>
      <c r="L238">
        <v>37660812.727272697</v>
      </c>
      <c r="M238">
        <v>37481932.36363633</v>
      </c>
      <c r="N238">
        <v>37303052</v>
      </c>
      <c r="O238">
        <v>36974049.200000003</v>
      </c>
      <c r="P238">
        <v>36645046.400000006</v>
      </c>
      <c r="Q238">
        <v>36316043.600000009</v>
      </c>
      <c r="R238">
        <v>35987040.800000012</v>
      </c>
      <c r="S238">
        <v>35658038.000000015</v>
      </c>
      <c r="T238">
        <v>35329035.200000018</v>
      </c>
      <c r="U238">
        <v>35000032.400000021</v>
      </c>
      <c r="V238">
        <v>34671029.600000024</v>
      </c>
      <c r="W238">
        <v>34342026.800000027</v>
      </c>
      <c r="X238">
        <v>34013024</v>
      </c>
      <c r="Y238">
        <v>33525698.399999999</v>
      </c>
      <c r="Z238">
        <v>33038372.799999997</v>
      </c>
      <c r="AA238">
        <v>32551047.199999996</v>
      </c>
      <c r="AB238">
        <v>32063721.599999994</v>
      </c>
      <c r="AC238">
        <v>31576395.999999993</v>
      </c>
      <c r="AD238">
        <v>31089070.399999991</v>
      </c>
      <c r="AE238">
        <v>30601744.79999999</v>
      </c>
      <c r="AF238">
        <v>30114419.199999988</v>
      </c>
      <c r="AG238">
        <v>29627093.599999987</v>
      </c>
      <c r="AH238">
        <v>29139768</v>
      </c>
    </row>
    <row r="239" spans="1:34">
      <c r="A239" t="s">
        <v>160</v>
      </c>
      <c r="B239" t="s">
        <v>173</v>
      </c>
      <c r="C239">
        <f t="shared" si="3"/>
        <v>1970989</v>
      </c>
      <c r="D239">
        <v>33865112.909090914</v>
      </c>
      <c r="E239">
        <v>33778637.818181828</v>
      </c>
      <c r="F239">
        <v>33692162.727272734</v>
      </c>
      <c r="G239">
        <v>33605687.63636364</v>
      </c>
      <c r="H239">
        <v>33519212.545454551</v>
      </c>
      <c r="I239">
        <v>33432737.454545461</v>
      </c>
      <c r="J239">
        <v>33346262.363636371</v>
      </c>
      <c r="K239">
        <v>33259787.272727281</v>
      </c>
      <c r="L239">
        <v>33173312.181818191</v>
      </c>
      <c r="M239">
        <v>33086837.090909101</v>
      </c>
      <c r="N239">
        <v>33000361.999999996</v>
      </c>
      <c r="O239">
        <v>32808630.999999996</v>
      </c>
      <c r="P239">
        <v>32616899.999999996</v>
      </c>
      <c r="Q239">
        <v>32425168.999999996</v>
      </c>
      <c r="R239">
        <v>32233437.999999996</v>
      </c>
      <c r="S239">
        <v>32041706.999999996</v>
      </c>
      <c r="T239">
        <v>31849975.999999996</v>
      </c>
      <c r="U239">
        <v>31658244.999999996</v>
      </c>
      <c r="V239">
        <v>31466513.999999996</v>
      </c>
      <c r="W239">
        <v>31274782.999999996</v>
      </c>
      <c r="X239">
        <v>31083051.999999996</v>
      </c>
      <c r="Y239">
        <v>30751372.999999996</v>
      </c>
      <c r="Z239">
        <v>30419693.999999996</v>
      </c>
      <c r="AA239">
        <v>30088014.999999996</v>
      </c>
      <c r="AB239">
        <v>29756335.999999996</v>
      </c>
      <c r="AC239">
        <v>29424656.999999996</v>
      </c>
      <c r="AD239">
        <v>29092977.999999996</v>
      </c>
      <c r="AE239">
        <v>28761298.999999996</v>
      </c>
      <c r="AF239">
        <v>28429619.999999996</v>
      </c>
      <c r="AG239">
        <v>28097940.999999996</v>
      </c>
      <c r="AH239">
        <v>27766261.999999996</v>
      </c>
    </row>
    <row r="240" spans="1:34">
      <c r="A240" t="s">
        <v>160</v>
      </c>
      <c r="B240" t="s">
        <v>173</v>
      </c>
      <c r="C240">
        <f t="shared" si="3"/>
        <v>19902010</v>
      </c>
      <c r="D240">
        <v>28996078.545454547</v>
      </c>
      <c r="E240">
        <v>28990965.090909094</v>
      </c>
      <c r="F240">
        <v>28985851.63636364</v>
      </c>
      <c r="G240">
        <v>28980738.181818187</v>
      </c>
      <c r="H240">
        <v>28975624.727272734</v>
      </c>
      <c r="I240">
        <v>28970511.272727281</v>
      </c>
      <c r="J240">
        <v>28965397.818181828</v>
      </c>
      <c r="K240">
        <v>28960284.363636374</v>
      </c>
      <c r="L240">
        <v>28955170.909090921</v>
      </c>
      <c r="M240">
        <v>28950057.454545468</v>
      </c>
      <c r="N240">
        <v>28944944</v>
      </c>
      <c r="O240">
        <v>28923898.800000001</v>
      </c>
      <c r="P240">
        <v>28902853.600000001</v>
      </c>
      <c r="Q240">
        <v>28881808.400000002</v>
      </c>
      <c r="R240">
        <v>28860763.200000003</v>
      </c>
      <c r="S240">
        <v>28839718.000000004</v>
      </c>
      <c r="T240">
        <v>28818672.800000004</v>
      </c>
      <c r="U240">
        <v>28797627.600000005</v>
      </c>
      <c r="V240">
        <v>28776582.400000006</v>
      </c>
      <c r="W240">
        <v>28755537.200000007</v>
      </c>
      <c r="X240">
        <v>28734492</v>
      </c>
      <c r="Y240">
        <v>28685661.399999999</v>
      </c>
      <c r="Z240">
        <v>28636830.799999997</v>
      </c>
      <c r="AA240">
        <v>28588000.199999996</v>
      </c>
      <c r="AB240">
        <v>28539169.599999994</v>
      </c>
      <c r="AC240">
        <v>28490338.999999993</v>
      </c>
      <c r="AD240">
        <v>28441508.399999991</v>
      </c>
      <c r="AE240">
        <v>28392677.79999999</v>
      </c>
      <c r="AF240">
        <v>28343847.199999988</v>
      </c>
      <c r="AG240">
        <v>28295016.599999987</v>
      </c>
      <c r="AH240">
        <v>28246186</v>
      </c>
    </row>
    <row r="241" spans="1:34">
      <c r="A241" t="s">
        <v>160</v>
      </c>
      <c r="B241" t="s">
        <v>173</v>
      </c>
      <c r="C241">
        <f t="shared" si="3"/>
        <v>2012020</v>
      </c>
      <c r="D241">
        <v>6222009.78125</v>
      </c>
      <c r="E241">
        <v>6222009.78125</v>
      </c>
      <c r="F241">
        <v>6222009.78125</v>
      </c>
      <c r="G241">
        <v>6222009.78125</v>
      </c>
      <c r="H241">
        <v>6222009.78125</v>
      </c>
      <c r="I241">
        <v>6222009.78125</v>
      </c>
      <c r="J241">
        <v>6222009.78125</v>
      </c>
      <c r="K241">
        <v>6222009.78125</v>
      </c>
      <c r="L241">
        <v>6222009.78125</v>
      </c>
      <c r="M241">
        <v>6222009.78125</v>
      </c>
      <c r="N241">
        <v>6222009.78125</v>
      </c>
      <c r="O241">
        <v>6221963.2593750004</v>
      </c>
      <c r="P241">
        <v>6221916.7375000007</v>
      </c>
      <c r="Q241">
        <v>6221870.2156250011</v>
      </c>
      <c r="R241">
        <v>6221823.6937500015</v>
      </c>
      <c r="S241">
        <v>6221777.1718750019</v>
      </c>
      <c r="T241">
        <v>6221730.6500000022</v>
      </c>
      <c r="U241">
        <v>6221684.1281250026</v>
      </c>
      <c r="V241">
        <v>6221637.606250003</v>
      </c>
      <c r="W241">
        <v>6221591.0843750034</v>
      </c>
      <c r="X241">
        <v>6221544.5625000019</v>
      </c>
      <c r="Y241">
        <v>6220270.2562500024</v>
      </c>
      <c r="Z241">
        <v>6218995.950000003</v>
      </c>
      <c r="AA241">
        <v>6217721.6437500035</v>
      </c>
      <c r="AB241">
        <v>6216447.3375000041</v>
      </c>
      <c r="AC241">
        <v>6215173.0312500047</v>
      </c>
      <c r="AD241">
        <v>6213898.7250000052</v>
      </c>
      <c r="AE241">
        <v>6212624.4187500058</v>
      </c>
      <c r="AF241">
        <v>6211350.1125000063</v>
      </c>
      <c r="AG241">
        <v>6210075.8062500069</v>
      </c>
      <c r="AH241">
        <v>6208801.5000000047</v>
      </c>
    </row>
    <row r="242" spans="1:34">
      <c r="A242" t="s">
        <v>162</v>
      </c>
      <c r="B242" t="s">
        <v>171</v>
      </c>
      <c r="C242">
        <f t="shared" si="3"/>
        <v>1945</v>
      </c>
      <c r="D242">
        <v>74068125.869318187</v>
      </c>
      <c r="E242">
        <v>73642322.426136374</v>
      </c>
      <c r="F242">
        <v>73216518.982954562</v>
      </c>
      <c r="G242">
        <v>72790715.539772749</v>
      </c>
      <c r="H242">
        <v>72364912.096590936</v>
      </c>
      <c r="I242">
        <v>71939108.653409123</v>
      </c>
      <c r="J242">
        <v>71513305.210227311</v>
      </c>
      <c r="K242">
        <v>71087501.767045498</v>
      </c>
      <c r="L242">
        <v>70661698.323863685</v>
      </c>
      <c r="M242">
        <v>70235894.880681872</v>
      </c>
      <c r="N242">
        <v>69810091.43750006</v>
      </c>
      <c r="O242">
        <v>69229571.62500006</v>
      </c>
      <c r="P242">
        <v>68649051.81250006</v>
      </c>
      <c r="Q242">
        <v>68068532.00000006</v>
      </c>
      <c r="R242">
        <v>67488012.18750006</v>
      </c>
      <c r="S242">
        <v>66907492.37500006</v>
      </c>
      <c r="T242">
        <v>66326972.56250006</v>
      </c>
      <c r="U242">
        <v>65746452.75000006</v>
      </c>
      <c r="V242">
        <v>65165932.93750006</v>
      </c>
      <c r="W242">
        <v>64585413.12500006</v>
      </c>
      <c r="X242">
        <v>64004893.312500089</v>
      </c>
      <c r="Y242">
        <v>63310259.806250095</v>
      </c>
      <c r="Z242">
        <v>62615626.300000101</v>
      </c>
      <c r="AA242">
        <v>61920992.793750107</v>
      </c>
      <c r="AB242">
        <v>61226359.287500113</v>
      </c>
      <c r="AC242">
        <v>60531725.781250119</v>
      </c>
      <c r="AD242">
        <v>59837092.275000125</v>
      </c>
      <c r="AE242">
        <v>59142458.768750131</v>
      </c>
      <c r="AF242">
        <v>58447825.262500137</v>
      </c>
      <c r="AG242">
        <v>57753191.756250143</v>
      </c>
      <c r="AH242">
        <v>57058558.250000112</v>
      </c>
    </row>
    <row r="243" spans="1:34">
      <c r="A243" t="s">
        <v>162</v>
      </c>
      <c r="B243" t="s">
        <v>171</v>
      </c>
      <c r="C243">
        <f t="shared" si="3"/>
        <v>1945969</v>
      </c>
      <c r="D243">
        <v>122419211.88636364</v>
      </c>
      <c r="E243">
        <v>121574743.02272728</v>
      </c>
      <c r="F243">
        <v>120730274.15909092</v>
      </c>
      <c r="G243">
        <v>119885805.29545456</v>
      </c>
      <c r="H243">
        <v>119041336.4318182</v>
      </c>
      <c r="I243">
        <v>118196867.56818184</v>
      </c>
      <c r="J243">
        <v>117352398.70454548</v>
      </c>
      <c r="K243">
        <v>116507929.84090912</v>
      </c>
      <c r="L243">
        <v>115663460.97727276</v>
      </c>
      <c r="M243">
        <v>114818992.1136364</v>
      </c>
      <c r="N243">
        <v>113974523.24999999</v>
      </c>
      <c r="O243">
        <v>112704400.79999998</v>
      </c>
      <c r="P243">
        <v>111434278.34999998</v>
      </c>
      <c r="Q243">
        <v>110164155.89999998</v>
      </c>
      <c r="R243">
        <v>108894033.44999997</v>
      </c>
      <c r="S243">
        <v>107623910.99999997</v>
      </c>
      <c r="T243">
        <v>106353788.54999997</v>
      </c>
      <c r="U243">
        <v>105083666.09999996</v>
      </c>
      <c r="V243">
        <v>103813543.64999996</v>
      </c>
      <c r="W243">
        <v>102543421.19999996</v>
      </c>
      <c r="X243">
        <v>101273298.74999997</v>
      </c>
      <c r="Y243">
        <v>99701831.962499976</v>
      </c>
      <c r="Z243">
        <v>98130365.174999982</v>
      </c>
      <c r="AA243">
        <v>96558898.387499988</v>
      </c>
      <c r="AB243">
        <v>94987431.599999994</v>
      </c>
      <c r="AC243">
        <v>93415964.8125</v>
      </c>
      <c r="AD243">
        <v>91844498.025000006</v>
      </c>
      <c r="AE243">
        <v>90273031.237500012</v>
      </c>
      <c r="AF243">
        <v>88701564.450000018</v>
      </c>
      <c r="AG243">
        <v>87130097.662500024</v>
      </c>
      <c r="AH243">
        <v>85558630.874999985</v>
      </c>
    </row>
    <row r="244" spans="1:34">
      <c r="A244" t="s">
        <v>162</v>
      </c>
      <c r="B244" t="s">
        <v>171</v>
      </c>
      <c r="C244">
        <f t="shared" si="3"/>
        <v>1970989</v>
      </c>
      <c r="D244">
        <v>115161801.44886364</v>
      </c>
      <c r="E244">
        <v>115015557.21022728</v>
      </c>
      <c r="F244">
        <v>114869312.97159092</v>
      </c>
      <c r="G244">
        <v>114723068.73295456</v>
      </c>
      <c r="H244">
        <v>114576824.4943182</v>
      </c>
      <c r="I244">
        <v>114430580.25568184</v>
      </c>
      <c r="J244">
        <v>114284336.01704548</v>
      </c>
      <c r="K244">
        <v>114138091.77840912</v>
      </c>
      <c r="L244">
        <v>113991847.53977276</v>
      </c>
      <c r="M244">
        <v>113845603.3011364</v>
      </c>
      <c r="N244">
        <v>113699359.06250006</v>
      </c>
      <c r="O244">
        <v>113398688.47500005</v>
      </c>
      <c r="P244">
        <v>113098017.88750005</v>
      </c>
      <c r="Q244">
        <v>112797347.30000004</v>
      </c>
      <c r="R244">
        <v>112496676.71250004</v>
      </c>
      <c r="S244">
        <v>112196006.12500003</v>
      </c>
      <c r="T244">
        <v>111895335.53750002</v>
      </c>
      <c r="U244">
        <v>111594664.95000002</v>
      </c>
      <c r="V244">
        <v>111293994.36250001</v>
      </c>
      <c r="W244">
        <v>110993323.77500001</v>
      </c>
      <c r="X244">
        <v>110692653.18750003</v>
      </c>
      <c r="Y244">
        <v>110213493.97500002</v>
      </c>
      <c r="Z244">
        <v>109734334.76250002</v>
      </c>
      <c r="AA244">
        <v>109255175.55000001</v>
      </c>
      <c r="AB244">
        <v>108776016.33750001</v>
      </c>
      <c r="AC244">
        <v>108296857.125</v>
      </c>
      <c r="AD244">
        <v>107817697.91249999</v>
      </c>
      <c r="AE244">
        <v>107338538.69999999</v>
      </c>
      <c r="AF244">
        <v>106859379.48749998</v>
      </c>
      <c r="AG244">
        <v>106380220.27499998</v>
      </c>
      <c r="AH244">
        <v>105901061.06250001</v>
      </c>
    </row>
    <row r="245" spans="1:34">
      <c r="A245" t="s">
        <v>162</v>
      </c>
      <c r="B245" t="s">
        <v>171</v>
      </c>
      <c r="C245">
        <f t="shared" si="3"/>
        <v>19902010</v>
      </c>
      <c r="D245">
        <v>52175367.985795461</v>
      </c>
      <c r="E245">
        <v>52171036.752840914</v>
      </c>
      <c r="F245">
        <v>52166705.519886367</v>
      </c>
      <c r="G245">
        <v>52162374.28693182</v>
      </c>
      <c r="H245">
        <v>52158043.053977273</v>
      </c>
      <c r="I245">
        <v>52153711.821022727</v>
      </c>
      <c r="J245">
        <v>52149380.58806818</v>
      </c>
      <c r="K245">
        <v>52145049.355113633</v>
      </c>
      <c r="L245">
        <v>52140718.122159086</v>
      </c>
      <c r="M245">
        <v>52136386.889204539</v>
      </c>
      <c r="N245">
        <v>52132055.656249985</v>
      </c>
      <c r="O245">
        <v>52114161.356249988</v>
      </c>
      <c r="P245">
        <v>52096267.056249991</v>
      </c>
      <c r="Q245">
        <v>52078372.756249994</v>
      </c>
      <c r="R245">
        <v>52060478.456249997</v>
      </c>
      <c r="S245">
        <v>52042584.15625</v>
      </c>
      <c r="T245">
        <v>52024689.856250003</v>
      </c>
      <c r="U245">
        <v>52006795.556250006</v>
      </c>
      <c r="V245">
        <v>51988901.256250009</v>
      </c>
      <c r="W245">
        <v>51971006.956250012</v>
      </c>
      <c r="X245">
        <v>51953112.65625</v>
      </c>
      <c r="Y245">
        <v>51910608.34375</v>
      </c>
      <c r="Z245">
        <v>51868104.03125</v>
      </c>
      <c r="AA245">
        <v>51825599.71875</v>
      </c>
      <c r="AB245">
        <v>51783095.40625</v>
      </c>
      <c r="AC245">
        <v>51740591.09375</v>
      </c>
      <c r="AD245">
        <v>51698086.78125</v>
      </c>
      <c r="AE245">
        <v>51655582.46875</v>
      </c>
      <c r="AF245">
        <v>51613078.15625</v>
      </c>
      <c r="AG245">
        <v>51570573.84375</v>
      </c>
      <c r="AH245">
        <v>51528069.531250022</v>
      </c>
    </row>
    <row r="246" spans="1:34">
      <c r="A246" t="s">
        <v>162</v>
      </c>
      <c r="B246" t="s">
        <v>171</v>
      </c>
      <c r="C246">
        <f t="shared" si="3"/>
        <v>2012020</v>
      </c>
      <c r="D246">
        <v>25572024.336261816</v>
      </c>
      <c r="E246">
        <v>25572024.154443633</v>
      </c>
      <c r="F246">
        <v>25572023.972625449</v>
      </c>
      <c r="G246">
        <v>25572023.790807266</v>
      </c>
      <c r="H246">
        <v>25572023.608989082</v>
      </c>
      <c r="I246">
        <v>25572023.427170899</v>
      </c>
      <c r="J246">
        <v>25572023.245352715</v>
      </c>
      <c r="K246">
        <v>25572023.063534532</v>
      </c>
      <c r="L246">
        <v>25572022.881716348</v>
      </c>
      <c r="M246">
        <v>25572022.699898165</v>
      </c>
      <c r="N246">
        <v>25572022.51808</v>
      </c>
      <c r="O246">
        <v>25571886.175891995</v>
      </c>
      <c r="P246">
        <v>25571749.833703995</v>
      </c>
      <c r="Q246">
        <v>25571613.491515994</v>
      </c>
      <c r="R246">
        <v>25571477.149327993</v>
      </c>
      <c r="S246">
        <v>25571340.807139993</v>
      </c>
      <c r="T246">
        <v>25571204.464951992</v>
      </c>
      <c r="U246">
        <v>25571068.122763991</v>
      </c>
      <c r="V246">
        <v>25570931.780575991</v>
      </c>
      <c r="W246">
        <v>25570795.43838799</v>
      </c>
      <c r="X246">
        <v>25570659.096199997</v>
      </c>
      <c r="Y246">
        <v>25565847.746199995</v>
      </c>
      <c r="Z246">
        <v>25561036.396199994</v>
      </c>
      <c r="AA246">
        <v>25556225.046199992</v>
      </c>
      <c r="AB246">
        <v>25551413.696199991</v>
      </c>
      <c r="AC246">
        <v>25546602.346199989</v>
      </c>
      <c r="AD246">
        <v>25541790.996199988</v>
      </c>
      <c r="AE246">
        <v>25536979.646199986</v>
      </c>
      <c r="AF246">
        <v>25532168.296199985</v>
      </c>
      <c r="AG246">
        <v>25527356.946199983</v>
      </c>
      <c r="AH246">
        <v>25522545.596199986</v>
      </c>
    </row>
    <row r="247" spans="1:34">
      <c r="A247" t="s">
        <v>162</v>
      </c>
      <c r="B247" t="s">
        <v>173</v>
      </c>
      <c r="C247">
        <f t="shared" si="3"/>
        <v>1945</v>
      </c>
      <c r="D247">
        <v>8830304.8181818184</v>
      </c>
      <c r="E247">
        <v>8780534.6363636367</v>
      </c>
      <c r="F247">
        <v>8730764.4545454551</v>
      </c>
      <c r="G247">
        <v>8680994.2727272734</v>
      </c>
      <c r="H247">
        <v>8631224.0909090918</v>
      </c>
      <c r="I247">
        <v>8581453.9090909101</v>
      </c>
      <c r="J247">
        <v>8531683.7272727285</v>
      </c>
      <c r="K247">
        <v>8481913.5454545468</v>
      </c>
      <c r="L247">
        <v>8432143.3636363652</v>
      </c>
      <c r="M247">
        <v>8382373.1818181835</v>
      </c>
      <c r="N247">
        <v>8332603</v>
      </c>
      <c r="O247">
        <v>8264348.4000000004</v>
      </c>
      <c r="P247">
        <v>8196093.8000000007</v>
      </c>
      <c r="Q247">
        <v>8127839.2000000011</v>
      </c>
      <c r="R247">
        <v>8059584.6000000015</v>
      </c>
      <c r="S247">
        <v>7991330.0000000019</v>
      </c>
      <c r="T247">
        <v>7923075.4000000022</v>
      </c>
      <c r="U247">
        <v>7854820.8000000026</v>
      </c>
      <c r="V247">
        <v>7786566.200000003</v>
      </c>
      <c r="W247">
        <v>7718311.6000000034</v>
      </c>
      <c r="X247">
        <v>7650057</v>
      </c>
      <c r="Y247">
        <v>7568323.2999999998</v>
      </c>
      <c r="Z247">
        <v>7486589.5999999996</v>
      </c>
      <c r="AA247">
        <v>7404855.8999999994</v>
      </c>
      <c r="AB247">
        <v>7323122.1999999993</v>
      </c>
      <c r="AC247">
        <v>7241388.4999999991</v>
      </c>
      <c r="AD247">
        <v>7159654.7999999989</v>
      </c>
      <c r="AE247">
        <v>7077921.0999999987</v>
      </c>
      <c r="AF247">
        <v>6996187.3999999985</v>
      </c>
      <c r="AG247">
        <v>6914453.6999999983</v>
      </c>
      <c r="AH247">
        <v>6832720</v>
      </c>
    </row>
    <row r="248" spans="1:34">
      <c r="A248" t="s">
        <v>162</v>
      </c>
      <c r="B248" t="s">
        <v>173</v>
      </c>
      <c r="C248">
        <f t="shared" si="3"/>
        <v>1945969</v>
      </c>
      <c r="D248">
        <v>43235804.363636367</v>
      </c>
      <c r="E248">
        <v>42961776.727272734</v>
      </c>
      <c r="F248">
        <v>42687749.090909101</v>
      </c>
      <c r="G248">
        <v>42413721.454545468</v>
      </c>
      <c r="H248">
        <v>42139693.818181835</v>
      </c>
      <c r="I248">
        <v>41865666.181818202</v>
      </c>
      <c r="J248">
        <v>41591638.545454569</v>
      </c>
      <c r="K248">
        <v>41317610.909090936</v>
      </c>
      <c r="L248">
        <v>41043583.272727303</v>
      </c>
      <c r="M248">
        <v>40769555.63636367</v>
      </c>
      <c r="N248">
        <v>40495528</v>
      </c>
      <c r="O248">
        <v>40078650.399999999</v>
      </c>
      <c r="P248">
        <v>39661772.799999997</v>
      </c>
      <c r="Q248">
        <v>39244895.199999996</v>
      </c>
      <c r="R248">
        <v>38828017.599999994</v>
      </c>
      <c r="S248">
        <v>38411139.999999993</v>
      </c>
      <c r="T248">
        <v>37994262.399999991</v>
      </c>
      <c r="U248">
        <v>37577384.79999999</v>
      </c>
      <c r="V248">
        <v>37160507.199999988</v>
      </c>
      <c r="W248">
        <v>36743629.599999987</v>
      </c>
      <c r="X248">
        <v>36326752</v>
      </c>
      <c r="Y248">
        <v>35803235.600000001</v>
      </c>
      <c r="Z248">
        <v>35279719.200000003</v>
      </c>
      <c r="AA248">
        <v>34756202.800000004</v>
      </c>
      <c r="AB248">
        <v>34232686.400000006</v>
      </c>
      <c r="AC248">
        <v>33709170.000000007</v>
      </c>
      <c r="AD248">
        <v>33185653.600000009</v>
      </c>
      <c r="AE248">
        <v>32662137.20000001</v>
      </c>
      <c r="AF248">
        <v>32138620.800000012</v>
      </c>
      <c r="AG248">
        <v>31615104.400000013</v>
      </c>
      <c r="AH248">
        <v>31091588</v>
      </c>
    </row>
    <row r="249" spans="1:34">
      <c r="A249" t="s">
        <v>162</v>
      </c>
      <c r="B249" t="s">
        <v>173</v>
      </c>
      <c r="C249">
        <f t="shared" si="3"/>
        <v>1970989</v>
      </c>
      <c r="D249">
        <v>37930467.63636364</v>
      </c>
      <c r="E249">
        <v>37827495.272727281</v>
      </c>
      <c r="F249">
        <v>37724522.909090921</v>
      </c>
      <c r="G249">
        <v>37621550.545454562</v>
      </c>
      <c r="H249">
        <v>37518578.181818202</v>
      </c>
      <c r="I249">
        <v>37415605.818181843</v>
      </c>
      <c r="J249">
        <v>37312633.454545483</v>
      </c>
      <c r="K249">
        <v>37209661.090909123</v>
      </c>
      <c r="L249">
        <v>37106688.727272764</v>
      </c>
      <c r="M249">
        <v>37003716.363636404</v>
      </c>
      <c r="N249">
        <v>36900744</v>
      </c>
      <c r="O249">
        <v>36693145.599999994</v>
      </c>
      <c r="P249">
        <v>36485547.199999988</v>
      </c>
      <c r="Q249">
        <v>36277948.799999982</v>
      </c>
      <c r="R249">
        <v>36070350.399999976</v>
      </c>
      <c r="S249">
        <v>35862751.99999997</v>
      </c>
      <c r="T249">
        <v>35655153.599999964</v>
      </c>
      <c r="U249">
        <v>35447555.199999958</v>
      </c>
      <c r="V249">
        <v>35239956.799999952</v>
      </c>
      <c r="W249">
        <v>35032358.399999946</v>
      </c>
      <c r="X249">
        <v>34824760</v>
      </c>
      <c r="Y249">
        <v>34491341.599999994</v>
      </c>
      <c r="Z249">
        <v>34157923.199999988</v>
      </c>
      <c r="AA249">
        <v>33824504.799999982</v>
      </c>
      <c r="AB249">
        <v>33491086.399999976</v>
      </c>
      <c r="AC249">
        <v>33157667.99999997</v>
      </c>
      <c r="AD249">
        <v>32824249.599999964</v>
      </c>
      <c r="AE249">
        <v>32490831.199999958</v>
      </c>
      <c r="AF249">
        <v>32157412.799999952</v>
      </c>
      <c r="AG249">
        <v>31823994.399999946</v>
      </c>
      <c r="AH249">
        <v>31490576</v>
      </c>
    </row>
    <row r="250" spans="1:34">
      <c r="A250" t="s">
        <v>162</v>
      </c>
      <c r="B250" t="s">
        <v>173</v>
      </c>
      <c r="C250">
        <f t="shared" si="3"/>
        <v>19902010</v>
      </c>
      <c r="D250">
        <v>1464833.136363636</v>
      </c>
      <c r="E250">
        <v>1464197.772727272</v>
      </c>
      <c r="F250">
        <v>1463562.409090908</v>
      </c>
      <c r="G250">
        <v>1462927.045454544</v>
      </c>
      <c r="H250">
        <v>1462291.68181818</v>
      </c>
      <c r="I250">
        <v>1461656.318181816</v>
      </c>
      <c r="J250">
        <v>1461020.954545452</v>
      </c>
      <c r="K250">
        <v>1460385.590909088</v>
      </c>
      <c r="L250">
        <v>1459750.227272724</v>
      </c>
      <c r="M250">
        <v>1459114.86363636</v>
      </c>
      <c r="N250">
        <v>1458479.5</v>
      </c>
      <c r="O250">
        <v>1456352.6375000004</v>
      </c>
      <c r="P250">
        <v>1454225.7750000008</v>
      </c>
      <c r="Q250">
        <v>1452098.9125000013</v>
      </c>
      <c r="R250">
        <v>1449972.0500000017</v>
      </c>
      <c r="S250">
        <v>1447845.1875000021</v>
      </c>
      <c r="T250">
        <v>1445718.3250000025</v>
      </c>
      <c r="U250">
        <v>1443591.4625000029</v>
      </c>
      <c r="V250">
        <v>1441464.6000000034</v>
      </c>
      <c r="W250">
        <v>1439337.7375000038</v>
      </c>
      <c r="X250">
        <v>1437210.875</v>
      </c>
      <c r="Y250">
        <v>1429946.8999999992</v>
      </c>
      <c r="Z250">
        <v>1422682.9249999984</v>
      </c>
      <c r="AA250">
        <v>1415418.9499999976</v>
      </c>
      <c r="AB250">
        <v>1408154.9749999968</v>
      </c>
      <c r="AC250">
        <v>1400890.999999996</v>
      </c>
      <c r="AD250">
        <v>1393627.0249999953</v>
      </c>
      <c r="AE250">
        <v>1386363.0499999945</v>
      </c>
      <c r="AF250">
        <v>1379099.0749999937</v>
      </c>
      <c r="AG250">
        <v>1371835.0999999929</v>
      </c>
      <c r="AH250">
        <v>1364571.125</v>
      </c>
    </row>
    <row r="251" spans="1:34">
      <c r="A251" t="s">
        <v>162</v>
      </c>
      <c r="B251" t="s">
        <v>173</v>
      </c>
      <c r="C251">
        <f t="shared" si="3"/>
        <v>2012020</v>
      </c>
      <c r="D251">
        <v>37327262.53764455</v>
      </c>
      <c r="E251">
        <v>37326137.083099097</v>
      </c>
      <c r="F251">
        <v>37325011.628553644</v>
      </c>
      <c r="G251">
        <v>37323886.174008191</v>
      </c>
      <c r="H251">
        <v>37322760.719462737</v>
      </c>
      <c r="I251">
        <v>37321635.264917284</v>
      </c>
      <c r="J251">
        <v>37320509.810371831</v>
      </c>
      <c r="K251">
        <v>37319384.355826378</v>
      </c>
      <c r="L251">
        <v>37318258.901280925</v>
      </c>
      <c r="M251">
        <v>37317133.446735471</v>
      </c>
      <c r="N251">
        <v>37316007.992190003</v>
      </c>
      <c r="O251">
        <v>37315920.591409005</v>
      </c>
      <c r="P251">
        <v>37315833.190628007</v>
      </c>
      <c r="Q251">
        <v>37315745.789847009</v>
      </c>
      <c r="R251">
        <v>37315658.389066011</v>
      </c>
      <c r="S251">
        <v>37315570.988285013</v>
      </c>
      <c r="T251">
        <v>37315483.587504014</v>
      </c>
      <c r="U251">
        <v>37315396.186723016</v>
      </c>
      <c r="V251">
        <v>37315308.785942018</v>
      </c>
      <c r="W251">
        <v>37315221.38516102</v>
      </c>
      <c r="X251">
        <v>37315133.984380007</v>
      </c>
      <c r="Y251">
        <v>37309372.185551003</v>
      </c>
      <c r="Z251">
        <v>37303610.386721998</v>
      </c>
      <c r="AA251">
        <v>37297848.587892994</v>
      </c>
      <c r="AB251">
        <v>37292086.78906399</v>
      </c>
      <c r="AC251">
        <v>37286324.990234986</v>
      </c>
      <c r="AD251">
        <v>37280563.191405982</v>
      </c>
      <c r="AE251">
        <v>37274801.392576978</v>
      </c>
      <c r="AF251">
        <v>37269039.593747973</v>
      </c>
      <c r="AG251">
        <v>37263277.794918969</v>
      </c>
      <c r="AH251">
        <v>37257515.99608998</v>
      </c>
    </row>
    <row r="252" spans="1:34">
      <c r="A252" t="s">
        <v>164</v>
      </c>
      <c r="B252" t="s">
        <v>171</v>
      </c>
      <c r="C252">
        <f t="shared" si="3"/>
        <v>1945</v>
      </c>
      <c r="D252">
        <v>14896899</v>
      </c>
      <c r="E252">
        <v>14839524.5</v>
      </c>
      <c r="F252">
        <v>14782150</v>
      </c>
      <c r="G252">
        <v>14724775.5</v>
      </c>
      <c r="H252">
        <v>14667401</v>
      </c>
      <c r="I252">
        <v>14610026.5</v>
      </c>
      <c r="J252">
        <v>14552652</v>
      </c>
      <c r="K252">
        <v>14495277.5</v>
      </c>
      <c r="L252">
        <v>14437903</v>
      </c>
      <c r="M252">
        <v>14380528.5</v>
      </c>
      <c r="N252">
        <v>14323154.000000002</v>
      </c>
      <c r="O252">
        <v>14241434.800000001</v>
      </c>
      <c r="P252">
        <v>14159715.6</v>
      </c>
      <c r="Q252">
        <v>14077996.399999999</v>
      </c>
      <c r="R252">
        <v>13996277.199999997</v>
      </c>
      <c r="S252">
        <v>13914557.999999996</v>
      </c>
      <c r="T252">
        <v>13832838.799999995</v>
      </c>
      <c r="U252">
        <v>13751119.599999994</v>
      </c>
      <c r="V252">
        <v>13669400.399999993</v>
      </c>
      <c r="W252">
        <v>13587681.199999992</v>
      </c>
      <c r="X252">
        <v>13505961.999999994</v>
      </c>
      <c r="Y252">
        <v>13402619.381249994</v>
      </c>
      <c r="Z252">
        <v>13299276.762499994</v>
      </c>
      <c r="AA252">
        <v>13195934.143749993</v>
      </c>
      <c r="AB252">
        <v>13092591.524999993</v>
      </c>
      <c r="AC252">
        <v>12989248.906249993</v>
      </c>
      <c r="AD252">
        <v>12885906.287499992</v>
      </c>
      <c r="AE252">
        <v>12782563.668749992</v>
      </c>
      <c r="AF252">
        <v>12679221.049999991</v>
      </c>
      <c r="AG252">
        <v>12575878.431249991</v>
      </c>
      <c r="AH252">
        <v>12472535.812499994</v>
      </c>
    </row>
    <row r="253" spans="1:34">
      <c r="A253" t="s">
        <v>164</v>
      </c>
      <c r="B253" t="s">
        <v>171</v>
      </c>
      <c r="C253">
        <f t="shared" si="3"/>
        <v>1945969</v>
      </c>
      <c r="D253">
        <v>22262581.852272727</v>
      </c>
      <c r="E253">
        <v>22151057.642045453</v>
      </c>
      <c r="F253">
        <v>22039533.43181818</v>
      </c>
      <c r="G253">
        <v>21928009.221590906</v>
      </c>
      <c r="H253">
        <v>21816485.011363633</v>
      </c>
      <c r="I253">
        <v>21704960.80113636</v>
      </c>
      <c r="J253">
        <v>21593436.590909086</v>
      </c>
      <c r="K253">
        <v>21481912.380681813</v>
      </c>
      <c r="L253">
        <v>21370388.170454539</v>
      </c>
      <c r="M253">
        <v>21258863.960227266</v>
      </c>
      <c r="N253">
        <v>21147339.750000011</v>
      </c>
      <c r="O253">
        <v>20966664.49375001</v>
      </c>
      <c r="P253">
        <v>20785989.237500008</v>
      </c>
      <c r="Q253">
        <v>20605313.981250007</v>
      </c>
      <c r="R253">
        <v>20424638.725000005</v>
      </c>
      <c r="S253">
        <v>20243963.468750004</v>
      </c>
      <c r="T253">
        <v>20063288.212500002</v>
      </c>
      <c r="U253">
        <v>19882612.956250001</v>
      </c>
      <c r="V253">
        <v>19701937.699999999</v>
      </c>
      <c r="W253">
        <v>19521262.443749998</v>
      </c>
      <c r="X253">
        <v>19340587.1875</v>
      </c>
      <c r="Y253">
        <v>19098094.643750001</v>
      </c>
      <c r="Z253">
        <v>18855602.100000001</v>
      </c>
      <c r="AA253">
        <v>18613109.556250002</v>
      </c>
      <c r="AB253">
        <v>18370617.012500003</v>
      </c>
      <c r="AC253">
        <v>18128124.468750004</v>
      </c>
      <c r="AD253">
        <v>17885631.925000004</v>
      </c>
      <c r="AE253">
        <v>17643139.381250005</v>
      </c>
      <c r="AF253">
        <v>17400646.837500006</v>
      </c>
      <c r="AG253">
        <v>17158154.293750007</v>
      </c>
      <c r="AH253">
        <v>16915661.750000011</v>
      </c>
    </row>
    <row r="254" spans="1:34">
      <c r="A254" t="s">
        <v>164</v>
      </c>
      <c r="B254" t="s">
        <v>171</v>
      </c>
      <c r="C254">
        <f t="shared" si="3"/>
        <v>1970989</v>
      </c>
      <c r="D254">
        <v>21086605.713068184</v>
      </c>
      <c r="E254">
        <v>21032696.769886367</v>
      </c>
      <c r="F254">
        <v>20978787.826704551</v>
      </c>
      <c r="G254">
        <v>20924878.883522734</v>
      </c>
      <c r="H254">
        <v>20870969.940340918</v>
      </c>
      <c r="I254">
        <v>20817060.997159101</v>
      </c>
      <c r="J254">
        <v>20763152.053977285</v>
      </c>
      <c r="K254">
        <v>20709243.110795468</v>
      </c>
      <c r="L254">
        <v>20655334.167613652</v>
      </c>
      <c r="M254">
        <v>20601425.224431835</v>
      </c>
      <c r="N254">
        <v>20547516.281250019</v>
      </c>
      <c r="O254">
        <v>20456074.200000018</v>
      </c>
      <c r="P254">
        <v>20364632.118750017</v>
      </c>
      <c r="Q254">
        <v>20273190.037500016</v>
      </c>
      <c r="R254">
        <v>20181747.956250016</v>
      </c>
      <c r="S254">
        <v>20090305.875000015</v>
      </c>
      <c r="T254">
        <v>19998863.793750014</v>
      </c>
      <c r="U254">
        <v>19907421.712500013</v>
      </c>
      <c r="V254">
        <v>19815979.631250013</v>
      </c>
      <c r="W254">
        <v>19724537.550000012</v>
      </c>
      <c r="X254">
        <v>19633095.468750015</v>
      </c>
      <c r="Y254">
        <v>19503765.946875013</v>
      </c>
      <c r="Z254">
        <v>19374436.425000012</v>
      </c>
      <c r="AA254">
        <v>19245106.90312501</v>
      </c>
      <c r="AB254">
        <v>19115777.381250009</v>
      </c>
      <c r="AC254">
        <v>18986447.859375007</v>
      </c>
      <c r="AD254">
        <v>18857118.337500006</v>
      </c>
      <c r="AE254">
        <v>18727788.815625004</v>
      </c>
      <c r="AF254">
        <v>18598459.293750003</v>
      </c>
      <c r="AG254">
        <v>18469129.771875001</v>
      </c>
      <c r="AH254">
        <v>18339800.250000004</v>
      </c>
    </row>
    <row r="255" spans="1:34">
      <c r="A255" t="s">
        <v>164</v>
      </c>
      <c r="B255" t="s">
        <v>171</v>
      </c>
      <c r="C255">
        <f t="shared" si="3"/>
        <v>19902010</v>
      </c>
      <c r="D255">
        <v>8959306.2372163646</v>
      </c>
      <c r="E255">
        <v>8958454.3806827292</v>
      </c>
      <c r="F255">
        <v>8957602.5241490938</v>
      </c>
      <c r="G255">
        <v>8956750.6676154584</v>
      </c>
      <c r="H255">
        <v>8955898.811081823</v>
      </c>
      <c r="I255">
        <v>8955046.9545481876</v>
      </c>
      <c r="J255">
        <v>8954195.0980145521</v>
      </c>
      <c r="K255">
        <v>8953343.2414809167</v>
      </c>
      <c r="L255">
        <v>8952491.3849472813</v>
      </c>
      <c r="M255">
        <v>8951639.5284136459</v>
      </c>
      <c r="N255">
        <v>8950787.6718800068</v>
      </c>
      <c r="O255">
        <v>8947534.0921920072</v>
      </c>
      <c r="P255">
        <v>8944280.5125040077</v>
      </c>
      <c r="Q255">
        <v>8941026.9328160081</v>
      </c>
      <c r="R255">
        <v>8937773.3531280085</v>
      </c>
      <c r="S255">
        <v>8934519.773440009</v>
      </c>
      <c r="T255">
        <v>8931266.1937520094</v>
      </c>
      <c r="U255">
        <v>8928012.6140640099</v>
      </c>
      <c r="V255">
        <v>8924759.0343760103</v>
      </c>
      <c r="W255">
        <v>8921505.4546880107</v>
      </c>
      <c r="X255">
        <v>8918251.875000013</v>
      </c>
      <c r="Y255">
        <v>8910962.4937500134</v>
      </c>
      <c r="Z255">
        <v>8903673.1125000138</v>
      </c>
      <c r="AA255">
        <v>8896383.7312500142</v>
      </c>
      <c r="AB255">
        <v>8889094.3500000145</v>
      </c>
      <c r="AC255">
        <v>8881804.9687500149</v>
      </c>
      <c r="AD255">
        <v>8874515.5875000153</v>
      </c>
      <c r="AE255">
        <v>8867226.2062500156</v>
      </c>
      <c r="AF255">
        <v>8859936.825000016</v>
      </c>
      <c r="AG255">
        <v>8852647.4437500164</v>
      </c>
      <c r="AH255">
        <v>8845358.0625000149</v>
      </c>
    </row>
    <row r="256" spans="1:34">
      <c r="A256" t="s">
        <v>164</v>
      </c>
      <c r="B256" t="s">
        <v>171</v>
      </c>
      <c r="C256">
        <f t="shared" si="3"/>
        <v>2012020</v>
      </c>
      <c r="D256">
        <v>10043492.520945456</v>
      </c>
      <c r="E256">
        <v>10043492.475490911</v>
      </c>
      <c r="F256">
        <v>10043492.430036366</v>
      </c>
      <c r="G256">
        <v>10043492.384581821</v>
      </c>
      <c r="H256">
        <v>10043492.339127276</v>
      </c>
      <c r="I256">
        <v>10043492.293672731</v>
      </c>
      <c r="J256">
        <v>10043492.248218186</v>
      </c>
      <c r="K256">
        <v>10043492.202763641</v>
      </c>
      <c r="L256">
        <v>10043492.157309096</v>
      </c>
      <c r="M256">
        <v>10043492.111854551</v>
      </c>
      <c r="N256">
        <v>10043492.066400006</v>
      </c>
      <c r="O256">
        <v>10043469.613080006</v>
      </c>
      <c r="P256">
        <v>10043447.159760006</v>
      </c>
      <c r="Q256">
        <v>10043424.706440005</v>
      </c>
      <c r="R256">
        <v>10043402.253120005</v>
      </c>
      <c r="S256">
        <v>10043379.799800005</v>
      </c>
      <c r="T256">
        <v>10043357.346480004</v>
      </c>
      <c r="U256">
        <v>10043334.893160004</v>
      </c>
      <c r="V256">
        <v>10043312.439840004</v>
      </c>
      <c r="W256">
        <v>10043289.986520004</v>
      </c>
      <c r="X256">
        <v>10043267.533200003</v>
      </c>
      <c r="Y256">
        <v>10041839.923630005</v>
      </c>
      <c r="Z256">
        <v>10040412.314060006</v>
      </c>
      <c r="AA256">
        <v>10038984.704490008</v>
      </c>
      <c r="AB256">
        <v>10037557.094920009</v>
      </c>
      <c r="AC256">
        <v>10036129.485350011</v>
      </c>
      <c r="AD256">
        <v>10034701.875780012</v>
      </c>
      <c r="AE256">
        <v>10033274.266210014</v>
      </c>
      <c r="AF256">
        <v>10031846.656640016</v>
      </c>
      <c r="AG256">
        <v>10030419.047070017</v>
      </c>
      <c r="AH256">
        <v>10028991.437500019</v>
      </c>
    </row>
    <row r="257" spans="1:34">
      <c r="A257" t="s">
        <v>164</v>
      </c>
      <c r="B257" t="s">
        <v>173</v>
      </c>
      <c r="C257">
        <f t="shared" si="3"/>
        <v>1945</v>
      </c>
      <c r="D257">
        <v>6628404.1818181816</v>
      </c>
      <c r="E257">
        <v>6603855.8636363633</v>
      </c>
      <c r="F257">
        <v>6579307.5454545449</v>
      </c>
      <c r="G257">
        <v>6554759.2272727266</v>
      </c>
      <c r="H257">
        <v>6530210.9090909082</v>
      </c>
      <c r="I257">
        <v>6505662.5909090899</v>
      </c>
      <c r="J257">
        <v>6481114.2727272715</v>
      </c>
      <c r="K257">
        <v>6456565.9545454532</v>
      </c>
      <c r="L257">
        <v>6432017.6363636348</v>
      </c>
      <c r="M257">
        <v>6407469.3181818165</v>
      </c>
      <c r="N257">
        <v>6382921</v>
      </c>
      <c r="O257">
        <v>6347123</v>
      </c>
      <c r="P257">
        <v>6311325</v>
      </c>
      <c r="Q257">
        <v>6275527</v>
      </c>
      <c r="R257">
        <v>6239729</v>
      </c>
      <c r="S257">
        <v>6203931</v>
      </c>
      <c r="T257">
        <v>6168133</v>
      </c>
      <c r="U257">
        <v>6132335</v>
      </c>
      <c r="V257">
        <v>6096537</v>
      </c>
      <c r="W257">
        <v>6060739</v>
      </c>
      <c r="X257">
        <v>6024941</v>
      </c>
      <c r="Y257">
        <v>5978810.4500000002</v>
      </c>
      <c r="Z257">
        <v>5932679.9000000004</v>
      </c>
      <c r="AA257">
        <v>5886549.3500000006</v>
      </c>
      <c r="AB257">
        <v>5840418.8000000007</v>
      </c>
      <c r="AC257">
        <v>5794288.2500000009</v>
      </c>
      <c r="AD257">
        <v>5748157.7000000011</v>
      </c>
      <c r="AE257">
        <v>5702027.1500000013</v>
      </c>
      <c r="AF257">
        <v>5655896.6000000015</v>
      </c>
      <c r="AG257">
        <v>5609766.0500000017</v>
      </c>
      <c r="AH257">
        <v>5563635.5</v>
      </c>
    </row>
    <row r="258" spans="1:34">
      <c r="A258" t="s">
        <v>164</v>
      </c>
      <c r="B258" t="s">
        <v>173</v>
      </c>
      <c r="C258">
        <f t="shared" si="3"/>
        <v>1945969</v>
      </c>
      <c r="D258">
        <v>18461000.545454547</v>
      </c>
      <c r="E258">
        <v>18368295.090909094</v>
      </c>
      <c r="F258">
        <v>18275589.63636364</v>
      </c>
      <c r="G258">
        <v>18182884.181818187</v>
      </c>
      <c r="H258">
        <v>18090178.727272734</v>
      </c>
      <c r="I258">
        <v>17997473.272727281</v>
      </c>
      <c r="J258">
        <v>17904767.818181828</v>
      </c>
      <c r="K258">
        <v>17812062.363636374</v>
      </c>
      <c r="L258">
        <v>17719356.909090921</v>
      </c>
      <c r="M258">
        <v>17626651.454545468</v>
      </c>
      <c r="N258">
        <v>17533946</v>
      </c>
      <c r="O258">
        <v>17380504.300000001</v>
      </c>
      <c r="P258">
        <v>17227062.600000001</v>
      </c>
      <c r="Q258">
        <v>17073620.900000002</v>
      </c>
      <c r="R258">
        <v>16920179.200000003</v>
      </c>
      <c r="S258">
        <v>16766737.500000004</v>
      </c>
      <c r="T258">
        <v>16613295.800000004</v>
      </c>
      <c r="U258">
        <v>16459854.100000005</v>
      </c>
      <c r="V258">
        <v>16306412.400000006</v>
      </c>
      <c r="W258">
        <v>16152970.700000007</v>
      </c>
      <c r="X258">
        <v>15999529</v>
      </c>
      <c r="Y258">
        <v>15789478.699999999</v>
      </c>
      <c r="Z258">
        <v>15579428.399999999</v>
      </c>
      <c r="AA258">
        <v>15369378.099999998</v>
      </c>
      <c r="AB258">
        <v>15159327.799999997</v>
      </c>
      <c r="AC258">
        <v>14949277.499999996</v>
      </c>
      <c r="AD258">
        <v>14739227.199999996</v>
      </c>
      <c r="AE258">
        <v>14529176.899999995</v>
      </c>
      <c r="AF258">
        <v>14319126.599999994</v>
      </c>
      <c r="AG258">
        <v>14109076.299999993</v>
      </c>
      <c r="AH258">
        <v>13899026</v>
      </c>
    </row>
    <row r="259" spans="1:34">
      <c r="A259" t="s">
        <v>164</v>
      </c>
      <c r="B259" t="s">
        <v>173</v>
      </c>
      <c r="C259">
        <f t="shared" si="3"/>
        <v>1970989</v>
      </c>
      <c r="D259">
        <v>7686828</v>
      </c>
      <c r="E259">
        <v>7642945</v>
      </c>
      <c r="F259">
        <v>7599062</v>
      </c>
      <c r="G259">
        <v>7555179</v>
      </c>
      <c r="H259">
        <v>7511296</v>
      </c>
      <c r="I259">
        <v>7467413</v>
      </c>
      <c r="J259">
        <v>7423530</v>
      </c>
      <c r="K259">
        <v>7379647</v>
      </c>
      <c r="L259">
        <v>7335764</v>
      </c>
      <c r="M259">
        <v>7291881</v>
      </c>
      <c r="N259">
        <v>7247998</v>
      </c>
      <c r="O259">
        <v>7172003.2999999998</v>
      </c>
      <c r="P259">
        <v>7096008.5999999996</v>
      </c>
      <c r="Q259">
        <v>7020013.8999999994</v>
      </c>
      <c r="R259">
        <v>6944019.1999999993</v>
      </c>
      <c r="S259">
        <v>6868024.4999999991</v>
      </c>
      <c r="T259">
        <v>6792029.7999999989</v>
      </c>
      <c r="U259">
        <v>6716035.0999999987</v>
      </c>
      <c r="V259">
        <v>6640040.3999999985</v>
      </c>
      <c r="W259">
        <v>6564045.6999999983</v>
      </c>
      <c r="X259">
        <v>6488051</v>
      </c>
      <c r="Y259">
        <v>6379204.1499999994</v>
      </c>
      <c r="Z259">
        <v>6270357.2999999989</v>
      </c>
      <c r="AA259">
        <v>6161510.4499999983</v>
      </c>
      <c r="AB259">
        <v>6052663.5999999978</v>
      </c>
      <c r="AC259">
        <v>5943816.7499999972</v>
      </c>
      <c r="AD259">
        <v>5834969.8999999966</v>
      </c>
      <c r="AE259">
        <v>5726123.0499999961</v>
      </c>
      <c r="AF259">
        <v>5617276.1999999955</v>
      </c>
      <c r="AG259">
        <v>5508429.349999995</v>
      </c>
      <c r="AH259">
        <v>5399582.5</v>
      </c>
    </row>
    <row r="260" spans="1:34">
      <c r="A260" t="s">
        <v>164</v>
      </c>
      <c r="B260" t="s">
        <v>173</v>
      </c>
      <c r="C260">
        <f t="shared" si="3"/>
        <v>19902010</v>
      </c>
      <c r="D260">
        <v>2191883.9545454541</v>
      </c>
      <c r="E260">
        <v>2191498.4090909082</v>
      </c>
      <c r="F260">
        <v>2191112.8636363624</v>
      </c>
      <c r="G260">
        <v>2190727.3181818165</v>
      </c>
      <c r="H260">
        <v>2190341.7727272706</v>
      </c>
      <c r="I260">
        <v>2189956.2272727247</v>
      </c>
      <c r="J260">
        <v>2189570.6818181789</v>
      </c>
      <c r="K260">
        <v>2189185.136363633</v>
      </c>
      <c r="L260">
        <v>2188799.5909090871</v>
      </c>
      <c r="M260">
        <v>2188414.0454545412</v>
      </c>
      <c r="N260">
        <v>2188028.5</v>
      </c>
      <c r="O260">
        <v>2186141.7250000001</v>
      </c>
      <c r="P260">
        <v>2184254.9500000002</v>
      </c>
      <c r="Q260">
        <v>2182368.1750000003</v>
      </c>
      <c r="R260">
        <v>2180481.4000000004</v>
      </c>
      <c r="S260">
        <v>2178594.6250000005</v>
      </c>
      <c r="T260">
        <v>2176707.8500000006</v>
      </c>
      <c r="U260">
        <v>2174821.0750000007</v>
      </c>
      <c r="V260">
        <v>2172934.3000000007</v>
      </c>
      <c r="W260">
        <v>2171047.5250000008</v>
      </c>
      <c r="X260">
        <v>2169160.75</v>
      </c>
      <c r="Y260">
        <v>2164436.0750000002</v>
      </c>
      <c r="Z260">
        <v>2159711.4000000004</v>
      </c>
      <c r="AA260">
        <v>2154986.7250000006</v>
      </c>
      <c r="AB260">
        <v>2150262.0500000007</v>
      </c>
      <c r="AC260">
        <v>2145537.3750000009</v>
      </c>
      <c r="AD260">
        <v>2140812.7000000011</v>
      </c>
      <c r="AE260">
        <v>2136088.0250000013</v>
      </c>
      <c r="AF260">
        <v>2131363.3500000015</v>
      </c>
      <c r="AG260">
        <v>2126638.6750000017</v>
      </c>
      <c r="AH260">
        <v>2121914</v>
      </c>
    </row>
    <row r="261" spans="1:34">
      <c r="A261" t="s">
        <v>164</v>
      </c>
      <c r="B261" t="s">
        <v>173</v>
      </c>
      <c r="C261">
        <f t="shared" si="3"/>
        <v>2012020</v>
      </c>
      <c r="D261">
        <v>3680643.5</v>
      </c>
      <c r="E261">
        <v>3680643.5</v>
      </c>
      <c r="F261">
        <v>3680643.5</v>
      </c>
      <c r="G261">
        <v>3680643.5</v>
      </c>
      <c r="H261">
        <v>3680643.5</v>
      </c>
      <c r="I261">
        <v>3680643.5</v>
      </c>
      <c r="J261">
        <v>3680643.5</v>
      </c>
      <c r="K261">
        <v>3680643.5</v>
      </c>
      <c r="L261">
        <v>3680643.5</v>
      </c>
      <c r="M261">
        <v>3680643.5</v>
      </c>
      <c r="N261">
        <v>3680643.5</v>
      </c>
      <c r="O261">
        <v>3680632.7906249999</v>
      </c>
      <c r="P261">
        <v>3680622.0812499998</v>
      </c>
      <c r="Q261">
        <v>3680611.3718749997</v>
      </c>
      <c r="R261">
        <v>3680600.6624999996</v>
      </c>
      <c r="S261">
        <v>3680589.9531249995</v>
      </c>
      <c r="T261">
        <v>3680579.2437499994</v>
      </c>
      <c r="U261">
        <v>3680568.5343749993</v>
      </c>
      <c r="V261">
        <v>3680557.8249999993</v>
      </c>
      <c r="W261">
        <v>3680547.1156249992</v>
      </c>
      <c r="X261">
        <v>3680536.4062499986</v>
      </c>
      <c r="Y261">
        <v>3679992.4843749986</v>
      </c>
      <c r="Z261">
        <v>3679448.5624999986</v>
      </c>
      <c r="AA261">
        <v>3678904.6406249986</v>
      </c>
      <c r="AB261">
        <v>3678360.7187499986</v>
      </c>
      <c r="AC261">
        <v>3677816.7968749986</v>
      </c>
      <c r="AD261">
        <v>3677272.8749999986</v>
      </c>
      <c r="AE261">
        <v>3676728.9531249986</v>
      </c>
      <c r="AF261">
        <v>3676185.0312499986</v>
      </c>
      <c r="AG261">
        <v>3675641.1093749986</v>
      </c>
      <c r="AH261">
        <v>3675097.1874999972</v>
      </c>
    </row>
    <row r="262" spans="1:34">
      <c r="A262" t="s">
        <v>166</v>
      </c>
      <c r="B262" t="s">
        <v>171</v>
      </c>
      <c r="C262">
        <f t="shared" si="3"/>
        <v>1945</v>
      </c>
      <c r="D262">
        <v>13966578.022727273</v>
      </c>
      <c r="E262">
        <v>13892011.795454547</v>
      </c>
      <c r="F262">
        <v>13817445.56818182</v>
      </c>
      <c r="G262">
        <v>13742879.340909094</v>
      </c>
      <c r="H262">
        <v>13668313.113636367</v>
      </c>
      <c r="I262">
        <v>13593746.88636364</v>
      </c>
      <c r="J262">
        <v>13519180.659090914</v>
      </c>
      <c r="K262">
        <v>13444614.431818187</v>
      </c>
      <c r="L262">
        <v>13370048.204545461</v>
      </c>
      <c r="M262">
        <v>13295481.977272734</v>
      </c>
      <c r="N262">
        <v>13220915.750000007</v>
      </c>
      <c r="O262">
        <v>13118770.612500006</v>
      </c>
      <c r="P262">
        <v>13016625.475000005</v>
      </c>
      <c r="Q262">
        <v>12914480.337500004</v>
      </c>
      <c r="R262">
        <v>12812335.200000003</v>
      </c>
      <c r="S262">
        <v>12710190.062500002</v>
      </c>
      <c r="T262">
        <v>12608044.925000001</v>
      </c>
      <c r="U262">
        <v>12505899.7875</v>
      </c>
      <c r="V262">
        <v>12403754.649999999</v>
      </c>
      <c r="W262">
        <v>12301609.512499997</v>
      </c>
      <c r="X262">
        <v>12199464.375000004</v>
      </c>
      <c r="Y262">
        <v>12068021.937500004</v>
      </c>
      <c r="Z262">
        <v>11936579.500000004</v>
      </c>
      <c r="AA262">
        <v>11805137.062500004</v>
      </c>
      <c r="AB262">
        <v>11673694.625000004</v>
      </c>
      <c r="AC262">
        <v>11542252.187500004</v>
      </c>
      <c r="AD262">
        <v>11410809.750000004</v>
      </c>
      <c r="AE262">
        <v>11279367.312500004</v>
      </c>
      <c r="AF262">
        <v>11147924.875000004</v>
      </c>
      <c r="AG262">
        <v>11016482.437500004</v>
      </c>
      <c r="AH262">
        <v>10885040</v>
      </c>
    </row>
    <row r="263" spans="1:34">
      <c r="A263" t="s">
        <v>166</v>
      </c>
      <c r="B263" t="s">
        <v>171</v>
      </c>
      <c r="C263">
        <f t="shared" si="3"/>
        <v>1945969</v>
      </c>
      <c r="D263">
        <v>11172454.534090908</v>
      </c>
      <c r="E263">
        <v>11099607.130681816</v>
      </c>
      <c r="F263">
        <v>11026759.727272725</v>
      </c>
      <c r="G263">
        <v>10953912.323863633</v>
      </c>
      <c r="H263">
        <v>10881064.920454541</v>
      </c>
      <c r="I263">
        <v>10808217.517045449</v>
      </c>
      <c r="J263">
        <v>10735370.113636358</v>
      </c>
      <c r="K263">
        <v>10662522.710227266</v>
      </c>
      <c r="L263">
        <v>10589675.306818174</v>
      </c>
      <c r="M263">
        <v>10516827.903409082</v>
      </c>
      <c r="N263">
        <v>10443980.499999998</v>
      </c>
      <c r="O263">
        <v>10328338.662499998</v>
      </c>
      <c r="P263">
        <v>10212696.824999997</v>
      </c>
      <c r="Q263">
        <v>10097054.987499997</v>
      </c>
      <c r="R263">
        <v>9981413.1499999966</v>
      </c>
      <c r="S263">
        <v>9865771.3124999963</v>
      </c>
      <c r="T263">
        <v>9750129.4749999959</v>
      </c>
      <c r="U263">
        <v>9634487.6374999955</v>
      </c>
      <c r="V263">
        <v>9518845.7999999952</v>
      </c>
      <c r="W263">
        <v>9403203.9624999948</v>
      </c>
      <c r="X263">
        <v>9287562.1249999981</v>
      </c>
      <c r="Y263">
        <v>9132456.018749997</v>
      </c>
      <c r="Z263">
        <v>8977349.9124999978</v>
      </c>
      <c r="AA263">
        <v>8822243.8062499985</v>
      </c>
      <c r="AB263">
        <v>8667137.6999999993</v>
      </c>
      <c r="AC263">
        <v>8512031.59375</v>
      </c>
      <c r="AD263">
        <v>8356925.4874999998</v>
      </c>
      <c r="AE263">
        <v>8201819.3812499996</v>
      </c>
      <c r="AF263">
        <v>8046713.2749999994</v>
      </c>
      <c r="AG263">
        <v>7891607.1687499993</v>
      </c>
      <c r="AH263">
        <v>7736501.0625000009</v>
      </c>
    </row>
    <row r="264" spans="1:34">
      <c r="A264" t="s">
        <v>166</v>
      </c>
      <c r="B264" t="s">
        <v>171</v>
      </c>
      <c r="C264">
        <f t="shared" ref="C264:C281" si="4">C259</f>
        <v>1970989</v>
      </c>
      <c r="D264">
        <v>15887029.636363635</v>
      </c>
      <c r="E264">
        <v>15862954.36647727</v>
      </c>
      <c r="F264">
        <v>15838879.096590905</v>
      </c>
      <c r="G264">
        <v>15814803.826704539</v>
      </c>
      <c r="H264">
        <v>15790728.556818174</v>
      </c>
      <c r="I264">
        <v>15766653.286931809</v>
      </c>
      <c r="J264">
        <v>15742578.017045444</v>
      </c>
      <c r="K264">
        <v>15718502.747159079</v>
      </c>
      <c r="L264">
        <v>15694427.477272714</v>
      </c>
      <c r="M264">
        <v>15670352.207386348</v>
      </c>
      <c r="N264">
        <v>15646276.937499993</v>
      </c>
      <c r="O264">
        <v>15597780.893749993</v>
      </c>
      <c r="P264">
        <v>15549284.849999994</v>
      </c>
      <c r="Q264">
        <v>15500788.806249995</v>
      </c>
      <c r="R264">
        <v>15452292.762499996</v>
      </c>
      <c r="S264">
        <v>15403796.718749996</v>
      </c>
      <c r="T264">
        <v>15355300.674999997</v>
      </c>
      <c r="U264">
        <v>15306804.631249998</v>
      </c>
      <c r="V264">
        <v>15258308.587499999</v>
      </c>
      <c r="W264">
        <v>15209812.543749999</v>
      </c>
      <c r="X264">
        <v>15161316.499999994</v>
      </c>
      <c r="Y264">
        <v>15083395.703124994</v>
      </c>
      <c r="Z264">
        <v>15005474.906249994</v>
      </c>
      <c r="AA264">
        <v>14927554.109374994</v>
      </c>
      <c r="AB264">
        <v>14849633.312499994</v>
      </c>
      <c r="AC264">
        <v>14771712.515624994</v>
      </c>
      <c r="AD264">
        <v>14693791.718749994</v>
      </c>
      <c r="AE264">
        <v>14615870.921874994</v>
      </c>
      <c r="AF264">
        <v>14537950.124999994</v>
      </c>
      <c r="AG264">
        <v>14460029.328124994</v>
      </c>
      <c r="AH264">
        <v>14382108.531249991</v>
      </c>
    </row>
    <row r="265" spans="1:34">
      <c r="A265" t="s">
        <v>166</v>
      </c>
      <c r="B265" t="s">
        <v>171</v>
      </c>
      <c r="C265">
        <f t="shared" si="4"/>
        <v>19902010</v>
      </c>
      <c r="D265">
        <v>8752609.3579545449</v>
      </c>
      <c r="E265">
        <v>8750841.0596590899</v>
      </c>
      <c r="F265">
        <v>8749072.7613636348</v>
      </c>
      <c r="G265">
        <v>8747304.4630681798</v>
      </c>
      <c r="H265">
        <v>8745536.1647727247</v>
      </c>
      <c r="I265">
        <v>8743767.8664772697</v>
      </c>
      <c r="J265">
        <v>8741999.5681818146</v>
      </c>
      <c r="K265">
        <v>8740231.2698863596</v>
      </c>
      <c r="L265">
        <v>8738462.9715909045</v>
      </c>
      <c r="M265">
        <v>8736694.6732954495</v>
      </c>
      <c r="N265">
        <v>8734926.3749999981</v>
      </c>
      <c r="O265">
        <v>8729631.5406249985</v>
      </c>
      <c r="P265">
        <v>8724336.7062499989</v>
      </c>
      <c r="Q265">
        <v>8719041.8718749993</v>
      </c>
      <c r="R265">
        <v>8713747.0374999996</v>
      </c>
      <c r="S265">
        <v>8708452.203125</v>
      </c>
      <c r="T265">
        <v>8703157.3687500004</v>
      </c>
      <c r="U265">
        <v>8697862.5343750007</v>
      </c>
      <c r="V265">
        <v>8692567.7000000011</v>
      </c>
      <c r="W265">
        <v>8687272.8656250015</v>
      </c>
      <c r="X265">
        <v>8681978.0312500056</v>
      </c>
      <c r="Y265">
        <v>8670410.0281250067</v>
      </c>
      <c r="Z265">
        <v>8658842.0250000078</v>
      </c>
      <c r="AA265">
        <v>8647274.0218750089</v>
      </c>
      <c r="AB265">
        <v>8635706.0187500101</v>
      </c>
      <c r="AC265">
        <v>8624138.0156250112</v>
      </c>
      <c r="AD265">
        <v>8612570.0125000123</v>
      </c>
      <c r="AE265">
        <v>8601002.0093750134</v>
      </c>
      <c r="AF265">
        <v>8589434.0062500145</v>
      </c>
      <c r="AG265">
        <v>8577866.0031250156</v>
      </c>
      <c r="AH265">
        <v>8566298.0000000112</v>
      </c>
    </row>
    <row r="266" spans="1:34">
      <c r="A266" t="s">
        <v>166</v>
      </c>
      <c r="B266" t="s">
        <v>171</v>
      </c>
      <c r="C266">
        <f t="shared" si="4"/>
        <v>2012020</v>
      </c>
      <c r="D266">
        <v>4514883.0468699997</v>
      </c>
      <c r="E266">
        <v>4514883.0468699997</v>
      </c>
      <c r="F266">
        <v>4514883.0468699997</v>
      </c>
      <c r="G266">
        <v>4514883.0468699997</v>
      </c>
      <c r="H266">
        <v>4514883.0468699997</v>
      </c>
      <c r="I266">
        <v>4514883.0468699997</v>
      </c>
      <c r="J266">
        <v>4514883.0468699997</v>
      </c>
      <c r="K266">
        <v>4514883.0468699997</v>
      </c>
      <c r="L266">
        <v>4514883.0468699997</v>
      </c>
      <c r="M266">
        <v>4514883.0468699997</v>
      </c>
      <c r="N266">
        <v>4514883.0468699997</v>
      </c>
      <c r="O266">
        <v>4514860.2374949995</v>
      </c>
      <c r="P266">
        <v>4514837.4281199994</v>
      </c>
      <c r="Q266">
        <v>4514814.6187449992</v>
      </c>
      <c r="R266">
        <v>4514791.809369999</v>
      </c>
      <c r="S266">
        <v>4514768.9999949988</v>
      </c>
      <c r="T266">
        <v>4514746.1906199986</v>
      </c>
      <c r="U266">
        <v>4514723.3812449984</v>
      </c>
      <c r="V266">
        <v>4514700.5718699982</v>
      </c>
      <c r="W266">
        <v>4514677.7624949981</v>
      </c>
      <c r="X266">
        <v>4514654.9531199988</v>
      </c>
      <c r="Y266">
        <v>4513858.1624949984</v>
      </c>
      <c r="Z266">
        <v>4513061.3718699981</v>
      </c>
      <c r="AA266">
        <v>4512264.5812449977</v>
      </c>
      <c r="AB266">
        <v>4511467.7906199973</v>
      </c>
      <c r="AC266">
        <v>4510670.9999949969</v>
      </c>
      <c r="AD266">
        <v>4509874.2093699966</v>
      </c>
      <c r="AE266">
        <v>4509077.4187449962</v>
      </c>
      <c r="AF266">
        <v>4508280.6281199958</v>
      </c>
      <c r="AG266">
        <v>4507483.8374949954</v>
      </c>
      <c r="AH266">
        <v>4506687.046869996</v>
      </c>
    </row>
    <row r="267" spans="1:34">
      <c r="A267" t="s">
        <v>166</v>
      </c>
      <c r="B267" t="s">
        <v>173</v>
      </c>
      <c r="C267">
        <f t="shared" si="4"/>
        <v>1945</v>
      </c>
      <c r="D267">
        <v>5295819</v>
      </c>
      <c r="E267">
        <v>5267587</v>
      </c>
      <c r="F267">
        <v>5239355</v>
      </c>
      <c r="G267">
        <v>5211123</v>
      </c>
      <c r="H267">
        <v>5182891</v>
      </c>
      <c r="I267">
        <v>5154659</v>
      </c>
      <c r="J267">
        <v>5126427</v>
      </c>
      <c r="K267">
        <v>5098195</v>
      </c>
      <c r="L267">
        <v>5069963</v>
      </c>
      <c r="M267">
        <v>5041731</v>
      </c>
      <c r="N267">
        <v>5013499</v>
      </c>
      <c r="O267">
        <v>4974858.95</v>
      </c>
      <c r="P267">
        <v>4936218.9000000004</v>
      </c>
      <c r="Q267">
        <v>4897578.8500000006</v>
      </c>
      <c r="R267">
        <v>4858938.8000000007</v>
      </c>
      <c r="S267">
        <v>4820298.7500000009</v>
      </c>
      <c r="T267">
        <v>4781658.7000000011</v>
      </c>
      <c r="U267">
        <v>4743018.6500000013</v>
      </c>
      <c r="V267">
        <v>4704378.6000000015</v>
      </c>
      <c r="W267">
        <v>4665738.5500000017</v>
      </c>
      <c r="X267">
        <v>4627098.5</v>
      </c>
      <c r="Y267">
        <v>4577403.8499999996</v>
      </c>
      <c r="Z267">
        <v>4527709.1999999993</v>
      </c>
      <c r="AA267">
        <v>4478014.5499999989</v>
      </c>
      <c r="AB267">
        <v>4428319.8999999985</v>
      </c>
      <c r="AC267">
        <v>4378625.2499999981</v>
      </c>
      <c r="AD267">
        <v>4328930.5999999978</v>
      </c>
      <c r="AE267">
        <v>4279235.9499999974</v>
      </c>
      <c r="AF267">
        <v>4229541.299999997</v>
      </c>
      <c r="AG267">
        <v>4179846.6499999971</v>
      </c>
      <c r="AH267">
        <v>4130152</v>
      </c>
    </row>
    <row r="268" spans="1:34">
      <c r="A268" t="s">
        <v>166</v>
      </c>
      <c r="B268" t="s">
        <v>173</v>
      </c>
      <c r="C268">
        <f t="shared" si="4"/>
        <v>1945969</v>
      </c>
      <c r="D268">
        <v>3606691.2954545454</v>
      </c>
      <c r="E268">
        <v>3583142.8409090908</v>
      </c>
      <c r="F268">
        <v>3559594.3863636362</v>
      </c>
      <c r="G268">
        <v>3536045.9318181816</v>
      </c>
      <c r="H268">
        <v>3512497.4772727271</v>
      </c>
      <c r="I268">
        <v>3488949.0227272725</v>
      </c>
      <c r="J268">
        <v>3465400.5681818179</v>
      </c>
      <c r="K268">
        <v>3441852.1136363633</v>
      </c>
      <c r="L268">
        <v>3418303.6590909087</v>
      </c>
      <c r="M268">
        <v>3394755.2045454541</v>
      </c>
      <c r="N268">
        <v>3371206.75</v>
      </c>
      <c r="O268">
        <v>3333622.625</v>
      </c>
      <c r="P268">
        <v>3296038.5</v>
      </c>
      <c r="Q268">
        <v>3258454.375</v>
      </c>
      <c r="R268">
        <v>3220870.25</v>
      </c>
      <c r="S268">
        <v>3183286.125</v>
      </c>
      <c r="T268">
        <v>3145702</v>
      </c>
      <c r="U268">
        <v>3108117.875</v>
      </c>
      <c r="V268">
        <v>3070533.75</v>
      </c>
      <c r="W268">
        <v>3032949.625</v>
      </c>
      <c r="X268">
        <v>2995365.5</v>
      </c>
      <c r="Y268">
        <v>2944939.625</v>
      </c>
      <c r="Z268">
        <v>2894513.75</v>
      </c>
      <c r="AA268">
        <v>2844087.875</v>
      </c>
      <c r="AB268">
        <v>2793662</v>
      </c>
      <c r="AC268">
        <v>2743236.125</v>
      </c>
      <c r="AD268">
        <v>2692810.25</v>
      </c>
      <c r="AE268">
        <v>2642384.375</v>
      </c>
      <c r="AF268">
        <v>2591958.5</v>
      </c>
      <c r="AG268">
        <v>2541532.625</v>
      </c>
      <c r="AH268">
        <v>2491106.75</v>
      </c>
    </row>
    <row r="269" spans="1:34">
      <c r="A269" t="s">
        <v>166</v>
      </c>
      <c r="B269" t="s">
        <v>173</v>
      </c>
      <c r="C269">
        <f t="shared" si="4"/>
        <v>1970989</v>
      </c>
      <c r="D269">
        <v>3402923.3181818184</v>
      </c>
      <c r="E269">
        <v>3395614.6363636367</v>
      </c>
      <c r="F269">
        <v>3388305.9545454551</v>
      </c>
      <c r="G269">
        <v>3380997.2727272734</v>
      </c>
      <c r="H269">
        <v>3373688.5909090918</v>
      </c>
      <c r="I269">
        <v>3366379.9090909101</v>
      </c>
      <c r="J269">
        <v>3359071.2272727285</v>
      </c>
      <c r="K269">
        <v>3351762.5454545468</v>
      </c>
      <c r="L269">
        <v>3344453.8636363652</v>
      </c>
      <c r="M269">
        <v>3337145.1818181835</v>
      </c>
      <c r="N269">
        <v>3329836.5000000023</v>
      </c>
      <c r="O269">
        <v>3315266.7500000019</v>
      </c>
      <c r="P269">
        <v>3300697.0000000019</v>
      </c>
      <c r="Q269">
        <v>3286127.2500000019</v>
      </c>
      <c r="R269">
        <v>3271557.5000000019</v>
      </c>
      <c r="S269">
        <v>3256987.7500000019</v>
      </c>
      <c r="T269">
        <v>3242418.0000000019</v>
      </c>
      <c r="U269">
        <v>3227848.2500000019</v>
      </c>
      <c r="V269">
        <v>3213278.5000000019</v>
      </c>
      <c r="W269">
        <v>3198708.7500000019</v>
      </c>
      <c r="X269">
        <v>3184139.0000000037</v>
      </c>
      <c r="Y269">
        <v>3160916.5750000039</v>
      </c>
      <c r="Z269">
        <v>3137694.1500000041</v>
      </c>
      <c r="AA269">
        <v>3114471.7250000043</v>
      </c>
      <c r="AB269">
        <v>3091249.3000000045</v>
      </c>
      <c r="AC269">
        <v>3068026.8750000047</v>
      </c>
      <c r="AD269">
        <v>3044804.4500000048</v>
      </c>
      <c r="AE269">
        <v>3021582.025000005</v>
      </c>
      <c r="AF269">
        <v>2998359.6000000052</v>
      </c>
      <c r="AG269">
        <v>2975137.1750000054</v>
      </c>
      <c r="AH269">
        <v>2951914.7500000056</v>
      </c>
    </row>
    <row r="270" spans="1:34">
      <c r="A270" t="s">
        <v>166</v>
      </c>
      <c r="B270" t="s">
        <v>173</v>
      </c>
      <c r="C270">
        <f t="shared" si="4"/>
        <v>19902010</v>
      </c>
      <c r="D270">
        <v>871948.03977272718</v>
      </c>
      <c r="E270">
        <v>871570.26704545435</v>
      </c>
      <c r="F270">
        <v>871192.49431818153</v>
      </c>
      <c r="G270">
        <v>870814.72159090871</v>
      </c>
      <c r="H270">
        <v>870436.94886363589</v>
      </c>
      <c r="I270">
        <v>870059.17613636306</v>
      </c>
      <c r="J270">
        <v>869681.40340909024</v>
      </c>
      <c r="K270">
        <v>869303.63068181742</v>
      </c>
      <c r="L270">
        <v>868925.8579545446</v>
      </c>
      <c r="M270">
        <v>868548.08522727177</v>
      </c>
      <c r="N270">
        <v>868170.3125</v>
      </c>
      <c r="O270">
        <v>866962.5</v>
      </c>
      <c r="P270">
        <v>865754.6875</v>
      </c>
      <c r="Q270">
        <v>864546.875</v>
      </c>
      <c r="R270">
        <v>863339.0625</v>
      </c>
      <c r="S270">
        <v>862131.25</v>
      </c>
      <c r="T270">
        <v>860923.4375</v>
      </c>
      <c r="U270">
        <v>859715.625</v>
      </c>
      <c r="V270">
        <v>858507.8125</v>
      </c>
      <c r="W270">
        <v>857300</v>
      </c>
      <c r="X270">
        <v>856092.1875</v>
      </c>
      <c r="Y270">
        <v>853311.56250000012</v>
      </c>
      <c r="Z270">
        <v>850530.93750000023</v>
      </c>
      <c r="AA270">
        <v>847750.31250000035</v>
      </c>
      <c r="AB270">
        <v>844969.68750000047</v>
      </c>
      <c r="AC270">
        <v>842189.06250000058</v>
      </c>
      <c r="AD270">
        <v>839408.4375000007</v>
      </c>
      <c r="AE270">
        <v>836627.81250000081</v>
      </c>
      <c r="AF270">
        <v>833847.18750000093</v>
      </c>
      <c r="AG270">
        <v>831066.56250000105</v>
      </c>
      <c r="AH270">
        <v>828285.9375</v>
      </c>
    </row>
    <row r="271" spans="1:34">
      <c r="A271" t="s">
        <v>166</v>
      </c>
      <c r="B271" t="s">
        <v>173</v>
      </c>
      <c r="C271">
        <f t="shared" si="4"/>
        <v>2012020</v>
      </c>
      <c r="D271">
        <v>901829.38493818173</v>
      </c>
      <c r="E271">
        <v>901829.37925636349</v>
      </c>
      <c r="F271">
        <v>901829.37357454526</v>
      </c>
      <c r="G271">
        <v>901829.36789272702</v>
      </c>
      <c r="H271">
        <v>901829.36221090879</v>
      </c>
      <c r="I271">
        <v>901829.35652909055</v>
      </c>
      <c r="J271">
        <v>901829.35084727232</v>
      </c>
      <c r="K271">
        <v>901829.34516545408</v>
      </c>
      <c r="L271">
        <v>901829.33948363585</v>
      </c>
      <c r="M271">
        <v>901829.33380181761</v>
      </c>
      <c r="N271">
        <v>901829.32811999996</v>
      </c>
      <c r="O271">
        <v>901821.1671839999</v>
      </c>
      <c r="P271">
        <v>901813.00624799985</v>
      </c>
      <c r="Q271">
        <v>901804.84531199979</v>
      </c>
      <c r="R271">
        <v>901796.68437599973</v>
      </c>
      <c r="S271">
        <v>901788.52343999967</v>
      </c>
      <c r="T271">
        <v>901780.36250399961</v>
      </c>
      <c r="U271">
        <v>901772.20156799955</v>
      </c>
      <c r="V271">
        <v>901764.04063199949</v>
      </c>
      <c r="W271">
        <v>901755.87969599944</v>
      </c>
      <c r="X271">
        <v>901747.71875999949</v>
      </c>
      <c r="Y271">
        <v>901559.05625999952</v>
      </c>
      <c r="Z271">
        <v>901370.39375999954</v>
      </c>
      <c r="AA271">
        <v>901181.73125999956</v>
      </c>
      <c r="AB271">
        <v>900993.06875999959</v>
      </c>
      <c r="AC271">
        <v>900804.40625999961</v>
      </c>
      <c r="AD271">
        <v>900615.74375999963</v>
      </c>
      <c r="AE271">
        <v>900427.08125999966</v>
      </c>
      <c r="AF271">
        <v>900238.41875999968</v>
      </c>
      <c r="AG271">
        <v>900049.7562599997</v>
      </c>
      <c r="AH271">
        <v>899861.09375999926</v>
      </c>
    </row>
    <row r="272" spans="1:34">
      <c r="A272" t="s">
        <v>168</v>
      </c>
      <c r="B272" t="s">
        <v>171</v>
      </c>
      <c r="C272">
        <f t="shared" si="4"/>
        <v>1945</v>
      </c>
      <c r="D272">
        <v>97434230.909090906</v>
      </c>
      <c r="E272">
        <v>96991593.818181813</v>
      </c>
      <c r="F272">
        <v>96548956.727272719</v>
      </c>
      <c r="G272">
        <v>96106319.636363626</v>
      </c>
      <c r="H272">
        <v>95663682.545454532</v>
      </c>
      <c r="I272">
        <v>95221045.454545438</v>
      </c>
      <c r="J272">
        <v>94778408.363636345</v>
      </c>
      <c r="K272">
        <v>94335771.272727251</v>
      </c>
      <c r="L272">
        <v>93893134.181818157</v>
      </c>
      <c r="M272">
        <v>93450497.090909064</v>
      </c>
      <c r="N272">
        <v>93007859.99999994</v>
      </c>
      <c r="O272">
        <v>92418375.549999937</v>
      </c>
      <c r="P272">
        <v>91828891.099999934</v>
      </c>
      <c r="Q272">
        <v>91239406.649999931</v>
      </c>
      <c r="R272">
        <v>90649922.199999928</v>
      </c>
      <c r="S272">
        <v>90060437.749999925</v>
      </c>
      <c r="T272">
        <v>89470953.299999923</v>
      </c>
      <c r="U272">
        <v>88881468.84999992</v>
      </c>
      <c r="V272">
        <v>88291984.399999917</v>
      </c>
      <c r="W272">
        <v>87702499.949999914</v>
      </c>
      <c r="X272">
        <v>87113015.49999997</v>
      </c>
      <c r="Y272">
        <v>86364371.649999976</v>
      </c>
      <c r="Z272">
        <v>85615727.799999982</v>
      </c>
      <c r="AA272">
        <v>84867083.949999988</v>
      </c>
      <c r="AB272">
        <v>84118440.099999994</v>
      </c>
      <c r="AC272">
        <v>83369796.25</v>
      </c>
      <c r="AD272">
        <v>82621152.400000006</v>
      </c>
      <c r="AE272">
        <v>81872508.550000012</v>
      </c>
      <c r="AF272">
        <v>81123864.700000018</v>
      </c>
      <c r="AG272">
        <v>80375220.850000024</v>
      </c>
      <c r="AH272">
        <v>79626576.99999997</v>
      </c>
    </row>
    <row r="273" spans="1:34">
      <c r="A273" t="s">
        <v>168</v>
      </c>
      <c r="B273" t="s">
        <v>171</v>
      </c>
      <c r="C273">
        <f t="shared" si="4"/>
        <v>1945969</v>
      </c>
      <c r="D273">
        <v>68706026.090909094</v>
      </c>
      <c r="E273">
        <v>68453562.681818187</v>
      </c>
      <c r="F273">
        <v>68201099.272727281</v>
      </c>
      <c r="G273">
        <v>67948635.863636374</v>
      </c>
      <c r="H273">
        <v>67696172.454545468</v>
      </c>
      <c r="I273">
        <v>67443709.045454562</v>
      </c>
      <c r="J273">
        <v>67191245.636363655</v>
      </c>
      <c r="K273">
        <v>66938782.227272749</v>
      </c>
      <c r="L273">
        <v>66686318.818181843</v>
      </c>
      <c r="M273">
        <v>66433855.409090936</v>
      </c>
      <c r="N273">
        <v>66181392</v>
      </c>
      <c r="O273">
        <v>65779606.5</v>
      </c>
      <c r="P273">
        <v>65377821</v>
      </c>
      <c r="Q273">
        <v>64976035.5</v>
      </c>
      <c r="R273">
        <v>64574250</v>
      </c>
      <c r="S273">
        <v>64172464.5</v>
      </c>
      <c r="T273">
        <v>63770679</v>
      </c>
      <c r="U273">
        <v>63368893.5</v>
      </c>
      <c r="V273">
        <v>62967108</v>
      </c>
      <c r="W273">
        <v>62565322.5</v>
      </c>
      <c r="X273">
        <v>62163537.000000015</v>
      </c>
      <c r="Y273">
        <v>61638837.45000001</v>
      </c>
      <c r="Z273">
        <v>61114137.900000006</v>
      </c>
      <c r="AA273">
        <v>60589438.350000001</v>
      </c>
      <c r="AB273">
        <v>60064738.799999997</v>
      </c>
      <c r="AC273">
        <v>59540039.249999993</v>
      </c>
      <c r="AD273">
        <v>59015339.699999988</v>
      </c>
      <c r="AE273">
        <v>58490640.149999984</v>
      </c>
      <c r="AF273">
        <v>57965940.599999979</v>
      </c>
      <c r="AG273">
        <v>57441241.049999975</v>
      </c>
      <c r="AH273">
        <v>56916541.5</v>
      </c>
    </row>
    <row r="274" spans="1:34">
      <c r="A274" t="s">
        <v>168</v>
      </c>
      <c r="B274" t="s">
        <v>171</v>
      </c>
      <c r="C274">
        <f t="shared" si="4"/>
        <v>1970989</v>
      </c>
      <c r="D274">
        <v>93220080.772727281</v>
      </c>
      <c r="E274">
        <v>93048478.045454562</v>
      </c>
      <c r="F274">
        <v>92876875.318181843</v>
      </c>
      <c r="G274">
        <v>92705272.590909123</v>
      </c>
      <c r="H274">
        <v>92533669.863636404</v>
      </c>
      <c r="I274">
        <v>92362067.136363685</v>
      </c>
      <c r="J274">
        <v>92190464.409090966</v>
      </c>
      <c r="K274">
        <v>92018861.681818247</v>
      </c>
      <c r="L274">
        <v>91847258.954545528</v>
      </c>
      <c r="M274">
        <v>91675656.227272809</v>
      </c>
      <c r="N274">
        <v>91504053.50000006</v>
      </c>
      <c r="O274">
        <v>91198881.850000054</v>
      </c>
      <c r="P274">
        <v>90893710.200000048</v>
      </c>
      <c r="Q274">
        <v>90588538.550000042</v>
      </c>
      <c r="R274">
        <v>90283366.900000036</v>
      </c>
      <c r="S274">
        <v>89978195.25000003</v>
      </c>
      <c r="T274">
        <v>89673023.600000024</v>
      </c>
      <c r="U274">
        <v>89367851.950000018</v>
      </c>
      <c r="V274">
        <v>89062680.300000012</v>
      </c>
      <c r="W274">
        <v>88757508.650000006</v>
      </c>
      <c r="X274">
        <v>88452337</v>
      </c>
      <c r="Y274">
        <v>88014611.599999994</v>
      </c>
      <c r="Z274">
        <v>87576886.199999988</v>
      </c>
      <c r="AA274">
        <v>87139160.799999982</v>
      </c>
      <c r="AB274">
        <v>86701435.399999976</v>
      </c>
      <c r="AC274">
        <v>86263709.99999997</v>
      </c>
      <c r="AD274">
        <v>85825984.599999964</v>
      </c>
      <c r="AE274">
        <v>85388259.199999958</v>
      </c>
      <c r="AF274">
        <v>84950533.799999952</v>
      </c>
      <c r="AG274">
        <v>84512808.399999946</v>
      </c>
      <c r="AH274">
        <v>84075082.99999994</v>
      </c>
    </row>
    <row r="275" spans="1:34">
      <c r="A275" t="s">
        <v>168</v>
      </c>
      <c r="B275" t="s">
        <v>171</v>
      </c>
      <c r="C275">
        <f t="shared" si="4"/>
        <v>19902010</v>
      </c>
      <c r="D275">
        <v>31390812.482954547</v>
      </c>
      <c r="E275">
        <v>31386107.903409094</v>
      </c>
      <c r="F275">
        <v>31381403.32386364</v>
      </c>
      <c r="G275">
        <v>31376698.744318187</v>
      </c>
      <c r="H275">
        <v>31371994.164772734</v>
      </c>
      <c r="I275">
        <v>31367289.585227281</v>
      </c>
      <c r="J275">
        <v>31362585.005681828</v>
      </c>
      <c r="K275">
        <v>31357880.426136374</v>
      </c>
      <c r="L275">
        <v>31353175.846590921</v>
      </c>
      <c r="M275">
        <v>31348471.267045468</v>
      </c>
      <c r="N275">
        <v>31343766.687500015</v>
      </c>
      <c r="O275">
        <v>31330781.856250014</v>
      </c>
      <c r="P275">
        <v>31317797.025000013</v>
      </c>
      <c r="Q275">
        <v>31304812.193750013</v>
      </c>
      <c r="R275">
        <v>31291827.362500012</v>
      </c>
      <c r="S275">
        <v>31278842.531250011</v>
      </c>
      <c r="T275">
        <v>31265857.70000001</v>
      </c>
      <c r="U275">
        <v>31252872.86875001</v>
      </c>
      <c r="V275">
        <v>31239888.037500009</v>
      </c>
      <c r="W275">
        <v>31226903.206250008</v>
      </c>
      <c r="X275">
        <v>31213918.375000004</v>
      </c>
      <c r="Y275">
        <v>31186911.887500003</v>
      </c>
      <c r="Z275">
        <v>31159905.400000002</v>
      </c>
      <c r="AA275">
        <v>31132898.912500001</v>
      </c>
      <c r="AB275">
        <v>31105892.425000001</v>
      </c>
      <c r="AC275">
        <v>31078885.9375</v>
      </c>
      <c r="AD275">
        <v>31051879.449999999</v>
      </c>
      <c r="AE275">
        <v>31024872.962499999</v>
      </c>
      <c r="AF275">
        <v>30997866.474999998</v>
      </c>
      <c r="AG275">
        <v>30970859.987499997</v>
      </c>
      <c r="AH275">
        <v>30943853.499999996</v>
      </c>
    </row>
    <row r="276" spans="1:34">
      <c r="A276" t="s">
        <v>168</v>
      </c>
      <c r="B276" t="s">
        <v>171</v>
      </c>
      <c r="C276">
        <f t="shared" si="4"/>
        <v>2012020</v>
      </c>
      <c r="D276">
        <v>18714991.673295453</v>
      </c>
      <c r="E276">
        <v>18714991.627840906</v>
      </c>
      <c r="F276">
        <v>18714991.58238636</v>
      </c>
      <c r="G276">
        <v>18714991.536931813</v>
      </c>
      <c r="H276">
        <v>18714991.491477266</v>
      </c>
      <c r="I276">
        <v>18714991.446022719</v>
      </c>
      <c r="J276">
        <v>18714991.400568172</v>
      </c>
      <c r="K276">
        <v>18714991.355113626</v>
      </c>
      <c r="L276">
        <v>18714991.309659079</v>
      </c>
      <c r="M276">
        <v>18714991.264204532</v>
      </c>
      <c r="N276">
        <v>18714991.218749993</v>
      </c>
      <c r="O276">
        <v>18714923.024999991</v>
      </c>
      <c r="P276">
        <v>18714854.83124999</v>
      </c>
      <c r="Q276">
        <v>18714786.637499988</v>
      </c>
      <c r="R276">
        <v>18714718.443749987</v>
      </c>
      <c r="S276">
        <v>18714650.249999985</v>
      </c>
      <c r="T276">
        <v>18714582.056249984</v>
      </c>
      <c r="U276">
        <v>18714513.862499982</v>
      </c>
      <c r="V276">
        <v>18714445.668749981</v>
      </c>
      <c r="W276">
        <v>18714377.474999979</v>
      </c>
      <c r="X276">
        <v>18714309.281249978</v>
      </c>
      <c r="Y276">
        <v>18712102.212499976</v>
      </c>
      <c r="Z276">
        <v>18709895.143749975</v>
      </c>
      <c r="AA276">
        <v>18707688.074999973</v>
      </c>
      <c r="AB276">
        <v>18705481.006249972</v>
      </c>
      <c r="AC276">
        <v>18703273.93749997</v>
      </c>
      <c r="AD276">
        <v>18701066.868749969</v>
      </c>
      <c r="AE276">
        <v>18698859.799999967</v>
      </c>
      <c r="AF276">
        <v>18696652.731249966</v>
      </c>
      <c r="AG276">
        <v>18694445.662499964</v>
      </c>
      <c r="AH276">
        <v>18692238.593749963</v>
      </c>
    </row>
    <row r="277" spans="1:34">
      <c r="A277" t="s">
        <v>168</v>
      </c>
      <c r="B277" t="s">
        <v>173</v>
      </c>
      <c r="C277">
        <f t="shared" si="4"/>
        <v>1945</v>
      </c>
      <c r="D277">
        <v>103704417.45454545</v>
      </c>
      <c r="E277">
        <v>103234170.90909091</v>
      </c>
      <c r="F277">
        <v>102763924.36363636</v>
      </c>
      <c r="G277">
        <v>102293677.81818181</v>
      </c>
      <c r="H277">
        <v>101823431.27272727</v>
      </c>
      <c r="I277">
        <v>101353184.72727272</v>
      </c>
      <c r="J277">
        <v>100882938.18181817</v>
      </c>
      <c r="K277">
        <v>100412691.63636363</v>
      </c>
      <c r="L277">
        <v>99942445.090909079</v>
      </c>
      <c r="M277">
        <v>99472198.545454532</v>
      </c>
      <c r="N277">
        <v>99001952</v>
      </c>
      <c r="O277">
        <v>98380594.400000006</v>
      </c>
      <c r="P277">
        <v>97759236.800000012</v>
      </c>
      <c r="Q277">
        <v>97137879.200000018</v>
      </c>
      <c r="R277">
        <v>96516521.600000024</v>
      </c>
      <c r="S277">
        <v>95895164.00000003</v>
      </c>
      <c r="T277">
        <v>95273806.400000036</v>
      </c>
      <c r="U277">
        <v>94652448.800000042</v>
      </c>
      <c r="V277">
        <v>94031091.200000048</v>
      </c>
      <c r="W277">
        <v>93409733.600000054</v>
      </c>
      <c r="X277">
        <v>92788376</v>
      </c>
      <c r="Y277">
        <v>92005172.799999997</v>
      </c>
      <c r="Z277">
        <v>91221969.599999994</v>
      </c>
      <c r="AA277">
        <v>90438766.399999991</v>
      </c>
      <c r="AB277">
        <v>89655563.199999988</v>
      </c>
      <c r="AC277">
        <v>88872359.999999985</v>
      </c>
      <c r="AD277">
        <v>88089156.799999982</v>
      </c>
      <c r="AE277">
        <v>87305953.599999979</v>
      </c>
      <c r="AF277">
        <v>86522750.399999976</v>
      </c>
      <c r="AG277">
        <v>85739547.199999973</v>
      </c>
      <c r="AH277">
        <v>84956344</v>
      </c>
    </row>
    <row r="278" spans="1:34">
      <c r="A278" t="s">
        <v>168</v>
      </c>
      <c r="B278" t="s">
        <v>173</v>
      </c>
      <c r="C278">
        <f t="shared" si="4"/>
        <v>1945969</v>
      </c>
      <c r="D278">
        <v>58696211.636363633</v>
      </c>
      <c r="E278">
        <v>58478519.272727266</v>
      </c>
      <c r="F278">
        <v>58260826.909090899</v>
      </c>
      <c r="G278">
        <v>58043134.545454532</v>
      </c>
      <c r="H278">
        <v>57825442.181818165</v>
      </c>
      <c r="I278">
        <v>57607749.818181798</v>
      </c>
      <c r="J278">
        <v>57390057.454545431</v>
      </c>
      <c r="K278">
        <v>57172365.090909064</v>
      </c>
      <c r="L278">
        <v>56954672.727272697</v>
      </c>
      <c r="M278">
        <v>56736980.36363633</v>
      </c>
      <c r="N278">
        <v>56519288</v>
      </c>
      <c r="O278">
        <v>56188441.200000003</v>
      </c>
      <c r="P278">
        <v>55857594.400000006</v>
      </c>
      <c r="Q278">
        <v>55526747.600000009</v>
      </c>
      <c r="R278">
        <v>55195900.800000012</v>
      </c>
      <c r="S278">
        <v>54865054.000000015</v>
      </c>
      <c r="T278">
        <v>54534207.200000018</v>
      </c>
      <c r="U278">
        <v>54203360.400000021</v>
      </c>
      <c r="V278">
        <v>53872513.600000024</v>
      </c>
      <c r="W278">
        <v>53541666.800000027</v>
      </c>
      <c r="X278">
        <v>53210820</v>
      </c>
      <c r="Y278">
        <v>52786713.600000001</v>
      </c>
      <c r="Z278">
        <v>52362607.200000003</v>
      </c>
      <c r="AA278">
        <v>51938500.800000004</v>
      </c>
      <c r="AB278">
        <v>51514394.400000006</v>
      </c>
      <c r="AC278">
        <v>51090288.000000007</v>
      </c>
      <c r="AD278">
        <v>50666181.600000009</v>
      </c>
      <c r="AE278">
        <v>50242075.20000001</v>
      </c>
      <c r="AF278">
        <v>49817968.800000012</v>
      </c>
      <c r="AG278">
        <v>49393862.400000013</v>
      </c>
      <c r="AH278">
        <v>48969756</v>
      </c>
    </row>
    <row r="279" spans="1:34">
      <c r="A279" t="s">
        <v>168</v>
      </c>
      <c r="B279" t="s">
        <v>173</v>
      </c>
      <c r="C279">
        <f t="shared" si="4"/>
        <v>1970989</v>
      </c>
      <c r="D279">
        <v>36981443.63636364</v>
      </c>
      <c r="E279">
        <v>36857895.272727281</v>
      </c>
      <c r="F279">
        <v>36734346.909090921</v>
      </c>
      <c r="G279">
        <v>36610798.545454562</v>
      </c>
      <c r="H279">
        <v>36487250.181818202</v>
      </c>
      <c r="I279">
        <v>36363701.818181843</v>
      </c>
      <c r="J279">
        <v>36240153.454545483</v>
      </c>
      <c r="K279">
        <v>36116605.090909123</v>
      </c>
      <c r="L279">
        <v>35993056.727272764</v>
      </c>
      <c r="M279">
        <v>35869508.363636404</v>
      </c>
      <c r="N279">
        <v>35745960</v>
      </c>
      <c r="O279">
        <v>35536358.799999997</v>
      </c>
      <c r="P279">
        <v>35326757.599999994</v>
      </c>
      <c r="Q279">
        <v>35117156.399999991</v>
      </c>
      <c r="R279">
        <v>34907555.199999988</v>
      </c>
      <c r="S279">
        <v>34697953.999999985</v>
      </c>
      <c r="T279">
        <v>34488352.799999982</v>
      </c>
      <c r="U279">
        <v>34278751.599999979</v>
      </c>
      <c r="V279">
        <v>34069150.399999976</v>
      </c>
      <c r="W279">
        <v>33859549.199999973</v>
      </c>
      <c r="X279">
        <v>33649948</v>
      </c>
      <c r="Y279">
        <v>33354394.200000003</v>
      </c>
      <c r="Z279">
        <v>33058840.400000006</v>
      </c>
      <c r="AA279">
        <v>32763286.600000009</v>
      </c>
      <c r="AB279">
        <v>32467732.800000008</v>
      </c>
      <c r="AC279">
        <v>32172179.000000007</v>
      </c>
      <c r="AD279">
        <v>31876625.200000007</v>
      </c>
      <c r="AE279">
        <v>31581071.400000006</v>
      </c>
      <c r="AF279">
        <v>31285517.600000005</v>
      </c>
      <c r="AG279">
        <v>30989963.800000004</v>
      </c>
      <c r="AH279">
        <v>30694410</v>
      </c>
    </row>
    <row r="280" spans="1:34">
      <c r="A280" t="s">
        <v>168</v>
      </c>
      <c r="B280" t="s">
        <v>173</v>
      </c>
      <c r="C280">
        <f t="shared" si="4"/>
        <v>19902010</v>
      </c>
      <c r="D280">
        <v>40384674.181818187</v>
      </c>
      <c r="E280">
        <v>40373876.363636374</v>
      </c>
      <c r="F280">
        <v>40363078.545454562</v>
      </c>
      <c r="G280">
        <v>40352280.727272749</v>
      </c>
      <c r="H280">
        <v>40341482.909090936</v>
      </c>
      <c r="I280">
        <v>40330685.090909123</v>
      </c>
      <c r="J280">
        <v>40319887.272727311</v>
      </c>
      <c r="K280">
        <v>40309089.454545498</v>
      </c>
      <c r="L280">
        <v>40298291.636363685</v>
      </c>
      <c r="M280">
        <v>40287493.818181872</v>
      </c>
      <c r="N280">
        <v>40276696.000000037</v>
      </c>
      <c r="O280">
        <v>40249927.800000042</v>
      </c>
      <c r="P280">
        <v>40223159.600000039</v>
      </c>
      <c r="Q280">
        <v>40196391.400000036</v>
      </c>
      <c r="R280">
        <v>40169623.200000033</v>
      </c>
      <c r="S280">
        <v>40142855.00000003</v>
      </c>
      <c r="T280">
        <v>40116086.800000027</v>
      </c>
      <c r="U280">
        <v>40089318.600000024</v>
      </c>
      <c r="V280">
        <v>40062550.400000021</v>
      </c>
      <c r="W280">
        <v>40035782.200000018</v>
      </c>
      <c r="X280">
        <v>40009014.000000015</v>
      </c>
      <c r="Y280">
        <v>39954042.200000018</v>
      </c>
      <c r="Z280">
        <v>39899070.400000021</v>
      </c>
      <c r="AA280">
        <v>39844098.600000024</v>
      </c>
      <c r="AB280">
        <v>39789126.800000027</v>
      </c>
      <c r="AC280">
        <v>39734155.00000003</v>
      </c>
      <c r="AD280">
        <v>39679183.200000033</v>
      </c>
      <c r="AE280">
        <v>39624211.400000036</v>
      </c>
      <c r="AF280">
        <v>39569239.600000039</v>
      </c>
      <c r="AG280">
        <v>39514267.800000042</v>
      </c>
      <c r="AH280">
        <v>39459296.000000015</v>
      </c>
    </row>
    <row r="281" spans="1:34">
      <c r="A281" t="s">
        <v>168</v>
      </c>
      <c r="B281" t="s">
        <v>173</v>
      </c>
      <c r="C281">
        <f t="shared" si="4"/>
        <v>2012020</v>
      </c>
      <c r="D281">
        <v>32291871.5</v>
      </c>
      <c r="E281">
        <v>32291871.5</v>
      </c>
      <c r="F281">
        <v>32291871.5</v>
      </c>
      <c r="G281">
        <v>32291871.5</v>
      </c>
      <c r="H281">
        <v>32291871.5</v>
      </c>
      <c r="I281">
        <v>32291871.5</v>
      </c>
      <c r="J281">
        <v>32291871.5</v>
      </c>
      <c r="K281">
        <v>32291871.5</v>
      </c>
      <c r="L281">
        <v>32291871.5</v>
      </c>
      <c r="M281">
        <v>32291871.5</v>
      </c>
      <c r="N281">
        <v>32291871.5</v>
      </c>
      <c r="O281">
        <v>32291799.100000001</v>
      </c>
      <c r="P281">
        <v>32291726.700000003</v>
      </c>
      <c r="Q281">
        <v>32291654.300000004</v>
      </c>
      <c r="R281">
        <v>32291581.900000006</v>
      </c>
      <c r="S281">
        <v>32291509.500000007</v>
      </c>
      <c r="T281">
        <v>32291437.100000009</v>
      </c>
      <c r="U281">
        <v>32291364.70000001</v>
      </c>
      <c r="V281">
        <v>32291292.300000012</v>
      </c>
      <c r="W281">
        <v>32291219.900000013</v>
      </c>
      <c r="X281">
        <v>32291147.500000015</v>
      </c>
      <c r="Y281">
        <v>32287479.050000016</v>
      </c>
      <c r="Z281">
        <v>32283810.600000016</v>
      </c>
      <c r="AA281">
        <v>32280142.150000017</v>
      </c>
      <c r="AB281">
        <v>32276473.700000018</v>
      </c>
      <c r="AC281">
        <v>32272805.250000019</v>
      </c>
      <c r="AD281">
        <v>32269136.800000019</v>
      </c>
      <c r="AE281">
        <v>32265468.35000002</v>
      </c>
      <c r="AF281">
        <v>32261799.900000021</v>
      </c>
      <c r="AG281">
        <v>32258131.450000022</v>
      </c>
      <c r="AH281">
        <v>32254463.000000022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8FEEF-7E62-4A71-AC21-5E8EC7A3F680}">
  <sheetPr>
    <tabColor theme="5" tint="0.39997558519241921"/>
  </sheetPr>
  <dimension ref="A1:F169"/>
  <sheetViews>
    <sheetView workbookViewId="0"/>
    <sheetView workbookViewId="1">
      <selection activeCell="I45" sqref="I45"/>
    </sheetView>
  </sheetViews>
  <sheetFormatPr defaultColWidth="11.44140625" defaultRowHeight="14.4"/>
  <cols>
    <col min="1" max="1" width="7.109375" bestFit="1" customWidth="1"/>
    <col min="2" max="2" width="12.6640625" bestFit="1" customWidth="1"/>
    <col min="3" max="3" width="12" bestFit="1" customWidth="1"/>
    <col min="5" max="5" width="12.5546875" bestFit="1" customWidth="1"/>
    <col min="6" max="6" width="29.6640625" bestFit="1" customWidth="1"/>
  </cols>
  <sheetData>
    <row r="1" spans="1:6">
      <c r="A1" s="286" t="s">
        <v>813</v>
      </c>
      <c r="B1" s="287" t="s">
        <v>814</v>
      </c>
      <c r="C1" s="288">
        <v>2020</v>
      </c>
      <c r="E1" s="286" t="s">
        <v>914</v>
      </c>
      <c r="F1" s="288" t="s">
        <v>915</v>
      </c>
    </row>
    <row r="2" spans="1:6">
      <c r="A2" s="289" t="s">
        <v>114</v>
      </c>
      <c r="B2" s="285" t="s">
        <v>175</v>
      </c>
      <c r="C2" s="290">
        <v>33445086.751682725</v>
      </c>
      <c r="E2" s="289" t="s">
        <v>175</v>
      </c>
      <c r="F2" s="290" t="s">
        <v>176</v>
      </c>
    </row>
    <row r="3" spans="1:6">
      <c r="A3" s="289" t="s">
        <v>114</v>
      </c>
      <c r="B3" s="285" t="s">
        <v>177</v>
      </c>
      <c r="C3" s="290">
        <v>46503047.452791817</v>
      </c>
      <c r="E3" s="289" t="s">
        <v>177</v>
      </c>
      <c r="F3" s="290" t="s">
        <v>178</v>
      </c>
    </row>
    <row r="4" spans="1:6">
      <c r="A4" s="289" t="s">
        <v>114</v>
      </c>
      <c r="B4" s="285" t="s">
        <v>179</v>
      </c>
      <c r="C4" s="290">
        <v>30288592.437147275</v>
      </c>
      <c r="E4" s="289" t="s">
        <v>179</v>
      </c>
      <c r="F4" s="290" t="s">
        <v>180</v>
      </c>
    </row>
    <row r="5" spans="1:6">
      <c r="A5" s="289" t="s">
        <v>114</v>
      </c>
      <c r="B5" s="285" t="s">
        <v>181</v>
      </c>
      <c r="C5" s="290">
        <v>28190472.451704547</v>
      </c>
      <c r="E5" s="289" t="s">
        <v>181</v>
      </c>
      <c r="F5" s="290" t="s">
        <v>182</v>
      </c>
    </row>
    <row r="6" spans="1:6">
      <c r="A6" s="289" t="s">
        <v>114</v>
      </c>
      <c r="B6" s="285" t="s">
        <v>183</v>
      </c>
      <c r="C6" s="290">
        <v>9829988.2038327251</v>
      </c>
      <c r="E6" s="289" t="s">
        <v>183</v>
      </c>
      <c r="F6" s="290" t="s">
        <v>184</v>
      </c>
    </row>
    <row r="7" spans="1:6" ht="15" thickBot="1">
      <c r="A7" s="289" t="s">
        <v>114</v>
      </c>
      <c r="B7" s="285" t="s">
        <v>185</v>
      </c>
      <c r="C7" s="290">
        <v>24073606.60552182</v>
      </c>
      <c r="E7" s="291" t="s">
        <v>185</v>
      </c>
      <c r="F7" s="293" t="s">
        <v>186</v>
      </c>
    </row>
    <row r="8" spans="1:6">
      <c r="A8" s="289" t="s">
        <v>116</v>
      </c>
      <c r="B8" s="285" t="s">
        <v>175</v>
      </c>
      <c r="C8" s="290">
        <v>48757623.022727273</v>
      </c>
    </row>
    <row r="9" spans="1:6">
      <c r="A9" s="289" t="s">
        <v>116</v>
      </c>
      <c r="B9" s="285" t="s">
        <v>177</v>
      </c>
      <c r="C9" s="290">
        <v>63673525.110795453</v>
      </c>
    </row>
    <row r="10" spans="1:6">
      <c r="A10" s="289" t="s">
        <v>116</v>
      </c>
      <c r="B10" s="285" t="s">
        <v>179</v>
      </c>
      <c r="C10" s="290">
        <v>26303708.620387275</v>
      </c>
    </row>
    <row r="11" spans="1:6">
      <c r="A11" s="289" t="s">
        <v>116</v>
      </c>
      <c r="B11" s="285" t="s">
        <v>181</v>
      </c>
      <c r="C11" s="290">
        <v>33976466.249643639</v>
      </c>
    </row>
    <row r="12" spans="1:6">
      <c r="A12" s="289" t="s">
        <v>116</v>
      </c>
      <c r="B12" s="285" t="s">
        <v>183</v>
      </c>
      <c r="C12" s="290">
        <v>14704279.453119999</v>
      </c>
    </row>
    <row r="13" spans="1:6">
      <c r="A13" s="289" t="s">
        <v>116</v>
      </c>
      <c r="B13" s="285" t="s">
        <v>185</v>
      </c>
      <c r="C13" s="290">
        <v>23314737.992892727</v>
      </c>
    </row>
    <row r="14" spans="1:6">
      <c r="A14" s="289" t="s">
        <v>118</v>
      </c>
      <c r="B14" s="285" t="s">
        <v>175</v>
      </c>
      <c r="C14" s="290">
        <v>17202809.846586365</v>
      </c>
    </row>
    <row r="15" spans="1:6">
      <c r="A15" s="289" t="s">
        <v>118</v>
      </c>
      <c r="B15" s="285" t="s">
        <v>177</v>
      </c>
      <c r="C15" s="290">
        <v>29509200.110795453</v>
      </c>
    </row>
    <row r="16" spans="1:6">
      <c r="A16" s="289" t="s">
        <v>118</v>
      </c>
      <c r="B16" s="285" t="s">
        <v>179</v>
      </c>
      <c r="C16" s="290">
        <v>7719068.7748600002</v>
      </c>
    </row>
    <row r="17" spans="1:3">
      <c r="A17" s="289" t="s">
        <v>118</v>
      </c>
      <c r="B17" s="285" t="s">
        <v>181</v>
      </c>
      <c r="C17" s="290">
        <v>10844323.502124544</v>
      </c>
    </row>
    <row r="18" spans="1:3">
      <c r="A18" s="289" t="s">
        <v>118</v>
      </c>
      <c r="B18" s="285" t="s">
        <v>183</v>
      </c>
      <c r="C18" s="290">
        <v>5280390.8483654549</v>
      </c>
    </row>
    <row r="19" spans="1:3">
      <c r="A19" s="289" t="s">
        <v>118</v>
      </c>
      <c r="B19" s="285" t="s">
        <v>185</v>
      </c>
      <c r="C19" s="290">
        <v>11540185.782665456</v>
      </c>
    </row>
    <row r="20" spans="1:3">
      <c r="A20" s="289" t="s">
        <v>120</v>
      </c>
      <c r="B20" s="285" t="s">
        <v>175</v>
      </c>
      <c r="C20" s="290">
        <v>3995530.7215872733</v>
      </c>
    </row>
    <row r="21" spans="1:3">
      <c r="A21" s="289" t="s">
        <v>120</v>
      </c>
      <c r="B21" s="285" t="s">
        <v>177</v>
      </c>
      <c r="C21" s="290">
        <v>1480488.2145236363</v>
      </c>
    </row>
    <row r="22" spans="1:3">
      <c r="A22" s="289" t="s">
        <v>120</v>
      </c>
      <c r="B22" s="285" t="s">
        <v>179</v>
      </c>
      <c r="C22" s="290">
        <v>2473495.4386890908</v>
      </c>
    </row>
    <row r="23" spans="1:3">
      <c r="A23" s="289" t="s">
        <v>120</v>
      </c>
      <c r="B23" s="285" t="s">
        <v>181</v>
      </c>
      <c r="C23" s="290">
        <v>3185473.8022054546</v>
      </c>
    </row>
    <row r="24" spans="1:3">
      <c r="A24" s="289" t="s">
        <v>120</v>
      </c>
      <c r="B24" s="285" t="s">
        <v>183</v>
      </c>
      <c r="C24" s="290">
        <v>1373792.5000954547</v>
      </c>
    </row>
    <row r="25" spans="1:3">
      <c r="A25" s="289" t="s">
        <v>120</v>
      </c>
      <c r="B25" s="285" t="s">
        <v>185</v>
      </c>
      <c r="C25" s="290">
        <v>1989944.0834181819</v>
      </c>
    </row>
    <row r="26" spans="1:3">
      <c r="A26" s="289" t="s">
        <v>122</v>
      </c>
      <c r="B26" s="285" t="s">
        <v>175</v>
      </c>
      <c r="C26" s="290">
        <v>16007432.465899091</v>
      </c>
    </row>
    <row r="27" spans="1:3">
      <c r="A27" s="289" t="s">
        <v>122</v>
      </c>
      <c r="B27" s="285" t="s">
        <v>177</v>
      </c>
      <c r="C27" s="290">
        <v>29206356.609380003</v>
      </c>
    </row>
    <row r="28" spans="1:3">
      <c r="A28" s="289" t="s">
        <v>122</v>
      </c>
      <c r="B28" s="285" t="s">
        <v>179</v>
      </c>
      <c r="C28" s="290">
        <v>6571122.0092318188</v>
      </c>
    </row>
    <row r="29" spans="1:3">
      <c r="A29" s="289" t="s">
        <v>122</v>
      </c>
      <c r="B29" s="285" t="s">
        <v>181</v>
      </c>
      <c r="C29" s="290">
        <v>10299056.268470909</v>
      </c>
    </row>
    <row r="30" spans="1:3">
      <c r="A30" s="289" t="s">
        <v>122</v>
      </c>
      <c r="B30" s="285" t="s">
        <v>183</v>
      </c>
      <c r="C30" s="290">
        <v>6591242.1216172716</v>
      </c>
    </row>
    <row r="31" spans="1:3">
      <c r="A31" s="289" t="s">
        <v>122</v>
      </c>
      <c r="B31" s="285" t="s">
        <v>185</v>
      </c>
      <c r="C31" s="290">
        <v>19504136.323863637</v>
      </c>
    </row>
    <row r="32" spans="1:3">
      <c r="A32" s="289" t="s">
        <v>124</v>
      </c>
      <c r="B32" s="285" t="s">
        <v>175</v>
      </c>
      <c r="C32" s="290">
        <v>247023288.0667564</v>
      </c>
    </row>
    <row r="33" spans="1:3">
      <c r="A33" s="289" t="s">
        <v>124</v>
      </c>
      <c r="B33" s="285" t="s">
        <v>177</v>
      </c>
      <c r="C33" s="290">
        <v>721869790.8048737</v>
      </c>
    </row>
    <row r="34" spans="1:3">
      <c r="A34" s="289" t="s">
        <v>124</v>
      </c>
      <c r="B34" s="285" t="s">
        <v>179</v>
      </c>
      <c r="C34" s="290">
        <v>322745921.3087582</v>
      </c>
    </row>
    <row r="35" spans="1:3">
      <c r="A35" s="289" t="s">
        <v>124</v>
      </c>
      <c r="B35" s="285" t="s">
        <v>181</v>
      </c>
      <c r="C35" s="290">
        <v>183366885.02272728</v>
      </c>
    </row>
    <row r="36" spans="1:3">
      <c r="A36" s="289" t="s">
        <v>124</v>
      </c>
      <c r="B36" s="285" t="s">
        <v>183</v>
      </c>
      <c r="C36" s="290">
        <v>81974845.937500015</v>
      </c>
    </row>
    <row r="37" spans="1:3">
      <c r="A37" s="289" t="s">
        <v>124</v>
      </c>
      <c r="B37" s="285" t="s">
        <v>185</v>
      </c>
      <c r="C37" s="290">
        <v>206566986.67254272</v>
      </c>
    </row>
    <row r="38" spans="1:3">
      <c r="A38" s="289" t="s">
        <v>126</v>
      </c>
      <c r="B38" s="285" t="s">
        <v>175</v>
      </c>
      <c r="C38" s="290">
        <v>15098668.870733636</v>
      </c>
    </row>
    <row r="39" spans="1:3">
      <c r="A39" s="289" t="s">
        <v>126</v>
      </c>
      <c r="B39" s="285" t="s">
        <v>177</v>
      </c>
      <c r="C39" s="290">
        <v>50868055.184659086</v>
      </c>
    </row>
    <row r="40" spans="1:3">
      <c r="A40" s="289" t="s">
        <v>126</v>
      </c>
      <c r="B40" s="285" t="s">
        <v>179</v>
      </c>
      <c r="C40" s="290">
        <v>11234146.953303635</v>
      </c>
    </row>
    <row r="41" spans="1:3">
      <c r="A41" s="289" t="s">
        <v>126</v>
      </c>
      <c r="B41" s="285" t="s">
        <v>181</v>
      </c>
      <c r="C41" s="290">
        <v>18560369.914772727</v>
      </c>
    </row>
    <row r="42" spans="1:3">
      <c r="A42" s="289" t="s">
        <v>126</v>
      </c>
      <c r="B42" s="285" t="s">
        <v>183</v>
      </c>
      <c r="C42" s="290">
        <v>13095106.332385454</v>
      </c>
    </row>
    <row r="43" spans="1:3">
      <c r="A43" s="289" t="s">
        <v>126</v>
      </c>
      <c r="B43" s="285" t="s">
        <v>185</v>
      </c>
      <c r="C43" s="290">
        <v>27018111.702417273</v>
      </c>
    </row>
    <row r="44" spans="1:3">
      <c r="A44" s="289" t="s">
        <v>128</v>
      </c>
      <c r="B44" s="285" t="s">
        <v>175</v>
      </c>
      <c r="C44" s="290">
        <v>84591285.568181813</v>
      </c>
    </row>
    <row r="45" spans="1:3">
      <c r="A45" s="289" t="s">
        <v>128</v>
      </c>
      <c r="B45" s="285" t="s">
        <v>177</v>
      </c>
      <c r="C45" s="290">
        <v>85327985.05895637</v>
      </c>
    </row>
    <row r="46" spans="1:3">
      <c r="A46" s="289" t="s">
        <v>128</v>
      </c>
      <c r="B46" s="285" t="s">
        <v>179</v>
      </c>
      <c r="C46" s="290">
        <v>47928883.654121816</v>
      </c>
    </row>
    <row r="47" spans="1:3">
      <c r="A47" s="289" t="s">
        <v>128</v>
      </c>
      <c r="B47" s="285" t="s">
        <v>181</v>
      </c>
      <c r="C47" s="290">
        <v>48412725.44886364</v>
      </c>
    </row>
    <row r="48" spans="1:3">
      <c r="A48" s="289" t="s">
        <v>128</v>
      </c>
      <c r="B48" s="285" t="s">
        <v>183</v>
      </c>
      <c r="C48" s="290">
        <v>24908981.289065454</v>
      </c>
    </row>
    <row r="49" spans="1:3">
      <c r="A49" s="289" t="s">
        <v>128</v>
      </c>
      <c r="B49" s="285" t="s">
        <v>185</v>
      </c>
      <c r="C49" s="290">
        <v>85895474.779834554</v>
      </c>
    </row>
    <row r="50" spans="1:3">
      <c r="A50" s="289" t="s">
        <v>130</v>
      </c>
      <c r="B50" s="285" t="s">
        <v>175</v>
      </c>
      <c r="C50" s="290">
        <v>2492262.3860072731</v>
      </c>
    </row>
    <row r="51" spans="1:3">
      <c r="A51" s="289" t="s">
        <v>130</v>
      </c>
      <c r="B51" s="285" t="s">
        <v>177</v>
      </c>
      <c r="C51" s="290">
        <v>2763137.7365127271</v>
      </c>
    </row>
    <row r="52" spans="1:3">
      <c r="A52" s="289" t="s">
        <v>130</v>
      </c>
      <c r="B52" s="285" t="s">
        <v>179</v>
      </c>
      <c r="C52" s="290">
        <v>1144433.6750645456</v>
      </c>
    </row>
    <row r="53" spans="1:3">
      <c r="A53" s="289" t="s">
        <v>130</v>
      </c>
      <c r="B53" s="285" t="s">
        <v>181</v>
      </c>
      <c r="C53" s="290">
        <v>2073839.5020481818</v>
      </c>
    </row>
    <row r="54" spans="1:3">
      <c r="A54" s="289" t="s">
        <v>130</v>
      </c>
      <c r="B54" s="285" t="s">
        <v>183</v>
      </c>
      <c r="C54" s="290">
        <v>1415262.2450381815</v>
      </c>
    </row>
    <row r="55" spans="1:3">
      <c r="A55" s="289" t="s">
        <v>130</v>
      </c>
      <c r="B55" s="285" t="s">
        <v>185</v>
      </c>
      <c r="C55" s="290">
        <v>6113242.1882054545</v>
      </c>
    </row>
    <row r="56" spans="1:3">
      <c r="A56" s="289" t="s">
        <v>132</v>
      </c>
      <c r="B56" s="285" t="s">
        <v>175</v>
      </c>
      <c r="C56" s="290">
        <v>23562281.81321273</v>
      </c>
    </row>
    <row r="57" spans="1:3">
      <c r="A57" s="289" t="s">
        <v>132</v>
      </c>
      <c r="B57" s="285" t="s">
        <v>177</v>
      </c>
      <c r="C57" s="290">
        <v>35169197.909090906</v>
      </c>
    </row>
    <row r="58" spans="1:3">
      <c r="A58" s="289" t="s">
        <v>132</v>
      </c>
      <c r="B58" s="285" t="s">
        <v>179</v>
      </c>
      <c r="C58" s="290">
        <v>12062600.677551817</v>
      </c>
    </row>
    <row r="59" spans="1:3">
      <c r="A59" s="289" t="s">
        <v>132</v>
      </c>
      <c r="B59" s="285" t="s">
        <v>181</v>
      </c>
      <c r="C59" s="290">
        <v>20307562.464483637</v>
      </c>
    </row>
    <row r="60" spans="1:3">
      <c r="A60" s="289" t="s">
        <v>132</v>
      </c>
      <c r="B60" s="285" t="s">
        <v>183</v>
      </c>
      <c r="C60" s="290">
        <v>11471914.205436364</v>
      </c>
    </row>
    <row r="61" spans="1:3">
      <c r="A61" s="289" t="s">
        <v>132</v>
      </c>
      <c r="B61" s="285" t="s">
        <v>185</v>
      </c>
      <c r="C61" s="290">
        <v>8063037.248400908</v>
      </c>
    </row>
    <row r="62" spans="1:3">
      <c r="A62" s="289" t="s">
        <v>134</v>
      </c>
      <c r="B62" s="285" t="s">
        <v>175</v>
      </c>
      <c r="C62" s="290">
        <v>370201377.63636363</v>
      </c>
    </row>
    <row r="63" spans="1:3">
      <c r="A63" s="289" t="s">
        <v>134</v>
      </c>
      <c r="B63" s="285" t="s">
        <v>177</v>
      </c>
      <c r="C63" s="290">
        <v>353364080.3508473</v>
      </c>
    </row>
    <row r="64" spans="1:3">
      <c r="A64" s="289" t="s">
        <v>134</v>
      </c>
      <c r="B64" s="285" t="s">
        <v>179</v>
      </c>
      <c r="C64" s="290">
        <v>135331902.63245365</v>
      </c>
    </row>
    <row r="65" spans="1:3">
      <c r="A65" s="289" t="s">
        <v>134</v>
      </c>
      <c r="B65" s="285" t="s">
        <v>181</v>
      </c>
      <c r="C65" s="290">
        <v>229734132.93181819</v>
      </c>
    </row>
    <row r="66" spans="1:3">
      <c r="A66" s="289" t="s">
        <v>134</v>
      </c>
      <c r="B66" s="285" t="s">
        <v>183</v>
      </c>
      <c r="C66" s="290">
        <v>157092489.34943184</v>
      </c>
    </row>
    <row r="67" spans="1:3">
      <c r="A67" s="289" t="s">
        <v>134</v>
      </c>
      <c r="B67" s="285" t="s">
        <v>185</v>
      </c>
      <c r="C67" s="290">
        <v>199782556.10440093</v>
      </c>
    </row>
    <row r="68" spans="1:3">
      <c r="A68" s="289" t="s">
        <v>136</v>
      </c>
      <c r="B68" s="285" t="s">
        <v>175</v>
      </c>
      <c r="C68" s="290">
        <v>262782111.74999997</v>
      </c>
    </row>
    <row r="69" spans="1:3">
      <c r="A69" s="289" t="s">
        <v>136</v>
      </c>
      <c r="B69" s="285" t="s">
        <v>177</v>
      </c>
      <c r="C69" s="290">
        <v>166255736.18181819</v>
      </c>
    </row>
    <row r="70" spans="1:3">
      <c r="A70" s="289" t="s">
        <v>136</v>
      </c>
      <c r="B70" s="285" t="s">
        <v>179</v>
      </c>
      <c r="C70" s="290">
        <v>86215082.585227281</v>
      </c>
    </row>
    <row r="71" spans="1:3">
      <c r="A71" s="289" t="s">
        <v>136</v>
      </c>
      <c r="B71" s="285" t="s">
        <v>181</v>
      </c>
      <c r="C71" s="290">
        <v>101927872.82954545</v>
      </c>
    </row>
    <row r="72" spans="1:3">
      <c r="A72" s="289" t="s">
        <v>136</v>
      </c>
      <c r="B72" s="285" t="s">
        <v>183</v>
      </c>
      <c r="C72" s="290">
        <v>71476086.681818187</v>
      </c>
    </row>
    <row r="73" spans="1:3">
      <c r="A73" s="289" t="s">
        <v>136</v>
      </c>
      <c r="B73" s="285" t="s">
        <v>185</v>
      </c>
      <c r="C73" s="290">
        <v>153092007.625</v>
      </c>
    </row>
    <row r="74" spans="1:3">
      <c r="A74" s="289" t="s">
        <v>138</v>
      </c>
      <c r="B74" s="285" t="s">
        <v>175</v>
      </c>
      <c r="C74" s="290">
        <v>57532088.50568182</v>
      </c>
    </row>
    <row r="75" spans="1:3">
      <c r="A75" s="289" t="s">
        <v>138</v>
      </c>
      <c r="B75" s="285" t="s">
        <v>177</v>
      </c>
      <c r="C75" s="290">
        <v>45213010.272727266</v>
      </c>
    </row>
    <row r="76" spans="1:3">
      <c r="A76" s="289" t="s">
        <v>138</v>
      </c>
      <c r="B76" s="285" t="s">
        <v>179</v>
      </c>
      <c r="C76" s="290">
        <v>62874852.417613633</v>
      </c>
    </row>
    <row r="77" spans="1:3">
      <c r="A77" s="289" t="s">
        <v>138</v>
      </c>
      <c r="B77" s="285" t="s">
        <v>181</v>
      </c>
      <c r="C77" s="290">
        <v>38146216.980113633</v>
      </c>
    </row>
    <row r="78" spans="1:3">
      <c r="A78" s="289" t="s">
        <v>138</v>
      </c>
      <c r="B78" s="285" t="s">
        <v>183</v>
      </c>
      <c r="C78" s="290">
        <v>31291498.416192725</v>
      </c>
    </row>
    <row r="79" spans="1:3">
      <c r="A79" s="289" t="s">
        <v>138</v>
      </c>
      <c r="B79" s="285" t="s">
        <v>185</v>
      </c>
      <c r="C79" s="290">
        <v>28443613.828129999</v>
      </c>
    </row>
    <row r="80" spans="1:3">
      <c r="A80" s="289" t="s">
        <v>140</v>
      </c>
      <c r="B80" s="285" t="s">
        <v>175</v>
      </c>
      <c r="C80" s="290">
        <v>3656952.3169345455</v>
      </c>
    </row>
    <row r="81" spans="1:3">
      <c r="A81" s="289" t="s">
        <v>140</v>
      </c>
      <c r="B81" s="285" t="s">
        <v>177</v>
      </c>
      <c r="C81" s="290">
        <v>8898686.0031818189</v>
      </c>
    </row>
    <row r="82" spans="1:3">
      <c r="A82" s="289" t="s">
        <v>140</v>
      </c>
      <c r="B82" s="285" t="s">
        <v>179</v>
      </c>
      <c r="C82" s="290">
        <v>18640734.737923637</v>
      </c>
    </row>
    <row r="83" spans="1:3">
      <c r="A83" s="289" t="s">
        <v>140</v>
      </c>
      <c r="B83" s="285" t="s">
        <v>181</v>
      </c>
      <c r="C83" s="290">
        <v>5201582.9055409087</v>
      </c>
    </row>
    <row r="84" spans="1:3">
      <c r="A84" s="289" t="s">
        <v>140</v>
      </c>
      <c r="B84" s="285" t="s">
        <v>183</v>
      </c>
      <c r="C84" s="290">
        <v>4099295.5656890911</v>
      </c>
    </row>
    <row r="85" spans="1:3">
      <c r="A85" s="289" t="s">
        <v>140</v>
      </c>
      <c r="B85" s="285" t="s">
        <v>185</v>
      </c>
      <c r="C85" s="290">
        <v>0</v>
      </c>
    </row>
    <row r="86" spans="1:3">
      <c r="A86" s="289" t="s">
        <v>142</v>
      </c>
      <c r="B86" s="285" t="s">
        <v>175</v>
      </c>
      <c r="C86" s="290">
        <v>33786360.75</v>
      </c>
    </row>
    <row r="87" spans="1:3">
      <c r="A87" s="289" t="s">
        <v>142</v>
      </c>
      <c r="B87" s="285" t="s">
        <v>177</v>
      </c>
      <c r="C87" s="290">
        <v>26902389.667613637</v>
      </c>
    </row>
    <row r="88" spans="1:3">
      <c r="A88" s="289" t="s">
        <v>142</v>
      </c>
      <c r="B88" s="285" t="s">
        <v>179</v>
      </c>
      <c r="C88" s="290">
        <v>41819537.971590914</v>
      </c>
    </row>
    <row r="89" spans="1:3">
      <c r="A89" s="289" t="s">
        <v>142</v>
      </c>
      <c r="B89" s="285" t="s">
        <v>181</v>
      </c>
      <c r="C89" s="290">
        <v>18901532.064449999</v>
      </c>
    </row>
    <row r="90" spans="1:3">
      <c r="A90" s="289" t="s">
        <v>142</v>
      </c>
      <c r="B90" s="285" t="s">
        <v>183</v>
      </c>
      <c r="C90" s="290">
        <v>15864291.282140909</v>
      </c>
    </row>
    <row r="91" spans="1:3">
      <c r="A91" s="289" t="s">
        <v>142</v>
      </c>
      <c r="B91" s="285" t="s">
        <v>185</v>
      </c>
      <c r="C91" s="290">
        <v>15282592.241477273</v>
      </c>
    </row>
    <row r="92" spans="1:3">
      <c r="A92" s="289" t="s">
        <v>144</v>
      </c>
      <c r="B92" s="285" t="s">
        <v>175</v>
      </c>
      <c r="C92" s="290">
        <v>11937371.210935455</v>
      </c>
    </row>
    <row r="93" spans="1:3">
      <c r="A93" s="289" t="s">
        <v>144</v>
      </c>
      <c r="B93" s="285" t="s">
        <v>177</v>
      </c>
      <c r="C93" s="290">
        <v>19723992.289772727</v>
      </c>
    </row>
    <row r="94" spans="1:3">
      <c r="A94" s="289" t="s">
        <v>144</v>
      </c>
      <c r="B94" s="285" t="s">
        <v>179</v>
      </c>
      <c r="C94" s="290">
        <v>8579758.0802481808</v>
      </c>
    </row>
    <row r="95" spans="1:3">
      <c r="A95" s="289" t="s">
        <v>144</v>
      </c>
      <c r="B95" s="285" t="s">
        <v>181</v>
      </c>
      <c r="C95" s="290">
        <v>7084402.4417663645</v>
      </c>
    </row>
    <row r="96" spans="1:3">
      <c r="A96" s="289" t="s">
        <v>144</v>
      </c>
      <c r="B96" s="285" t="s">
        <v>183</v>
      </c>
      <c r="C96" s="290">
        <v>3836492.5653409092</v>
      </c>
    </row>
    <row r="97" spans="1:3">
      <c r="A97" s="289" t="s">
        <v>144</v>
      </c>
      <c r="B97" s="285" t="s">
        <v>185</v>
      </c>
      <c r="C97" s="290">
        <v>5695727.634947272</v>
      </c>
    </row>
    <row r="98" spans="1:3">
      <c r="A98" s="289" t="s">
        <v>146</v>
      </c>
      <c r="B98" s="285" t="s">
        <v>175</v>
      </c>
      <c r="C98" s="290">
        <v>199740368.80681816</v>
      </c>
    </row>
    <row r="99" spans="1:3">
      <c r="A99" s="289" t="s">
        <v>146</v>
      </c>
      <c r="B99" s="285" t="s">
        <v>177</v>
      </c>
      <c r="C99" s="290">
        <v>146006754.01136366</v>
      </c>
    </row>
    <row r="100" spans="1:3">
      <c r="A100" s="289" t="s">
        <v>146</v>
      </c>
      <c r="B100" s="285" t="s">
        <v>179</v>
      </c>
      <c r="C100" s="290">
        <v>72929505.409090921</v>
      </c>
    </row>
    <row r="101" spans="1:3">
      <c r="A101" s="289" t="s">
        <v>146</v>
      </c>
      <c r="B101" s="285" t="s">
        <v>181</v>
      </c>
      <c r="C101" s="290">
        <v>96849909.090909094</v>
      </c>
    </row>
    <row r="102" spans="1:3">
      <c r="A102" s="289" t="s">
        <v>146</v>
      </c>
      <c r="B102" s="285" t="s">
        <v>183</v>
      </c>
      <c r="C102" s="290">
        <v>62983487.659090906</v>
      </c>
    </row>
    <row r="103" spans="1:3">
      <c r="A103" s="289" t="s">
        <v>146</v>
      </c>
      <c r="B103" s="285" t="s">
        <v>185</v>
      </c>
      <c r="C103" s="290">
        <v>93660602.931818187</v>
      </c>
    </row>
    <row r="104" spans="1:3">
      <c r="A104" s="289" t="s">
        <v>148</v>
      </c>
      <c r="B104" s="285" t="s">
        <v>175</v>
      </c>
      <c r="C104" s="290">
        <v>5129271.870745454</v>
      </c>
    </row>
    <row r="105" spans="1:3">
      <c r="A105" s="289" t="s">
        <v>148</v>
      </c>
      <c r="B105" s="285" t="s">
        <v>177</v>
      </c>
      <c r="C105" s="290">
        <v>10178873.842324547</v>
      </c>
    </row>
    <row r="106" spans="1:3">
      <c r="A106" s="289" t="s">
        <v>148</v>
      </c>
      <c r="B106" s="285" t="s">
        <v>179</v>
      </c>
      <c r="C106" s="290">
        <v>3431246.5722554545</v>
      </c>
    </row>
    <row r="107" spans="1:3">
      <c r="A107" s="289" t="s">
        <v>148</v>
      </c>
      <c r="B107" s="285" t="s">
        <v>181</v>
      </c>
      <c r="C107" s="290">
        <v>5082548.9026981825</v>
      </c>
    </row>
    <row r="108" spans="1:3">
      <c r="A108" s="289" t="s">
        <v>148</v>
      </c>
      <c r="B108" s="285" t="s">
        <v>183</v>
      </c>
      <c r="C108" s="290">
        <v>3669117.7734400001</v>
      </c>
    </row>
    <row r="109" spans="1:3">
      <c r="A109" s="289" t="s">
        <v>148</v>
      </c>
      <c r="B109" s="285" t="s">
        <v>185</v>
      </c>
      <c r="C109" s="290">
        <v>6431856.7478618184</v>
      </c>
    </row>
    <row r="110" spans="1:3">
      <c r="A110" s="289" t="s">
        <v>150</v>
      </c>
      <c r="B110" s="285" t="s">
        <v>175</v>
      </c>
      <c r="C110" s="290">
        <v>4637947.2485754536</v>
      </c>
    </row>
    <row r="111" spans="1:3">
      <c r="A111" s="289" t="s">
        <v>150</v>
      </c>
      <c r="B111" s="285" t="s">
        <v>177</v>
      </c>
      <c r="C111" s="290">
        <v>3462164.722480909</v>
      </c>
    </row>
    <row r="112" spans="1:3">
      <c r="A112" s="289" t="s">
        <v>150</v>
      </c>
      <c r="B112" s="285" t="s">
        <v>179</v>
      </c>
      <c r="C112" s="290">
        <v>2061299.0596563634</v>
      </c>
    </row>
    <row r="113" spans="1:3">
      <c r="A113" s="289" t="s">
        <v>150</v>
      </c>
      <c r="B113" s="285" t="s">
        <v>181</v>
      </c>
      <c r="C113" s="290">
        <v>2168318.8828127272</v>
      </c>
    </row>
    <row r="114" spans="1:3">
      <c r="A114" s="289" t="s">
        <v>150</v>
      </c>
      <c r="B114" s="285" t="s">
        <v>183</v>
      </c>
      <c r="C114" s="290">
        <v>1104390.57085</v>
      </c>
    </row>
    <row r="115" spans="1:3">
      <c r="A115" s="289" t="s">
        <v>150</v>
      </c>
      <c r="B115" s="285" t="s">
        <v>185</v>
      </c>
      <c r="C115" s="290">
        <v>1097268.8581227271</v>
      </c>
    </row>
    <row r="116" spans="1:3">
      <c r="A116" s="289" t="s">
        <v>152</v>
      </c>
      <c r="B116" s="285" t="s">
        <v>175</v>
      </c>
      <c r="C116" s="290">
        <v>4323373.7899509091</v>
      </c>
    </row>
    <row r="117" spans="1:3">
      <c r="A117" s="289" t="s">
        <v>152</v>
      </c>
      <c r="B117" s="285" t="s">
        <v>177</v>
      </c>
      <c r="C117" s="290">
        <v>6531142.9563209098</v>
      </c>
    </row>
    <row r="118" spans="1:3">
      <c r="A118" s="289" t="s">
        <v>152</v>
      </c>
      <c r="B118" s="285" t="s">
        <v>179</v>
      </c>
      <c r="C118" s="290">
        <v>2595445.4574709088</v>
      </c>
    </row>
    <row r="119" spans="1:3">
      <c r="A119" s="289" t="s">
        <v>152</v>
      </c>
      <c r="B119" s="285" t="s">
        <v>181</v>
      </c>
      <c r="C119" s="290">
        <v>3049140.9435381815</v>
      </c>
    </row>
    <row r="120" spans="1:3">
      <c r="A120" s="289" t="s">
        <v>152</v>
      </c>
      <c r="B120" s="285" t="s">
        <v>183</v>
      </c>
      <c r="C120" s="290">
        <v>2388419.2159945453</v>
      </c>
    </row>
    <row r="121" spans="1:3">
      <c r="A121" s="289" t="s">
        <v>152</v>
      </c>
      <c r="B121" s="285" t="s">
        <v>185</v>
      </c>
      <c r="C121" s="290">
        <v>4158080.6462136363</v>
      </c>
    </row>
    <row r="122" spans="1:3">
      <c r="A122" s="289" t="s">
        <v>154</v>
      </c>
      <c r="B122" s="285" t="s">
        <v>175</v>
      </c>
      <c r="C122" s="290">
        <v>1619415.9999090908</v>
      </c>
    </row>
    <row r="123" spans="1:3">
      <c r="A123" s="289" t="s">
        <v>154</v>
      </c>
      <c r="B123" s="285" t="s">
        <v>177</v>
      </c>
      <c r="C123" s="290">
        <v>1304017.6629845456</v>
      </c>
    </row>
    <row r="124" spans="1:3">
      <c r="A124" s="289" t="s">
        <v>154</v>
      </c>
      <c r="B124" s="285" t="s">
        <v>179</v>
      </c>
      <c r="C124" s="290">
        <v>794672.85299818194</v>
      </c>
    </row>
    <row r="125" spans="1:3">
      <c r="A125" s="289" t="s">
        <v>154</v>
      </c>
      <c r="B125" s="285" t="s">
        <v>181</v>
      </c>
      <c r="C125" s="290">
        <v>1725441.9850872727</v>
      </c>
    </row>
    <row r="126" spans="1:3">
      <c r="A126" s="289" t="s">
        <v>154</v>
      </c>
      <c r="B126" s="285" t="s">
        <v>183</v>
      </c>
      <c r="C126" s="290">
        <v>384577.5314390909</v>
      </c>
    </row>
    <row r="127" spans="1:3">
      <c r="A127" s="289" t="s">
        <v>154</v>
      </c>
      <c r="B127" s="285" t="s">
        <v>185</v>
      </c>
      <c r="C127" s="290">
        <v>908553.76713636355</v>
      </c>
    </row>
    <row r="128" spans="1:3">
      <c r="A128" s="289" t="s">
        <v>156</v>
      </c>
      <c r="B128" s="285" t="s">
        <v>175</v>
      </c>
      <c r="C128" s="290">
        <v>84740028.727272719</v>
      </c>
    </row>
    <row r="129" spans="1:3">
      <c r="A129" s="289" t="s">
        <v>156</v>
      </c>
      <c r="B129" s="285" t="s">
        <v>177</v>
      </c>
      <c r="C129" s="290">
        <v>61692154.865061812</v>
      </c>
    </row>
    <row r="130" spans="1:3">
      <c r="A130" s="289" t="s">
        <v>156</v>
      </c>
      <c r="B130" s="285" t="s">
        <v>179</v>
      </c>
      <c r="C130" s="290">
        <v>21449148.071735453</v>
      </c>
    </row>
    <row r="131" spans="1:3">
      <c r="A131" s="289" t="s">
        <v>156</v>
      </c>
      <c r="B131" s="285" t="s">
        <v>181</v>
      </c>
      <c r="C131" s="290">
        <v>36136269.544029094</v>
      </c>
    </row>
    <row r="132" spans="1:3">
      <c r="A132" s="289" t="s">
        <v>156</v>
      </c>
      <c r="B132" s="285" t="s">
        <v>183</v>
      </c>
      <c r="C132" s="290">
        <v>28656931.689628184</v>
      </c>
    </row>
    <row r="133" spans="1:3">
      <c r="A133" s="289" t="s">
        <v>156</v>
      </c>
      <c r="B133" s="285" t="s">
        <v>185</v>
      </c>
      <c r="C133" s="290">
        <v>130729940.30113636</v>
      </c>
    </row>
    <row r="134" spans="1:3">
      <c r="A134" s="289" t="s">
        <v>158</v>
      </c>
      <c r="B134" s="285" t="s">
        <v>175</v>
      </c>
      <c r="C134" s="290">
        <v>122158013.63636363</v>
      </c>
    </row>
    <row r="135" spans="1:3">
      <c r="A135" s="289" t="s">
        <v>158</v>
      </c>
      <c r="B135" s="285" t="s">
        <v>177</v>
      </c>
      <c r="C135" s="290">
        <v>91681886.818181813</v>
      </c>
    </row>
    <row r="136" spans="1:3">
      <c r="A136" s="289" t="s">
        <v>158</v>
      </c>
      <c r="B136" s="285" t="s">
        <v>179</v>
      </c>
      <c r="C136" s="290">
        <v>60861071.295454547</v>
      </c>
    </row>
    <row r="137" spans="1:3">
      <c r="A137" s="289" t="s">
        <v>158</v>
      </c>
      <c r="B137" s="285" t="s">
        <v>181</v>
      </c>
      <c r="C137" s="290">
        <v>56233072.096590914</v>
      </c>
    </row>
    <row r="138" spans="1:3">
      <c r="A138" s="289" t="s">
        <v>158</v>
      </c>
      <c r="B138" s="285" t="s">
        <v>183</v>
      </c>
      <c r="C138" s="290">
        <v>41745042.704545453</v>
      </c>
    </row>
    <row r="139" spans="1:3">
      <c r="A139" s="289" t="s">
        <v>158</v>
      </c>
      <c r="B139" s="285" t="s">
        <v>185</v>
      </c>
      <c r="C139" s="290">
        <v>53213391.170454539</v>
      </c>
    </row>
    <row r="140" spans="1:3">
      <c r="A140" s="289" t="s">
        <v>160</v>
      </c>
      <c r="B140" s="285" t="s">
        <v>175</v>
      </c>
      <c r="C140" s="290">
        <v>45040188.747159094</v>
      </c>
    </row>
    <row r="141" spans="1:3">
      <c r="A141" s="289" t="s">
        <v>160</v>
      </c>
      <c r="B141" s="285" t="s">
        <v>177</v>
      </c>
      <c r="C141" s="290">
        <v>48049254.426492728</v>
      </c>
    </row>
    <row r="142" spans="1:3">
      <c r="A142" s="289" t="s">
        <v>160</v>
      </c>
      <c r="B142" s="285" t="s">
        <v>179</v>
      </c>
      <c r="C142" s="290">
        <v>30680435.873218182</v>
      </c>
    </row>
    <row r="143" spans="1:3">
      <c r="A143" s="289" t="s">
        <v>160</v>
      </c>
      <c r="B143" s="285" t="s">
        <v>181</v>
      </c>
      <c r="C143" s="290">
        <v>26721265.50852273</v>
      </c>
    </row>
    <row r="144" spans="1:3">
      <c r="A144" s="289" t="s">
        <v>160</v>
      </c>
      <c r="B144" s="285" t="s">
        <v>183</v>
      </c>
      <c r="C144" s="290">
        <v>18933695.656609088</v>
      </c>
    </row>
    <row r="145" spans="1:3">
      <c r="A145" s="289" t="s">
        <v>160</v>
      </c>
      <c r="B145" s="285" t="s">
        <v>185</v>
      </c>
      <c r="C145" s="290">
        <v>24001356.283026364</v>
      </c>
    </row>
    <row r="146" spans="1:3">
      <c r="A146" s="289" t="s">
        <v>162</v>
      </c>
      <c r="B146" s="285" t="s">
        <v>175</v>
      </c>
      <c r="C146" s="290">
        <v>25939553.30681818</v>
      </c>
    </row>
    <row r="147" spans="1:3">
      <c r="A147" s="289" t="s">
        <v>162</v>
      </c>
      <c r="B147" s="285" t="s">
        <v>177</v>
      </c>
      <c r="C147" s="290">
        <v>17352351.149500001</v>
      </c>
    </row>
    <row r="148" spans="1:3">
      <c r="A148" s="289" t="s">
        <v>162</v>
      </c>
      <c r="B148" s="285" t="s">
        <v>179</v>
      </c>
      <c r="C148" s="290">
        <v>9850214.612923637</v>
      </c>
    </row>
    <row r="149" spans="1:3">
      <c r="A149" s="289" t="s">
        <v>162</v>
      </c>
      <c r="B149" s="285" t="s">
        <v>181</v>
      </c>
      <c r="C149" s="290">
        <v>16354378.408378182</v>
      </c>
    </row>
    <row r="150" spans="1:3">
      <c r="A150" s="289" t="s">
        <v>162</v>
      </c>
      <c r="B150" s="285" t="s">
        <v>183</v>
      </c>
      <c r="C150" s="290">
        <v>9475990.0380018186</v>
      </c>
    </row>
    <row r="151" spans="1:3">
      <c r="A151" s="289" t="s">
        <v>162</v>
      </c>
      <c r="B151" s="285" t="s">
        <v>185</v>
      </c>
      <c r="C151" s="290">
        <v>13515906.784090906</v>
      </c>
    </row>
    <row r="152" spans="1:3">
      <c r="A152" s="289" t="s">
        <v>164</v>
      </c>
      <c r="B152" s="285" t="s">
        <v>175</v>
      </c>
      <c r="C152" s="290">
        <v>5103706.8675318183</v>
      </c>
    </row>
    <row r="153" spans="1:3">
      <c r="A153" s="289" t="s">
        <v>164</v>
      </c>
      <c r="B153" s="285" t="s">
        <v>177</v>
      </c>
      <c r="C153" s="290">
        <v>17516989.669741817</v>
      </c>
    </row>
    <row r="154" spans="1:3">
      <c r="A154" s="289" t="s">
        <v>164</v>
      </c>
      <c r="B154" s="285" t="s">
        <v>179</v>
      </c>
      <c r="C154" s="290">
        <v>10611687.142396364</v>
      </c>
    </row>
    <row r="155" spans="1:3">
      <c r="A155" s="289" t="s">
        <v>164</v>
      </c>
      <c r="B155" s="285" t="s">
        <v>181</v>
      </c>
      <c r="C155" s="290">
        <v>10913498.50284091</v>
      </c>
    </row>
    <row r="156" spans="1:3">
      <c r="A156" s="289" t="s">
        <v>164</v>
      </c>
      <c r="B156" s="285" t="s">
        <v>183</v>
      </c>
      <c r="C156" s="290">
        <v>5680632.9005681816</v>
      </c>
    </row>
    <row r="157" spans="1:3">
      <c r="A157" s="289" t="s">
        <v>164</v>
      </c>
      <c r="B157" s="285" t="s">
        <v>185</v>
      </c>
      <c r="C157" s="290">
        <v>4687388.8050454548</v>
      </c>
    </row>
    <row r="158" spans="1:3">
      <c r="A158" s="289" t="s">
        <v>166</v>
      </c>
      <c r="B158" s="285" t="s">
        <v>175</v>
      </c>
      <c r="C158" s="290">
        <v>8717060.7517718188</v>
      </c>
    </row>
    <row r="159" spans="1:3">
      <c r="A159" s="289" t="s">
        <v>166</v>
      </c>
      <c r="B159" s="285" t="s">
        <v>177</v>
      </c>
      <c r="C159" s="290">
        <v>8444079.39542</v>
      </c>
    </row>
    <row r="160" spans="1:3">
      <c r="A160" s="289" t="s">
        <v>166</v>
      </c>
      <c r="B160" s="285" t="s">
        <v>179</v>
      </c>
      <c r="C160" s="290">
        <v>4257458.0501563633</v>
      </c>
    </row>
    <row r="161" spans="1:3">
      <c r="A161" s="289" t="s">
        <v>166</v>
      </c>
      <c r="B161" s="285" t="s">
        <v>181</v>
      </c>
      <c r="C161" s="290">
        <v>3791047.6933599999</v>
      </c>
    </row>
    <row r="162" spans="1:3">
      <c r="A162" s="289" t="s">
        <v>166</v>
      </c>
      <c r="B162" s="285" t="s">
        <v>183</v>
      </c>
      <c r="C162" s="290">
        <v>1858597.2478999998</v>
      </c>
    </row>
    <row r="163" spans="1:3">
      <c r="A163" s="289" t="s">
        <v>166</v>
      </c>
      <c r="B163" s="285" t="s">
        <v>185</v>
      </c>
      <c r="C163" s="290">
        <v>6599863.3920554547</v>
      </c>
    </row>
    <row r="164" spans="1:3">
      <c r="A164" s="289" t="s">
        <v>168</v>
      </c>
      <c r="B164" s="285" t="s">
        <v>175</v>
      </c>
      <c r="C164" s="290">
        <v>25779552.558243636</v>
      </c>
    </row>
    <row r="165" spans="1:3">
      <c r="A165" s="289" t="s">
        <v>168</v>
      </c>
      <c r="B165" s="285" t="s">
        <v>177</v>
      </c>
      <c r="C165" s="290">
        <v>67994625.946022734</v>
      </c>
    </row>
    <row r="166" spans="1:3">
      <c r="A166" s="289" t="s">
        <v>168</v>
      </c>
      <c r="B166" s="285" t="s">
        <v>179</v>
      </c>
      <c r="C166" s="290">
        <v>23816745.58806818</v>
      </c>
    </row>
    <row r="167" spans="1:3">
      <c r="A167" s="289" t="s">
        <v>168</v>
      </c>
      <c r="B167" s="285" t="s">
        <v>181</v>
      </c>
      <c r="C167" s="290">
        <v>43145494.471590906</v>
      </c>
    </row>
    <row r="168" spans="1:3">
      <c r="A168" s="289" t="s">
        <v>168</v>
      </c>
      <c r="B168" s="285" t="s">
        <v>183</v>
      </c>
      <c r="C168" s="290">
        <v>38550853.855113633</v>
      </c>
    </row>
    <row r="169" spans="1:3" ht="15" thickBot="1">
      <c r="A169" s="291" t="s">
        <v>168</v>
      </c>
      <c r="B169" s="292" t="s">
        <v>185</v>
      </c>
      <c r="C169" s="293">
        <v>47554946.177561827</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5CA6-787C-4433-8C15-7D2D134E5A74}">
  <sheetPr>
    <tabColor theme="5" tint="0.39997558519241921"/>
  </sheetPr>
  <dimension ref="A1:AH841"/>
  <sheetViews>
    <sheetView topLeftCell="A5" workbookViewId="0">
      <selection activeCell="F29" sqref="F29"/>
    </sheetView>
    <sheetView tabSelected="1" zoomScale="96" workbookViewId="1">
      <selection activeCell="F17" sqref="F17"/>
    </sheetView>
  </sheetViews>
  <sheetFormatPr defaultRowHeight="14.4"/>
  <cols>
    <col min="3" max="3" width="10.88671875" customWidth="1"/>
    <col min="4" max="4" width="14.44140625" bestFit="1" customWidth="1"/>
    <col min="5" max="5" width="13.21875" bestFit="1" customWidth="1"/>
    <col min="6" max="6" width="14.44140625" bestFit="1" customWidth="1"/>
    <col min="7" max="11" width="13.21875" bestFit="1" customWidth="1"/>
    <col min="12" max="13" width="14.44140625" bestFit="1" customWidth="1"/>
    <col min="14" max="14" width="13.21875" bestFit="1" customWidth="1"/>
    <col min="15" max="15" width="14.44140625" bestFit="1" customWidth="1"/>
    <col min="16" max="17" width="13.21875" bestFit="1" customWidth="1"/>
    <col min="18" max="18" width="14.44140625" bestFit="1" customWidth="1"/>
    <col min="19" max="24" width="13.21875" bestFit="1" customWidth="1"/>
    <col min="25" max="25" width="14.44140625" bestFit="1" customWidth="1"/>
  </cols>
  <sheetData>
    <row r="1" spans="1:34">
      <c r="A1" t="s">
        <v>813</v>
      </c>
      <c r="B1" t="s">
        <v>814</v>
      </c>
      <c r="C1" t="s">
        <v>815</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114</v>
      </c>
      <c r="B2" t="s">
        <v>175</v>
      </c>
      <c r="C2">
        <v>1945</v>
      </c>
      <c r="D2">
        <v>6895206.8409090908</v>
      </c>
      <c r="E2">
        <v>6866438.1818181816</v>
      </c>
      <c r="F2">
        <v>6837669.5227272725</v>
      </c>
      <c r="G2">
        <v>6808900.8636363633</v>
      </c>
      <c r="H2">
        <v>6780132.2045454541</v>
      </c>
      <c r="I2">
        <v>6751363.5454545449</v>
      </c>
      <c r="J2">
        <v>6722594.8863636358</v>
      </c>
      <c r="K2">
        <v>6693826.2272727266</v>
      </c>
      <c r="L2">
        <v>6665057.5681818174</v>
      </c>
      <c r="M2">
        <v>6636288.9090909082</v>
      </c>
      <c r="N2">
        <v>6607520.25</v>
      </c>
      <c r="O2">
        <v>6565843.5500000007</v>
      </c>
      <c r="P2">
        <v>6524166.8500000015</v>
      </c>
      <c r="Q2">
        <v>6482490.1500000022</v>
      </c>
      <c r="R2">
        <v>6440813.450000003</v>
      </c>
      <c r="S2">
        <v>6399136.7500000037</v>
      </c>
      <c r="T2">
        <v>6357460.0500000045</v>
      </c>
      <c r="U2">
        <v>6315783.3500000052</v>
      </c>
      <c r="V2">
        <v>6274106.650000006</v>
      </c>
      <c r="W2">
        <v>6232429.9500000067</v>
      </c>
      <c r="X2">
        <v>6190753.2500000037</v>
      </c>
      <c r="Y2">
        <v>6139000.5250000041</v>
      </c>
      <c r="Z2">
        <v>6087247.8000000045</v>
      </c>
      <c r="AA2">
        <v>6035495.0750000048</v>
      </c>
      <c r="AB2">
        <v>5983742.3500000052</v>
      </c>
      <c r="AC2">
        <v>5931989.6250000056</v>
      </c>
      <c r="AD2">
        <v>5880236.900000006</v>
      </c>
      <c r="AE2">
        <v>5828484.1750000063</v>
      </c>
      <c r="AF2">
        <v>5776731.4500000067</v>
      </c>
      <c r="AG2">
        <v>5724978.7250000071</v>
      </c>
      <c r="AH2">
        <v>5673226.0000000037</v>
      </c>
    </row>
    <row r="3" spans="1:34">
      <c r="A3" t="s">
        <v>114</v>
      </c>
      <c r="B3" t="s">
        <v>175</v>
      </c>
      <c r="C3" s="262">
        <v>1945969</v>
      </c>
      <c r="D3">
        <v>6728503.3636363633</v>
      </c>
      <c r="E3">
        <v>6684737.7272727266</v>
      </c>
      <c r="F3">
        <v>6640972.0909090899</v>
      </c>
      <c r="G3">
        <v>6597206.4545454532</v>
      </c>
      <c r="H3">
        <v>6553440.8181818165</v>
      </c>
      <c r="I3">
        <v>6509675.1818181798</v>
      </c>
      <c r="J3">
        <v>6465909.5454545431</v>
      </c>
      <c r="K3">
        <v>6422143.9090909064</v>
      </c>
      <c r="L3">
        <v>6378378.2727272697</v>
      </c>
      <c r="M3">
        <v>6334612.636363633</v>
      </c>
      <c r="N3">
        <v>6290846.9999999953</v>
      </c>
      <c r="O3">
        <v>6221662.9749999959</v>
      </c>
      <c r="P3">
        <v>6152478.9499999955</v>
      </c>
      <c r="Q3">
        <v>6083294.9249999952</v>
      </c>
      <c r="R3">
        <v>6014110.8999999948</v>
      </c>
      <c r="S3">
        <v>5944926.8749999944</v>
      </c>
      <c r="T3">
        <v>5875742.849999994</v>
      </c>
      <c r="U3">
        <v>5806558.8249999937</v>
      </c>
      <c r="V3">
        <v>5737374.7999999933</v>
      </c>
      <c r="W3">
        <v>5668190.7749999929</v>
      </c>
      <c r="X3">
        <v>5599006.7499999925</v>
      </c>
      <c r="Y3">
        <v>5510596.0624999925</v>
      </c>
      <c r="Z3">
        <v>5422185.3749999925</v>
      </c>
      <c r="AA3">
        <v>5333774.6874999925</v>
      </c>
      <c r="AB3">
        <v>5245363.9999999925</v>
      </c>
      <c r="AC3">
        <v>5156953.3124999925</v>
      </c>
      <c r="AD3">
        <v>5068542.6249999925</v>
      </c>
      <c r="AE3">
        <v>4980131.9374999925</v>
      </c>
      <c r="AF3">
        <v>4891721.2499999925</v>
      </c>
      <c r="AG3">
        <v>4803310.5624999925</v>
      </c>
      <c r="AH3">
        <v>4714899.8749999907</v>
      </c>
    </row>
    <row r="4" spans="1:34">
      <c r="A4" t="s">
        <v>114</v>
      </c>
      <c r="B4" t="s">
        <v>175</v>
      </c>
      <c r="C4" s="262">
        <v>1970989</v>
      </c>
      <c r="D4">
        <v>10096787.954545455</v>
      </c>
      <c r="E4">
        <v>10084320.78409091</v>
      </c>
      <c r="F4">
        <v>10071853.613636365</v>
      </c>
      <c r="G4">
        <v>10059386.44318182</v>
      </c>
      <c r="H4">
        <v>10046919.272727275</v>
      </c>
      <c r="I4">
        <v>10034452.10227273</v>
      </c>
      <c r="J4">
        <v>10021984.931818185</v>
      </c>
      <c r="K4">
        <v>10009517.76136364</v>
      </c>
      <c r="L4">
        <v>9997050.5909090955</v>
      </c>
      <c r="M4">
        <v>9984583.4204545505</v>
      </c>
      <c r="N4">
        <v>9972116.2500000019</v>
      </c>
      <c r="O4">
        <v>9945582.0250000022</v>
      </c>
      <c r="P4">
        <v>9919047.8000000026</v>
      </c>
      <c r="Q4">
        <v>9892513.575000003</v>
      </c>
      <c r="R4">
        <v>9865979.3500000034</v>
      </c>
      <c r="S4">
        <v>9839445.1250000037</v>
      </c>
      <c r="T4">
        <v>9812910.9000000041</v>
      </c>
      <c r="U4">
        <v>9786376.6750000045</v>
      </c>
      <c r="V4">
        <v>9759842.4500000048</v>
      </c>
      <c r="W4">
        <v>9733308.2250000052</v>
      </c>
      <c r="X4">
        <v>9706774.0000000056</v>
      </c>
      <c r="Y4">
        <v>9662951.1625000052</v>
      </c>
      <c r="Z4">
        <v>9619128.3250000048</v>
      </c>
      <c r="AA4">
        <v>9575305.4875000045</v>
      </c>
      <c r="AB4">
        <v>9531482.6500000041</v>
      </c>
      <c r="AC4">
        <v>9487659.8125000037</v>
      </c>
      <c r="AD4">
        <v>9443836.9750000034</v>
      </c>
      <c r="AE4">
        <v>9400014.137500003</v>
      </c>
      <c r="AF4">
        <v>9356191.3000000026</v>
      </c>
      <c r="AG4">
        <v>9312368.4625000022</v>
      </c>
      <c r="AH4">
        <v>9268545.6250000037</v>
      </c>
    </row>
    <row r="5" spans="1:34">
      <c r="A5" t="s">
        <v>114</v>
      </c>
      <c r="B5" t="s">
        <v>175</v>
      </c>
      <c r="C5">
        <v>19902010</v>
      </c>
      <c r="D5">
        <v>7502739.9772727275</v>
      </c>
      <c r="E5">
        <v>7501897.3295454551</v>
      </c>
      <c r="F5">
        <v>7501054.6818181826</v>
      </c>
      <c r="G5">
        <v>7500212.0340909101</v>
      </c>
      <c r="H5">
        <v>7499369.3863636376</v>
      </c>
      <c r="I5">
        <v>7498526.7386363652</v>
      </c>
      <c r="J5">
        <v>7497684.0909090927</v>
      </c>
      <c r="K5">
        <v>7496841.4431818202</v>
      </c>
      <c r="L5">
        <v>7495998.7954545477</v>
      </c>
      <c r="M5">
        <v>7495156.1477272753</v>
      </c>
      <c r="N5">
        <v>7494313.5000000019</v>
      </c>
      <c r="O5">
        <v>7490993.4750000015</v>
      </c>
      <c r="P5">
        <v>7487673.4500000011</v>
      </c>
      <c r="Q5">
        <v>7484353.4250000007</v>
      </c>
      <c r="R5">
        <v>7481033.4000000004</v>
      </c>
      <c r="S5">
        <v>7477713.375</v>
      </c>
      <c r="T5">
        <v>7474393.3499999996</v>
      </c>
      <c r="U5">
        <v>7471073.3249999993</v>
      </c>
      <c r="V5">
        <v>7467753.2999999989</v>
      </c>
      <c r="W5">
        <v>7464433.2749999985</v>
      </c>
      <c r="X5">
        <v>7461113.25</v>
      </c>
      <c r="Y5">
        <v>7453360.9625000004</v>
      </c>
      <c r="Z5">
        <v>7445608.6750000007</v>
      </c>
      <c r="AA5">
        <v>7437856.3875000011</v>
      </c>
      <c r="AB5">
        <v>7430104.1000000015</v>
      </c>
      <c r="AC5">
        <v>7422351.8125000019</v>
      </c>
      <c r="AD5">
        <v>7414599.5250000022</v>
      </c>
      <c r="AE5">
        <v>7406847.2375000026</v>
      </c>
      <c r="AF5">
        <v>7399094.950000003</v>
      </c>
      <c r="AG5">
        <v>7391342.6625000034</v>
      </c>
      <c r="AH5">
        <v>7383590.375</v>
      </c>
    </row>
    <row r="6" spans="1:34">
      <c r="A6" t="s">
        <v>114</v>
      </c>
      <c r="B6" t="s">
        <v>175</v>
      </c>
      <c r="C6" s="262">
        <v>2012020</v>
      </c>
      <c r="D6">
        <v>2221848.6153190909</v>
      </c>
      <c r="E6">
        <v>2221848.3312281817</v>
      </c>
      <c r="F6">
        <v>2221848.0471372725</v>
      </c>
      <c r="G6">
        <v>2221847.7630463634</v>
      </c>
      <c r="H6">
        <v>2221847.4789554542</v>
      </c>
      <c r="I6">
        <v>2221847.194864545</v>
      </c>
      <c r="J6">
        <v>2221846.9107736358</v>
      </c>
      <c r="K6">
        <v>2221846.6266827267</v>
      </c>
      <c r="L6">
        <v>2221846.3425918175</v>
      </c>
      <c r="M6">
        <v>2221846.0585009083</v>
      </c>
      <c r="N6">
        <v>2221845.7744099991</v>
      </c>
      <c r="O6">
        <v>2221845.0308559989</v>
      </c>
      <c r="P6">
        <v>2221844.2873019986</v>
      </c>
      <c r="Q6">
        <v>2221843.5437479983</v>
      </c>
      <c r="R6">
        <v>2221842.800193998</v>
      </c>
      <c r="S6">
        <v>2221842.0566399978</v>
      </c>
      <c r="T6">
        <v>2221841.3130859975</v>
      </c>
      <c r="U6">
        <v>2221840.5695319972</v>
      </c>
      <c r="V6">
        <v>2221839.8259779969</v>
      </c>
      <c r="W6">
        <v>2221839.0824239966</v>
      </c>
      <c r="X6">
        <v>2221838.3388699968</v>
      </c>
      <c r="Y6">
        <v>2221403.4176779967</v>
      </c>
      <c r="Z6">
        <v>2220968.4964859965</v>
      </c>
      <c r="AA6">
        <v>2220533.5752939964</v>
      </c>
      <c r="AB6">
        <v>2220098.6541019962</v>
      </c>
      <c r="AC6">
        <v>2219663.7329099961</v>
      </c>
      <c r="AD6">
        <v>2219228.8117179959</v>
      </c>
      <c r="AE6">
        <v>2218793.8905259958</v>
      </c>
      <c r="AF6">
        <v>2218358.9693339956</v>
      </c>
      <c r="AG6">
        <v>2217924.0481419954</v>
      </c>
      <c r="AH6">
        <v>2217489.1269499953</v>
      </c>
    </row>
    <row r="7" spans="1:34">
      <c r="A7" t="s">
        <v>114</v>
      </c>
      <c r="B7" t="s">
        <v>177</v>
      </c>
      <c r="C7">
        <f>C2</f>
        <v>1945</v>
      </c>
      <c r="D7">
        <v>10979210.561790001</v>
      </c>
      <c r="E7">
        <v>10933225.186080001</v>
      </c>
      <c r="F7">
        <v>10887239.810370002</v>
      </c>
      <c r="G7">
        <v>10841254.434660003</v>
      </c>
      <c r="H7">
        <v>10795269.058950003</v>
      </c>
      <c r="I7">
        <v>10749283.683240004</v>
      </c>
      <c r="J7">
        <v>10703298.307530005</v>
      </c>
      <c r="K7">
        <v>10657312.931820005</v>
      </c>
      <c r="L7">
        <v>10611327.556110006</v>
      </c>
      <c r="M7">
        <v>10565342.180400006</v>
      </c>
      <c r="N7">
        <v>10519356.804690005</v>
      </c>
      <c r="O7">
        <v>10452009.106253006</v>
      </c>
      <c r="P7">
        <v>10384661.407816006</v>
      </c>
      <c r="Q7">
        <v>10317313.709379006</v>
      </c>
      <c r="R7">
        <v>10249966.010942006</v>
      </c>
      <c r="S7">
        <v>10182618.312505007</v>
      </c>
      <c r="T7">
        <v>10115270.614068007</v>
      </c>
      <c r="U7">
        <v>10047922.915631007</v>
      </c>
      <c r="V7">
        <v>9980575.2171940077</v>
      </c>
      <c r="W7">
        <v>9913227.518757008</v>
      </c>
      <c r="X7">
        <v>9845879.8203200065</v>
      </c>
      <c r="Y7">
        <v>9761425.1867260057</v>
      </c>
      <c r="Z7">
        <v>9676970.553132005</v>
      </c>
      <c r="AA7">
        <v>9592515.9195380043</v>
      </c>
      <c r="AB7">
        <v>9508061.2859440036</v>
      </c>
      <c r="AC7">
        <v>9423606.6523500029</v>
      </c>
      <c r="AD7">
        <v>9339152.0187560022</v>
      </c>
      <c r="AE7">
        <v>9254697.3851620015</v>
      </c>
      <c r="AF7">
        <v>9170242.7515680008</v>
      </c>
      <c r="AG7">
        <v>9085788.1179740001</v>
      </c>
      <c r="AH7">
        <v>9001333.4843800031</v>
      </c>
    </row>
    <row r="8" spans="1:34">
      <c r="A8" t="s">
        <v>114</v>
      </c>
      <c r="B8" t="s">
        <v>177</v>
      </c>
      <c r="C8">
        <f t="shared" ref="C8:C71" si="0">C3</f>
        <v>1945969</v>
      </c>
      <c r="D8">
        <v>10704619.092327273</v>
      </c>
      <c r="E8">
        <v>10634732.333094545</v>
      </c>
      <c r="F8">
        <v>10564845.573861817</v>
      </c>
      <c r="G8">
        <v>10494958.814629089</v>
      </c>
      <c r="H8">
        <v>10425072.055396361</v>
      </c>
      <c r="I8">
        <v>10355185.296163633</v>
      </c>
      <c r="J8">
        <v>10285298.536930906</v>
      </c>
      <c r="K8">
        <v>10215411.777698178</v>
      </c>
      <c r="L8">
        <v>10145525.01846545</v>
      </c>
      <c r="M8">
        <v>10075638.259232722</v>
      </c>
      <c r="N8">
        <v>10005751.499999996</v>
      </c>
      <c r="O8">
        <v>9893775.0656259954</v>
      </c>
      <c r="P8">
        <v>9781798.6312519945</v>
      </c>
      <c r="Q8">
        <v>9669822.1968779936</v>
      </c>
      <c r="R8">
        <v>9557845.7625039928</v>
      </c>
      <c r="S8">
        <v>9445869.3281299919</v>
      </c>
      <c r="T8">
        <v>9333892.893755991</v>
      </c>
      <c r="U8">
        <v>9221916.4593819901</v>
      </c>
      <c r="V8">
        <v>9109940.0250079893</v>
      </c>
      <c r="W8">
        <v>8997963.5906339884</v>
      </c>
      <c r="X8">
        <v>8885987.1562599894</v>
      </c>
      <c r="Y8">
        <v>8741418.0015719887</v>
      </c>
      <c r="Z8">
        <v>8596848.846883988</v>
      </c>
      <c r="AA8">
        <v>8452279.6921959873</v>
      </c>
      <c r="AB8">
        <v>8307710.5375079876</v>
      </c>
      <c r="AC8">
        <v>8163141.3828199878</v>
      </c>
      <c r="AD8">
        <v>8018572.2281319881</v>
      </c>
      <c r="AE8">
        <v>7874003.0734439883</v>
      </c>
      <c r="AF8">
        <v>7729433.9187559886</v>
      </c>
      <c r="AG8">
        <v>7584864.7640679888</v>
      </c>
      <c r="AH8">
        <v>7440295.6093799891</v>
      </c>
    </row>
    <row r="9" spans="1:34">
      <c r="A9" t="s">
        <v>114</v>
      </c>
      <c r="B9" t="s">
        <v>177</v>
      </c>
      <c r="C9">
        <f t="shared" si="0"/>
        <v>1970989</v>
      </c>
      <c r="D9">
        <v>14190772.295451818</v>
      </c>
      <c r="E9">
        <v>14171906.926843636</v>
      </c>
      <c r="F9">
        <v>14153041.558235453</v>
      </c>
      <c r="G9">
        <v>14134176.189627271</v>
      </c>
      <c r="H9">
        <v>14115310.821019089</v>
      </c>
      <c r="I9">
        <v>14096445.452410907</v>
      </c>
      <c r="J9">
        <v>14077580.083802724</v>
      </c>
      <c r="K9">
        <v>14058714.715194542</v>
      </c>
      <c r="L9">
        <v>14039849.34658636</v>
      </c>
      <c r="M9">
        <v>14020983.977978177</v>
      </c>
      <c r="N9">
        <v>14002118.609369993</v>
      </c>
      <c r="O9">
        <v>13961525.621869992</v>
      </c>
      <c r="P9">
        <v>13920932.634369992</v>
      </c>
      <c r="Q9">
        <v>13880339.646869991</v>
      </c>
      <c r="R9">
        <v>13839746.65936999</v>
      </c>
      <c r="S9">
        <v>13799153.671869989</v>
      </c>
      <c r="T9">
        <v>13758560.684369989</v>
      </c>
      <c r="U9">
        <v>13717967.696869988</v>
      </c>
      <c r="V9">
        <v>13677374.709369987</v>
      </c>
      <c r="W9">
        <v>13636781.721869987</v>
      </c>
      <c r="X9">
        <v>13596188.734369986</v>
      </c>
      <c r="Y9">
        <v>13528808.874995986</v>
      </c>
      <c r="Z9">
        <v>13461429.015621986</v>
      </c>
      <c r="AA9">
        <v>13394049.156247986</v>
      </c>
      <c r="AB9">
        <v>13326669.296873987</v>
      </c>
      <c r="AC9">
        <v>13259289.437499987</v>
      </c>
      <c r="AD9">
        <v>13191909.578125987</v>
      </c>
      <c r="AE9">
        <v>13124529.718751987</v>
      </c>
      <c r="AF9">
        <v>13057149.859377988</v>
      </c>
      <c r="AG9">
        <v>12989770.000003988</v>
      </c>
      <c r="AH9">
        <v>12922390.140629992</v>
      </c>
    </row>
    <row r="10" spans="1:34">
      <c r="A10" t="s">
        <v>114</v>
      </c>
      <c r="B10" t="s">
        <v>177</v>
      </c>
      <c r="C10">
        <f t="shared" si="0"/>
        <v>19902010</v>
      </c>
      <c r="D10">
        <v>7717847.1278354554</v>
      </c>
      <c r="E10">
        <v>7716909.27130091</v>
      </c>
      <c r="F10">
        <v>7715971.4147663647</v>
      </c>
      <c r="G10">
        <v>7715033.5582318194</v>
      </c>
      <c r="H10">
        <v>7714095.7016972741</v>
      </c>
      <c r="I10">
        <v>7713157.8451627288</v>
      </c>
      <c r="J10">
        <v>7712219.9886281835</v>
      </c>
      <c r="K10">
        <v>7711282.1320936382</v>
      </c>
      <c r="L10">
        <v>7710344.2755590929</v>
      </c>
      <c r="M10">
        <v>7709406.4190245476</v>
      </c>
      <c r="N10">
        <v>7708468.5624900032</v>
      </c>
      <c r="O10">
        <v>7704863.0023360029</v>
      </c>
      <c r="P10">
        <v>7701257.4421820026</v>
      </c>
      <c r="Q10">
        <v>7697651.8820280023</v>
      </c>
      <c r="R10">
        <v>7694046.321874002</v>
      </c>
      <c r="S10">
        <v>7690440.7617200017</v>
      </c>
      <c r="T10">
        <v>7686835.2015660014</v>
      </c>
      <c r="U10">
        <v>7683229.6414120011</v>
      </c>
      <c r="V10">
        <v>7679624.0812580008</v>
      </c>
      <c r="W10">
        <v>7676018.5211040005</v>
      </c>
      <c r="X10">
        <v>7672412.960950003</v>
      </c>
      <c r="Y10">
        <v>7664012.9906370025</v>
      </c>
      <c r="Z10">
        <v>7655613.020324002</v>
      </c>
      <c r="AA10">
        <v>7647213.0500110015</v>
      </c>
      <c r="AB10">
        <v>7638813.079698001</v>
      </c>
      <c r="AC10">
        <v>7630413.1093850005</v>
      </c>
      <c r="AD10">
        <v>7622013.139072</v>
      </c>
      <c r="AE10">
        <v>7613613.1687589996</v>
      </c>
      <c r="AF10">
        <v>7605213.1984459991</v>
      </c>
      <c r="AG10">
        <v>7596813.2281329986</v>
      </c>
      <c r="AH10">
        <v>7588413.257819999</v>
      </c>
    </row>
    <row r="11" spans="1:34">
      <c r="A11" t="s">
        <v>114</v>
      </c>
      <c r="B11" t="s">
        <v>177</v>
      </c>
      <c r="C11">
        <f t="shared" si="0"/>
        <v>2012020</v>
      </c>
      <c r="D11">
        <v>2910598.3753872728</v>
      </c>
      <c r="E11">
        <v>2910597.7106145457</v>
      </c>
      <c r="F11">
        <v>2910597.0458418187</v>
      </c>
      <c r="G11">
        <v>2910596.3810690916</v>
      </c>
      <c r="H11">
        <v>2910595.7162963646</v>
      </c>
      <c r="I11">
        <v>2910595.0515236375</v>
      </c>
      <c r="J11">
        <v>2910594.3867509104</v>
      </c>
      <c r="K11">
        <v>2910593.7219781834</v>
      </c>
      <c r="L11">
        <v>2910593.0572054563</v>
      </c>
      <c r="M11">
        <v>2910592.3924327292</v>
      </c>
      <c r="N11">
        <v>2910591.7276600017</v>
      </c>
      <c r="O11">
        <v>2910591.0365470015</v>
      </c>
      <c r="P11">
        <v>2910590.3454340012</v>
      </c>
      <c r="Q11">
        <v>2910589.6543210009</v>
      </c>
      <c r="R11">
        <v>2910588.9632080006</v>
      </c>
      <c r="S11">
        <v>2910588.2720950004</v>
      </c>
      <c r="T11">
        <v>2910587.5809820001</v>
      </c>
      <c r="U11">
        <v>2910586.8898689998</v>
      </c>
      <c r="V11">
        <v>2910586.1987559996</v>
      </c>
      <c r="W11">
        <v>2910585.5076429993</v>
      </c>
      <c r="X11">
        <v>2910584.816529999</v>
      </c>
      <c r="Y11">
        <v>2910066.073278999</v>
      </c>
      <c r="Z11">
        <v>2909547.3300279989</v>
      </c>
      <c r="AA11">
        <v>2909028.5867769988</v>
      </c>
      <c r="AB11">
        <v>2908509.8435259988</v>
      </c>
      <c r="AC11">
        <v>2907991.1002749987</v>
      </c>
      <c r="AD11">
        <v>2907472.3570239986</v>
      </c>
      <c r="AE11">
        <v>2906953.6137729986</v>
      </c>
      <c r="AF11">
        <v>2906434.8705219985</v>
      </c>
      <c r="AG11">
        <v>2905916.1272709984</v>
      </c>
      <c r="AH11">
        <v>2905397.3840199984</v>
      </c>
    </row>
    <row r="12" spans="1:34">
      <c r="A12" t="s">
        <v>114</v>
      </c>
      <c r="B12" t="s">
        <v>179</v>
      </c>
      <c r="C12">
        <f t="shared" si="0"/>
        <v>1945</v>
      </c>
      <c r="D12">
        <v>8081722.3295454541</v>
      </c>
      <c r="E12">
        <v>8047880.5340909082</v>
      </c>
      <c r="F12">
        <v>8014038.7386363624</v>
      </c>
      <c r="G12">
        <v>7980196.9431818165</v>
      </c>
      <c r="H12">
        <v>7946355.1477272706</v>
      </c>
      <c r="I12">
        <v>7912513.3522727247</v>
      </c>
      <c r="J12">
        <v>7878671.5568181789</v>
      </c>
      <c r="K12">
        <v>7844829.761363633</v>
      </c>
      <c r="L12">
        <v>7810987.9659090871</v>
      </c>
      <c r="M12">
        <v>7777146.1704545412</v>
      </c>
      <c r="N12">
        <v>7743304.3749999981</v>
      </c>
      <c r="O12">
        <v>7694217.8124999981</v>
      </c>
      <c r="P12">
        <v>7645131.2499999981</v>
      </c>
      <c r="Q12">
        <v>7596044.6874999981</v>
      </c>
      <c r="R12">
        <v>7546958.1249999981</v>
      </c>
      <c r="S12">
        <v>7497871.5624999981</v>
      </c>
      <c r="T12">
        <v>7448784.9999999981</v>
      </c>
      <c r="U12">
        <v>7399698.4374999981</v>
      </c>
      <c r="V12">
        <v>7350611.8749999981</v>
      </c>
      <c r="W12">
        <v>7301525.3124999981</v>
      </c>
      <c r="X12">
        <v>7252438.7499999981</v>
      </c>
      <c r="Y12">
        <v>7191258.237499998</v>
      </c>
      <c r="Z12">
        <v>7130077.7249999978</v>
      </c>
      <c r="AA12">
        <v>7068897.2124999976</v>
      </c>
      <c r="AB12">
        <v>7007716.6999999974</v>
      </c>
      <c r="AC12">
        <v>6946536.1874999972</v>
      </c>
      <c r="AD12">
        <v>6885355.674999997</v>
      </c>
      <c r="AE12">
        <v>6824175.1624999968</v>
      </c>
      <c r="AF12">
        <v>6762994.6499999966</v>
      </c>
      <c r="AG12">
        <v>6701814.1374999965</v>
      </c>
      <c r="AH12">
        <v>6640633.6249999963</v>
      </c>
    </row>
    <row r="13" spans="1:34">
      <c r="A13" t="s">
        <v>114</v>
      </c>
      <c r="B13" t="s">
        <v>179</v>
      </c>
      <c r="C13">
        <f t="shared" si="0"/>
        <v>1945969</v>
      </c>
      <c r="D13">
        <v>7876196.4204545459</v>
      </c>
      <c r="E13">
        <v>7824859.7159090918</v>
      </c>
      <c r="F13">
        <v>7773523.0113636376</v>
      </c>
      <c r="G13">
        <v>7722186.3068181835</v>
      </c>
      <c r="H13">
        <v>7670849.6022727294</v>
      </c>
      <c r="I13">
        <v>7619512.8977272753</v>
      </c>
      <c r="J13">
        <v>7568176.1931818211</v>
      </c>
      <c r="K13">
        <v>7516839.488636367</v>
      </c>
      <c r="L13">
        <v>7465502.7840909129</v>
      </c>
      <c r="M13">
        <v>7414166.0795454588</v>
      </c>
      <c r="N13">
        <v>7362829.375</v>
      </c>
      <c r="O13">
        <v>7281318.3875000002</v>
      </c>
      <c r="P13">
        <v>7199807.4000000004</v>
      </c>
      <c r="Q13">
        <v>7118296.4125000006</v>
      </c>
      <c r="R13">
        <v>7036785.4250000007</v>
      </c>
      <c r="S13">
        <v>6955274.4375000009</v>
      </c>
      <c r="T13">
        <v>6873763.4500000011</v>
      </c>
      <c r="U13">
        <v>6792252.4625000013</v>
      </c>
      <c r="V13">
        <v>6710741.4750000015</v>
      </c>
      <c r="W13">
        <v>6629230.4875000017</v>
      </c>
      <c r="X13">
        <v>6547719.5000000019</v>
      </c>
      <c r="Y13">
        <v>6443679.5625000019</v>
      </c>
      <c r="Z13">
        <v>6339639.6250000019</v>
      </c>
      <c r="AA13">
        <v>6235599.6875000019</v>
      </c>
      <c r="AB13">
        <v>6131559.7500000019</v>
      </c>
      <c r="AC13">
        <v>6027519.8125000019</v>
      </c>
      <c r="AD13">
        <v>5923479.8750000019</v>
      </c>
      <c r="AE13">
        <v>5819439.9375000019</v>
      </c>
      <c r="AF13">
        <v>5715400.0000000019</v>
      </c>
      <c r="AG13">
        <v>5611360.0625000019</v>
      </c>
      <c r="AH13">
        <v>5507320.125</v>
      </c>
    </row>
    <row r="14" spans="1:34">
      <c r="A14" t="s">
        <v>114</v>
      </c>
      <c r="B14" t="s">
        <v>179</v>
      </c>
      <c r="C14">
        <f t="shared" si="0"/>
        <v>1970989</v>
      </c>
      <c r="D14">
        <v>9952961.8806818184</v>
      </c>
      <c r="E14">
        <v>9939396.7613636367</v>
      </c>
      <c r="F14">
        <v>9925831.6420454551</v>
      </c>
      <c r="G14">
        <v>9912266.5227272734</v>
      </c>
      <c r="H14">
        <v>9898701.4034090918</v>
      </c>
      <c r="I14">
        <v>9885136.2840909101</v>
      </c>
      <c r="J14">
        <v>9871571.1647727285</v>
      </c>
      <c r="K14">
        <v>9858006.0454545468</v>
      </c>
      <c r="L14">
        <v>9844440.9261363652</v>
      </c>
      <c r="M14">
        <v>9830875.8068181835</v>
      </c>
      <c r="N14">
        <v>9817310.6875</v>
      </c>
      <c r="O14">
        <v>9788724.4937500004</v>
      </c>
      <c r="P14">
        <v>9760138.3000000007</v>
      </c>
      <c r="Q14">
        <v>9731552.1062500011</v>
      </c>
      <c r="R14">
        <v>9702965.9125000015</v>
      </c>
      <c r="S14">
        <v>9674379.7187500019</v>
      </c>
      <c r="T14">
        <v>9645793.5250000022</v>
      </c>
      <c r="U14">
        <v>9617207.3312500026</v>
      </c>
      <c r="V14">
        <v>9588621.137500003</v>
      </c>
      <c r="W14">
        <v>9560034.9437500034</v>
      </c>
      <c r="X14">
        <v>9531448.7500000019</v>
      </c>
      <c r="Y14">
        <v>9485118.1625000015</v>
      </c>
      <c r="Z14">
        <v>9438787.5750000011</v>
      </c>
      <c r="AA14">
        <v>9392456.9875000007</v>
      </c>
      <c r="AB14">
        <v>9346126.4000000004</v>
      </c>
      <c r="AC14">
        <v>9299795.8125</v>
      </c>
      <c r="AD14">
        <v>9253465.2249999996</v>
      </c>
      <c r="AE14">
        <v>9207134.6374999993</v>
      </c>
      <c r="AF14">
        <v>9160804.0499999989</v>
      </c>
      <c r="AG14">
        <v>9114473.4624999985</v>
      </c>
      <c r="AH14">
        <v>9068142.875</v>
      </c>
    </row>
    <row r="15" spans="1:34">
      <c r="A15" t="s">
        <v>114</v>
      </c>
      <c r="B15" t="s">
        <v>179</v>
      </c>
      <c r="C15">
        <f t="shared" si="0"/>
        <v>19902010</v>
      </c>
      <c r="D15">
        <v>2703125.0184700005</v>
      </c>
      <c r="E15">
        <v>2702679.2088100007</v>
      </c>
      <c r="F15">
        <v>2702233.3991500009</v>
      </c>
      <c r="G15">
        <v>2701787.5894900011</v>
      </c>
      <c r="H15">
        <v>2701341.7798300013</v>
      </c>
      <c r="I15">
        <v>2700895.9701700015</v>
      </c>
      <c r="J15">
        <v>2700450.1605100017</v>
      </c>
      <c r="K15">
        <v>2700004.3508500019</v>
      </c>
      <c r="L15">
        <v>2699558.5411900021</v>
      </c>
      <c r="M15">
        <v>2699112.7315300023</v>
      </c>
      <c r="N15">
        <v>2698666.9218700016</v>
      </c>
      <c r="O15">
        <v>2697187.3718710016</v>
      </c>
      <c r="P15">
        <v>2695707.8218720015</v>
      </c>
      <c r="Q15">
        <v>2694228.2718730015</v>
      </c>
      <c r="R15">
        <v>2692748.7218740014</v>
      </c>
      <c r="S15">
        <v>2691269.1718750014</v>
      </c>
      <c r="T15">
        <v>2689789.6218760014</v>
      </c>
      <c r="U15">
        <v>2688310.0718770013</v>
      </c>
      <c r="V15">
        <v>2686830.5218780013</v>
      </c>
      <c r="W15">
        <v>2685350.9718790012</v>
      </c>
      <c r="X15">
        <v>2683871.4218800017</v>
      </c>
      <c r="Y15">
        <v>2680644.8515670015</v>
      </c>
      <c r="Z15">
        <v>2677418.2812540014</v>
      </c>
      <c r="AA15">
        <v>2674191.7109410013</v>
      </c>
      <c r="AB15">
        <v>2670965.1406280012</v>
      </c>
      <c r="AC15">
        <v>2667738.5703150011</v>
      </c>
      <c r="AD15">
        <v>2664512.0000020009</v>
      </c>
      <c r="AE15">
        <v>2661285.4296890008</v>
      </c>
      <c r="AF15">
        <v>2658058.8593760007</v>
      </c>
      <c r="AG15">
        <v>2654832.2890630006</v>
      </c>
      <c r="AH15">
        <v>2651605.7187500014</v>
      </c>
    </row>
    <row r="16" spans="1:34">
      <c r="A16" t="s">
        <v>114</v>
      </c>
      <c r="B16" t="s">
        <v>179</v>
      </c>
      <c r="C16">
        <f t="shared" si="0"/>
        <v>2012020</v>
      </c>
      <c r="D16">
        <v>1674586.7879954546</v>
      </c>
      <c r="E16">
        <v>1674586.6502109091</v>
      </c>
      <c r="F16">
        <v>1674586.5124263635</v>
      </c>
      <c r="G16">
        <v>1674586.374641818</v>
      </c>
      <c r="H16">
        <v>1674586.2368572725</v>
      </c>
      <c r="I16">
        <v>1674586.0990727269</v>
      </c>
      <c r="J16">
        <v>1674585.9612881814</v>
      </c>
      <c r="K16">
        <v>1674585.8235036358</v>
      </c>
      <c r="L16">
        <v>1674585.6857190903</v>
      </c>
      <c r="M16">
        <v>1674585.5479345447</v>
      </c>
      <c r="N16">
        <v>1674585.4101499992</v>
      </c>
      <c r="O16">
        <v>1674585.148235999</v>
      </c>
      <c r="P16">
        <v>1674584.8863219989</v>
      </c>
      <c r="Q16">
        <v>1674584.6244079988</v>
      </c>
      <c r="R16">
        <v>1674584.3624939986</v>
      </c>
      <c r="S16">
        <v>1674584.1005799985</v>
      </c>
      <c r="T16">
        <v>1674583.8386659983</v>
      </c>
      <c r="U16">
        <v>1674583.5767519982</v>
      </c>
      <c r="V16">
        <v>1674583.314837998</v>
      </c>
      <c r="W16">
        <v>1674583.0529239979</v>
      </c>
      <c r="X16">
        <v>1674582.7910099984</v>
      </c>
      <c r="Y16">
        <v>1674322.4902279982</v>
      </c>
      <c r="Z16">
        <v>1674062.1894459981</v>
      </c>
      <c r="AA16">
        <v>1673801.8886639979</v>
      </c>
      <c r="AB16">
        <v>1673541.5878819977</v>
      </c>
      <c r="AC16">
        <v>1673281.2870999975</v>
      </c>
      <c r="AD16">
        <v>1673020.9863179973</v>
      </c>
      <c r="AE16">
        <v>1672760.6855359972</v>
      </c>
      <c r="AF16">
        <v>1672500.384753997</v>
      </c>
      <c r="AG16">
        <v>1672240.0839719968</v>
      </c>
      <c r="AH16">
        <v>1671979.7831899966</v>
      </c>
    </row>
    <row r="17" spans="1:34">
      <c r="A17" t="s">
        <v>114</v>
      </c>
      <c r="B17" t="s">
        <v>181</v>
      </c>
      <c r="C17">
        <f t="shared" si="0"/>
        <v>1945</v>
      </c>
      <c r="D17">
        <v>7207395.6818181816</v>
      </c>
      <c r="E17">
        <v>7177338.8636363633</v>
      </c>
      <c r="F17">
        <v>7147282.0454545449</v>
      </c>
      <c r="G17">
        <v>7117225.2272727266</v>
      </c>
      <c r="H17">
        <v>7087168.4090909082</v>
      </c>
      <c r="I17">
        <v>7057111.5909090899</v>
      </c>
      <c r="J17">
        <v>7027054.7727272715</v>
      </c>
      <c r="K17">
        <v>6996997.9545454532</v>
      </c>
      <c r="L17">
        <v>6966941.1363636348</v>
      </c>
      <c r="M17">
        <v>6936884.3181818165</v>
      </c>
      <c r="N17">
        <v>6906827.5</v>
      </c>
      <c r="O17">
        <v>6863518.6500000004</v>
      </c>
      <c r="P17">
        <v>6820209.8000000007</v>
      </c>
      <c r="Q17">
        <v>6776900.9500000011</v>
      </c>
      <c r="R17">
        <v>6733592.1000000015</v>
      </c>
      <c r="S17">
        <v>6690283.2500000019</v>
      </c>
      <c r="T17">
        <v>6646974.4000000022</v>
      </c>
      <c r="U17">
        <v>6603665.5500000026</v>
      </c>
      <c r="V17">
        <v>6560356.700000003</v>
      </c>
      <c r="W17">
        <v>6517047.8500000034</v>
      </c>
      <c r="X17">
        <v>6473739</v>
      </c>
      <c r="Y17">
        <v>6420087.8499999996</v>
      </c>
      <c r="Z17">
        <v>6366436.6999999993</v>
      </c>
      <c r="AA17">
        <v>6312785.5499999989</v>
      </c>
      <c r="AB17">
        <v>6259134.3999999985</v>
      </c>
      <c r="AC17">
        <v>6205483.2499999981</v>
      </c>
      <c r="AD17">
        <v>6151832.0999999978</v>
      </c>
      <c r="AE17">
        <v>6098180.9499999974</v>
      </c>
      <c r="AF17">
        <v>6044529.799999997</v>
      </c>
      <c r="AG17">
        <v>5990878.6499999966</v>
      </c>
      <c r="AH17">
        <v>5937227.5</v>
      </c>
    </row>
    <row r="18" spans="1:34">
      <c r="A18" t="s">
        <v>114</v>
      </c>
      <c r="B18" t="s">
        <v>181</v>
      </c>
      <c r="C18">
        <f t="shared" si="0"/>
        <v>1945969</v>
      </c>
      <c r="D18">
        <v>7038953.7272727275</v>
      </c>
      <c r="E18">
        <v>6993208.9545454551</v>
      </c>
      <c r="F18">
        <v>6947464.1818181826</v>
      </c>
      <c r="G18">
        <v>6901719.4090909101</v>
      </c>
      <c r="H18">
        <v>6855974.6363636376</v>
      </c>
      <c r="I18">
        <v>6810229.8636363652</v>
      </c>
      <c r="J18">
        <v>6764485.0909090927</v>
      </c>
      <c r="K18">
        <v>6718740.3181818202</v>
      </c>
      <c r="L18">
        <v>6672995.5454545477</v>
      </c>
      <c r="M18">
        <v>6627250.7727272753</v>
      </c>
      <c r="N18">
        <v>6581506</v>
      </c>
      <c r="O18">
        <v>6509599.0999999996</v>
      </c>
      <c r="P18">
        <v>6437692.1999999993</v>
      </c>
      <c r="Q18">
        <v>6365785.2999999989</v>
      </c>
      <c r="R18">
        <v>6293878.3999999985</v>
      </c>
      <c r="S18">
        <v>6221971.4999999981</v>
      </c>
      <c r="T18">
        <v>6150064.5999999978</v>
      </c>
      <c r="U18">
        <v>6078157.6999999974</v>
      </c>
      <c r="V18">
        <v>6006250.799999997</v>
      </c>
      <c r="W18">
        <v>5934343.8999999966</v>
      </c>
      <c r="X18">
        <v>5862437</v>
      </c>
      <c r="Y18">
        <v>5770841.4000000004</v>
      </c>
      <c r="Z18">
        <v>5679245.8000000007</v>
      </c>
      <c r="AA18">
        <v>5587650.2000000011</v>
      </c>
      <c r="AB18">
        <v>5496054.6000000015</v>
      </c>
      <c r="AC18">
        <v>5404459.0000000019</v>
      </c>
      <c r="AD18">
        <v>5312863.4000000022</v>
      </c>
      <c r="AE18">
        <v>5221267.8000000026</v>
      </c>
      <c r="AF18">
        <v>5129672.200000003</v>
      </c>
      <c r="AG18">
        <v>5038076.6000000034</v>
      </c>
      <c r="AH18">
        <v>4946481</v>
      </c>
    </row>
    <row r="19" spans="1:34">
      <c r="A19" t="s">
        <v>114</v>
      </c>
      <c r="B19" t="s">
        <v>181</v>
      </c>
      <c r="C19">
        <f t="shared" si="0"/>
        <v>1970989</v>
      </c>
      <c r="D19">
        <v>8541257.0909090899</v>
      </c>
      <c r="E19">
        <v>8529421.9318181798</v>
      </c>
      <c r="F19">
        <v>8517586.7727272697</v>
      </c>
      <c r="G19">
        <v>8505751.6136363596</v>
      </c>
      <c r="H19">
        <v>8493916.4545454495</v>
      </c>
      <c r="I19">
        <v>8482081.2954545394</v>
      </c>
      <c r="J19">
        <v>8470246.1363636293</v>
      </c>
      <c r="K19">
        <v>8458410.9772727191</v>
      </c>
      <c r="L19">
        <v>8446575.818181809</v>
      </c>
      <c r="M19">
        <v>8434740.6590908989</v>
      </c>
      <c r="N19">
        <v>8422905.4999999907</v>
      </c>
      <c r="O19">
        <v>8398424.9749999903</v>
      </c>
      <c r="P19">
        <v>8373944.4499999899</v>
      </c>
      <c r="Q19">
        <v>8349463.9249999896</v>
      </c>
      <c r="R19">
        <v>8324983.3999999892</v>
      </c>
      <c r="S19">
        <v>8300502.8749999888</v>
      </c>
      <c r="T19">
        <v>8276022.3499999885</v>
      </c>
      <c r="U19">
        <v>8251541.8249999881</v>
      </c>
      <c r="V19">
        <v>8227061.2999999877</v>
      </c>
      <c r="W19">
        <v>8202580.7749999873</v>
      </c>
      <c r="X19">
        <v>8178100.2499999907</v>
      </c>
      <c r="Y19">
        <v>8138784.6249999907</v>
      </c>
      <c r="Z19">
        <v>8099468.9999999907</v>
      </c>
      <c r="AA19">
        <v>8060153.3749999907</v>
      </c>
      <c r="AB19">
        <v>8020837.7499999907</v>
      </c>
      <c r="AC19">
        <v>7981522.1249999907</v>
      </c>
      <c r="AD19">
        <v>7942206.4999999907</v>
      </c>
      <c r="AE19">
        <v>7902890.8749999907</v>
      </c>
      <c r="AF19">
        <v>7863575.2499999907</v>
      </c>
      <c r="AG19">
        <v>7824259.6249999907</v>
      </c>
      <c r="AH19">
        <v>7784943.9999999907</v>
      </c>
    </row>
    <row r="20" spans="1:34">
      <c r="A20" t="s">
        <v>114</v>
      </c>
      <c r="B20" t="s">
        <v>181</v>
      </c>
      <c r="C20">
        <f t="shared" si="0"/>
        <v>19902010</v>
      </c>
      <c r="D20">
        <v>3717137.5227272725</v>
      </c>
      <c r="E20">
        <v>3716667.7954545449</v>
      </c>
      <c r="F20">
        <v>3716198.0681818174</v>
      </c>
      <c r="G20">
        <v>3715728.3409090899</v>
      </c>
      <c r="H20">
        <v>3715258.6136363624</v>
      </c>
      <c r="I20">
        <v>3714788.8863636348</v>
      </c>
      <c r="J20">
        <v>3714319.1590909073</v>
      </c>
      <c r="K20">
        <v>3713849.4318181798</v>
      </c>
      <c r="L20">
        <v>3713379.7045454523</v>
      </c>
      <c r="M20">
        <v>3712909.9772727247</v>
      </c>
      <c r="N20">
        <v>3712440.2499999977</v>
      </c>
      <c r="O20">
        <v>3710715.1874999977</v>
      </c>
      <c r="P20">
        <v>3708990.1249999977</v>
      </c>
      <c r="Q20">
        <v>3707265.0624999977</v>
      </c>
      <c r="R20">
        <v>3705539.9999999977</v>
      </c>
      <c r="S20">
        <v>3703814.9374999977</v>
      </c>
      <c r="T20">
        <v>3702089.8749999977</v>
      </c>
      <c r="U20">
        <v>3700364.8124999977</v>
      </c>
      <c r="V20">
        <v>3698639.7499999977</v>
      </c>
      <c r="W20">
        <v>3696914.6874999977</v>
      </c>
      <c r="X20">
        <v>3695189.6249999977</v>
      </c>
      <c r="Y20">
        <v>3691324.0874999976</v>
      </c>
      <c r="Z20">
        <v>3687458.5499999975</v>
      </c>
      <c r="AA20">
        <v>3683593.0124999974</v>
      </c>
      <c r="AB20">
        <v>3679727.4749999973</v>
      </c>
      <c r="AC20">
        <v>3675861.9374999972</v>
      </c>
      <c r="AD20">
        <v>3671996.3999999971</v>
      </c>
      <c r="AE20">
        <v>3668130.862499997</v>
      </c>
      <c r="AF20">
        <v>3664265.3249999969</v>
      </c>
      <c r="AG20">
        <v>3660399.7874999968</v>
      </c>
      <c r="AH20">
        <v>3656534.2499999977</v>
      </c>
    </row>
    <row r="21" spans="1:34">
      <c r="A21" t="s">
        <v>114</v>
      </c>
      <c r="B21" t="s">
        <v>181</v>
      </c>
      <c r="C21">
        <f t="shared" si="0"/>
        <v>2012020</v>
      </c>
      <c r="D21">
        <v>1685728.4289772727</v>
      </c>
      <c r="E21">
        <v>1685728.0767045454</v>
      </c>
      <c r="F21">
        <v>1685727.7244318181</v>
      </c>
      <c r="G21">
        <v>1685727.3721590908</v>
      </c>
      <c r="H21">
        <v>1685727.0198863635</v>
      </c>
      <c r="I21">
        <v>1685726.6676136362</v>
      </c>
      <c r="J21">
        <v>1685726.3153409089</v>
      </c>
      <c r="K21">
        <v>1685725.9630681816</v>
      </c>
      <c r="L21">
        <v>1685725.6107954544</v>
      </c>
      <c r="M21">
        <v>1685725.2585227271</v>
      </c>
      <c r="N21">
        <v>1685724.90625</v>
      </c>
      <c r="O21">
        <v>1685724.4312499999</v>
      </c>
      <c r="P21">
        <v>1685723.9562499998</v>
      </c>
      <c r="Q21">
        <v>1685723.4812499997</v>
      </c>
      <c r="R21">
        <v>1685723.0062499996</v>
      </c>
      <c r="S21">
        <v>1685722.5312499995</v>
      </c>
      <c r="T21">
        <v>1685722.0562499994</v>
      </c>
      <c r="U21">
        <v>1685721.5812499993</v>
      </c>
      <c r="V21">
        <v>1685721.1062499993</v>
      </c>
      <c r="W21">
        <v>1685720.6312499992</v>
      </c>
      <c r="X21">
        <v>1685720.1562499991</v>
      </c>
      <c r="Y21">
        <v>1685436.9007809991</v>
      </c>
      <c r="Z21">
        <v>1685153.6453119991</v>
      </c>
      <c r="AA21">
        <v>1684870.3898429992</v>
      </c>
      <c r="AB21">
        <v>1684587.1343739992</v>
      </c>
      <c r="AC21">
        <v>1684303.8789049992</v>
      </c>
      <c r="AD21">
        <v>1684020.6234359993</v>
      </c>
      <c r="AE21">
        <v>1683737.3679669993</v>
      </c>
      <c r="AF21">
        <v>1683454.1124979993</v>
      </c>
      <c r="AG21">
        <v>1683170.8570289994</v>
      </c>
      <c r="AH21">
        <v>1682887.6015599994</v>
      </c>
    </row>
    <row r="22" spans="1:34">
      <c r="A22" t="s">
        <v>114</v>
      </c>
      <c r="B22" t="s">
        <v>183</v>
      </c>
      <c r="C22">
        <f t="shared" si="0"/>
        <v>1945</v>
      </c>
      <c r="D22">
        <v>2466929.1590909092</v>
      </c>
      <c r="E22">
        <v>2456417.5681818184</v>
      </c>
      <c r="F22">
        <v>2445905.9772727275</v>
      </c>
      <c r="G22">
        <v>2435394.3863636367</v>
      </c>
      <c r="H22">
        <v>2424882.7954545459</v>
      </c>
      <c r="I22">
        <v>2414371.2045454551</v>
      </c>
      <c r="J22">
        <v>2403859.6136363642</v>
      </c>
      <c r="K22">
        <v>2393348.0227272734</v>
      </c>
      <c r="L22">
        <v>2382836.4318181826</v>
      </c>
      <c r="M22">
        <v>2372324.8409090918</v>
      </c>
      <c r="N22">
        <v>2361813.25</v>
      </c>
      <c r="O22">
        <v>2347101.125</v>
      </c>
      <c r="P22">
        <v>2332389</v>
      </c>
      <c r="Q22">
        <v>2317676.875</v>
      </c>
      <c r="R22">
        <v>2302964.75</v>
      </c>
      <c r="S22">
        <v>2288252.625</v>
      </c>
      <c r="T22">
        <v>2273540.5</v>
      </c>
      <c r="U22">
        <v>2258828.375</v>
      </c>
      <c r="V22">
        <v>2244116.25</v>
      </c>
      <c r="W22">
        <v>2229404.125</v>
      </c>
      <c r="X22">
        <v>2214692</v>
      </c>
      <c r="Y22">
        <v>2196920.0750000002</v>
      </c>
      <c r="Z22">
        <v>2179148.1500000004</v>
      </c>
      <c r="AA22">
        <v>2161376.2250000006</v>
      </c>
      <c r="AB22">
        <v>2143604.3000000007</v>
      </c>
      <c r="AC22">
        <v>2125832.3750000009</v>
      </c>
      <c r="AD22">
        <v>2108060.4500000011</v>
      </c>
      <c r="AE22">
        <v>2090288.5250000011</v>
      </c>
      <c r="AF22">
        <v>2072516.600000001</v>
      </c>
      <c r="AG22">
        <v>2054744.675000001</v>
      </c>
      <c r="AH22">
        <v>2036972.75</v>
      </c>
    </row>
    <row r="23" spans="1:34">
      <c r="A23" t="s">
        <v>114</v>
      </c>
      <c r="B23" t="s">
        <v>183</v>
      </c>
      <c r="C23">
        <f t="shared" si="0"/>
        <v>1945969</v>
      </c>
      <c r="D23">
        <v>2557277.7045454546</v>
      </c>
      <c r="E23">
        <v>2540747.9090909092</v>
      </c>
      <c r="F23">
        <v>2524218.1136363638</v>
      </c>
      <c r="G23">
        <v>2507688.3181818184</v>
      </c>
      <c r="H23">
        <v>2491158.5227272729</v>
      </c>
      <c r="I23">
        <v>2474628.7272727275</v>
      </c>
      <c r="J23">
        <v>2458098.9318181821</v>
      </c>
      <c r="K23">
        <v>2441569.1363636367</v>
      </c>
      <c r="L23">
        <v>2425039.3409090913</v>
      </c>
      <c r="M23">
        <v>2408509.5454545459</v>
      </c>
      <c r="N23">
        <v>2391979.75</v>
      </c>
      <c r="O23">
        <v>2366832.9750000001</v>
      </c>
      <c r="P23">
        <v>2341686.2000000002</v>
      </c>
      <c r="Q23">
        <v>2316539.4250000003</v>
      </c>
      <c r="R23">
        <v>2291392.6500000004</v>
      </c>
      <c r="S23">
        <v>2266245.8750000005</v>
      </c>
      <c r="T23">
        <v>2241099.1000000006</v>
      </c>
      <c r="U23">
        <v>2215952.3250000007</v>
      </c>
      <c r="V23">
        <v>2190805.5500000007</v>
      </c>
      <c r="W23">
        <v>2165658.7750000008</v>
      </c>
      <c r="X23">
        <v>2140512</v>
      </c>
      <c r="Y23">
        <v>2109304.7374999998</v>
      </c>
      <c r="Z23">
        <v>2078097.4749999999</v>
      </c>
      <c r="AA23">
        <v>2046890.2124999999</v>
      </c>
      <c r="AB23">
        <v>2015682.95</v>
      </c>
      <c r="AC23">
        <v>1984475.6875</v>
      </c>
      <c r="AD23">
        <v>1953268.425</v>
      </c>
      <c r="AE23">
        <v>1922061.1625000001</v>
      </c>
      <c r="AF23">
        <v>1890853.9000000001</v>
      </c>
      <c r="AG23">
        <v>1859646.6375000002</v>
      </c>
      <c r="AH23">
        <v>1828439.375</v>
      </c>
    </row>
    <row r="24" spans="1:34">
      <c r="A24" t="s">
        <v>114</v>
      </c>
      <c r="B24" t="s">
        <v>183</v>
      </c>
      <c r="C24">
        <f t="shared" si="0"/>
        <v>1970989</v>
      </c>
      <c r="D24">
        <v>2967196.1704545454</v>
      </c>
      <c r="E24">
        <v>2963154.5909090908</v>
      </c>
      <c r="F24">
        <v>2959113.0113636362</v>
      </c>
      <c r="G24">
        <v>2955071.4318181816</v>
      </c>
      <c r="H24">
        <v>2951029.8522727271</v>
      </c>
      <c r="I24">
        <v>2946988.2727272725</v>
      </c>
      <c r="J24">
        <v>2942946.6931818179</v>
      </c>
      <c r="K24">
        <v>2938905.1136363633</v>
      </c>
      <c r="L24">
        <v>2934863.5340909087</v>
      </c>
      <c r="M24">
        <v>2930821.9545454541</v>
      </c>
      <c r="N24">
        <v>2926780.375</v>
      </c>
      <c r="O24">
        <v>2918852.5249999999</v>
      </c>
      <c r="P24">
        <v>2910924.6749999998</v>
      </c>
      <c r="Q24">
        <v>2902996.8249999997</v>
      </c>
      <c r="R24">
        <v>2895068.9749999996</v>
      </c>
      <c r="S24">
        <v>2887141.1249999995</v>
      </c>
      <c r="T24">
        <v>2879213.2749999994</v>
      </c>
      <c r="U24">
        <v>2871285.4249999993</v>
      </c>
      <c r="V24">
        <v>2863357.5749999993</v>
      </c>
      <c r="W24">
        <v>2855429.7249999992</v>
      </c>
      <c r="X24">
        <v>2847501.875</v>
      </c>
      <c r="Y24">
        <v>2835374.4125000001</v>
      </c>
      <c r="Z24">
        <v>2823246.95</v>
      </c>
      <c r="AA24">
        <v>2811119.4875000003</v>
      </c>
      <c r="AB24">
        <v>2798992.0250000004</v>
      </c>
      <c r="AC24">
        <v>2786864.5625000005</v>
      </c>
      <c r="AD24">
        <v>2774737.1000000006</v>
      </c>
      <c r="AE24">
        <v>2762609.6375000007</v>
      </c>
      <c r="AF24">
        <v>2750482.1750000007</v>
      </c>
      <c r="AG24">
        <v>2738354.7125000008</v>
      </c>
      <c r="AH24">
        <v>2726227.25</v>
      </c>
    </row>
    <row r="25" spans="1:34">
      <c r="A25" t="s">
        <v>114</v>
      </c>
      <c r="B25" t="s">
        <v>183</v>
      </c>
      <c r="C25">
        <f t="shared" si="0"/>
        <v>19902010</v>
      </c>
      <c r="D25">
        <v>1268084.2272727273</v>
      </c>
      <c r="E25">
        <v>1267924.7670454546</v>
      </c>
      <c r="F25">
        <v>1267765.3068181819</v>
      </c>
      <c r="G25">
        <v>1267605.8465909092</v>
      </c>
      <c r="H25">
        <v>1267446.3863636365</v>
      </c>
      <c r="I25">
        <v>1267286.9261363638</v>
      </c>
      <c r="J25">
        <v>1267127.4659090911</v>
      </c>
      <c r="K25">
        <v>1266968.0056818184</v>
      </c>
      <c r="L25">
        <v>1266808.5454545456</v>
      </c>
      <c r="M25">
        <v>1266649.0852272729</v>
      </c>
      <c r="N25">
        <v>1266489.625</v>
      </c>
      <c r="O25">
        <v>1265937.5687500001</v>
      </c>
      <c r="P25">
        <v>1265385.5125000002</v>
      </c>
      <c r="Q25">
        <v>1264833.4562500003</v>
      </c>
      <c r="R25">
        <v>1264281.4000000004</v>
      </c>
      <c r="S25">
        <v>1263729.3437500005</v>
      </c>
      <c r="T25">
        <v>1263177.2875000006</v>
      </c>
      <c r="U25">
        <v>1262625.2312500007</v>
      </c>
      <c r="V25">
        <v>1262073.1750000007</v>
      </c>
      <c r="W25">
        <v>1261521.1187500008</v>
      </c>
      <c r="X25">
        <v>1260969.0625</v>
      </c>
      <c r="Y25">
        <v>1259808.3312499998</v>
      </c>
      <c r="Z25">
        <v>1258647.5999999996</v>
      </c>
      <c r="AA25">
        <v>1257486.8687499994</v>
      </c>
      <c r="AB25">
        <v>1256326.1374999993</v>
      </c>
      <c r="AC25">
        <v>1255165.4062499991</v>
      </c>
      <c r="AD25">
        <v>1254004.6749999989</v>
      </c>
      <c r="AE25">
        <v>1252843.9437499987</v>
      </c>
      <c r="AF25">
        <v>1251683.2124999985</v>
      </c>
      <c r="AG25">
        <v>1250522.4812499983</v>
      </c>
      <c r="AH25">
        <v>1249361.7499999991</v>
      </c>
    </row>
    <row r="26" spans="1:34">
      <c r="A26" t="s">
        <v>114</v>
      </c>
      <c r="B26" t="s">
        <v>183</v>
      </c>
      <c r="C26">
        <f t="shared" si="0"/>
        <v>2012020</v>
      </c>
      <c r="D26">
        <v>570500.94246909092</v>
      </c>
      <c r="E26">
        <v>570500.93962818186</v>
      </c>
      <c r="F26">
        <v>570500.9367872728</v>
      </c>
      <c r="G26">
        <v>570500.93394636374</v>
      </c>
      <c r="H26">
        <v>570500.93110545469</v>
      </c>
      <c r="I26">
        <v>570500.92826454563</v>
      </c>
      <c r="J26">
        <v>570500.92542363657</v>
      </c>
      <c r="K26">
        <v>570500.92258272751</v>
      </c>
      <c r="L26">
        <v>570500.91974181845</v>
      </c>
      <c r="M26">
        <v>570500.91690090939</v>
      </c>
      <c r="N26">
        <v>570500.91406000033</v>
      </c>
      <c r="O26">
        <v>570500.81718500028</v>
      </c>
      <c r="P26">
        <v>570500.72031000024</v>
      </c>
      <c r="Q26">
        <v>570500.62343500019</v>
      </c>
      <c r="R26">
        <v>570500.52656000014</v>
      </c>
      <c r="S26">
        <v>570500.4296850001</v>
      </c>
      <c r="T26">
        <v>570500.33281000005</v>
      </c>
      <c r="U26">
        <v>570500.235935</v>
      </c>
      <c r="V26">
        <v>570500.13905999996</v>
      </c>
      <c r="W26">
        <v>570500.04218499991</v>
      </c>
      <c r="X26">
        <v>570499.9453100001</v>
      </c>
      <c r="Y26">
        <v>570408.88183400012</v>
      </c>
      <c r="Z26">
        <v>570317.81835800014</v>
      </c>
      <c r="AA26">
        <v>570226.75488200015</v>
      </c>
      <c r="AB26">
        <v>570135.69140600017</v>
      </c>
      <c r="AC26">
        <v>570044.62793000019</v>
      </c>
      <c r="AD26">
        <v>569953.56445400021</v>
      </c>
      <c r="AE26">
        <v>569862.50097800023</v>
      </c>
      <c r="AF26">
        <v>569771.43750200025</v>
      </c>
      <c r="AG26">
        <v>569680.37402600027</v>
      </c>
      <c r="AH26">
        <v>569589.31055000005</v>
      </c>
    </row>
    <row r="27" spans="1:34">
      <c r="A27" t="s">
        <v>114</v>
      </c>
      <c r="B27" t="s">
        <v>185</v>
      </c>
      <c r="C27">
        <f t="shared" si="0"/>
        <v>1945</v>
      </c>
      <c r="D27">
        <v>5391128.1335227266</v>
      </c>
      <c r="E27">
        <v>5368389.2670454532</v>
      </c>
      <c r="F27">
        <v>5345650.4005681798</v>
      </c>
      <c r="G27">
        <v>5322911.5340909064</v>
      </c>
      <c r="H27">
        <v>5300172.667613633</v>
      </c>
      <c r="I27">
        <v>5277433.8011363596</v>
      </c>
      <c r="J27">
        <v>5254694.9346590862</v>
      </c>
      <c r="K27">
        <v>5231956.0681818128</v>
      </c>
      <c r="L27">
        <v>5209217.2017045394</v>
      </c>
      <c r="M27">
        <v>5186478.335227266</v>
      </c>
      <c r="N27">
        <v>5163739.4687499953</v>
      </c>
      <c r="O27">
        <v>5130487.6499999957</v>
      </c>
      <c r="P27">
        <v>5097235.8312499961</v>
      </c>
      <c r="Q27">
        <v>5063984.0124999965</v>
      </c>
      <c r="R27">
        <v>5030732.1937499968</v>
      </c>
      <c r="S27">
        <v>4997480.3749999972</v>
      </c>
      <c r="T27">
        <v>4964228.5562499976</v>
      </c>
      <c r="U27">
        <v>4930976.737499998</v>
      </c>
      <c r="V27">
        <v>4897724.9187499983</v>
      </c>
      <c r="W27">
        <v>4864473.0999999987</v>
      </c>
      <c r="X27">
        <v>4831221.2812499991</v>
      </c>
      <c r="Y27">
        <v>4789651.1937499987</v>
      </c>
      <c r="Z27">
        <v>4748081.1062499983</v>
      </c>
      <c r="AA27">
        <v>4706511.018749998</v>
      </c>
      <c r="AB27">
        <v>4664940.9312499976</v>
      </c>
      <c r="AC27">
        <v>4623370.8437499972</v>
      </c>
      <c r="AD27">
        <v>4581800.7562499968</v>
      </c>
      <c r="AE27">
        <v>4540230.6687499965</v>
      </c>
      <c r="AF27">
        <v>4498660.5812499961</v>
      </c>
      <c r="AG27">
        <v>4457090.4937499957</v>
      </c>
      <c r="AH27">
        <v>4415520.4062499963</v>
      </c>
    </row>
    <row r="28" spans="1:34">
      <c r="A28" t="s">
        <v>114</v>
      </c>
      <c r="B28" t="s">
        <v>185</v>
      </c>
      <c r="C28">
        <f t="shared" si="0"/>
        <v>1945969</v>
      </c>
      <c r="D28">
        <v>5275952.8039772725</v>
      </c>
      <c r="E28">
        <v>5241135.2329545449</v>
      </c>
      <c r="F28">
        <v>5206317.6619318174</v>
      </c>
      <c r="G28">
        <v>5171500.0909090899</v>
      </c>
      <c r="H28">
        <v>5136682.5198863624</v>
      </c>
      <c r="I28">
        <v>5101864.9488636348</v>
      </c>
      <c r="J28">
        <v>5067047.3778409073</v>
      </c>
      <c r="K28">
        <v>5032229.8068181798</v>
      </c>
      <c r="L28">
        <v>4997412.2357954523</v>
      </c>
      <c r="M28">
        <v>4962594.6647727247</v>
      </c>
      <c r="N28">
        <v>4927777.0937499981</v>
      </c>
      <c r="O28">
        <v>4871415.6343749985</v>
      </c>
      <c r="P28">
        <v>4815054.1749999989</v>
      </c>
      <c r="Q28">
        <v>4758692.7156249993</v>
      </c>
      <c r="R28">
        <v>4702331.2562499996</v>
      </c>
      <c r="S28">
        <v>4645969.796875</v>
      </c>
      <c r="T28">
        <v>4589608.3375000004</v>
      </c>
      <c r="U28">
        <v>4533246.8781250007</v>
      </c>
      <c r="V28">
        <v>4476885.4187500011</v>
      </c>
      <c r="W28">
        <v>4420523.9593750015</v>
      </c>
      <c r="X28">
        <v>4364162.5</v>
      </c>
      <c r="Y28">
        <v>4290741.4375</v>
      </c>
      <c r="Z28">
        <v>4217320.375</v>
      </c>
      <c r="AA28">
        <v>4143899.3125</v>
      </c>
      <c r="AB28">
        <v>4070478.25</v>
      </c>
      <c r="AC28">
        <v>3997057.1875</v>
      </c>
      <c r="AD28">
        <v>3923636.125</v>
      </c>
      <c r="AE28">
        <v>3850215.0625</v>
      </c>
      <c r="AF28">
        <v>3776794</v>
      </c>
      <c r="AG28">
        <v>3703372.9375</v>
      </c>
      <c r="AH28">
        <v>3629951.875</v>
      </c>
    </row>
    <row r="29" spans="1:34">
      <c r="A29" t="s">
        <v>114</v>
      </c>
      <c r="B29" t="s">
        <v>185</v>
      </c>
      <c r="C29">
        <f t="shared" si="0"/>
        <v>1970989</v>
      </c>
      <c r="D29">
        <v>7859967.2414772725</v>
      </c>
      <c r="E29">
        <v>7820145.1392045449</v>
      </c>
      <c r="F29">
        <v>7780323.0369318174</v>
      </c>
      <c r="G29">
        <v>7740500.9346590899</v>
      </c>
      <c r="H29">
        <v>7700678.8323863624</v>
      </c>
      <c r="I29">
        <v>7660856.7301136348</v>
      </c>
      <c r="J29">
        <v>7621034.6278409073</v>
      </c>
      <c r="K29">
        <v>7581212.5255681798</v>
      </c>
      <c r="L29">
        <v>7541390.4232954523</v>
      </c>
      <c r="M29">
        <v>7501568.3210227247</v>
      </c>
      <c r="N29">
        <v>7461746.2187499963</v>
      </c>
      <c r="O29">
        <v>7374942.010936996</v>
      </c>
      <c r="P29">
        <v>7288137.8031239957</v>
      </c>
      <c r="Q29">
        <v>7201333.5953109954</v>
      </c>
      <c r="R29">
        <v>7114529.387497995</v>
      </c>
      <c r="S29">
        <v>7027725.1796849947</v>
      </c>
      <c r="T29">
        <v>6940920.9718719944</v>
      </c>
      <c r="U29">
        <v>6854116.7640589941</v>
      </c>
      <c r="V29">
        <v>6767312.5562459938</v>
      </c>
      <c r="W29">
        <v>6680508.3484329935</v>
      </c>
      <c r="X29">
        <v>6593704.1406199932</v>
      </c>
      <c r="Y29">
        <v>6475646.456244993</v>
      </c>
      <c r="Z29">
        <v>6357588.7718699928</v>
      </c>
      <c r="AA29">
        <v>6239531.0874949927</v>
      </c>
      <c r="AB29">
        <v>6121473.4031199925</v>
      </c>
      <c r="AC29">
        <v>6003415.7187449923</v>
      </c>
      <c r="AD29">
        <v>5885358.0343699921</v>
      </c>
      <c r="AE29">
        <v>5767300.3499949919</v>
      </c>
      <c r="AF29">
        <v>5649242.6656199917</v>
      </c>
      <c r="AG29">
        <v>5531184.9812449915</v>
      </c>
      <c r="AH29">
        <v>5413127.2968699923</v>
      </c>
    </row>
    <row r="30" spans="1:34">
      <c r="A30" t="s">
        <v>114</v>
      </c>
      <c r="B30" t="s">
        <v>185</v>
      </c>
      <c r="C30">
        <f t="shared" si="0"/>
        <v>19902010</v>
      </c>
      <c r="D30">
        <v>4031261.3536972729</v>
      </c>
      <c r="E30">
        <v>4021330.1292645456</v>
      </c>
      <c r="F30">
        <v>4011398.9048318183</v>
      </c>
      <c r="G30">
        <v>4001467.680399091</v>
      </c>
      <c r="H30">
        <v>3991536.4559663637</v>
      </c>
      <c r="I30">
        <v>3981605.2315336363</v>
      </c>
      <c r="J30">
        <v>3971674.007100909</v>
      </c>
      <c r="K30">
        <v>3961742.7826681817</v>
      </c>
      <c r="L30">
        <v>3951811.5582354544</v>
      </c>
      <c r="M30">
        <v>3941880.3338027271</v>
      </c>
      <c r="N30">
        <v>3931949.1093700016</v>
      </c>
      <c r="O30">
        <v>3900125.8624950014</v>
      </c>
      <c r="P30">
        <v>3868302.6156200012</v>
      </c>
      <c r="Q30">
        <v>3836479.368745001</v>
      </c>
      <c r="R30">
        <v>3804656.1218700008</v>
      </c>
      <c r="S30">
        <v>3772832.8749950007</v>
      </c>
      <c r="T30">
        <v>3741009.6281200005</v>
      </c>
      <c r="U30">
        <v>3709186.3812450003</v>
      </c>
      <c r="V30">
        <v>3677363.1343700001</v>
      </c>
      <c r="W30">
        <v>3645539.8874949999</v>
      </c>
      <c r="X30">
        <v>3613716.6406200007</v>
      </c>
      <c r="Y30">
        <v>3553841.8320270008</v>
      </c>
      <c r="Z30">
        <v>3493967.023434001</v>
      </c>
      <c r="AA30">
        <v>3434092.2148410012</v>
      </c>
      <c r="AB30">
        <v>3374217.4062480009</v>
      </c>
      <c r="AC30">
        <v>3314342.5976550006</v>
      </c>
      <c r="AD30">
        <v>3254467.7890620003</v>
      </c>
      <c r="AE30">
        <v>3194592.9804690001</v>
      </c>
      <c r="AF30">
        <v>3134718.1718759998</v>
      </c>
      <c r="AG30">
        <v>3074843.3632829995</v>
      </c>
      <c r="AH30">
        <v>3014968.5546900001</v>
      </c>
    </row>
    <row r="31" spans="1:34">
      <c r="A31" t="s">
        <v>114</v>
      </c>
      <c r="B31" t="s">
        <v>185</v>
      </c>
      <c r="C31">
        <f t="shared" si="0"/>
        <v>2012020</v>
      </c>
      <c r="D31">
        <v>1515297.0728472727</v>
      </c>
      <c r="E31">
        <v>1515264.3317245455</v>
      </c>
      <c r="F31">
        <v>1515231.5906018182</v>
      </c>
      <c r="G31">
        <v>1515198.8494790909</v>
      </c>
      <c r="H31">
        <v>1515166.1083563636</v>
      </c>
      <c r="I31">
        <v>1515133.3672336363</v>
      </c>
      <c r="J31">
        <v>1515100.626110909</v>
      </c>
      <c r="K31">
        <v>1515067.8849881818</v>
      </c>
      <c r="L31">
        <v>1515035.1438654545</v>
      </c>
      <c r="M31">
        <v>1515002.4027427272</v>
      </c>
      <c r="N31">
        <v>1514969.6616200006</v>
      </c>
      <c r="O31">
        <v>1514039.7860340006</v>
      </c>
      <c r="P31">
        <v>1513109.9104480005</v>
      </c>
      <c r="Q31">
        <v>1512180.0348620005</v>
      </c>
      <c r="R31">
        <v>1511250.1592760005</v>
      </c>
      <c r="S31">
        <v>1510320.2836900004</v>
      </c>
      <c r="T31">
        <v>1509390.4081040004</v>
      </c>
      <c r="U31">
        <v>1508460.5325180003</v>
      </c>
      <c r="V31">
        <v>1507530.6569320003</v>
      </c>
      <c r="W31">
        <v>1506600.7813460003</v>
      </c>
      <c r="X31">
        <v>1505670.9057600002</v>
      </c>
      <c r="Y31">
        <v>1500685.2468730002</v>
      </c>
      <c r="Z31">
        <v>1495699.5879860001</v>
      </c>
      <c r="AA31">
        <v>1490713.9290990001</v>
      </c>
      <c r="AB31">
        <v>1485728.270212</v>
      </c>
      <c r="AC31">
        <v>1480742.6113249999</v>
      </c>
      <c r="AD31">
        <v>1475756.9524379999</v>
      </c>
      <c r="AE31">
        <v>1470771.2935509998</v>
      </c>
      <c r="AF31">
        <v>1465785.6346639998</v>
      </c>
      <c r="AG31">
        <v>1460799.9757769997</v>
      </c>
      <c r="AH31">
        <v>1455814.3168899997</v>
      </c>
    </row>
    <row r="32" spans="1:34">
      <c r="A32" t="s">
        <v>116</v>
      </c>
      <c r="B32" t="s">
        <v>175</v>
      </c>
      <c r="C32">
        <f t="shared" si="0"/>
        <v>1945</v>
      </c>
      <c r="D32">
        <v>15949799.818181818</v>
      </c>
      <c r="E32">
        <v>15897492.636363637</v>
      </c>
      <c r="F32">
        <v>15845185.454545455</v>
      </c>
      <c r="G32">
        <v>15792878.272727273</v>
      </c>
      <c r="H32">
        <v>15740571.090909092</v>
      </c>
      <c r="I32">
        <v>15688263.90909091</v>
      </c>
      <c r="J32">
        <v>15635956.727272728</v>
      </c>
      <c r="K32">
        <v>15583649.545454547</v>
      </c>
      <c r="L32">
        <v>15531342.363636365</v>
      </c>
      <c r="M32">
        <v>15479035.181818184</v>
      </c>
      <c r="N32">
        <v>15426728</v>
      </c>
      <c r="O32">
        <v>15354356.6</v>
      </c>
      <c r="P32">
        <v>15281985.199999999</v>
      </c>
      <c r="Q32">
        <v>15209613.799999999</v>
      </c>
      <c r="R32">
        <v>15137242.399999999</v>
      </c>
      <c r="S32">
        <v>15064870.999999998</v>
      </c>
      <c r="T32">
        <v>14992499.599999998</v>
      </c>
      <c r="U32">
        <v>14920128.199999997</v>
      </c>
      <c r="V32">
        <v>14847756.799999997</v>
      </c>
      <c r="W32">
        <v>14775385.399999997</v>
      </c>
      <c r="X32">
        <v>14703014</v>
      </c>
      <c r="Y32">
        <v>14604434.300000001</v>
      </c>
      <c r="Z32">
        <v>14505854.600000001</v>
      </c>
      <c r="AA32">
        <v>14407274.900000002</v>
      </c>
      <c r="AB32">
        <v>14308695.200000003</v>
      </c>
      <c r="AC32">
        <v>14210115.500000004</v>
      </c>
      <c r="AD32">
        <v>14111535.800000004</v>
      </c>
      <c r="AE32">
        <v>14012956.100000005</v>
      </c>
      <c r="AF32">
        <v>13914376.400000006</v>
      </c>
      <c r="AG32">
        <v>13815796.700000007</v>
      </c>
      <c r="AH32">
        <v>13717217</v>
      </c>
    </row>
    <row r="33" spans="1:34">
      <c r="A33" t="s">
        <v>116</v>
      </c>
      <c r="B33" t="s">
        <v>175</v>
      </c>
      <c r="C33">
        <f t="shared" si="0"/>
        <v>1945969</v>
      </c>
      <c r="D33">
        <v>8321634.3181818184</v>
      </c>
      <c r="E33">
        <v>8294343.6363636367</v>
      </c>
      <c r="F33">
        <v>8267052.9545454551</v>
      </c>
      <c r="G33">
        <v>8239762.2727272734</v>
      </c>
      <c r="H33">
        <v>8212471.5909090918</v>
      </c>
      <c r="I33">
        <v>8185180.9090909101</v>
      </c>
      <c r="J33">
        <v>8157890.2272727285</v>
      </c>
      <c r="K33">
        <v>8130599.5454545468</v>
      </c>
      <c r="L33">
        <v>8103308.8636363652</v>
      </c>
      <c r="M33">
        <v>8076018.1818181835</v>
      </c>
      <c r="N33">
        <v>8048727.5</v>
      </c>
      <c r="O33">
        <v>8010968.5</v>
      </c>
      <c r="P33">
        <v>7973209.5</v>
      </c>
      <c r="Q33">
        <v>7935450.5</v>
      </c>
      <c r="R33">
        <v>7897691.5</v>
      </c>
      <c r="S33">
        <v>7859932.5</v>
      </c>
      <c r="T33">
        <v>7822173.5</v>
      </c>
      <c r="U33">
        <v>7784414.5</v>
      </c>
      <c r="V33">
        <v>7746655.5</v>
      </c>
      <c r="W33">
        <v>7708896.5</v>
      </c>
      <c r="X33">
        <v>7671137.5</v>
      </c>
      <c r="Y33">
        <v>7619704.6500000004</v>
      </c>
      <c r="Z33">
        <v>7568271.8000000007</v>
      </c>
      <c r="AA33">
        <v>7516838.9500000011</v>
      </c>
      <c r="AB33">
        <v>7465406.1000000015</v>
      </c>
      <c r="AC33">
        <v>7413973.2500000019</v>
      </c>
      <c r="AD33">
        <v>7362540.4000000022</v>
      </c>
      <c r="AE33">
        <v>7311107.5500000026</v>
      </c>
      <c r="AF33">
        <v>7259674.700000003</v>
      </c>
      <c r="AG33">
        <v>7208241.8500000034</v>
      </c>
      <c r="AH33">
        <v>7156809</v>
      </c>
    </row>
    <row r="34" spans="1:34">
      <c r="A34" t="s">
        <v>116</v>
      </c>
      <c r="B34" t="s">
        <v>175</v>
      </c>
      <c r="C34">
        <f t="shared" si="0"/>
        <v>1970989</v>
      </c>
      <c r="D34">
        <v>5403337.1818181807</v>
      </c>
      <c r="E34">
        <v>5384298.8636363614</v>
      </c>
      <c r="F34">
        <v>5365260.5454545422</v>
      </c>
      <c r="G34">
        <v>5346222.2272727229</v>
      </c>
      <c r="H34">
        <v>5327183.9090909036</v>
      </c>
      <c r="I34">
        <v>5308145.5909090843</v>
      </c>
      <c r="J34">
        <v>5289107.272727265</v>
      </c>
      <c r="K34">
        <v>5270068.9545454457</v>
      </c>
      <c r="L34">
        <v>5251030.6363636265</v>
      </c>
      <c r="M34">
        <v>5231992.3181818072</v>
      </c>
      <c r="N34">
        <v>5212954</v>
      </c>
      <c r="O34">
        <v>5183991.7999999989</v>
      </c>
      <c r="P34">
        <v>5155029.5999999978</v>
      </c>
      <c r="Q34">
        <v>5126067.3999999966</v>
      </c>
      <c r="R34">
        <v>5097105.1999999955</v>
      </c>
      <c r="S34">
        <v>5068142.9999999944</v>
      </c>
      <c r="T34">
        <v>5039180.7999999933</v>
      </c>
      <c r="U34">
        <v>5010218.5999999922</v>
      </c>
      <c r="V34">
        <v>4981256.3999999911</v>
      </c>
      <c r="W34">
        <v>4952294.1999999899</v>
      </c>
      <c r="X34">
        <v>4923332</v>
      </c>
      <c r="Y34">
        <v>4876704.25</v>
      </c>
      <c r="Z34">
        <v>4830076.5</v>
      </c>
      <c r="AA34">
        <v>4783448.75</v>
      </c>
      <c r="AB34">
        <v>4736821</v>
      </c>
      <c r="AC34">
        <v>4690193.25</v>
      </c>
      <c r="AD34">
        <v>4643565.5</v>
      </c>
      <c r="AE34">
        <v>4596937.75</v>
      </c>
      <c r="AF34">
        <v>4550310</v>
      </c>
      <c r="AG34">
        <v>4503682.25</v>
      </c>
      <c r="AH34">
        <v>4457054.5</v>
      </c>
    </row>
    <row r="35" spans="1:34">
      <c r="A35" t="s">
        <v>116</v>
      </c>
      <c r="B35" t="s">
        <v>175</v>
      </c>
      <c r="C35">
        <f t="shared" si="0"/>
        <v>19902010</v>
      </c>
      <c r="D35">
        <v>16500764.68181818</v>
      </c>
      <c r="E35">
        <v>16496452.36363636</v>
      </c>
      <c r="F35">
        <v>16492140.045454539</v>
      </c>
      <c r="G35">
        <v>16487827.727272719</v>
      </c>
      <c r="H35">
        <v>16483515.409090899</v>
      </c>
      <c r="I35">
        <v>16479203.090909079</v>
      </c>
      <c r="J35">
        <v>16474890.772727259</v>
      </c>
      <c r="K35">
        <v>16470578.454545438</v>
      </c>
      <c r="L35">
        <v>16466266.136363618</v>
      </c>
      <c r="M35">
        <v>16461953.818181798</v>
      </c>
      <c r="N35">
        <v>16457641.499999991</v>
      </c>
      <c r="O35">
        <v>16450857.59999999</v>
      </c>
      <c r="P35">
        <v>16444073.699999992</v>
      </c>
      <c r="Q35">
        <v>16437289.799999993</v>
      </c>
      <c r="R35">
        <v>16430505.899999995</v>
      </c>
      <c r="S35">
        <v>16423721.999999996</v>
      </c>
      <c r="T35">
        <v>16416938.099999998</v>
      </c>
      <c r="U35">
        <v>16410154.199999999</v>
      </c>
      <c r="V35">
        <v>16403370.300000001</v>
      </c>
      <c r="W35">
        <v>16396586.400000002</v>
      </c>
      <c r="X35">
        <v>16389802.499999996</v>
      </c>
      <c r="Y35">
        <v>16375517.049999997</v>
      </c>
      <c r="Z35">
        <v>16361231.599999998</v>
      </c>
      <c r="AA35">
        <v>16346946.149999999</v>
      </c>
      <c r="AB35">
        <v>16332660.699999999</v>
      </c>
      <c r="AC35">
        <v>16318375.25</v>
      </c>
      <c r="AD35">
        <v>16304089.800000001</v>
      </c>
      <c r="AE35">
        <v>16289804.350000001</v>
      </c>
      <c r="AF35">
        <v>16275518.900000002</v>
      </c>
      <c r="AG35">
        <v>16261233.450000003</v>
      </c>
      <c r="AH35">
        <v>16246947.999999996</v>
      </c>
    </row>
    <row r="36" spans="1:34">
      <c r="A36" t="s">
        <v>116</v>
      </c>
      <c r="B36" t="s">
        <v>175</v>
      </c>
      <c r="C36">
        <f t="shared" si="0"/>
        <v>2012020</v>
      </c>
      <c r="D36">
        <v>2582087.0227272725</v>
      </c>
      <c r="E36">
        <v>2581726.5454545449</v>
      </c>
      <c r="F36">
        <v>2581366.0681818174</v>
      </c>
      <c r="G36">
        <v>2581005.5909090899</v>
      </c>
      <c r="H36">
        <v>2580645.1136363624</v>
      </c>
      <c r="I36">
        <v>2580284.6363636348</v>
      </c>
      <c r="J36">
        <v>2579924.1590909073</v>
      </c>
      <c r="K36">
        <v>2579563.6818181798</v>
      </c>
      <c r="L36">
        <v>2579203.2045454523</v>
      </c>
      <c r="M36">
        <v>2578842.7272727247</v>
      </c>
      <c r="N36">
        <v>2578482.2499999977</v>
      </c>
      <c r="O36">
        <v>2578481.6499999976</v>
      </c>
      <c r="P36">
        <v>2578481.0499999975</v>
      </c>
      <c r="Q36">
        <v>2578480.4499999974</v>
      </c>
      <c r="R36">
        <v>2578479.8499999973</v>
      </c>
      <c r="S36">
        <v>2578479.2499999972</v>
      </c>
      <c r="T36">
        <v>2578478.6499999971</v>
      </c>
      <c r="U36">
        <v>2578478.049999997</v>
      </c>
      <c r="V36">
        <v>2578477.4499999969</v>
      </c>
      <c r="W36">
        <v>2578476.8499999968</v>
      </c>
      <c r="X36">
        <v>2578476.2499999977</v>
      </c>
      <c r="Y36">
        <v>2578164.2624999974</v>
      </c>
      <c r="Z36">
        <v>2577852.2749999976</v>
      </c>
      <c r="AA36">
        <v>2577540.2874999978</v>
      </c>
      <c r="AB36">
        <v>2577228.299999998</v>
      </c>
      <c r="AC36">
        <v>2576916.3124999981</v>
      </c>
      <c r="AD36">
        <v>2576604.3249999983</v>
      </c>
      <c r="AE36">
        <v>2576292.3374999985</v>
      </c>
      <c r="AF36">
        <v>2575980.3499999987</v>
      </c>
      <c r="AG36">
        <v>2575668.3624999989</v>
      </c>
      <c r="AH36">
        <v>2575356.3749999991</v>
      </c>
    </row>
    <row r="37" spans="1:34">
      <c r="A37" t="s">
        <v>116</v>
      </c>
      <c r="B37" t="s">
        <v>177</v>
      </c>
      <c r="C37">
        <f t="shared" si="0"/>
        <v>1945</v>
      </c>
      <c r="D37">
        <v>21673998.90909091</v>
      </c>
      <c r="E37">
        <v>21605939.81818182</v>
      </c>
      <c r="F37">
        <v>21537880.72727273</v>
      </c>
      <c r="G37">
        <v>21469821.63636364</v>
      </c>
      <c r="H37">
        <v>21401762.545454551</v>
      </c>
      <c r="I37">
        <v>21333703.454545461</v>
      </c>
      <c r="J37">
        <v>21265644.363636371</v>
      </c>
      <c r="K37">
        <v>21197585.272727281</v>
      </c>
      <c r="L37">
        <v>21129526.181818191</v>
      </c>
      <c r="M37">
        <v>21061467.090909101</v>
      </c>
      <c r="N37">
        <v>20993408</v>
      </c>
      <c r="O37">
        <v>20895572.600000001</v>
      </c>
      <c r="P37">
        <v>20797737.200000003</v>
      </c>
      <c r="Q37">
        <v>20699901.800000004</v>
      </c>
      <c r="R37">
        <v>20602066.400000006</v>
      </c>
      <c r="S37">
        <v>20504231.000000007</v>
      </c>
      <c r="T37">
        <v>20406395.600000009</v>
      </c>
      <c r="U37">
        <v>20308560.20000001</v>
      </c>
      <c r="V37">
        <v>20210724.800000012</v>
      </c>
      <c r="W37">
        <v>20112889.400000013</v>
      </c>
      <c r="X37">
        <v>20015054</v>
      </c>
      <c r="Y37">
        <v>19881865</v>
      </c>
      <c r="Z37">
        <v>19748676</v>
      </c>
      <c r="AA37">
        <v>19615487</v>
      </c>
      <c r="AB37">
        <v>19482298</v>
      </c>
      <c r="AC37">
        <v>19349109</v>
      </c>
      <c r="AD37">
        <v>19215920</v>
      </c>
      <c r="AE37">
        <v>19082731</v>
      </c>
      <c r="AF37">
        <v>18949542</v>
      </c>
      <c r="AG37">
        <v>18816353</v>
      </c>
      <c r="AH37">
        <v>18683164</v>
      </c>
    </row>
    <row r="38" spans="1:34">
      <c r="A38" t="s">
        <v>116</v>
      </c>
      <c r="B38" t="s">
        <v>177</v>
      </c>
      <c r="C38">
        <f t="shared" si="0"/>
        <v>1945969</v>
      </c>
      <c r="D38">
        <v>11308173.818181818</v>
      </c>
      <c r="E38">
        <v>11272664.636363637</v>
      </c>
      <c r="F38">
        <v>11237155.454545455</v>
      </c>
      <c r="G38">
        <v>11201646.272727273</v>
      </c>
      <c r="H38">
        <v>11166137.090909092</v>
      </c>
      <c r="I38">
        <v>11130627.90909091</v>
      </c>
      <c r="J38">
        <v>11095118.727272728</v>
      </c>
      <c r="K38">
        <v>11059609.545454547</v>
      </c>
      <c r="L38">
        <v>11024100.363636365</v>
      </c>
      <c r="M38">
        <v>10988591.181818184</v>
      </c>
      <c r="N38">
        <v>10953082</v>
      </c>
      <c r="O38">
        <v>10902037.5</v>
      </c>
      <c r="P38">
        <v>10850993</v>
      </c>
      <c r="Q38">
        <v>10799948.5</v>
      </c>
      <c r="R38">
        <v>10748904</v>
      </c>
      <c r="S38">
        <v>10697859.5</v>
      </c>
      <c r="T38">
        <v>10646815</v>
      </c>
      <c r="U38">
        <v>10595770.5</v>
      </c>
      <c r="V38">
        <v>10544726</v>
      </c>
      <c r="W38">
        <v>10493681.5</v>
      </c>
      <c r="X38">
        <v>10442637</v>
      </c>
      <c r="Y38">
        <v>10373147.1</v>
      </c>
      <c r="Z38">
        <v>10303657.199999999</v>
      </c>
      <c r="AA38">
        <v>10234167.299999999</v>
      </c>
      <c r="AB38">
        <v>10164677.399999999</v>
      </c>
      <c r="AC38">
        <v>10095187.499999998</v>
      </c>
      <c r="AD38">
        <v>10025697.599999998</v>
      </c>
      <c r="AE38">
        <v>9956207.6999999974</v>
      </c>
      <c r="AF38">
        <v>9886717.799999997</v>
      </c>
      <c r="AG38">
        <v>9817227.8999999966</v>
      </c>
      <c r="AH38">
        <v>9747738</v>
      </c>
    </row>
    <row r="39" spans="1:34">
      <c r="A39" t="s">
        <v>116</v>
      </c>
      <c r="B39" t="s">
        <v>177</v>
      </c>
      <c r="C39">
        <f t="shared" si="0"/>
        <v>1970989</v>
      </c>
      <c r="D39">
        <v>15054196.272727273</v>
      </c>
      <c r="E39">
        <v>15034139.045454547</v>
      </c>
      <c r="F39">
        <v>15014081.81818182</v>
      </c>
      <c r="G39">
        <v>14994024.590909094</v>
      </c>
      <c r="H39">
        <v>14973967.363636367</v>
      </c>
      <c r="I39">
        <v>14953910.13636364</v>
      </c>
      <c r="J39">
        <v>14933852.909090914</v>
      </c>
      <c r="K39">
        <v>14913795.681818187</v>
      </c>
      <c r="L39">
        <v>14893738.454545461</v>
      </c>
      <c r="M39">
        <v>14873681.227272734</v>
      </c>
      <c r="N39">
        <v>14853624</v>
      </c>
      <c r="O39">
        <v>14820853.399999999</v>
      </c>
      <c r="P39">
        <v>14788082.799999997</v>
      </c>
      <c r="Q39">
        <v>14755312.199999996</v>
      </c>
      <c r="R39">
        <v>14722541.599999994</v>
      </c>
      <c r="S39">
        <v>14689770.999999993</v>
      </c>
      <c r="T39">
        <v>14657000.399999991</v>
      </c>
      <c r="U39">
        <v>14624229.79999999</v>
      </c>
      <c r="V39">
        <v>14591459.199999988</v>
      </c>
      <c r="W39">
        <v>14558688.599999987</v>
      </c>
      <c r="X39">
        <v>14525917.999999993</v>
      </c>
      <c r="Y39">
        <v>14474051.499999993</v>
      </c>
      <c r="Z39">
        <v>14422184.999999993</v>
      </c>
      <c r="AA39">
        <v>14370318.499999993</v>
      </c>
      <c r="AB39">
        <v>14318451.999999993</v>
      </c>
      <c r="AC39">
        <v>14266585.499999993</v>
      </c>
      <c r="AD39">
        <v>14214718.999999993</v>
      </c>
      <c r="AE39">
        <v>14162852.499999993</v>
      </c>
      <c r="AF39">
        <v>14110985.999999993</v>
      </c>
      <c r="AG39">
        <v>14059119.499999993</v>
      </c>
      <c r="AH39">
        <v>14007252.999999993</v>
      </c>
    </row>
    <row r="40" spans="1:34">
      <c r="A40" t="s">
        <v>116</v>
      </c>
      <c r="B40" t="s">
        <v>177</v>
      </c>
      <c r="C40">
        <f t="shared" si="0"/>
        <v>19902010</v>
      </c>
      <c r="D40">
        <v>11951837.272727273</v>
      </c>
      <c r="E40">
        <v>11949376.545454547</v>
      </c>
      <c r="F40">
        <v>11946915.81818182</v>
      </c>
      <c r="G40">
        <v>11944455.090909094</v>
      </c>
      <c r="H40">
        <v>11941994.363636367</v>
      </c>
      <c r="I40">
        <v>11939533.63636364</v>
      </c>
      <c r="J40">
        <v>11937072.909090914</v>
      </c>
      <c r="K40">
        <v>11934612.181818187</v>
      </c>
      <c r="L40">
        <v>11932151.454545461</v>
      </c>
      <c r="M40">
        <v>11929690.727272734</v>
      </c>
      <c r="N40">
        <v>11927230</v>
      </c>
      <c r="O40">
        <v>11919081.5</v>
      </c>
      <c r="P40">
        <v>11910933</v>
      </c>
      <c r="Q40">
        <v>11902784.5</v>
      </c>
      <c r="R40">
        <v>11894636</v>
      </c>
      <c r="S40">
        <v>11886487.5</v>
      </c>
      <c r="T40">
        <v>11878339</v>
      </c>
      <c r="U40">
        <v>11870190.5</v>
      </c>
      <c r="V40">
        <v>11862042</v>
      </c>
      <c r="W40">
        <v>11853893.5</v>
      </c>
      <c r="X40">
        <v>11845745</v>
      </c>
      <c r="Y40">
        <v>11827850</v>
      </c>
      <c r="Z40">
        <v>11809955</v>
      </c>
      <c r="AA40">
        <v>11792060</v>
      </c>
      <c r="AB40">
        <v>11774165</v>
      </c>
      <c r="AC40">
        <v>11756270</v>
      </c>
      <c r="AD40">
        <v>11738375</v>
      </c>
      <c r="AE40">
        <v>11720480</v>
      </c>
      <c r="AF40">
        <v>11702585</v>
      </c>
      <c r="AG40">
        <v>11684690</v>
      </c>
      <c r="AH40">
        <v>11666795</v>
      </c>
    </row>
    <row r="41" spans="1:34">
      <c r="A41" t="s">
        <v>116</v>
      </c>
      <c r="B41" t="s">
        <v>177</v>
      </c>
      <c r="C41">
        <f t="shared" si="0"/>
        <v>2012020</v>
      </c>
      <c r="D41">
        <v>3685318.8380681816</v>
      </c>
      <c r="E41">
        <v>3685318.8948863633</v>
      </c>
      <c r="F41">
        <v>3685318.9517045449</v>
      </c>
      <c r="G41">
        <v>3685319.0085227266</v>
      </c>
      <c r="H41">
        <v>3685319.0653409082</v>
      </c>
      <c r="I41">
        <v>3685319.1221590899</v>
      </c>
      <c r="J41">
        <v>3685319.1789772715</v>
      </c>
      <c r="K41">
        <v>3685319.2357954532</v>
      </c>
      <c r="L41">
        <v>3685319.2926136348</v>
      </c>
      <c r="M41">
        <v>3685319.3494318165</v>
      </c>
      <c r="N41">
        <v>3685319.4062499977</v>
      </c>
      <c r="O41">
        <v>3685281.7187499981</v>
      </c>
      <c r="P41">
        <v>3685244.0312499981</v>
      </c>
      <c r="Q41">
        <v>3685206.3437499981</v>
      </c>
      <c r="R41">
        <v>3685168.6562499981</v>
      </c>
      <c r="S41">
        <v>3685130.9687499981</v>
      </c>
      <c r="T41">
        <v>3685093.2812499981</v>
      </c>
      <c r="U41">
        <v>3685055.5937499981</v>
      </c>
      <c r="V41">
        <v>3685017.9062499981</v>
      </c>
      <c r="W41">
        <v>3684980.2187499981</v>
      </c>
      <c r="X41">
        <v>3684942.5312499963</v>
      </c>
      <c r="Y41">
        <v>3683955.5328129958</v>
      </c>
      <c r="Z41">
        <v>3682968.5343759954</v>
      </c>
      <c r="AA41">
        <v>3681981.535938995</v>
      </c>
      <c r="AB41">
        <v>3680994.5375019945</v>
      </c>
      <c r="AC41">
        <v>3680007.5390649941</v>
      </c>
      <c r="AD41">
        <v>3679020.5406279936</v>
      </c>
      <c r="AE41">
        <v>3678033.5421909932</v>
      </c>
      <c r="AF41">
        <v>3677046.5437539928</v>
      </c>
      <c r="AG41">
        <v>3676059.5453169923</v>
      </c>
      <c r="AH41">
        <v>3675072.5468799947</v>
      </c>
    </row>
    <row r="42" spans="1:34">
      <c r="A42" t="s">
        <v>116</v>
      </c>
      <c r="B42" t="s">
        <v>179</v>
      </c>
      <c r="C42">
        <f t="shared" si="0"/>
        <v>1945</v>
      </c>
      <c r="D42">
        <v>8574904.4545454551</v>
      </c>
      <c r="E42">
        <v>8547784.9090909101</v>
      </c>
      <c r="F42">
        <v>8520665.3636363652</v>
      </c>
      <c r="G42">
        <v>8493545.8181818202</v>
      </c>
      <c r="H42">
        <v>8466426.2727272753</v>
      </c>
      <c r="I42">
        <v>8439306.7272727303</v>
      </c>
      <c r="J42">
        <v>8412187.1818181854</v>
      </c>
      <c r="K42">
        <v>8385067.6363636395</v>
      </c>
      <c r="L42">
        <v>8357948.0909090936</v>
      </c>
      <c r="M42">
        <v>8330828.5454545477</v>
      </c>
      <c r="N42">
        <v>8303709</v>
      </c>
      <c r="O42">
        <v>8263417.5999999996</v>
      </c>
      <c r="P42">
        <v>8223126.1999999993</v>
      </c>
      <c r="Q42">
        <v>8182834.7999999989</v>
      </c>
      <c r="R42">
        <v>8142543.3999999985</v>
      </c>
      <c r="S42">
        <v>8102251.9999999981</v>
      </c>
      <c r="T42">
        <v>8061960.5999999978</v>
      </c>
      <c r="U42">
        <v>8021669.1999999974</v>
      </c>
      <c r="V42">
        <v>7981377.799999997</v>
      </c>
      <c r="W42">
        <v>7941086.3999999966</v>
      </c>
      <c r="X42">
        <v>7900795</v>
      </c>
      <c r="Y42">
        <v>7845548.4500000002</v>
      </c>
      <c r="Z42">
        <v>7790301.9000000004</v>
      </c>
      <c r="AA42">
        <v>7735055.3500000006</v>
      </c>
      <c r="AB42">
        <v>7679808.8000000007</v>
      </c>
      <c r="AC42">
        <v>7624562.2500000009</v>
      </c>
      <c r="AD42">
        <v>7569315.7000000011</v>
      </c>
      <c r="AE42">
        <v>7514069.1500000013</v>
      </c>
      <c r="AF42">
        <v>7458822.6000000015</v>
      </c>
      <c r="AG42">
        <v>7403576.0500000017</v>
      </c>
      <c r="AH42">
        <v>7348329.5</v>
      </c>
    </row>
    <row r="43" spans="1:34">
      <c r="A43" t="s">
        <v>116</v>
      </c>
      <c r="B43" t="s">
        <v>179</v>
      </c>
      <c r="C43">
        <f t="shared" si="0"/>
        <v>1945969</v>
      </c>
      <c r="D43">
        <v>4473863.1818181816</v>
      </c>
      <c r="E43">
        <v>4459713.8636363633</v>
      </c>
      <c r="F43">
        <v>4445564.5454545449</v>
      </c>
      <c r="G43">
        <v>4431415.2272727266</v>
      </c>
      <c r="H43">
        <v>4417265.9090909082</v>
      </c>
      <c r="I43">
        <v>4403116.5909090899</v>
      </c>
      <c r="J43">
        <v>4388967.2727272715</v>
      </c>
      <c r="K43">
        <v>4374817.9545454532</v>
      </c>
      <c r="L43">
        <v>4360668.6363636348</v>
      </c>
      <c r="M43">
        <v>4346519.3181818165</v>
      </c>
      <c r="N43">
        <v>4332370</v>
      </c>
      <c r="O43">
        <v>4311348.4000000004</v>
      </c>
      <c r="P43">
        <v>4290326.8000000007</v>
      </c>
      <c r="Q43">
        <v>4269305.2000000011</v>
      </c>
      <c r="R43">
        <v>4248283.6000000015</v>
      </c>
      <c r="S43">
        <v>4227262.0000000019</v>
      </c>
      <c r="T43">
        <v>4206240.4000000022</v>
      </c>
      <c r="U43">
        <v>4185218.8000000021</v>
      </c>
      <c r="V43">
        <v>4164197.200000002</v>
      </c>
      <c r="W43">
        <v>4143175.600000002</v>
      </c>
      <c r="X43">
        <v>4122154</v>
      </c>
      <c r="Y43">
        <v>4093329.7</v>
      </c>
      <c r="Z43">
        <v>4064505.4000000004</v>
      </c>
      <c r="AA43">
        <v>4035681.1000000006</v>
      </c>
      <c r="AB43">
        <v>4006856.8000000007</v>
      </c>
      <c r="AC43">
        <v>3978032.5000000009</v>
      </c>
      <c r="AD43">
        <v>3949208.2000000011</v>
      </c>
      <c r="AE43">
        <v>3920383.9000000013</v>
      </c>
      <c r="AF43">
        <v>3891559.6000000015</v>
      </c>
      <c r="AG43">
        <v>3862735.3000000017</v>
      </c>
      <c r="AH43">
        <v>3833911</v>
      </c>
    </row>
    <row r="44" spans="1:34">
      <c r="A44" t="s">
        <v>116</v>
      </c>
      <c r="B44" t="s">
        <v>179</v>
      </c>
      <c r="C44">
        <f t="shared" si="0"/>
        <v>1970989</v>
      </c>
      <c r="D44">
        <v>5090014.9090909092</v>
      </c>
      <c r="E44">
        <v>5082597.0681818184</v>
      </c>
      <c r="F44">
        <v>5075179.2272727275</v>
      </c>
      <c r="G44">
        <v>5067761.3863636367</v>
      </c>
      <c r="H44">
        <v>5060343.5454545459</v>
      </c>
      <c r="I44">
        <v>5052925.7045454551</v>
      </c>
      <c r="J44">
        <v>5045507.8636363642</v>
      </c>
      <c r="K44">
        <v>5038090.0227272734</v>
      </c>
      <c r="L44">
        <v>5030672.1818181826</v>
      </c>
      <c r="M44">
        <v>5023254.3409090918</v>
      </c>
      <c r="N44">
        <v>5015836.5</v>
      </c>
      <c r="O44">
        <v>5002736.7750000004</v>
      </c>
      <c r="P44">
        <v>4989637.0500000007</v>
      </c>
      <c r="Q44">
        <v>4976537.3250000011</v>
      </c>
      <c r="R44">
        <v>4963437.6000000015</v>
      </c>
      <c r="S44">
        <v>4950337.8750000019</v>
      </c>
      <c r="T44">
        <v>4937238.1500000022</v>
      </c>
      <c r="U44">
        <v>4924138.4250000026</v>
      </c>
      <c r="V44">
        <v>4911038.700000003</v>
      </c>
      <c r="W44">
        <v>4897938.9750000034</v>
      </c>
      <c r="X44">
        <v>4884839.25</v>
      </c>
      <c r="Y44">
        <v>4863991.75</v>
      </c>
      <c r="Z44">
        <v>4843144.25</v>
      </c>
      <c r="AA44">
        <v>4822296.75</v>
      </c>
      <c r="AB44">
        <v>4801449.25</v>
      </c>
      <c r="AC44">
        <v>4780601.75</v>
      </c>
      <c r="AD44">
        <v>4759754.25</v>
      </c>
      <c r="AE44">
        <v>4738906.75</v>
      </c>
      <c r="AF44">
        <v>4718059.25</v>
      </c>
      <c r="AG44">
        <v>4697211.75</v>
      </c>
      <c r="AH44">
        <v>4676364.25</v>
      </c>
    </row>
    <row r="45" spans="1:34">
      <c r="A45" t="s">
        <v>116</v>
      </c>
      <c r="B45" t="s">
        <v>179</v>
      </c>
      <c r="C45">
        <f t="shared" si="0"/>
        <v>19902010</v>
      </c>
      <c r="D45">
        <v>6875446.3181818184</v>
      </c>
      <c r="E45">
        <v>6874544.8863636367</v>
      </c>
      <c r="F45">
        <v>6873643.4545454551</v>
      </c>
      <c r="G45">
        <v>6872742.0227272734</v>
      </c>
      <c r="H45">
        <v>6871840.5909090918</v>
      </c>
      <c r="I45">
        <v>6870939.1590909101</v>
      </c>
      <c r="J45">
        <v>6870037.7272727285</v>
      </c>
      <c r="K45">
        <v>6869136.2954545468</v>
      </c>
      <c r="L45">
        <v>6868234.8636363652</v>
      </c>
      <c r="M45">
        <v>6867333.4318181835</v>
      </c>
      <c r="N45">
        <v>6866432.0000000047</v>
      </c>
      <c r="O45">
        <v>6863166.0500000045</v>
      </c>
      <c r="P45">
        <v>6859900.1000000043</v>
      </c>
      <c r="Q45">
        <v>6856634.1500000041</v>
      </c>
      <c r="R45">
        <v>6853368.2000000039</v>
      </c>
      <c r="S45">
        <v>6850102.2500000037</v>
      </c>
      <c r="T45">
        <v>6846836.3000000035</v>
      </c>
      <c r="U45">
        <v>6843570.3500000034</v>
      </c>
      <c r="V45">
        <v>6840304.4000000032</v>
      </c>
      <c r="W45">
        <v>6837038.450000003</v>
      </c>
      <c r="X45">
        <v>6833772.5000000047</v>
      </c>
      <c r="Y45">
        <v>6826590.4500000048</v>
      </c>
      <c r="Z45">
        <v>6819408.400000005</v>
      </c>
      <c r="AA45">
        <v>6812226.3500000052</v>
      </c>
      <c r="AB45">
        <v>6805044.3000000054</v>
      </c>
      <c r="AC45">
        <v>6797862.2500000056</v>
      </c>
      <c r="AD45">
        <v>6790680.2000000058</v>
      </c>
      <c r="AE45">
        <v>6783498.150000006</v>
      </c>
      <c r="AF45">
        <v>6776316.1000000061</v>
      </c>
      <c r="AG45">
        <v>6769134.0500000063</v>
      </c>
      <c r="AH45">
        <v>6761952.0000000047</v>
      </c>
    </row>
    <row r="46" spans="1:34">
      <c r="A46" t="s">
        <v>116</v>
      </c>
      <c r="B46" t="s">
        <v>179</v>
      </c>
      <c r="C46">
        <f t="shared" si="0"/>
        <v>2012020</v>
      </c>
      <c r="D46">
        <v>1289479.7567509091</v>
      </c>
      <c r="E46">
        <v>1289479.7283418183</v>
      </c>
      <c r="F46">
        <v>1289479.6999327275</v>
      </c>
      <c r="G46">
        <v>1289479.6715236367</v>
      </c>
      <c r="H46">
        <v>1289479.6431145458</v>
      </c>
      <c r="I46">
        <v>1289479.614705455</v>
      </c>
      <c r="J46">
        <v>1289479.5862963642</v>
      </c>
      <c r="K46">
        <v>1289479.5578872734</v>
      </c>
      <c r="L46">
        <v>1289479.5294781826</v>
      </c>
      <c r="M46">
        <v>1289479.5010690917</v>
      </c>
      <c r="N46">
        <v>1289479.4726600011</v>
      </c>
      <c r="O46">
        <v>1289478.2164100013</v>
      </c>
      <c r="P46">
        <v>1289476.9601600012</v>
      </c>
      <c r="Q46">
        <v>1289475.7039100011</v>
      </c>
      <c r="R46">
        <v>1289474.447660001</v>
      </c>
      <c r="S46">
        <v>1289473.1914100009</v>
      </c>
      <c r="T46">
        <v>1289471.9351600008</v>
      </c>
      <c r="U46">
        <v>1289470.6789100007</v>
      </c>
      <c r="V46">
        <v>1289469.4226600006</v>
      </c>
      <c r="W46">
        <v>1289468.1664100005</v>
      </c>
      <c r="X46">
        <v>1289466.9101600004</v>
      </c>
      <c r="Y46">
        <v>1289292.6976600005</v>
      </c>
      <c r="Z46">
        <v>1289118.4851600006</v>
      </c>
      <c r="AA46">
        <v>1288944.2726600007</v>
      </c>
      <c r="AB46">
        <v>1288770.0601600008</v>
      </c>
      <c r="AC46">
        <v>1288595.8476600009</v>
      </c>
      <c r="AD46">
        <v>1288421.635160001</v>
      </c>
      <c r="AE46">
        <v>1288247.4226600011</v>
      </c>
      <c r="AF46">
        <v>1288073.2101600012</v>
      </c>
      <c r="AG46">
        <v>1287898.9976600013</v>
      </c>
      <c r="AH46">
        <v>1287724.7851600014</v>
      </c>
    </row>
    <row r="47" spans="1:34">
      <c r="A47" t="s">
        <v>116</v>
      </c>
      <c r="B47" t="s">
        <v>181</v>
      </c>
      <c r="C47">
        <f t="shared" si="0"/>
        <v>1945</v>
      </c>
      <c r="D47">
        <v>14729401.090909092</v>
      </c>
      <c r="E47">
        <v>14682809.181818184</v>
      </c>
      <c r="F47">
        <v>14636217.272727275</v>
      </c>
      <c r="G47">
        <v>14589625.363636367</v>
      </c>
      <c r="H47">
        <v>14543033.454545459</v>
      </c>
      <c r="I47">
        <v>14496441.545454551</v>
      </c>
      <c r="J47">
        <v>14449849.636363642</v>
      </c>
      <c r="K47">
        <v>14403257.727272734</v>
      </c>
      <c r="L47">
        <v>14356665.818181826</v>
      </c>
      <c r="M47">
        <v>14310073.909090918</v>
      </c>
      <c r="N47">
        <v>14263482</v>
      </c>
      <c r="O47">
        <v>14194140.9</v>
      </c>
      <c r="P47">
        <v>14124799.800000001</v>
      </c>
      <c r="Q47">
        <v>14055458.700000001</v>
      </c>
      <c r="R47">
        <v>13986117.600000001</v>
      </c>
      <c r="S47">
        <v>13916776.500000002</v>
      </c>
      <c r="T47">
        <v>13847435.400000002</v>
      </c>
      <c r="U47">
        <v>13778094.300000003</v>
      </c>
      <c r="V47">
        <v>13708753.200000003</v>
      </c>
      <c r="W47">
        <v>13639412.100000003</v>
      </c>
      <c r="X47">
        <v>13570071</v>
      </c>
      <c r="Y47">
        <v>13474946.300000001</v>
      </c>
      <c r="Z47">
        <v>13379821.600000001</v>
      </c>
      <c r="AA47">
        <v>13284696.900000002</v>
      </c>
      <c r="AB47">
        <v>13189572.200000003</v>
      </c>
      <c r="AC47">
        <v>13094447.500000004</v>
      </c>
      <c r="AD47">
        <v>12999322.800000004</v>
      </c>
      <c r="AE47">
        <v>12904198.100000005</v>
      </c>
      <c r="AF47">
        <v>12809073.400000006</v>
      </c>
      <c r="AG47">
        <v>12713948.700000007</v>
      </c>
      <c r="AH47">
        <v>12618824</v>
      </c>
    </row>
    <row r="48" spans="1:34">
      <c r="A48" t="s">
        <v>116</v>
      </c>
      <c r="B48" t="s">
        <v>181</v>
      </c>
      <c r="C48">
        <f t="shared" si="0"/>
        <v>1945969</v>
      </c>
      <c r="D48">
        <v>7684905.1818181816</v>
      </c>
      <c r="E48">
        <v>7660596.3636363633</v>
      </c>
      <c r="F48">
        <v>7636287.5454545449</v>
      </c>
      <c r="G48">
        <v>7611978.7272727266</v>
      </c>
      <c r="H48">
        <v>7587669.9090909082</v>
      </c>
      <c r="I48">
        <v>7563361.0909090899</v>
      </c>
      <c r="J48">
        <v>7539052.2727272715</v>
      </c>
      <c r="K48">
        <v>7514743.4545454532</v>
      </c>
      <c r="L48">
        <v>7490434.6363636348</v>
      </c>
      <c r="M48">
        <v>7466125.8181818165</v>
      </c>
      <c r="N48">
        <v>7441817</v>
      </c>
      <c r="O48">
        <v>7405639</v>
      </c>
      <c r="P48">
        <v>7369461</v>
      </c>
      <c r="Q48">
        <v>7333283</v>
      </c>
      <c r="R48">
        <v>7297105</v>
      </c>
      <c r="S48">
        <v>7260927</v>
      </c>
      <c r="T48">
        <v>7224749</v>
      </c>
      <c r="U48">
        <v>7188571</v>
      </c>
      <c r="V48">
        <v>7152393</v>
      </c>
      <c r="W48">
        <v>7116215</v>
      </c>
      <c r="X48">
        <v>7080037</v>
      </c>
      <c r="Y48">
        <v>7030406.75</v>
      </c>
      <c r="Z48">
        <v>6980776.5</v>
      </c>
      <c r="AA48">
        <v>6931146.25</v>
      </c>
      <c r="AB48">
        <v>6881516</v>
      </c>
      <c r="AC48">
        <v>6831885.75</v>
      </c>
      <c r="AD48">
        <v>6782255.5</v>
      </c>
      <c r="AE48">
        <v>6732625.25</v>
      </c>
      <c r="AF48">
        <v>6682995</v>
      </c>
      <c r="AG48">
        <v>6633364.75</v>
      </c>
      <c r="AH48">
        <v>6583734.5</v>
      </c>
    </row>
    <row r="49" spans="1:34">
      <c r="A49" t="s">
        <v>116</v>
      </c>
      <c r="B49" t="s">
        <v>181</v>
      </c>
      <c r="C49">
        <f t="shared" si="0"/>
        <v>1970989</v>
      </c>
      <c r="D49">
        <v>3877568.7272727271</v>
      </c>
      <c r="E49">
        <v>3865171.7045454541</v>
      </c>
      <c r="F49">
        <v>3852774.6818181812</v>
      </c>
      <c r="G49">
        <v>3840377.6590909082</v>
      </c>
      <c r="H49">
        <v>3827980.6363636353</v>
      </c>
      <c r="I49">
        <v>3815583.6136363624</v>
      </c>
      <c r="J49">
        <v>3803186.5909090894</v>
      </c>
      <c r="K49">
        <v>3790789.5681818165</v>
      </c>
      <c r="L49">
        <v>3778392.5454545435</v>
      </c>
      <c r="M49">
        <v>3765995.5227272706</v>
      </c>
      <c r="N49">
        <v>3753598.5</v>
      </c>
      <c r="O49">
        <v>3731757.1499999994</v>
      </c>
      <c r="P49">
        <v>3709915.7999999989</v>
      </c>
      <c r="Q49">
        <v>3688074.4499999983</v>
      </c>
      <c r="R49">
        <v>3666233.0999999978</v>
      </c>
      <c r="S49">
        <v>3644391.7499999972</v>
      </c>
      <c r="T49">
        <v>3622550.3999999966</v>
      </c>
      <c r="U49">
        <v>3600709.0499999961</v>
      </c>
      <c r="V49">
        <v>3578867.6999999955</v>
      </c>
      <c r="W49">
        <v>3557026.349999995</v>
      </c>
      <c r="X49">
        <v>3535185</v>
      </c>
      <c r="Y49">
        <v>3500429.2749999999</v>
      </c>
      <c r="Z49">
        <v>3465673.55</v>
      </c>
      <c r="AA49">
        <v>3430917.8249999997</v>
      </c>
      <c r="AB49">
        <v>3396162.0999999996</v>
      </c>
      <c r="AC49">
        <v>3361406.3749999995</v>
      </c>
      <c r="AD49">
        <v>3326650.6499999994</v>
      </c>
      <c r="AE49">
        <v>3291894.9249999993</v>
      </c>
      <c r="AF49">
        <v>3257139.1999999993</v>
      </c>
      <c r="AG49">
        <v>3222383.4749999992</v>
      </c>
      <c r="AH49">
        <v>3187627.75</v>
      </c>
    </row>
    <row r="50" spans="1:34">
      <c r="A50" t="s">
        <v>116</v>
      </c>
      <c r="B50" t="s">
        <v>181</v>
      </c>
      <c r="C50">
        <f t="shared" si="0"/>
        <v>19902010</v>
      </c>
      <c r="D50">
        <v>5660008.6363636358</v>
      </c>
      <c r="E50">
        <v>5658784.2727272715</v>
      </c>
      <c r="F50">
        <v>5657559.9090909073</v>
      </c>
      <c r="G50">
        <v>5656335.5454545431</v>
      </c>
      <c r="H50">
        <v>5655111.1818181789</v>
      </c>
      <c r="I50">
        <v>5653886.8181818146</v>
      </c>
      <c r="J50">
        <v>5652662.4545454504</v>
      </c>
      <c r="K50">
        <v>5651438.0909090862</v>
      </c>
      <c r="L50">
        <v>5650213.7272727219</v>
      </c>
      <c r="M50">
        <v>5648989.3636363577</v>
      </c>
      <c r="N50">
        <v>5647765</v>
      </c>
      <c r="O50">
        <v>5643204</v>
      </c>
      <c r="P50">
        <v>5638643</v>
      </c>
      <c r="Q50">
        <v>5634082</v>
      </c>
      <c r="R50">
        <v>5629521</v>
      </c>
      <c r="S50">
        <v>5624960</v>
      </c>
      <c r="T50">
        <v>5620399</v>
      </c>
      <c r="U50">
        <v>5615838</v>
      </c>
      <c r="V50">
        <v>5611277</v>
      </c>
      <c r="W50">
        <v>5606716</v>
      </c>
      <c r="X50">
        <v>5602155</v>
      </c>
      <c r="Y50">
        <v>5591940.2749999994</v>
      </c>
      <c r="Z50">
        <v>5581725.5499999989</v>
      </c>
      <c r="AA50">
        <v>5571510.8249999983</v>
      </c>
      <c r="AB50">
        <v>5561296.0999999978</v>
      </c>
      <c r="AC50">
        <v>5551081.3749999972</v>
      </c>
      <c r="AD50">
        <v>5540866.6499999966</v>
      </c>
      <c r="AE50">
        <v>5530651.9249999961</v>
      </c>
      <c r="AF50">
        <v>5520437.1999999955</v>
      </c>
      <c r="AG50">
        <v>5510222.474999995</v>
      </c>
      <c r="AH50">
        <v>5500007.75</v>
      </c>
    </row>
    <row r="51" spans="1:34">
      <c r="A51" t="s">
        <v>116</v>
      </c>
      <c r="B51" t="s">
        <v>181</v>
      </c>
      <c r="C51">
        <f t="shared" si="0"/>
        <v>2012020</v>
      </c>
      <c r="D51">
        <v>2024582.6132799999</v>
      </c>
      <c r="E51">
        <v>2024582.6132799999</v>
      </c>
      <c r="F51">
        <v>2024582.6132799999</v>
      </c>
      <c r="G51">
        <v>2024582.6132799999</v>
      </c>
      <c r="H51">
        <v>2024582.6132799999</v>
      </c>
      <c r="I51">
        <v>2024582.6132799999</v>
      </c>
      <c r="J51">
        <v>2024582.6132799999</v>
      </c>
      <c r="K51">
        <v>2024582.6132799999</v>
      </c>
      <c r="L51">
        <v>2024582.6132799999</v>
      </c>
      <c r="M51">
        <v>2024582.6132799999</v>
      </c>
      <c r="N51">
        <v>2024582.6132799999</v>
      </c>
      <c r="O51">
        <v>2024580.6828109999</v>
      </c>
      <c r="P51">
        <v>2024578.7523419997</v>
      </c>
      <c r="Q51">
        <v>2024576.8218729994</v>
      </c>
      <c r="R51">
        <v>2024574.8914039992</v>
      </c>
      <c r="S51">
        <v>2024572.9609349989</v>
      </c>
      <c r="T51">
        <v>2024571.0304659987</v>
      </c>
      <c r="U51">
        <v>2024569.0999969984</v>
      </c>
      <c r="V51">
        <v>2024567.1695279982</v>
      </c>
      <c r="W51">
        <v>2024565.2390589979</v>
      </c>
      <c r="X51">
        <v>2024563.3085899982</v>
      </c>
      <c r="Y51">
        <v>2024283.8703089983</v>
      </c>
      <c r="Z51">
        <v>2024004.4320279984</v>
      </c>
      <c r="AA51">
        <v>2023724.9937469985</v>
      </c>
      <c r="AB51">
        <v>2023445.5554659986</v>
      </c>
      <c r="AC51">
        <v>2023166.1171849987</v>
      </c>
      <c r="AD51">
        <v>2022886.6789039988</v>
      </c>
      <c r="AE51">
        <v>2022607.2406229989</v>
      </c>
      <c r="AF51">
        <v>2022327.802341999</v>
      </c>
      <c r="AG51">
        <v>2022048.3640609991</v>
      </c>
      <c r="AH51">
        <v>2021768.9257799981</v>
      </c>
    </row>
    <row r="52" spans="1:34">
      <c r="A52" t="s">
        <v>116</v>
      </c>
      <c r="B52" t="s">
        <v>183</v>
      </c>
      <c r="C52">
        <f t="shared" si="0"/>
        <v>1945</v>
      </c>
      <c r="D52">
        <v>4317120.7045454541</v>
      </c>
      <c r="E52">
        <v>4303477.9090909082</v>
      </c>
      <c r="F52">
        <v>4289835.1136363624</v>
      </c>
      <c r="G52">
        <v>4276192.3181818165</v>
      </c>
      <c r="H52">
        <v>4262549.5227272706</v>
      </c>
      <c r="I52">
        <v>4248906.7272727247</v>
      </c>
      <c r="J52">
        <v>4235263.9318181789</v>
      </c>
      <c r="K52">
        <v>4221621.136363633</v>
      </c>
      <c r="L52">
        <v>4207978.3409090871</v>
      </c>
      <c r="M52">
        <v>4194335.5454545412</v>
      </c>
      <c r="N52">
        <v>4180692.75</v>
      </c>
      <c r="O52">
        <v>4160492.875</v>
      </c>
      <c r="P52">
        <v>4140293</v>
      </c>
      <c r="Q52">
        <v>4120093.125</v>
      </c>
      <c r="R52">
        <v>4099893.25</v>
      </c>
      <c r="S52">
        <v>4079693.375</v>
      </c>
      <c r="T52">
        <v>4059493.5</v>
      </c>
      <c r="U52">
        <v>4039293.625</v>
      </c>
      <c r="V52">
        <v>4019093.75</v>
      </c>
      <c r="W52">
        <v>3998893.875</v>
      </c>
      <c r="X52">
        <v>3978694</v>
      </c>
      <c r="Y52">
        <v>3951060.9750000001</v>
      </c>
      <c r="Z52">
        <v>3923427.95</v>
      </c>
      <c r="AA52">
        <v>3895794.9250000003</v>
      </c>
      <c r="AB52">
        <v>3868161.9000000004</v>
      </c>
      <c r="AC52">
        <v>3840528.8750000005</v>
      </c>
      <c r="AD52">
        <v>3812895.8500000006</v>
      </c>
      <c r="AE52">
        <v>3785262.8250000007</v>
      </c>
      <c r="AF52">
        <v>3757629.8000000007</v>
      </c>
      <c r="AG52">
        <v>3729996.7750000008</v>
      </c>
      <c r="AH52">
        <v>3702363.75</v>
      </c>
    </row>
    <row r="53" spans="1:34">
      <c r="A53" t="s">
        <v>116</v>
      </c>
      <c r="B53" t="s">
        <v>183</v>
      </c>
      <c r="C53">
        <f t="shared" si="0"/>
        <v>1945969</v>
      </c>
      <c r="D53">
        <v>2252410.7727272729</v>
      </c>
      <c r="E53">
        <v>2245292.7954545459</v>
      </c>
      <c r="F53">
        <v>2238174.8181818188</v>
      </c>
      <c r="G53">
        <v>2231056.8409090918</v>
      </c>
      <c r="H53">
        <v>2223938.8636363647</v>
      </c>
      <c r="I53">
        <v>2216820.8863636376</v>
      </c>
      <c r="J53">
        <v>2209702.9090909106</v>
      </c>
      <c r="K53">
        <v>2202584.9318181835</v>
      </c>
      <c r="L53">
        <v>2195466.9545454565</v>
      </c>
      <c r="M53">
        <v>2188348.9772727294</v>
      </c>
      <c r="N53">
        <v>2181231</v>
      </c>
      <c r="O53">
        <v>2170691.9375</v>
      </c>
      <c r="P53">
        <v>2160152.875</v>
      </c>
      <c r="Q53">
        <v>2149613.8125</v>
      </c>
      <c r="R53">
        <v>2139074.75</v>
      </c>
      <c r="S53">
        <v>2128535.6875</v>
      </c>
      <c r="T53">
        <v>2117996.625</v>
      </c>
      <c r="U53">
        <v>2107457.5625</v>
      </c>
      <c r="V53">
        <v>2096918.5</v>
      </c>
      <c r="W53">
        <v>2086379.4375</v>
      </c>
      <c r="X53">
        <v>2075840.375</v>
      </c>
      <c r="Y53">
        <v>2061423.15</v>
      </c>
      <c r="Z53">
        <v>2047005.9249999998</v>
      </c>
      <c r="AA53">
        <v>2032588.6999999997</v>
      </c>
      <c r="AB53">
        <v>2018171.4749999996</v>
      </c>
      <c r="AC53">
        <v>2003754.2499999995</v>
      </c>
      <c r="AD53">
        <v>1989337.0249999994</v>
      </c>
      <c r="AE53">
        <v>1974919.7999999993</v>
      </c>
      <c r="AF53">
        <v>1960502.5749999993</v>
      </c>
      <c r="AG53">
        <v>1946085.3499999992</v>
      </c>
      <c r="AH53">
        <v>1931668.125</v>
      </c>
    </row>
    <row r="54" spans="1:34">
      <c r="A54" t="s">
        <v>116</v>
      </c>
      <c r="B54" t="s">
        <v>183</v>
      </c>
      <c r="C54">
        <f t="shared" si="0"/>
        <v>1970989</v>
      </c>
      <c r="D54">
        <v>3357134.9431818184</v>
      </c>
      <c r="E54">
        <v>3352818.8863636367</v>
      </c>
      <c r="F54">
        <v>3348502.8295454551</v>
      </c>
      <c r="G54">
        <v>3344186.7727272734</v>
      </c>
      <c r="H54">
        <v>3339870.7159090918</v>
      </c>
      <c r="I54">
        <v>3335554.6590909101</v>
      </c>
      <c r="J54">
        <v>3331238.6022727285</v>
      </c>
      <c r="K54">
        <v>3326922.5454545468</v>
      </c>
      <c r="L54">
        <v>3322606.4886363652</v>
      </c>
      <c r="M54">
        <v>3318290.4318181835</v>
      </c>
      <c r="N54">
        <v>3313974.3750000023</v>
      </c>
      <c r="O54">
        <v>3306153.9875000026</v>
      </c>
      <c r="P54">
        <v>3298333.6000000024</v>
      </c>
      <c r="Q54">
        <v>3290513.2125000022</v>
      </c>
      <c r="R54">
        <v>3282692.825000002</v>
      </c>
      <c r="S54">
        <v>3274872.4375000019</v>
      </c>
      <c r="T54">
        <v>3267052.0500000017</v>
      </c>
      <c r="U54">
        <v>3259231.6625000015</v>
      </c>
      <c r="V54">
        <v>3251411.2750000013</v>
      </c>
      <c r="W54">
        <v>3243590.8875000011</v>
      </c>
      <c r="X54">
        <v>3235770.5000000009</v>
      </c>
      <c r="Y54">
        <v>3223126.6000000006</v>
      </c>
      <c r="Z54">
        <v>3210482.7</v>
      </c>
      <c r="AA54">
        <v>3197838.8</v>
      </c>
      <c r="AB54">
        <v>3185194.8999999994</v>
      </c>
      <c r="AC54">
        <v>3172550.9999999991</v>
      </c>
      <c r="AD54">
        <v>3159907.0999999987</v>
      </c>
      <c r="AE54">
        <v>3147263.1999999983</v>
      </c>
      <c r="AF54">
        <v>3134619.299999998</v>
      </c>
      <c r="AG54">
        <v>3121975.3999999976</v>
      </c>
      <c r="AH54">
        <v>3109331.4999999991</v>
      </c>
    </row>
    <row r="55" spans="1:34">
      <c r="A55" t="s">
        <v>116</v>
      </c>
      <c r="B55" t="s">
        <v>183</v>
      </c>
      <c r="C55">
        <f t="shared" si="0"/>
        <v>19902010</v>
      </c>
      <c r="D55">
        <v>4433529.1818181816</v>
      </c>
      <c r="E55">
        <v>4433008.1136363633</v>
      </c>
      <c r="F55">
        <v>4432487.0454545449</v>
      </c>
      <c r="G55">
        <v>4431965.9772727266</v>
      </c>
      <c r="H55">
        <v>4431444.9090909082</v>
      </c>
      <c r="I55">
        <v>4430923.8409090899</v>
      </c>
      <c r="J55">
        <v>4430402.7727272715</v>
      </c>
      <c r="K55">
        <v>4429881.7045454532</v>
      </c>
      <c r="L55">
        <v>4429360.6363636348</v>
      </c>
      <c r="M55">
        <v>4428839.5681818165</v>
      </c>
      <c r="N55">
        <v>4428318.4999999981</v>
      </c>
      <c r="O55">
        <v>4426355.487499998</v>
      </c>
      <c r="P55">
        <v>4424392.4749999978</v>
      </c>
      <c r="Q55">
        <v>4422429.4624999976</v>
      </c>
      <c r="R55">
        <v>4420466.4499999974</v>
      </c>
      <c r="S55">
        <v>4418503.4374999972</v>
      </c>
      <c r="T55">
        <v>4416540.424999997</v>
      </c>
      <c r="U55">
        <v>4414577.4124999968</v>
      </c>
      <c r="V55">
        <v>4412614.3999999966</v>
      </c>
      <c r="W55">
        <v>4410651.3874999965</v>
      </c>
      <c r="X55">
        <v>4408688.3749999963</v>
      </c>
      <c r="Y55">
        <v>4404365.0499999961</v>
      </c>
      <c r="Z55">
        <v>4400041.7249999959</v>
      </c>
      <c r="AA55">
        <v>4395718.3999999957</v>
      </c>
      <c r="AB55">
        <v>4391395.0749999955</v>
      </c>
      <c r="AC55">
        <v>4387071.7499999953</v>
      </c>
      <c r="AD55">
        <v>4382748.4249999952</v>
      </c>
      <c r="AE55">
        <v>4378425.099999995</v>
      </c>
      <c r="AF55">
        <v>4374101.7749999948</v>
      </c>
      <c r="AG55">
        <v>4369778.4499999946</v>
      </c>
      <c r="AH55">
        <v>4365455.1249999963</v>
      </c>
    </row>
    <row r="56" spans="1:34">
      <c r="A56" t="s">
        <v>116</v>
      </c>
      <c r="B56" t="s">
        <v>183</v>
      </c>
      <c r="C56">
        <f t="shared" si="0"/>
        <v>2012020</v>
      </c>
      <c r="D56">
        <v>344083.85084727273</v>
      </c>
      <c r="E56">
        <v>344083.84232454543</v>
      </c>
      <c r="F56">
        <v>344083.83380181814</v>
      </c>
      <c r="G56">
        <v>344083.82527909084</v>
      </c>
      <c r="H56">
        <v>344083.81675636355</v>
      </c>
      <c r="I56">
        <v>344083.80823363626</v>
      </c>
      <c r="J56">
        <v>344083.79971090896</v>
      </c>
      <c r="K56">
        <v>344083.79118818167</v>
      </c>
      <c r="L56">
        <v>344083.78266545438</v>
      </c>
      <c r="M56">
        <v>344083.77414272708</v>
      </c>
      <c r="N56">
        <v>344083.76562000002</v>
      </c>
      <c r="O56">
        <v>344082.94696800003</v>
      </c>
      <c r="P56">
        <v>344082.12831600005</v>
      </c>
      <c r="Q56">
        <v>344081.30966400006</v>
      </c>
      <c r="R56">
        <v>344080.49101200007</v>
      </c>
      <c r="S56">
        <v>344079.67236000008</v>
      </c>
      <c r="T56">
        <v>344078.8537080001</v>
      </c>
      <c r="U56">
        <v>344078.03505600011</v>
      </c>
      <c r="V56">
        <v>344077.21640400012</v>
      </c>
      <c r="W56">
        <v>344076.39775200014</v>
      </c>
      <c r="X56">
        <v>344075.57909999992</v>
      </c>
      <c r="Y56">
        <v>343975.75712699996</v>
      </c>
      <c r="Z56">
        <v>343875.93515400001</v>
      </c>
      <c r="AA56">
        <v>343776.11318100005</v>
      </c>
      <c r="AB56">
        <v>343676.2912080001</v>
      </c>
      <c r="AC56">
        <v>343576.46923500014</v>
      </c>
      <c r="AD56">
        <v>343476.64726200019</v>
      </c>
      <c r="AE56">
        <v>343376.82528900023</v>
      </c>
      <c r="AF56">
        <v>343277.00331600028</v>
      </c>
      <c r="AG56">
        <v>343177.18134300032</v>
      </c>
      <c r="AH56">
        <v>343077.35937000002</v>
      </c>
    </row>
    <row r="57" spans="1:34">
      <c r="A57" t="s">
        <v>116</v>
      </c>
      <c r="B57" t="s">
        <v>185</v>
      </c>
      <c r="C57">
        <f t="shared" si="0"/>
        <v>1945</v>
      </c>
      <c r="D57">
        <v>7662203.5</v>
      </c>
      <c r="E57">
        <v>7637963.5</v>
      </c>
      <c r="F57">
        <v>7613723.5</v>
      </c>
      <c r="G57">
        <v>7589483.5</v>
      </c>
      <c r="H57">
        <v>7565243.5</v>
      </c>
      <c r="I57">
        <v>7541003.5</v>
      </c>
      <c r="J57">
        <v>7516763.5</v>
      </c>
      <c r="K57">
        <v>7492523.5</v>
      </c>
      <c r="L57">
        <v>7468283.5</v>
      </c>
      <c r="M57">
        <v>7444043.5</v>
      </c>
      <c r="N57">
        <v>7419803.5</v>
      </c>
      <c r="O57">
        <v>7383718.5499999998</v>
      </c>
      <c r="P57">
        <v>7347633.5999999996</v>
      </c>
      <c r="Q57">
        <v>7311548.6499999994</v>
      </c>
      <c r="R57">
        <v>7275463.6999999993</v>
      </c>
      <c r="S57">
        <v>7239378.7499999991</v>
      </c>
      <c r="T57">
        <v>7203293.7999999989</v>
      </c>
      <c r="U57">
        <v>7167208.8499999987</v>
      </c>
      <c r="V57">
        <v>7131123.8999999985</v>
      </c>
      <c r="W57">
        <v>7095038.9499999983</v>
      </c>
      <c r="X57">
        <v>7058954</v>
      </c>
      <c r="Y57">
        <v>7009478.5499999998</v>
      </c>
      <c r="Z57">
        <v>6960003.0999999996</v>
      </c>
      <c r="AA57">
        <v>6910527.6499999994</v>
      </c>
      <c r="AB57">
        <v>6861052.1999999993</v>
      </c>
      <c r="AC57">
        <v>6811576.7499999991</v>
      </c>
      <c r="AD57">
        <v>6762101.2999999989</v>
      </c>
      <c r="AE57">
        <v>6712625.8499999987</v>
      </c>
      <c r="AF57">
        <v>6663150.3999999985</v>
      </c>
      <c r="AG57">
        <v>6613674.9499999983</v>
      </c>
      <c r="AH57">
        <v>6564199.5</v>
      </c>
    </row>
    <row r="58" spans="1:34">
      <c r="A58" t="s">
        <v>116</v>
      </c>
      <c r="B58" t="s">
        <v>185</v>
      </c>
      <c r="C58">
        <f t="shared" si="0"/>
        <v>1945969</v>
      </c>
      <c r="D58">
        <v>3997671.2954545454</v>
      </c>
      <c r="E58">
        <v>3985024.3409090908</v>
      </c>
      <c r="F58">
        <v>3972377.3863636362</v>
      </c>
      <c r="G58">
        <v>3959730.4318181816</v>
      </c>
      <c r="H58">
        <v>3947083.4772727271</v>
      </c>
      <c r="I58">
        <v>3934436.5227272725</v>
      </c>
      <c r="J58">
        <v>3921789.5681818179</v>
      </c>
      <c r="K58">
        <v>3909142.6136363633</v>
      </c>
      <c r="L58">
        <v>3896495.6590909087</v>
      </c>
      <c r="M58">
        <v>3883848.7045454541</v>
      </c>
      <c r="N58">
        <v>3871201.75</v>
      </c>
      <c r="O58">
        <v>3852374.8250000002</v>
      </c>
      <c r="P58">
        <v>3833547.9000000004</v>
      </c>
      <c r="Q58">
        <v>3814720.9750000006</v>
      </c>
      <c r="R58">
        <v>3795894.0500000007</v>
      </c>
      <c r="S58">
        <v>3777067.1250000009</v>
      </c>
      <c r="T58">
        <v>3758240.2000000011</v>
      </c>
      <c r="U58">
        <v>3739413.2750000013</v>
      </c>
      <c r="V58">
        <v>3720586.3500000015</v>
      </c>
      <c r="W58">
        <v>3701759.4250000017</v>
      </c>
      <c r="X58">
        <v>3682932.5</v>
      </c>
      <c r="Y58">
        <v>3657119.2250000001</v>
      </c>
      <c r="Z58">
        <v>3631305.95</v>
      </c>
      <c r="AA58">
        <v>3605492.6750000003</v>
      </c>
      <c r="AB58">
        <v>3579679.4000000004</v>
      </c>
      <c r="AC58">
        <v>3553866.1250000005</v>
      </c>
      <c r="AD58">
        <v>3528052.8500000006</v>
      </c>
      <c r="AE58">
        <v>3502239.5750000007</v>
      </c>
      <c r="AF58">
        <v>3476426.3000000007</v>
      </c>
      <c r="AG58">
        <v>3450613.0250000008</v>
      </c>
      <c r="AH58">
        <v>3424799.75</v>
      </c>
    </row>
    <row r="59" spans="1:34">
      <c r="A59" t="s">
        <v>116</v>
      </c>
      <c r="B59" t="s">
        <v>185</v>
      </c>
      <c r="C59">
        <f t="shared" si="0"/>
        <v>1970989</v>
      </c>
      <c r="D59">
        <v>2540740.7272727275</v>
      </c>
      <c r="E59">
        <v>2532577.9545454551</v>
      </c>
      <c r="F59">
        <v>2524415.1818181826</v>
      </c>
      <c r="G59">
        <v>2516252.4090909101</v>
      </c>
      <c r="H59">
        <v>2508089.6363636376</v>
      </c>
      <c r="I59">
        <v>2499926.8636363652</v>
      </c>
      <c r="J59">
        <v>2491764.0909090927</v>
      </c>
      <c r="K59">
        <v>2483601.3181818202</v>
      </c>
      <c r="L59">
        <v>2475438.5454545477</v>
      </c>
      <c r="M59">
        <v>2467275.7727272753</v>
      </c>
      <c r="N59">
        <v>2459113</v>
      </c>
      <c r="O59">
        <v>2443827.4</v>
      </c>
      <c r="P59">
        <v>2428541.7999999998</v>
      </c>
      <c r="Q59">
        <v>2413256.1999999997</v>
      </c>
      <c r="R59">
        <v>2397970.5999999996</v>
      </c>
      <c r="S59">
        <v>2382684.9999999995</v>
      </c>
      <c r="T59">
        <v>2367399.3999999994</v>
      </c>
      <c r="U59">
        <v>2352113.7999999993</v>
      </c>
      <c r="V59">
        <v>2336828.1999999993</v>
      </c>
      <c r="W59">
        <v>2321542.5999999992</v>
      </c>
      <c r="X59">
        <v>2306257</v>
      </c>
      <c r="Y59">
        <v>2280910.3250000002</v>
      </c>
      <c r="Z59">
        <v>2255563.6500000004</v>
      </c>
      <c r="AA59">
        <v>2230216.9750000006</v>
      </c>
      <c r="AB59">
        <v>2204870.3000000007</v>
      </c>
      <c r="AC59">
        <v>2179523.6250000009</v>
      </c>
      <c r="AD59">
        <v>2154176.9500000011</v>
      </c>
      <c r="AE59">
        <v>2128830.2750000013</v>
      </c>
      <c r="AF59">
        <v>2103483.6000000015</v>
      </c>
      <c r="AG59">
        <v>2078136.9250000017</v>
      </c>
      <c r="AH59">
        <v>2052790.25</v>
      </c>
    </row>
    <row r="60" spans="1:34">
      <c r="A60" t="s">
        <v>116</v>
      </c>
      <c r="B60" t="s">
        <v>185</v>
      </c>
      <c r="C60">
        <f t="shared" si="0"/>
        <v>19902010</v>
      </c>
      <c r="D60">
        <v>7777050.4545454541</v>
      </c>
      <c r="E60">
        <v>7776063.4090909082</v>
      </c>
      <c r="F60">
        <v>7775076.3636363624</v>
      </c>
      <c r="G60">
        <v>7774089.3181818165</v>
      </c>
      <c r="H60">
        <v>7773102.2727272706</v>
      </c>
      <c r="I60">
        <v>7772115.2272727247</v>
      </c>
      <c r="J60">
        <v>7771128.1818181789</v>
      </c>
      <c r="K60">
        <v>7770141.136363633</v>
      </c>
      <c r="L60">
        <v>7769154.0909090871</v>
      </c>
      <c r="M60">
        <v>7768167.0454545412</v>
      </c>
      <c r="N60">
        <v>7767180</v>
      </c>
      <c r="O60">
        <v>7763522.5</v>
      </c>
      <c r="P60">
        <v>7759865</v>
      </c>
      <c r="Q60">
        <v>7756207.5</v>
      </c>
      <c r="R60">
        <v>7752550</v>
      </c>
      <c r="S60">
        <v>7748892.5</v>
      </c>
      <c r="T60">
        <v>7745235</v>
      </c>
      <c r="U60">
        <v>7741577.5</v>
      </c>
      <c r="V60">
        <v>7737920</v>
      </c>
      <c r="W60">
        <v>7734262.5</v>
      </c>
      <c r="X60">
        <v>7730604.9999999963</v>
      </c>
      <c r="Y60">
        <v>7722449.9749999959</v>
      </c>
      <c r="Z60">
        <v>7714294.9499999955</v>
      </c>
      <c r="AA60">
        <v>7706139.9249999952</v>
      </c>
      <c r="AB60">
        <v>7697984.8999999948</v>
      </c>
      <c r="AC60">
        <v>7689829.8749999944</v>
      </c>
      <c r="AD60">
        <v>7681674.849999994</v>
      </c>
      <c r="AE60">
        <v>7673519.8249999937</v>
      </c>
      <c r="AF60">
        <v>7665364.7999999933</v>
      </c>
      <c r="AG60">
        <v>7657209.7749999929</v>
      </c>
      <c r="AH60">
        <v>7649054.7499999963</v>
      </c>
    </row>
    <row r="61" spans="1:34">
      <c r="A61" t="s">
        <v>116</v>
      </c>
      <c r="B61" t="s">
        <v>185</v>
      </c>
      <c r="C61">
        <f t="shared" si="0"/>
        <v>2012020</v>
      </c>
      <c r="D61">
        <v>1337072.01562</v>
      </c>
      <c r="E61">
        <v>1337072.01562</v>
      </c>
      <c r="F61">
        <v>1337072.01562</v>
      </c>
      <c r="G61">
        <v>1337072.01562</v>
      </c>
      <c r="H61">
        <v>1337072.01562</v>
      </c>
      <c r="I61">
        <v>1337072.01562</v>
      </c>
      <c r="J61">
        <v>1337072.01562</v>
      </c>
      <c r="K61">
        <v>1337072.01562</v>
      </c>
      <c r="L61">
        <v>1337072.01562</v>
      </c>
      <c r="M61">
        <v>1337072.01562</v>
      </c>
      <c r="N61">
        <v>1337072.01562</v>
      </c>
      <c r="O61">
        <v>1337070.56562</v>
      </c>
      <c r="P61">
        <v>1337069.1156200001</v>
      </c>
      <c r="Q61">
        <v>1337067.6656200001</v>
      </c>
      <c r="R61">
        <v>1337066.2156200001</v>
      </c>
      <c r="S61">
        <v>1337064.7656200002</v>
      </c>
      <c r="T61">
        <v>1337063.3156200002</v>
      </c>
      <c r="U61">
        <v>1337061.8656200003</v>
      </c>
      <c r="V61">
        <v>1337060.4156200003</v>
      </c>
      <c r="W61">
        <v>1337058.9656200004</v>
      </c>
      <c r="X61">
        <v>1337057.51562</v>
      </c>
      <c r="Y61">
        <v>1336873.6339799999</v>
      </c>
      <c r="Z61">
        <v>1336689.7523399999</v>
      </c>
      <c r="AA61">
        <v>1336505.8706999999</v>
      </c>
      <c r="AB61">
        <v>1336321.9890599998</v>
      </c>
      <c r="AC61">
        <v>1336138.1074199998</v>
      </c>
      <c r="AD61">
        <v>1335954.2257799997</v>
      </c>
      <c r="AE61">
        <v>1335770.3441399997</v>
      </c>
      <c r="AF61">
        <v>1335586.4624999997</v>
      </c>
      <c r="AG61">
        <v>1335402.5808599996</v>
      </c>
      <c r="AH61">
        <v>1335218.6992199994</v>
      </c>
    </row>
    <row r="62" spans="1:34">
      <c r="A62" t="s">
        <v>118</v>
      </c>
      <c r="B62" t="s">
        <v>175</v>
      </c>
      <c r="C62">
        <f t="shared" si="0"/>
        <v>1945</v>
      </c>
      <c r="D62">
        <v>2685858.9090909092</v>
      </c>
      <c r="E62">
        <v>2673329.8181818184</v>
      </c>
      <c r="F62">
        <v>2660800.7272727275</v>
      </c>
      <c r="G62">
        <v>2648271.6363636367</v>
      </c>
      <c r="H62">
        <v>2635742.5454545459</v>
      </c>
      <c r="I62">
        <v>2623213.4545454551</v>
      </c>
      <c r="J62">
        <v>2610684.3636363642</v>
      </c>
      <c r="K62">
        <v>2598155.2727272734</v>
      </c>
      <c r="L62">
        <v>2585626.1818181826</v>
      </c>
      <c r="M62">
        <v>2573097.0909090918</v>
      </c>
      <c r="N62">
        <v>2560568</v>
      </c>
      <c r="O62">
        <v>2543130.4500000002</v>
      </c>
      <c r="P62">
        <v>2525692.9000000004</v>
      </c>
      <c r="Q62">
        <v>2508255.3500000006</v>
      </c>
      <c r="R62">
        <v>2490817.8000000007</v>
      </c>
      <c r="S62">
        <v>2473380.2500000009</v>
      </c>
      <c r="T62">
        <v>2455942.7000000011</v>
      </c>
      <c r="U62">
        <v>2438505.1500000013</v>
      </c>
      <c r="V62">
        <v>2421067.6000000015</v>
      </c>
      <c r="W62">
        <v>2403630.0500000017</v>
      </c>
      <c r="X62">
        <v>2386192.5</v>
      </c>
      <c r="Y62">
        <v>2364448.9500000002</v>
      </c>
      <c r="Z62">
        <v>2342705.4000000004</v>
      </c>
      <c r="AA62">
        <v>2320961.8500000006</v>
      </c>
      <c r="AB62">
        <v>2299218.3000000007</v>
      </c>
      <c r="AC62">
        <v>2277474.7500000009</v>
      </c>
      <c r="AD62">
        <v>2255731.2000000011</v>
      </c>
      <c r="AE62">
        <v>2233987.6500000013</v>
      </c>
      <c r="AF62">
        <v>2212244.1000000015</v>
      </c>
      <c r="AG62">
        <v>2190500.5500000017</v>
      </c>
      <c r="AH62">
        <v>2168757</v>
      </c>
    </row>
    <row r="63" spans="1:34">
      <c r="A63" t="s">
        <v>118</v>
      </c>
      <c r="B63" t="s">
        <v>175</v>
      </c>
      <c r="C63">
        <f t="shared" si="0"/>
        <v>1945969</v>
      </c>
      <c r="D63">
        <v>5900182.8181818184</v>
      </c>
      <c r="E63">
        <v>5867378.6363636367</v>
      </c>
      <c r="F63">
        <v>5834574.4545454551</v>
      </c>
      <c r="G63">
        <v>5801770.2727272734</v>
      </c>
      <c r="H63">
        <v>5768966.0909090918</v>
      </c>
      <c r="I63">
        <v>5736161.9090909101</v>
      </c>
      <c r="J63">
        <v>5703357.7272727285</v>
      </c>
      <c r="K63">
        <v>5670553.5454545468</v>
      </c>
      <c r="L63">
        <v>5637749.3636363652</v>
      </c>
      <c r="M63">
        <v>5604945.1818181835</v>
      </c>
      <c r="N63">
        <v>5572141</v>
      </c>
      <c r="O63">
        <v>5524101</v>
      </c>
      <c r="P63">
        <v>5476061</v>
      </c>
      <c r="Q63">
        <v>5428021</v>
      </c>
      <c r="R63">
        <v>5379981</v>
      </c>
      <c r="S63">
        <v>5331941</v>
      </c>
      <c r="T63">
        <v>5283901</v>
      </c>
      <c r="U63">
        <v>5235861</v>
      </c>
      <c r="V63">
        <v>5187821</v>
      </c>
      <c r="W63">
        <v>5139781</v>
      </c>
      <c r="X63">
        <v>5091741</v>
      </c>
      <c r="Y63">
        <v>5033595.0999999996</v>
      </c>
      <c r="Z63">
        <v>4975449.1999999993</v>
      </c>
      <c r="AA63">
        <v>4917303.2999999989</v>
      </c>
      <c r="AB63">
        <v>4859157.3999999985</v>
      </c>
      <c r="AC63">
        <v>4801011.4999999981</v>
      </c>
      <c r="AD63">
        <v>4742865.5999999978</v>
      </c>
      <c r="AE63">
        <v>4684719.6999999974</v>
      </c>
      <c r="AF63">
        <v>4626573.799999997</v>
      </c>
      <c r="AG63">
        <v>4568427.8999999966</v>
      </c>
      <c r="AH63">
        <v>4510282</v>
      </c>
    </row>
    <row r="64" spans="1:34">
      <c r="A64" t="s">
        <v>118</v>
      </c>
      <c r="B64" t="s">
        <v>175</v>
      </c>
      <c r="C64">
        <f t="shared" si="0"/>
        <v>1970989</v>
      </c>
      <c r="D64">
        <v>3212796.2045454546</v>
      </c>
      <c r="E64">
        <v>3200809.6590909092</v>
      </c>
      <c r="F64">
        <v>3188823.1136363638</v>
      </c>
      <c r="G64">
        <v>3176836.5681818184</v>
      </c>
      <c r="H64">
        <v>3164850.0227272729</v>
      </c>
      <c r="I64">
        <v>3152863.4772727275</v>
      </c>
      <c r="J64">
        <v>3140876.9318181821</v>
      </c>
      <c r="K64">
        <v>3128890.3863636367</v>
      </c>
      <c r="L64">
        <v>3116903.8409090913</v>
      </c>
      <c r="M64">
        <v>3104917.2954545459</v>
      </c>
      <c r="N64">
        <v>3092930.75</v>
      </c>
      <c r="O64">
        <v>3073023.9000000004</v>
      </c>
      <c r="P64">
        <v>3053117.0500000007</v>
      </c>
      <c r="Q64">
        <v>3033210.2000000011</v>
      </c>
      <c r="R64">
        <v>3013303.3500000015</v>
      </c>
      <c r="S64">
        <v>2993396.5000000019</v>
      </c>
      <c r="T64">
        <v>2973489.6500000022</v>
      </c>
      <c r="U64">
        <v>2953582.8000000026</v>
      </c>
      <c r="V64">
        <v>2933675.950000003</v>
      </c>
      <c r="W64">
        <v>2913769.1000000034</v>
      </c>
      <c r="X64">
        <v>2893862.25</v>
      </c>
      <c r="Y64">
        <v>2864883.35</v>
      </c>
      <c r="Z64">
        <v>2835904.45</v>
      </c>
      <c r="AA64">
        <v>2806925.5500000003</v>
      </c>
      <c r="AB64">
        <v>2777946.6500000004</v>
      </c>
      <c r="AC64">
        <v>2748967.7500000005</v>
      </c>
      <c r="AD64">
        <v>2719988.8500000006</v>
      </c>
      <c r="AE64">
        <v>2691009.9500000007</v>
      </c>
      <c r="AF64">
        <v>2662031.0500000007</v>
      </c>
      <c r="AG64">
        <v>2633052.1500000008</v>
      </c>
      <c r="AH64">
        <v>2604073.25</v>
      </c>
    </row>
    <row r="65" spans="1:34">
      <c r="A65" t="s">
        <v>118</v>
      </c>
      <c r="B65" t="s">
        <v>175</v>
      </c>
      <c r="C65">
        <f t="shared" si="0"/>
        <v>19902010</v>
      </c>
      <c r="D65">
        <v>4761726.2727272734</v>
      </c>
      <c r="E65">
        <v>4761185.2954545468</v>
      </c>
      <c r="F65">
        <v>4760644.3181818202</v>
      </c>
      <c r="G65">
        <v>4760103.3409090936</v>
      </c>
      <c r="H65">
        <v>4759562.363636367</v>
      </c>
      <c r="I65">
        <v>4759021.3863636404</v>
      </c>
      <c r="J65">
        <v>4758480.4090909138</v>
      </c>
      <c r="K65">
        <v>4757939.4318181872</v>
      </c>
      <c r="L65">
        <v>4757398.4545454606</v>
      </c>
      <c r="M65">
        <v>4756857.477272734</v>
      </c>
      <c r="N65">
        <v>4756316.5000000047</v>
      </c>
      <c r="O65">
        <v>4754118.8000000045</v>
      </c>
      <c r="P65">
        <v>4751921.1000000043</v>
      </c>
      <c r="Q65">
        <v>4749723.4000000041</v>
      </c>
      <c r="R65">
        <v>4747525.7000000039</v>
      </c>
      <c r="S65">
        <v>4745328.0000000037</v>
      </c>
      <c r="T65">
        <v>4743130.3000000035</v>
      </c>
      <c r="U65">
        <v>4740932.6000000034</v>
      </c>
      <c r="V65">
        <v>4738734.9000000032</v>
      </c>
      <c r="W65">
        <v>4736537.200000003</v>
      </c>
      <c r="X65">
        <v>4734339.5000000047</v>
      </c>
      <c r="Y65">
        <v>4729187.7500000047</v>
      </c>
      <c r="Z65">
        <v>4724036.0000000047</v>
      </c>
      <c r="AA65">
        <v>4718884.2500000047</v>
      </c>
      <c r="AB65">
        <v>4713732.5000000047</v>
      </c>
      <c r="AC65">
        <v>4708580.7500000047</v>
      </c>
      <c r="AD65">
        <v>4703429.0000000047</v>
      </c>
      <c r="AE65">
        <v>4698277.2500000047</v>
      </c>
      <c r="AF65">
        <v>4693125.5000000047</v>
      </c>
      <c r="AG65">
        <v>4687973.7500000047</v>
      </c>
      <c r="AH65">
        <v>4682822.0000000047</v>
      </c>
    </row>
    <row r="66" spans="1:34">
      <c r="A66" t="s">
        <v>118</v>
      </c>
      <c r="B66" t="s">
        <v>175</v>
      </c>
      <c r="C66">
        <f t="shared" si="0"/>
        <v>2012020</v>
      </c>
      <c r="D66">
        <v>642245.64204090904</v>
      </c>
      <c r="E66">
        <v>642245.64346181811</v>
      </c>
      <c r="F66">
        <v>642245.64488272718</v>
      </c>
      <c r="G66">
        <v>642245.64630363625</v>
      </c>
      <c r="H66">
        <v>642245.64772454533</v>
      </c>
      <c r="I66">
        <v>642245.6491454544</v>
      </c>
      <c r="J66">
        <v>642245.65056636347</v>
      </c>
      <c r="K66">
        <v>642245.65198727255</v>
      </c>
      <c r="L66">
        <v>642245.65340818162</v>
      </c>
      <c r="M66">
        <v>642245.65482909069</v>
      </c>
      <c r="N66">
        <v>642245.65624999965</v>
      </c>
      <c r="O66">
        <v>642243.76406199962</v>
      </c>
      <c r="P66">
        <v>642241.8718739996</v>
      </c>
      <c r="Q66">
        <v>642239.97968599957</v>
      </c>
      <c r="R66">
        <v>642238.08749799954</v>
      </c>
      <c r="S66">
        <v>642236.19530999952</v>
      </c>
      <c r="T66">
        <v>642234.30312199949</v>
      </c>
      <c r="U66">
        <v>642232.41093399946</v>
      </c>
      <c r="V66">
        <v>642230.51874599943</v>
      </c>
      <c r="W66">
        <v>642228.62655799941</v>
      </c>
      <c r="X66">
        <v>642226.73436999938</v>
      </c>
      <c r="Y66">
        <v>642155.68280899944</v>
      </c>
      <c r="Z66">
        <v>642084.63124799938</v>
      </c>
      <c r="AA66">
        <v>642013.57968699932</v>
      </c>
      <c r="AB66">
        <v>641942.52812599926</v>
      </c>
      <c r="AC66">
        <v>641871.4765649992</v>
      </c>
      <c r="AD66">
        <v>641800.42500399915</v>
      </c>
      <c r="AE66">
        <v>641729.37344299909</v>
      </c>
      <c r="AF66">
        <v>641658.32188199903</v>
      </c>
      <c r="AG66">
        <v>641587.27032099897</v>
      </c>
      <c r="AH66">
        <v>641516.21875999903</v>
      </c>
    </row>
    <row r="67" spans="1:34">
      <c r="A67" t="s">
        <v>118</v>
      </c>
      <c r="B67" t="s">
        <v>177</v>
      </c>
      <c r="C67">
        <f t="shared" si="0"/>
        <v>1945</v>
      </c>
      <c r="D67">
        <v>4655346.7272727275</v>
      </c>
      <c r="E67">
        <v>4633616.4545454551</v>
      </c>
      <c r="F67">
        <v>4611886.1818181826</v>
      </c>
      <c r="G67">
        <v>4590155.9090909101</v>
      </c>
      <c r="H67">
        <v>4568425.6363636376</v>
      </c>
      <c r="I67">
        <v>4546695.3636363652</v>
      </c>
      <c r="J67">
        <v>4524965.0909090927</v>
      </c>
      <c r="K67">
        <v>4503234.8181818202</v>
      </c>
      <c r="L67">
        <v>4481504.5454545477</v>
      </c>
      <c r="M67">
        <v>4459774.2727272753</v>
      </c>
      <c r="N67">
        <v>4438044</v>
      </c>
      <c r="O67">
        <v>4407867.5</v>
      </c>
      <c r="P67">
        <v>4377691</v>
      </c>
      <c r="Q67">
        <v>4347514.5</v>
      </c>
      <c r="R67">
        <v>4317338</v>
      </c>
      <c r="S67">
        <v>4287161.5</v>
      </c>
      <c r="T67">
        <v>4256985</v>
      </c>
      <c r="U67">
        <v>4226808.5</v>
      </c>
      <c r="V67">
        <v>4196632</v>
      </c>
      <c r="W67">
        <v>4166455.5</v>
      </c>
      <c r="X67">
        <v>4136279</v>
      </c>
      <c r="Y67">
        <v>4098778.5</v>
      </c>
      <c r="Z67">
        <v>4061278</v>
      </c>
      <c r="AA67">
        <v>4023777.5</v>
      </c>
      <c r="AB67">
        <v>3986277</v>
      </c>
      <c r="AC67">
        <v>3948776.5</v>
      </c>
      <c r="AD67">
        <v>3911276</v>
      </c>
      <c r="AE67">
        <v>3873775.5</v>
      </c>
      <c r="AF67">
        <v>3836275</v>
      </c>
      <c r="AG67">
        <v>3798774.5</v>
      </c>
      <c r="AH67">
        <v>3761274</v>
      </c>
    </row>
    <row r="68" spans="1:34">
      <c r="A68" t="s">
        <v>118</v>
      </c>
      <c r="B68" t="s">
        <v>177</v>
      </c>
      <c r="C68">
        <f t="shared" si="0"/>
        <v>1945969</v>
      </c>
      <c r="D68">
        <v>9065669.5454545449</v>
      </c>
      <c r="E68">
        <v>9017009.0909090899</v>
      </c>
      <c r="F68">
        <v>8968348.6363636348</v>
      </c>
      <c r="G68">
        <v>8919688.1818181798</v>
      </c>
      <c r="H68">
        <v>8871027.7272727247</v>
      </c>
      <c r="I68">
        <v>8822367.2727272697</v>
      </c>
      <c r="J68">
        <v>8773706.8181818146</v>
      </c>
      <c r="K68">
        <v>8725046.3636363596</v>
      </c>
      <c r="L68">
        <v>8676385.9090909045</v>
      </c>
      <c r="M68">
        <v>8627725.4545454495</v>
      </c>
      <c r="N68">
        <v>8579065</v>
      </c>
      <c r="O68">
        <v>8507658.9499999993</v>
      </c>
      <c r="P68">
        <v>8436252.8999999985</v>
      </c>
      <c r="Q68">
        <v>8364846.8499999987</v>
      </c>
      <c r="R68">
        <v>8293440.7999999989</v>
      </c>
      <c r="S68">
        <v>8222034.7499999991</v>
      </c>
      <c r="T68">
        <v>8150628.6999999993</v>
      </c>
      <c r="U68">
        <v>8079222.6499999994</v>
      </c>
      <c r="V68">
        <v>8007816.5999999996</v>
      </c>
      <c r="W68">
        <v>7936410.5499999998</v>
      </c>
      <c r="X68">
        <v>7865004.5</v>
      </c>
      <c r="Y68">
        <v>7778032.9500000002</v>
      </c>
      <c r="Z68">
        <v>7691061.4000000004</v>
      </c>
      <c r="AA68">
        <v>7604089.8500000006</v>
      </c>
      <c r="AB68">
        <v>7517118.3000000007</v>
      </c>
      <c r="AC68">
        <v>7430146.7500000009</v>
      </c>
      <c r="AD68">
        <v>7343175.2000000011</v>
      </c>
      <c r="AE68">
        <v>7256203.6500000013</v>
      </c>
      <c r="AF68">
        <v>7169232.1000000015</v>
      </c>
      <c r="AG68">
        <v>7082260.5500000017</v>
      </c>
      <c r="AH68">
        <v>6995289</v>
      </c>
    </row>
    <row r="69" spans="1:34">
      <c r="A69" t="s">
        <v>118</v>
      </c>
      <c r="B69" t="s">
        <v>177</v>
      </c>
      <c r="C69">
        <f t="shared" si="0"/>
        <v>1970989</v>
      </c>
      <c r="D69">
        <v>10200602.272727273</v>
      </c>
      <c r="E69">
        <v>10180937.545454547</v>
      </c>
      <c r="F69">
        <v>10161272.81818182</v>
      </c>
      <c r="G69">
        <v>10141608.090909094</v>
      </c>
      <c r="H69">
        <v>10121943.363636367</v>
      </c>
      <c r="I69">
        <v>10102278.63636364</v>
      </c>
      <c r="J69">
        <v>10082613.909090914</v>
      </c>
      <c r="K69">
        <v>10062949.181818187</v>
      </c>
      <c r="L69">
        <v>10043284.454545461</v>
      </c>
      <c r="M69">
        <v>10023619.727272734</v>
      </c>
      <c r="N69">
        <v>10003955.000000009</v>
      </c>
      <c r="O69">
        <v>9971490.9500000104</v>
      </c>
      <c r="P69">
        <v>9939026.9000000097</v>
      </c>
      <c r="Q69">
        <v>9906562.8500000089</v>
      </c>
      <c r="R69">
        <v>9874098.8000000082</v>
      </c>
      <c r="S69">
        <v>9841634.7500000075</v>
      </c>
      <c r="T69">
        <v>9809170.7000000067</v>
      </c>
      <c r="U69">
        <v>9776706.650000006</v>
      </c>
      <c r="V69">
        <v>9744242.6000000052</v>
      </c>
      <c r="W69">
        <v>9711778.5500000045</v>
      </c>
      <c r="X69">
        <v>9679314.5000000037</v>
      </c>
      <c r="Y69">
        <v>9632154.950000003</v>
      </c>
      <c r="Z69">
        <v>9584995.4000000022</v>
      </c>
      <c r="AA69">
        <v>9537835.8500000015</v>
      </c>
      <c r="AB69">
        <v>9490676.3000000007</v>
      </c>
      <c r="AC69">
        <v>9443516.75</v>
      </c>
      <c r="AD69">
        <v>9396357.1999999993</v>
      </c>
      <c r="AE69">
        <v>9349197.6499999985</v>
      </c>
      <c r="AF69">
        <v>9302038.0999999978</v>
      </c>
      <c r="AG69">
        <v>9254878.549999997</v>
      </c>
      <c r="AH69">
        <v>9207718.9999999963</v>
      </c>
    </row>
    <row r="70" spans="1:34">
      <c r="A70" t="s">
        <v>118</v>
      </c>
      <c r="B70" t="s">
        <v>177</v>
      </c>
      <c r="C70">
        <f t="shared" si="0"/>
        <v>19902010</v>
      </c>
      <c r="D70">
        <v>4687216.1818181816</v>
      </c>
      <c r="E70">
        <v>4686325.8636363633</v>
      </c>
      <c r="F70">
        <v>4685435.5454545449</v>
      </c>
      <c r="G70">
        <v>4684545.2272727266</v>
      </c>
      <c r="H70">
        <v>4683654.9090909082</v>
      </c>
      <c r="I70">
        <v>4682764.5909090899</v>
      </c>
      <c r="J70">
        <v>4681874.2727272715</v>
      </c>
      <c r="K70">
        <v>4680983.9545454532</v>
      </c>
      <c r="L70">
        <v>4680093.6363636348</v>
      </c>
      <c r="M70">
        <v>4679203.3181818165</v>
      </c>
      <c r="N70">
        <v>4678313</v>
      </c>
      <c r="O70">
        <v>4675112.0500000007</v>
      </c>
      <c r="P70">
        <v>4671911.1000000015</v>
      </c>
      <c r="Q70">
        <v>4668710.1500000022</v>
      </c>
      <c r="R70">
        <v>4665509.200000003</v>
      </c>
      <c r="S70">
        <v>4662308.2500000037</v>
      </c>
      <c r="T70">
        <v>4659107.3000000045</v>
      </c>
      <c r="U70">
        <v>4655906.3500000052</v>
      </c>
      <c r="V70">
        <v>4652705.400000006</v>
      </c>
      <c r="W70">
        <v>4649504.4500000067</v>
      </c>
      <c r="X70">
        <v>4646303.5</v>
      </c>
      <c r="Y70">
        <v>4639600.8</v>
      </c>
      <c r="Z70">
        <v>4632898.0999999996</v>
      </c>
      <c r="AA70">
        <v>4626195.3999999994</v>
      </c>
      <c r="AB70">
        <v>4619492.6999999993</v>
      </c>
      <c r="AC70">
        <v>4612789.9999999991</v>
      </c>
      <c r="AD70">
        <v>4606087.2999999989</v>
      </c>
      <c r="AE70">
        <v>4599384.5999999987</v>
      </c>
      <c r="AF70">
        <v>4592681.8999999985</v>
      </c>
      <c r="AG70">
        <v>4585979.1999999983</v>
      </c>
      <c r="AH70">
        <v>4579276.5</v>
      </c>
    </row>
    <row r="71" spans="1:34">
      <c r="A71" t="s">
        <v>118</v>
      </c>
      <c r="B71" t="s">
        <v>177</v>
      </c>
      <c r="C71">
        <f t="shared" si="0"/>
        <v>2012020</v>
      </c>
      <c r="D71">
        <v>900365.38352272729</v>
      </c>
      <c r="E71">
        <v>900365.39204545459</v>
      </c>
      <c r="F71">
        <v>900365.40056818188</v>
      </c>
      <c r="G71">
        <v>900365.40909090918</v>
      </c>
      <c r="H71">
        <v>900365.41761363647</v>
      </c>
      <c r="I71">
        <v>900365.42613636376</v>
      </c>
      <c r="J71">
        <v>900365.43465909106</v>
      </c>
      <c r="K71">
        <v>900365.44318181835</v>
      </c>
      <c r="L71">
        <v>900365.45170454565</v>
      </c>
      <c r="M71">
        <v>900365.46022727294</v>
      </c>
      <c r="N71">
        <v>900365.46875</v>
      </c>
      <c r="O71">
        <v>900361.265625</v>
      </c>
      <c r="P71">
        <v>900357.0625</v>
      </c>
      <c r="Q71">
        <v>900352.859375</v>
      </c>
      <c r="R71">
        <v>900348.65625</v>
      </c>
      <c r="S71">
        <v>900344.453125</v>
      </c>
      <c r="T71">
        <v>900340.25</v>
      </c>
      <c r="U71">
        <v>900336.046875</v>
      </c>
      <c r="V71">
        <v>900331.84375</v>
      </c>
      <c r="W71">
        <v>900327.640625</v>
      </c>
      <c r="X71">
        <v>900323.4375</v>
      </c>
      <c r="Y71">
        <v>900186.55937499995</v>
      </c>
      <c r="Z71">
        <v>900049.68124999991</v>
      </c>
      <c r="AA71">
        <v>899912.80312499986</v>
      </c>
      <c r="AB71">
        <v>899775.92499999981</v>
      </c>
      <c r="AC71">
        <v>899639.04687499977</v>
      </c>
      <c r="AD71">
        <v>899502.16874999972</v>
      </c>
      <c r="AE71">
        <v>899365.29062499967</v>
      </c>
      <c r="AF71">
        <v>899228.41249999963</v>
      </c>
      <c r="AG71">
        <v>899091.53437499958</v>
      </c>
      <c r="AH71">
        <v>898954.65624999953</v>
      </c>
    </row>
    <row r="72" spans="1:34">
      <c r="A72" t="s">
        <v>118</v>
      </c>
      <c r="B72" t="s">
        <v>179</v>
      </c>
      <c r="C72">
        <f t="shared" ref="C72:C135" si="1">C67</f>
        <v>1945</v>
      </c>
      <c r="D72">
        <v>1393529.5</v>
      </c>
      <c r="E72">
        <v>1387049.625</v>
      </c>
      <c r="F72">
        <v>1380569.75</v>
      </c>
      <c r="G72">
        <v>1374089.875</v>
      </c>
      <c r="H72">
        <v>1367610</v>
      </c>
      <c r="I72">
        <v>1361130.125</v>
      </c>
      <c r="J72">
        <v>1354650.25</v>
      </c>
      <c r="K72">
        <v>1348170.375</v>
      </c>
      <c r="L72">
        <v>1341690.5</v>
      </c>
      <c r="M72">
        <v>1335210.625</v>
      </c>
      <c r="N72">
        <v>1328730.75</v>
      </c>
      <c r="O72">
        <v>1319660.8125</v>
      </c>
      <c r="P72">
        <v>1310590.875</v>
      </c>
      <c r="Q72">
        <v>1301520.9375</v>
      </c>
      <c r="R72">
        <v>1292451</v>
      </c>
      <c r="S72">
        <v>1283381.0625</v>
      </c>
      <c r="T72">
        <v>1274311.125</v>
      </c>
      <c r="U72">
        <v>1265241.1875</v>
      </c>
      <c r="V72">
        <v>1256171.25</v>
      </c>
      <c r="W72">
        <v>1247101.3125</v>
      </c>
      <c r="X72">
        <v>1238031.375</v>
      </c>
      <c r="Y72">
        <v>1226432.6125</v>
      </c>
      <c r="Z72">
        <v>1214833.8500000001</v>
      </c>
      <c r="AA72">
        <v>1203235.0875000001</v>
      </c>
      <c r="AB72">
        <v>1191636.3250000002</v>
      </c>
      <c r="AC72">
        <v>1180037.5625000002</v>
      </c>
      <c r="AD72">
        <v>1168438.8000000003</v>
      </c>
      <c r="AE72">
        <v>1156840.0375000003</v>
      </c>
      <c r="AF72">
        <v>1145241.2750000004</v>
      </c>
      <c r="AG72">
        <v>1133642.5125000004</v>
      </c>
      <c r="AH72">
        <v>1122043.75</v>
      </c>
    </row>
    <row r="73" spans="1:34">
      <c r="A73" t="s">
        <v>118</v>
      </c>
      <c r="B73" t="s">
        <v>179</v>
      </c>
      <c r="C73">
        <f t="shared" si="1"/>
        <v>1945969</v>
      </c>
      <c r="D73">
        <v>1999774.1363636365</v>
      </c>
      <c r="E73">
        <v>1988429.2727272729</v>
      </c>
      <c r="F73">
        <v>1977084.4090909094</v>
      </c>
      <c r="G73">
        <v>1965739.5454545459</v>
      </c>
      <c r="H73">
        <v>1954394.6818181823</v>
      </c>
      <c r="I73">
        <v>1943049.8181818188</v>
      </c>
      <c r="J73">
        <v>1931704.9545454553</v>
      </c>
      <c r="K73">
        <v>1920360.0909090918</v>
      </c>
      <c r="L73">
        <v>1909015.2272727282</v>
      </c>
      <c r="M73">
        <v>1897670.3636363647</v>
      </c>
      <c r="N73">
        <v>1886325.5</v>
      </c>
      <c r="O73">
        <v>1868480.45</v>
      </c>
      <c r="P73">
        <v>1850635.4</v>
      </c>
      <c r="Q73">
        <v>1832790.3499999999</v>
      </c>
      <c r="R73">
        <v>1814945.2999999998</v>
      </c>
      <c r="S73">
        <v>1797100.2499999998</v>
      </c>
      <c r="T73">
        <v>1779255.1999999997</v>
      </c>
      <c r="U73">
        <v>1761410.1499999997</v>
      </c>
      <c r="V73">
        <v>1743565.0999999996</v>
      </c>
      <c r="W73">
        <v>1725720.0499999996</v>
      </c>
      <c r="X73">
        <v>1707875</v>
      </c>
      <c r="Y73">
        <v>1684871.25</v>
      </c>
      <c r="Z73">
        <v>1661867.5</v>
      </c>
      <c r="AA73">
        <v>1638863.75</v>
      </c>
      <c r="AB73">
        <v>1615860</v>
      </c>
      <c r="AC73">
        <v>1592856.25</v>
      </c>
      <c r="AD73">
        <v>1569852.5</v>
      </c>
      <c r="AE73">
        <v>1546848.75</v>
      </c>
      <c r="AF73">
        <v>1523845</v>
      </c>
      <c r="AG73">
        <v>1500841.25</v>
      </c>
      <c r="AH73">
        <v>1477837.5</v>
      </c>
    </row>
    <row r="74" spans="1:34">
      <c r="A74" t="s">
        <v>118</v>
      </c>
      <c r="B74" t="s">
        <v>179</v>
      </c>
      <c r="C74">
        <f t="shared" si="1"/>
        <v>1970989</v>
      </c>
      <c r="D74">
        <v>2067588.0340909092</v>
      </c>
      <c r="E74">
        <v>2063504.3806818184</v>
      </c>
      <c r="F74">
        <v>2059420.7272727275</v>
      </c>
      <c r="G74">
        <v>2055337.0738636367</v>
      </c>
      <c r="H74">
        <v>2051253.4204545459</v>
      </c>
      <c r="I74">
        <v>2047169.7670454551</v>
      </c>
      <c r="J74">
        <v>2043086.1136363642</v>
      </c>
      <c r="K74">
        <v>2039002.4602272734</v>
      </c>
      <c r="L74">
        <v>2034918.8068181826</v>
      </c>
      <c r="M74">
        <v>2030835.1534090918</v>
      </c>
      <c r="N74">
        <v>2026751.5000000002</v>
      </c>
      <c r="O74">
        <v>2018934.5812500003</v>
      </c>
      <c r="P74">
        <v>2011117.6625000003</v>
      </c>
      <c r="Q74">
        <v>2003300.7437500004</v>
      </c>
      <c r="R74">
        <v>1995483.8250000004</v>
      </c>
      <c r="S74">
        <v>1987666.9062500005</v>
      </c>
      <c r="T74">
        <v>1979849.9875000005</v>
      </c>
      <c r="U74">
        <v>1972033.0687500006</v>
      </c>
      <c r="V74">
        <v>1964216.1500000006</v>
      </c>
      <c r="W74">
        <v>1956399.2312500007</v>
      </c>
      <c r="X74">
        <v>1948582.3125000002</v>
      </c>
      <c r="Y74">
        <v>1936823.4187500002</v>
      </c>
      <c r="Z74">
        <v>1925064.5250000001</v>
      </c>
      <c r="AA74">
        <v>1913305.6312500001</v>
      </c>
      <c r="AB74">
        <v>1901546.7375</v>
      </c>
      <c r="AC74">
        <v>1889787.84375</v>
      </c>
      <c r="AD74">
        <v>1878028.95</v>
      </c>
      <c r="AE74">
        <v>1866270.0562499999</v>
      </c>
      <c r="AF74">
        <v>1854511.1624999999</v>
      </c>
      <c r="AG74">
        <v>1842752.2687499998</v>
      </c>
      <c r="AH74">
        <v>1830993.3750000002</v>
      </c>
    </row>
    <row r="75" spans="1:34">
      <c r="A75" t="s">
        <v>118</v>
      </c>
      <c r="B75" t="s">
        <v>179</v>
      </c>
      <c r="C75">
        <f t="shared" si="1"/>
        <v>19902010</v>
      </c>
      <c r="D75">
        <v>1950667.4261363635</v>
      </c>
      <c r="E75">
        <v>1950498.9772727271</v>
      </c>
      <c r="F75">
        <v>1950330.5284090906</v>
      </c>
      <c r="G75">
        <v>1950162.0795454541</v>
      </c>
      <c r="H75">
        <v>1949993.6306818177</v>
      </c>
      <c r="I75">
        <v>1949825.1818181812</v>
      </c>
      <c r="J75">
        <v>1949656.7329545447</v>
      </c>
      <c r="K75">
        <v>1949488.2840909082</v>
      </c>
      <c r="L75">
        <v>1949319.8352272718</v>
      </c>
      <c r="M75">
        <v>1949151.3863636353</v>
      </c>
      <c r="N75">
        <v>1948982.9375</v>
      </c>
      <c r="O75">
        <v>1948257.28125</v>
      </c>
      <c r="P75">
        <v>1947531.625</v>
      </c>
      <c r="Q75">
        <v>1946805.96875</v>
      </c>
      <c r="R75">
        <v>1946080.3125</v>
      </c>
      <c r="S75">
        <v>1945354.65625</v>
      </c>
      <c r="T75">
        <v>1944629</v>
      </c>
      <c r="U75">
        <v>1943903.34375</v>
      </c>
      <c r="V75">
        <v>1943177.6875</v>
      </c>
      <c r="W75">
        <v>1942452.03125</v>
      </c>
      <c r="X75">
        <v>1941726.3750000009</v>
      </c>
      <c r="Y75">
        <v>1940047.068750001</v>
      </c>
      <c r="Z75">
        <v>1938367.7625000011</v>
      </c>
      <c r="AA75">
        <v>1936688.4562500012</v>
      </c>
      <c r="AB75">
        <v>1935009.1500000013</v>
      </c>
      <c r="AC75">
        <v>1933329.8437500014</v>
      </c>
      <c r="AD75">
        <v>1931650.5375000015</v>
      </c>
      <c r="AE75">
        <v>1929971.2312500016</v>
      </c>
      <c r="AF75">
        <v>1928291.9250000017</v>
      </c>
      <c r="AG75">
        <v>1926612.6187500018</v>
      </c>
      <c r="AH75">
        <v>1924933.3125000009</v>
      </c>
    </row>
    <row r="76" spans="1:34">
      <c r="A76" t="s">
        <v>118</v>
      </c>
      <c r="B76" t="s">
        <v>179</v>
      </c>
      <c r="C76">
        <f t="shared" si="1"/>
        <v>2012020</v>
      </c>
      <c r="D76">
        <v>307509.67826909095</v>
      </c>
      <c r="E76">
        <v>307509.67684818187</v>
      </c>
      <c r="F76">
        <v>307509.6754272728</v>
      </c>
      <c r="G76">
        <v>307509.67400636373</v>
      </c>
      <c r="H76">
        <v>307509.67258545465</v>
      </c>
      <c r="I76">
        <v>307509.67116454558</v>
      </c>
      <c r="J76">
        <v>307509.66974363651</v>
      </c>
      <c r="K76">
        <v>307509.66832272743</v>
      </c>
      <c r="L76">
        <v>307509.66690181836</v>
      </c>
      <c r="M76">
        <v>307509.66548090929</v>
      </c>
      <c r="N76">
        <v>307509.66406000016</v>
      </c>
      <c r="O76">
        <v>307508.22656100016</v>
      </c>
      <c r="P76">
        <v>307506.78906200017</v>
      </c>
      <c r="Q76">
        <v>307505.35156300018</v>
      </c>
      <c r="R76">
        <v>307503.91406400019</v>
      </c>
      <c r="S76">
        <v>307502.47656500019</v>
      </c>
      <c r="T76">
        <v>307501.0390660002</v>
      </c>
      <c r="U76">
        <v>307499.60156700021</v>
      </c>
      <c r="V76">
        <v>307498.16406800022</v>
      </c>
      <c r="W76">
        <v>307496.72656900022</v>
      </c>
      <c r="X76">
        <v>307495.28907000012</v>
      </c>
      <c r="Y76">
        <v>307451.81797600014</v>
      </c>
      <c r="Z76">
        <v>307408.34688200016</v>
      </c>
      <c r="AA76">
        <v>307364.87578800018</v>
      </c>
      <c r="AB76">
        <v>307321.4046940002</v>
      </c>
      <c r="AC76">
        <v>307277.93360000022</v>
      </c>
      <c r="AD76">
        <v>307234.46250600024</v>
      </c>
      <c r="AE76">
        <v>307190.99141200026</v>
      </c>
      <c r="AF76">
        <v>307147.52031800029</v>
      </c>
      <c r="AG76">
        <v>307104.04922400031</v>
      </c>
      <c r="AH76">
        <v>307060.57813000027</v>
      </c>
    </row>
    <row r="77" spans="1:34">
      <c r="A77" t="s">
        <v>118</v>
      </c>
      <c r="B77" t="s">
        <v>181</v>
      </c>
      <c r="C77">
        <f t="shared" si="1"/>
        <v>1945</v>
      </c>
      <c r="D77">
        <v>3450274.8181818184</v>
      </c>
      <c r="E77">
        <v>3434174.1363636367</v>
      </c>
      <c r="F77">
        <v>3418073.4545454551</v>
      </c>
      <c r="G77">
        <v>3401972.7727272734</v>
      </c>
      <c r="H77">
        <v>3385872.0909090918</v>
      </c>
      <c r="I77">
        <v>3369771.4090909101</v>
      </c>
      <c r="J77">
        <v>3353670.7272727285</v>
      </c>
      <c r="K77">
        <v>3337570.0454545468</v>
      </c>
      <c r="L77">
        <v>3321469.3636363652</v>
      </c>
      <c r="M77">
        <v>3305368.6818181835</v>
      </c>
      <c r="N77">
        <v>3289268</v>
      </c>
      <c r="O77">
        <v>3266887.2</v>
      </c>
      <c r="P77">
        <v>3244506.4000000004</v>
      </c>
      <c r="Q77">
        <v>3222125.6000000006</v>
      </c>
      <c r="R77">
        <v>3199744.8000000007</v>
      </c>
      <c r="S77">
        <v>3177364.0000000009</v>
      </c>
      <c r="T77">
        <v>3154983.2000000011</v>
      </c>
      <c r="U77">
        <v>3132602.4000000013</v>
      </c>
      <c r="V77">
        <v>3110221.6000000015</v>
      </c>
      <c r="W77">
        <v>3087840.8000000017</v>
      </c>
      <c r="X77">
        <v>3065460</v>
      </c>
      <c r="Y77">
        <v>3037600.7</v>
      </c>
      <c r="Z77">
        <v>3009741.4000000004</v>
      </c>
      <c r="AA77">
        <v>2981882.1000000006</v>
      </c>
      <c r="AB77">
        <v>2954022.8000000007</v>
      </c>
      <c r="AC77">
        <v>2926163.5000000009</v>
      </c>
      <c r="AD77">
        <v>2898304.2000000011</v>
      </c>
      <c r="AE77">
        <v>2870444.9000000013</v>
      </c>
      <c r="AF77">
        <v>2842585.6000000015</v>
      </c>
      <c r="AG77">
        <v>2814726.3000000017</v>
      </c>
      <c r="AH77">
        <v>2786867</v>
      </c>
    </row>
    <row r="78" spans="1:34">
      <c r="A78" t="s">
        <v>118</v>
      </c>
      <c r="B78" t="s">
        <v>181</v>
      </c>
      <c r="C78">
        <f t="shared" si="1"/>
        <v>1945969</v>
      </c>
      <c r="D78">
        <v>4475582.3181818184</v>
      </c>
      <c r="E78">
        <v>4448009.6363636367</v>
      </c>
      <c r="F78">
        <v>4420436.9545454551</v>
      </c>
      <c r="G78">
        <v>4392864.2727272734</v>
      </c>
      <c r="H78">
        <v>4365291.5909090918</v>
      </c>
      <c r="I78">
        <v>4337718.9090909101</v>
      </c>
      <c r="J78">
        <v>4310146.2272727285</v>
      </c>
      <c r="K78">
        <v>4282573.5454545468</v>
      </c>
      <c r="L78">
        <v>4255000.8636363652</v>
      </c>
      <c r="M78">
        <v>4227428.1818181835</v>
      </c>
      <c r="N78">
        <v>4199855.5</v>
      </c>
      <c r="O78">
        <v>4159941.55</v>
      </c>
      <c r="P78">
        <v>4120027.5999999996</v>
      </c>
      <c r="Q78">
        <v>4080113.6499999994</v>
      </c>
      <c r="R78">
        <v>4040199.6999999993</v>
      </c>
      <c r="S78">
        <v>4000285.7499999991</v>
      </c>
      <c r="T78">
        <v>3960371.7999999989</v>
      </c>
      <c r="U78">
        <v>3920457.8499999987</v>
      </c>
      <c r="V78">
        <v>3880543.8999999985</v>
      </c>
      <c r="W78">
        <v>3840629.9499999983</v>
      </c>
      <c r="X78">
        <v>3800716</v>
      </c>
      <c r="Y78">
        <v>3753284.05</v>
      </c>
      <c r="Z78">
        <v>3705852.0999999996</v>
      </c>
      <c r="AA78">
        <v>3658420.1499999994</v>
      </c>
      <c r="AB78">
        <v>3610988.1999999993</v>
      </c>
      <c r="AC78">
        <v>3563556.2499999991</v>
      </c>
      <c r="AD78">
        <v>3516124.2999999989</v>
      </c>
      <c r="AE78">
        <v>3468692.3499999987</v>
      </c>
      <c r="AF78">
        <v>3421260.3999999985</v>
      </c>
      <c r="AG78">
        <v>3373828.4499999983</v>
      </c>
      <c r="AH78">
        <v>3326396.5</v>
      </c>
    </row>
    <row r="79" spans="1:34">
      <c r="A79" t="s">
        <v>118</v>
      </c>
      <c r="B79" t="s">
        <v>181</v>
      </c>
      <c r="C79">
        <f t="shared" si="1"/>
        <v>1970989</v>
      </c>
      <c r="D79">
        <v>1979922.75</v>
      </c>
      <c r="E79">
        <v>1972576.75</v>
      </c>
      <c r="F79">
        <v>1965230.75</v>
      </c>
      <c r="G79">
        <v>1957884.75</v>
      </c>
      <c r="H79">
        <v>1950538.75</v>
      </c>
      <c r="I79">
        <v>1943192.75</v>
      </c>
      <c r="J79">
        <v>1935846.75</v>
      </c>
      <c r="K79">
        <v>1928500.75</v>
      </c>
      <c r="L79">
        <v>1921154.75</v>
      </c>
      <c r="M79">
        <v>1913808.75</v>
      </c>
      <c r="N79">
        <v>1906462.75</v>
      </c>
      <c r="O79">
        <v>1894307.6625000001</v>
      </c>
      <c r="P79">
        <v>1882152.5750000002</v>
      </c>
      <c r="Q79">
        <v>1869997.4875000003</v>
      </c>
      <c r="R79">
        <v>1857842.4000000004</v>
      </c>
      <c r="S79">
        <v>1845687.3125000005</v>
      </c>
      <c r="T79">
        <v>1833532.2250000006</v>
      </c>
      <c r="U79">
        <v>1821377.1375000007</v>
      </c>
      <c r="V79">
        <v>1809222.0500000007</v>
      </c>
      <c r="W79">
        <v>1797066.9625000008</v>
      </c>
      <c r="X79">
        <v>1784911.875</v>
      </c>
      <c r="Y79">
        <v>1767295.9750000001</v>
      </c>
      <c r="Z79">
        <v>1749680.0750000002</v>
      </c>
      <c r="AA79">
        <v>1732064.1750000003</v>
      </c>
      <c r="AB79">
        <v>1714448.2750000004</v>
      </c>
      <c r="AC79">
        <v>1696832.3750000005</v>
      </c>
      <c r="AD79">
        <v>1679216.4750000006</v>
      </c>
      <c r="AE79">
        <v>1661600.5750000007</v>
      </c>
      <c r="AF79">
        <v>1643984.6750000007</v>
      </c>
      <c r="AG79">
        <v>1626368.7750000008</v>
      </c>
      <c r="AH79">
        <v>1608752.875</v>
      </c>
    </row>
    <row r="80" spans="1:34">
      <c r="A80" t="s">
        <v>118</v>
      </c>
      <c r="B80" t="s">
        <v>181</v>
      </c>
      <c r="C80">
        <f t="shared" si="1"/>
        <v>19902010</v>
      </c>
      <c r="D80">
        <v>566014.97159090906</v>
      </c>
      <c r="E80">
        <v>565861.31818181812</v>
      </c>
      <c r="F80">
        <v>565707.66477272718</v>
      </c>
      <c r="G80">
        <v>565554.01136363624</v>
      </c>
      <c r="H80">
        <v>565400.3579545453</v>
      </c>
      <c r="I80">
        <v>565246.70454545435</v>
      </c>
      <c r="J80">
        <v>565093.05113636341</v>
      </c>
      <c r="K80">
        <v>564939.39772727247</v>
      </c>
      <c r="L80">
        <v>564785.74431818153</v>
      </c>
      <c r="M80">
        <v>564632.09090909059</v>
      </c>
      <c r="N80">
        <v>564478.4375</v>
      </c>
      <c r="O80">
        <v>564034.76249999995</v>
      </c>
      <c r="P80">
        <v>563591.08749999991</v>
      </c>
      <c r="Q80">
        <v>563147.41249999986</v>
      </c>
      <c r="R80">
        <v>562703.73749999981</v>
      </c>
      <c r="S80">
        <v>562260.06249999977</v>
      </c>
      <c r="T80">
        <v>561816.38749999972</v>
      </c>
      <c r="U80">
        <v>561372.71249999967</v>
      </c>
      <c r="V80">
        <v>560929.03749999963</v>
      </c>
      <c r="W80">
        <v>560485.36249999958</v>
      </c>
      <c r="X80">
        <v>560041.6875</v>
      </c>
      <c r="Y80">
        <v>559124.16249999998</v>
      </c>
      <c r="Z80">
        <v>558206.63749999995</v>
      </c>
      <c r="AA80">
        <v>557289.11249999993</v>
      </c>
      <c r="AB80">
        <v>556371.58749999991</v>
      </c>
      <c r="AC80">
        <v>555454.06249999988</v>
      </c>
      <c r="AD80">
        <v>554536.53749999986</v>
      </c>
      <c r="AE80">
        <v>553619.01249999984</v>
      </c>
      <c r="AF80">
        <v>552701.48749999981</v>
      </c>
      <c r="AG80">
        <v>551783.96249999979</v>
      </c>
      <c r="AH80">
        <v>550866.4375</v>
      </c>
    </row>
    <row r="81" spans="1:34">
      <c r="A81" t="s">
        <v>118</v>
      </c>
      <c r="B81" t="s">
        <v>181</v>
      </c>
      <c r="C81">
        <f t="shared" si="1"/>
        <v>2012020</v>
      </c>
      <c r="D81">
        <v>372528.64416999999</v>
      </c>
      <c r="E81">
        <v>372528.63991000003</v>
      </c>
      <c r="F81">
        <v>372528.63565000007</v>
      </c>
      <c r="G81">
        <v>372528.63139000011</v>
      </c>
      <c r="H81">
        <v>372528.62713000015</v>
      </c>
      <c r="I81">
        <v>372528.6228700002</v>
      </c>
      <c r="J81">
        <v>372528.61861000024</v>
      </c>
      <c r="K81">
        <v>372528.61435000028</v>
      </c>
      <c r="L81">
        <v>372528.61009000032</v>
      </c>
      <c r="M81">
        <v>372528.60583000036</v>
      </c>
      <c r="N81">
        <v>372528.60157000029</v>
      </c>
      <c r="O81">
        <v>372528.05782000028</v>
      </c>
      <c r="P81">
        <v>372527.51407000021</v>
      </c>
      <c r="Q81">
        <v>372526.97032000014</v>
      </c>
      <c r="R81">
        <v>372526.42657000007</v>
      </c>
      <c r="S81">
        <v>372525.88282</v>
      </c>
      <c r="T81">
        <v>372525.33906999993</v>
      </c>
      <c r="U81">
        <v>372524.79531999986</v>
      </c>
      <c r="V81">
        <v>372524.25156999979</v>
      </c>
      <c r="W81">
        <v>372523.70781999972</v>
      </c>
      <c r="X81">
        <v>372523.16406999994</v>
      </c>
      <c r="Y81">
        <v>372487.44766299997</v>
      </c>
      <c r="Z81">
        <v>372451.731256</v>
      </c>
      <c r="AA81">
        <v>372416.01484900003</v>
      </c>
      <c r="AB81">
        <v>372380.29844200006</v>
      </c>
      <c r="AC81">
        <v>372344.58203500009</v>
      </c>
      <c r="AD81">
        <v>372308.86562800012</v>
      </c>
      <c r="AE81">
        <v>372273.14922100015</v>
      </c>
      <c r="AF81">
        <v>372237.43281400017</v>
      </c>
      <c r="AG81">
        <v>372201.7164070002</v>
      </c>
      <c r="AH81">
        <v>372166.00000000029</v>
      </c>
    </row>
    <row r="82" spans="1:34">
      <c r="A82" t="s">
        <v>118</v>
      </c>
      <c r="B82" t="s">
        <v>183</v>
      </c>
      <c r="C82">
        <f t="shared" si="1"/>
        <v>1945</v>
      </c>
      <c r="D82">
        <v>1199903.5681818181</v>
      </c>
      <c r="E82">
        <v>1194298.2613636362</v>
      </c>
      <c r="F82">
        <v>1188692.9545454544</v>
      </c>
      <c r="G82">
        <v>1183087.6477272725</v>
      </c>
      <c r="H82">
        <v>1177482.3409090906</v>
      </c>
      <c r="I82">
        <v>1171877.0340909087</v>
      </c>
      <c r="J82">
        <v>1166271.7272727268</v>
      </c>
      <c r="K82">
        <v>1160666.4204545449</v>
      </c>
      <c r="L82">
        <v>1155061.1136363631</v>
      </c>
      <c r="M82">
        <v>1149455.8068181812</v>
      </c>
      <c r="N82">
        <v>1143850.5</v>
      </c>
      <c r="O82">
        <v>1136058.4375</v>
      </c>
      <c r="P82">
        <v>1128266.375</v>
      </c>
      <c r="Q82">
        <v>1120474.3125</v>
      </c>
      <c r="R82">
        <v>1112682.25</v>
      </c>
      <c r="S82">
        <v>1104890.1875</v>
      </c>
      <c r="T82">
        <v>1097098.125</v>
      </c>
      <c r="U82">
        <v>1089306.0625</v>
      </c>
      <c r="V82">
        <v>1081514</v>
      </c>
      <c r="W82">
        <v>1073721.9375</v>
      </c>
      <c r="X82">
        <v>1065929.875</v>
      </c>
      <c r="Y82">
        <v>1056217.325</v>
      </c>
      <c r="Z82">
        <v>1046504.7749999999</v>
      </c>
      <c r="AA82">
        <v>1036792.2249999999</v>
      </c>
      <c r="AB82">
        <v>1027079.6749999998</v>
      </c>
      <c r="AC82">
        <v>1017367.1249999998</v>
      </c>
      <c r="AD82">
        <v>1007654.5749999997</v>
      </c>
      <c r="AE82">
        <v>997942.02499999967</v>
      </c>
      <c r="AF82">
        <v>988229.47499999963</v>
      </c>
      <c r="AG82">
        <v>978516.92499999958</v>
      </c>
      <c r="AH82">
        <v>968804.375</v>
      </c>
    </row>
    <row r="83" spans="1:34">
      <c r="A83" t="s">
        <v>118</v>
      </c>
      <c r="B83" t="s">
        <v>183</v>
      </c>
      <c r="C83">
        <f t="shared" si="1"/>
        <v>1945969</v>
      </c>
      <c r="D83">
        <v>1484511.4545454546</v>
      </c>
      <c r="E83">
        <v>1475642.2840909092</v>
      </c>
      <c r="F83">
        <v>1466773.1136363638</v>
      </c>
      <c r="G83">
        <v>1457903.9431818184</v>
      </c>
      <c r="H83">
        <v>1449034.7727272729</v>
      </c>
      <c r="I83">
        <v>1440165.6022727275</v>
      </c>
      <c r="J83">
        <v>1431296.4318181821</v>
      </c>
      <c r="K83">
        <v>1422427.2613636367</v>
      </c>
      <c r="L83">
        <v>1413558.0909090913</v>
      </c>
      <c r="M83">
        <v>1404688.9204545459</v>
      </c>
      <c r="N83">
        <v>1395819.75</v>
      </c>
      <c r="O83">
        <v>1382916</v>
      </c>
      <c r="P83">
        <v>1370012.25</v>
      </c>
      <c r="Q83">
        <v>1357108.5</v>
      </c>
      <c r="R83">
        <v>1344204.75</v>
      </c>
      <c r="S83">
        <v>1331301</v>
      </c>
      <c r="T83">
        <v>1318397.25</v>
      </c>
      <c r="U83">
        <v>1305493.5</v>
      </c>
      <c r="V83">
        <v>1292589.75</v>
      </c>
      <c r="W83">
        <v>1279686</v>
      </c>
      <c r="X83">
        <v>1266782.25</v>
      </c>
      <c r="Y83">
        <v>1251527.1125</v>
      </c>
      <c r="Z83">
        <v>1236271.9750000001</v>
      </c>
      <c r="AA83">
        <v>1221016.8375000001</v>
      </c>
      <c r="AB83">
        <v>1205761.7000000002</v>
      </c>
      <c r="AC83">
        <v>1190506.5625000002</v>
      </c>
      <c r="AD83">
        <v>1175251.4250000003</v>
      </c>
      <c r="AE83">
        <v>1159996.2875000003</v>
      </c>
      <c r="AF83">
        <v>1144741.1500000004</v>
      </c>
      <c r="AG83">
        <v>1129486.0125000004</v>
      </c>
      <c r="AH83">
        <v>1114230.875</v>
      </c>
    </row>
    <row r="84" spans="1:34">
      <c r="A84" t="s">
        <v>118</v>
      </c>
      <c r="B84" t="s">
        <v>183</v>
      </c>
      <c r="C84">
        <f t="shared" si="1"/>
        <v>1970989</v>
      </c>
      <c r="D84">
        <v>1434793.1647727273</v>
      </c>
      <c r="E84">
        <v>1432104.5170454546</v>
      </c>
      <c r="F84">
        <v>1429415.8693181819</v>
      </c>
      <c r="G84">
        <v>1426727.2215909092</v>
      </c>
      <c r="H84">
        <v>1424038.5738636365</v>
      </c>
      <c r="I84">
        <v>1421349.9261363638</v>
      </c>
      <c r="J84">
        <v>1418661.2784090911</v>
      </c>
      <c r="K84">
        <v>1415972.6306818184</v>
      </c>
      <c r="L84">
        <v>1413283.9829545456</v>
      </c>
      <c r="M84">
        <v>1410595.3352272729</v>
      </c>
      <c r="N84">
        <v>1407906.6875</v>
      </c>
      <c r="O84">
        <v>1403420.0874999999</v>
      </c>
      <c r="P84">
        <v>1398933.4874999998</v>
      </c>
      <c r="Q84">
        <v>1394446.8874999997</v>
      </c>
      <c r="R84">
        <v>1389960.2874999996</v>
      </c>
      <c r="S84">
        <v>1385473.6874999995</v>
      </c>
      <c r="T84">
        <v>1380987.0874999994</v>
      </c>
      <c r="U84">
        <v>1376500.4874999993</v>
      </c>
      <c r="V84">
        <v>1372013.8874999993</v>
      </c>
      <c r="W84">
        <v>1367527.2874999992</v>
      </c>
      <c r="X84">
        <v>1363040.6875</v>
      </c>
      <c r="Y84">
        <v>1356555.1625000001</v>
      </c>
      <c r="Z84">
        <v>1350069.6375000002</v>
      </c>
      <c r="AA84">
        <v>1343584.1125000003</v>
      </c>
      <c r="AB84">
        <v>1337098.5875000004</v>
      </c>
      <c r="AC84">
        <v>1330613.0625000005</v>
      </c>
      <c r="AD84">
        <v>1324127.5375000006</v>
      </c>
      <c r="AE84">
        <v>1317642.0125000007</v>
      </c>
      <c r="AF84">
        <v>1311156.4875000007</v>
      </c>
      <c r="AG84">
        <v>1304670.9625000008</v>
      </c>
      <c r="AH84">
        <v>1298185.4375000009</v>
      </c>
    </row>
    <row r="85" spans="1:34">
      <c r="A85" t="s">
        <v>118</v>
      </c>
      <c r="B85" t="s">
        <v>183</v>
      </c>
      <c r="C85">
        <f t="shared" si="1"/>
        <v>19902010</v>
      </c>
      <c r="D85">
        <v>1071226.6278409092</v>
      </c>
      <c r="E85">
        <v>1071083.2869318184</v>
      </c>
      <c r="F85">
        <v>1070939.9460227275</v>
      </c>
      <c r="G85">
        <v>1070796.6051136367</v>
      </c>
      <c r="H85">
        <v>1070653.2642045459</v>
      </c>
      <c r="I85">
        <v>1070509.9232954551</v>
      </c>
      <c r="J85">
        <v>1070366.5823863642</v>
      </c>
      <c r="K85">
        <v>1070223.2414772734</v>
      </c>
      <c r="L85">
        <v>1070079.9005681826</v>
      </c>
      <c r="M85">
        <v>1069936.5596590918</v>
      </c>
      <c r="N85">
        <v>1069793.2187500005</v>
      </c>
      <c r="O85">
        <v>1069342.3906250005</v>
      </c>
      <c r="P85">
        <v>1068891.5625000005</v>
      </c>
      <c r="Q85">
        <v>1068440.7343750005</v>
      </c>
      <c r="R85">
        <v>1067989.9062500005</v>
      </c>
      <c r="S85">
        <v>1067539.0781250005</v>
      </c>
      <c r="T85">
        <v>1067088.2500000005</v>
      </c>
      <c r="U85">
        <v>1066637.4218750005</v>
      </c>
      <c r="V85">
        <v>1066186.5937500005</v>
      </c>
      <c r="W85">
        <v>1065735.7656250005</v>
      </c>
      <c r="X85">
        <v>1065284.9375000005</v>
      </c>
      <c r="Y85">
        <v>1064391.5500000005</v>
      </c>
      <c r="Z85">
        <v>1063498.1625000006</v>
      </c>
      <c r="AA85">
        <v>1062604.7750000006</v>
      </c>
      <c r="AB85">
        <v>1061711.3875000007</v>
      </c>
      <c r="AC85">
        <v>1060818.0000000007</v>
      </c>
      <c r="AD85">
        <v>1059924.6125000007</v>
      </c>
      <c r="AE85">
        <v>1059031.2250000008</v>
      </c>
      <c r="AF85">
        <v>1058137.8375000008</v>
      </c>
      <c r="AG85">
        <v>1057244.4500000009</v>
      </c>
      <c r="AH85">
        <v>1056351.0625000005</v>
      </c>
    </row>
    <row r="86" spans="1:34">
      <c r="A86" t="s">
        <v>118</v>
      </c>
      <c r="B86" t="s">
        <v>183</v>
      </c>
      <c r="C86">
        <f t="shared" si="1"/>
        <v>2012020</v>
      </c>
      <c r="D86">
        <v>89956.033024545453</v>
      </c>
      <c r="E86">
        <v>89956.034799090907</v>
      </c>
      <c r="F86">
        <v>89956.03657363636</v>
      </c>
      <c r="G86">
        <v>89956.038348181813</v>
      </c>
      <c r="H86">
        <v>89956.040122727267</v>
      </c>
      <c r="I86">
        <v>89956.04189727272</v>
      </c>
      <c r="J86">
        <v>89956.043671818174</v>
      </c>
      <c r="K86">
        <v>89956.045446363627</v>
      </c>
      <c r="L86">
        <v>89956.04722090908</v>
      </c>
      <c r="M86">
        <v>89956.048995454534</v>
      </c>
      <c r="N86">
        <v>89956.050770000002</v>
      </c>
      <c r="O86">
        <v>89955.803895999998</v>
      </c>
      <c r="P86">
        <v>89955.557021999994</v>
      </c>
      <c r="Q86">
        <v>89955.31014799999</v>
      </c>
      <c r="R86">
        <v>89955.063273999986</v>
      </c>
      <c r="S86">
        <v>89954.816399999982</v>
      </c>
      <c r="T86">
        <v>89954.569525999977</v>
      </c>
      <c r="U86">
        <v>89954.322651999973</v>
      </c>
      <c r="V86">
        <v>89954.075777999969</v>
      </c>
      <c r="W86">
        <v>89953.828903999965</v>
      </c>
      <c r="X86">
        <v>89953.58202999999</v>
      </c>
      <c r="Y86">
        <v>89938.750388999993</v>
      </c>
      <c r="Z86">
        <v>89923.918747999996</v>
      </c>
      <c r="AA86">
        <v>89909.087106999999</v>
      </c>
      <c r="AB86">
        <v>89894.255466000002</v>
      </c>
      <c r="AC86">
        <v>89879.423825000005</v>
      </c>
      <c r="AD86">
        <v>89864.592184000008</v>
      </c>
      <c r="AE86">
        <v>89849.760543000011</v>
      </c>
      <c r="AF86">
        <v>89834.928902000014</v>
      </c>
      <c r="AG86">
        <v>89820.097261000017</v>
      </c>
      <c r="AH86">
        <v>89805.265619999991</v>
      </c>
    </row>
    <row r="87" spans="1:34">
      <c r="A87" t="s">
        <v>118</v>
      </c>
      <c r="B87" t="s">
        <v>185</v>
      </c>
      <c r="C87">
        <f t="shared" si="1"/>
        <v>1945</v>
      </c>
      <c r="D87">
        <v>2991801.7045454546</v>
      </c>
      <c r="E87">
        <v>2977850.6590909092</v>
      </c>
      <c r="F87">
        <v>2963899.6136363638</v>
      </c>
      <c r="G87">
        <v>2949948.5681818184</v>
      </c>
      <c r="H87">
        <v>2935997.5227272729</v>
      </c>
      <c r="I87">
        <v>2922046.4772727275</v>
      </c>
      <c r="J87">
        <v>2908095.4318181821</v>
      </c>
      <c r="K87">
        <v>2894144.3863636367</v>
      </c>
      <c r="L87">
        <v>2880193.3409090913</v>
      </c>
      <c r="M87">
        <v>2866242.2954545459</v>
      </c>
      <c r="N87">
        <v>2852291.25</v>
      </c>
      <c r="O87">
        <v>2832921.375</v>
      </c>
      <c r="P87">
        <v>2813551.5</v>
      </c>
      <c r="Q87">
        <v>2794181.625</v>
      </c>
      <c r="R87">
        <v>2774811.75</v>
      </c>
      <c r="S87">
        <v>2755441.875</v>
      </c>
      <c r="T87">
        <v>2736072</v>
      </c>
      <c r="U87">
        <v>2716702.125</v>
      </c>
      <c r="V87">
        <v>2697332.25</v>
      </c>
      <c r="W87">
        <v>2677962.375</v>
      </c>
      <c r="X87">
        <v>2658592.5</v>
      </c>
      <c r="Y87">
        <v>2634546.6</v>
      </c>
      <c r="Z87">
        <v>2610500.7000000002</v>
      </c>
      <c r="AA87">
        <v>2586454.8000000003</v>
      </c>
      <c r="AB87">
        <v>2562408.9000000004</v>
      </c>
      <c r="AC87">
        <v>2538363.0000000005</v>
      </c>
      <c r="AD87">
        <v>2514317.1000000006</v>
      </c>
      <c r="AE87">
        <v>2490271.2000000007</v>
      </c>
      <c r="AF87">
        <v>2466225.3000000007</v>
      </c>
      <c r="AG87">
        <v>2442179.4000000008</v>
      </c>
      <c r="AH87">
        <v>2418133.5</v>
      </c>
    </row>
    <row r="88" spans="1:34">
      <c r="A88" t="s">
        <v>118</v>
      </c>
      <c r="B88" t="s">
        <v>185</v>
      </c>
      <c r="C88">
        <f t="shared" si="1"/>
        <v>1945969</v>
      </c>
      <c r="D88">
        <v>3608995.0454545454</v>
      </c>
      <c r="E88">
        <v>3587340.3409090908</v>
      </c>
      <c r="F88">
        <v>3565685.6363636362</v>
      </c>
      <c r="G88">
        <v>3544030.9318181816</v>
      </c>
      <c r="H88">
        <v>3522376.2272727271</v>
      </c>
      <c r="I88">
        <v>3500721.5227272725</v>
      </c>
      <c r="J88">
        <v>3479066.8181818179</v>
      </c>
      <c r="K88">
        <v>3457412.1136363633</v>
      </c>
      <c r="L88">
        <v>3435757.4090909087</v>
      </c>
      <c r="M88">
        <v>3414102.7045454541</v>
      </c>
      <c r="N88">
        <v>3392448</v>
      </c>
      <c r="O88">
        <v>3361148.75</v>
      </c>
      <c r="P88">
        <v>3329849.5</v>
      </c>
      <c r="Q88">
        <v>3298550.25</v>
      </c>
      <c r="R88">
        <v>3267251</v>
      </c>
      <c r="S88">
        <v>3235951.75</v>
      </c>
      <c r="T88">
        <v>3204652.5</v>
      </c>
      <c r="U88">
        <v>3173353.25</v>
      </c>
      <c r="V88">
        <v>3142054</v>
      </c>
      <c r="W88">
        <v>3110754.75</v>
      </c>
      <c r="X88">
        <v>3079455.5</v>
      </c>
      <c r="Y88">
        <v>3042153.375</v>
      </c>
      <c r="Z88">
        <v>3004851.25</v>
      </c>
      <c r="AA88">
        <v>2967549.125</v>
      </c>
      <c r="AB88">
        <v>2930247</v>
      </c>
      <c r="AC88">
        <v>2892944.875</v>
      </c>
      <c r="AD88">
        <v>2855642.75</v>
      </c>
      <c r="AE88">
        <v>2818340.625</v>
      </c>
      <c r="AF88">
        <v>2781038.5</v>
      </c>
      <c r="AG88">
        <v>2743736.375</v>
      </c>
      <c r="AH88">
        <v>2706434.25</v>
      </c>
    </row>
    <row r="89" spans="1:34">
      <c r="A89" t="s">
        <v>118</v>
      </c>
      <c r="B89" t="s">
        <v>185</v>
      </c>
      <c r="C89">
        <f t="shared" si="1"/>
        <v>1970989</v>
      </c>
      <c r="D89">
        <v>1686817.1022727273</v>
      </c>
      <c r="E89">
        <v>1680521.2045454546</v>
      </c>
      <c r="F89">
        <v>1674225.3068181819</v>
      </c>
      <c r="G89">
        <v>1667929.4090909092</v>
      </c>
      <c r="H89">
        <v>1661633.5113636365</v>
      </c>
      <c r="I89">
        <v>1655337.6136363638</v>
      </c>
      <c r="J89">
        <v>1649041.7159090911</v>
      </c>
      <c r="K89">
        <v>1642745.8181818184</v>
      </c>
      <c r="L89">
        <v>1636449.9204545456</v>
      </c>
      <c r="M89">
        <v>1630154.0227272729</v>
      </c>
      <c r="N89">
        <v>1623858.125</v>
      </c>
      <c r="O89">
        <v>1613459.95</v>
      </c>
      <c r="P89">
        <v>1603061.7749999999</v>
      </c>
      <c r="Q89">
        <v>1592663.5999999999</v>
      </c>
      <c r="R89">
        <v>1582265.4249999998</v>
      </c>
      <c r="S89">
        <v>1571867.2499999998</v>
      </c>
      <c r="T89">
        <v>1561469.0749999997</v>
      </c>
      <c r="U89">
        <v>1551070.8999999997</v>
      </c>
      <c r="V89">
        <v>1540672.7249999996</v>
      </c>
      <c r="W89">
        <v>1530274.5499999996</v>
      </c>
      <c r="X89">
        <v>1519876.375</v>
      </c>
      <c r="Y89">
        <v>1504768.925</v>
      </c>
      <c r="Z89">
        <v>1489661.4750000001</v>
      </c>
      <c r="AA89">
        <v>1474554.0250000001</v>
      </c>
      <c r="AB89">
        <v>1459446.5750000002</v>
      </c>
      <c r="AC89">
        <v>1444339.1250000002</v>
      </c>
      <c r="AD89">
        <v>1429231.6750000003</v>
      </c>
      <c r="AE89">
        <v>1414124.2250000003</v>
      </c>
      <c r="AF89">
        <v>1399016.7750000004</v>
      </c>
      <c r="AG89">
        <v>1383909.3250000004</v>
      </c>
      <c r="AH89">
        <v>1368801.875</v>
      </c>
    </row>
    <row r="90" spans="1:34">
      <c r="A90" t="s">
        <v>118</v>
      </c>
      <c r="B90" t="s">
        <v>185</v>
      </c>
      <c r="C90">
        <f t="shared" si="1"/>
        <v>19902010</v>
      </c>
      <c r="D90">
        <v>2767255.2272727275</v>
      </c>
      <c r="E90">
        <v>2766994.8295454551</v>
      </c>
      <c r="F90">
        <v>2766734.4318181826</v>
      </c>
      <c r="G90">
        <v>2766474.0340909101</v>
      </c>
      <c r="H90">
        <v>2766213.6363636376</v>
      </c>
      <c r="I90">
        <v>2765953.2386363652</v>
      </c>
      <c r="J90">
        <v>2765692.8409090927</v>
      </c>
      <c r="K90">
        <v>2765432.4431818202</v>
      </c>
      <c r="L90">
        <v>2765172.0454545477</v>
      </c>
      <c r="M90">
        <v>2764911.6477272753</v>
      </c>
      <c r="N90">
        <v>2764651.2500000023</v>
      </c>
      <c r="O90">
        <v>2763721.2250000024</v>
      </c>
      <c r="P90">
        <v>2762791.200000002</v>
      </c>
      <c r="Q90">
        <v>2761861.1750000017</v>
      </c>
      <c r="R90">
        <v>2760931.1500000013</v>
      </c>
      <c r="S90">
        <v>2760001.1250000009</v>
      </c>
      <c r="T90">
        <v>2759071.1000000006</v>
      </c>
      <c r="U90">
        <v>2758141.0750000002</v>
      </c>
      <c r="V90">
        <v>2757211.05</v>
      </c>
      <c r="W90">
        <v>2756281.0249999994</v>
      </c>
      <c r="X90">
        <v>2755351.0000000009</v>
      </c>
      <c r="Y90">
        <v>2753377.6250000009</v>
      </c>
      <c r="Z90">
        <v>2751404.2500000009</v>
      </c>
      <c r="AA90">
        <v>2749430.8750000009</v>
      </c>
      <c r="AB90">
        <v>2747457.5000000009</v>
      </c>
      <c r="AC90">
        <v>2745484.1250000009</v>
      </c>
      <c r="AD90">
        <v>2743510.7500000009</v>
      </c>
      <c r="AE90">
        <v>2741537.3750000009</v>
      </c>
      <c r="AF90">
        <v>2739564.0000000009</v>
      </c>
      <c r="AG90">
        <v>2737590.6250000009</v>
      </c>
      <c r="AH90">
        <v>2735617.2500000009</v>
      </c>
    </row>
    <row r="91" spans="1:34">
      <c r="A91" t="s">
        <v>118</v>
      </c>
      <c r="B91" t="s">
        <v>185</v>
      </c>
      <c r="C91">
        <f t="shared" si="1"/>
        <v>2012020</v>
      </c>
      <c r="D91">
        <v>485316.70311999996</v>
      </c>
      <c r="E91">
        <v>485316.70311999996</v>
      </c>
      <c r="F91">
        <v>485316.70311999996</v>
      </c>
      <c r="G91">
        <v>485316.70311999996</v>
      </c>
      <c r="H91">
        <v>485316.70311999996</v>
      </c>
      <c r="I91">
        <v>485316.70311999996</v>
      </c>
      <c r="J91">
        <v>485316.70311999996</v>
      </c>
      <c r="K91">
        <v>485316.70311999996</v>
      </c>
      <c r="L91">
        <v>485316.70311999996</v>
      </c>
      <c r="M91">
        <v>485316.70311999996</v>
      </c>
      <c r="N91">
        <v>485316.70311999996</v>
      </c>
      <c r="O91">
        <v>485315.28593299998</v>
      </c>
      <c r="P91">
        <v>485313.86874599993</v>
      </c>
      <c r="Q91">
        <v>485312.45155899989</v>
      </c>
      <c r="R91">
        <v>485311.03437199985</v>
      </c>
      <c r="S91">
        <v>485309.61718499981</v>
      </c>
      <c r="T91">
        <v>485308.19999799976</v>
      </c>
      <c r="U91">
        <v>485306.78281099972</v>
      </c>
      <c r="V91">
        <v>485305.36562399968</v>
      </c>
      <c r="W91">
        <v>485303.94843699964</v>
      </c>
      <c r="X91">
        <v>485302.53124999977</v>
      </c>
      <c r="Y91">
        <v>485252.97187499981</v>
      </c>
      <c r="Z91">
        <v>485203.41249999986</v>
      </c>
      <c r="AA91">
        <v>485153.85312499991</v>
      </c>
      <c r="AB91">
        <v>485104.29374999995</v>
      </c>
      <c r="AC91">
        <v>485054.734375</v>
      </c>
      <c r="AD91">
        <v>485005.17500000005</v>
      </c>
      <c r="AE91">
        <v>484955.61562500009</v>
      </c>
      <c r="AF91">
        <v>484906.05625000014</v>
      </c>
      <c r="AG91">
        <v>484856.49687500019</v>
      </c>
      <c r="AH91">
        <v>484806.9375</v>
      </c>
    </row>
    <row r="92" spans="1:34">
      <c r="A92" t="s">
        <v>120</v>
      </c>
      <c r="B92" t="s">
        <v>175</v>
      </c>
      <c r="C92">
        <f t="shared" si="1"/>
        <v>1945</v>
      </c>
      <c r="D92">
        <v>144745.36789272726</v>
      </c>
      <c r="E92">
        <v>144435.03266545452</v>
      </c>
      <c r="F92">
        <v>144124.69743818179</v>
      </c>
      <c r="G92">
        <v>143814.36221090905</v>
      </c>
      <c r="H92">
        <v>143504.02698363631</v>
      </c>
      <c r="I92">
        <v>143193.69175636358</v>
      </c>
      <c r="J92">
        <v>142883.35652909084</v>
      </c>
      <c r="K92">
        <v>142573.02130181811</v>
      </c>
      <c r="L92">
        <v>142262.68607454537</v>
      </c>
      <c r="M92">
        <v>141952.35084727264</v>
      </c>
      <c r="N92">
        <v>141642.01561999999</v>
      </c>
      <c r="O92">
        <v>141223.25780799999</v>
      </c>
      <c r="P92">
        <v>140804.499996</v>
      </c>
      <c r="Q92">
        <v>140385.742184</v>
      </c>
      <c r="R92">
        <v>139966.98437200001</v>
      </c>
      <c r="S92">
        <v>139548.22656000001</v>
      </c>
      <c r="T92">
        <v>139129.46874800001</v>
      </c>
      <c r="U92">
        <v>138710.71093600002</v>
      </c>
      <c r="V92">
        <v>138291.95312400002</v>
      </c>
      <c r="W92">
        <v>137873.19531200003</v>
      </c>
      <c r="X92">
        <v>137454.4375</v>
      </c>
      <c r="Y92">
        <v>136910.14374999999</v>
      </c>
      <c r="Z92">
        <v>136365.84999999998</v>
      </c>
      <c r="AA92">
        <v>135821.55624999997</v>
      </c>
      <c r="AB92">
        <v>135277.26249999995</v>
      </c>
      <c r="AC92">
        <v>134732.96874999994</v>
      </c>
      <c r="AD92">
        <v>134188.67499999993</v>
      </c>
      <c r="AE92">
        <v>133644.38124999992</v>
      </c>
      <c r="AF92">
        <v>133100.08749999991</v>
      </c>
      <c r="AG92">
        <v>132555.7937499999</v>
      </c>
      <c r="AH92">
        <v>132011.5</v>
      </c>
    </row>
    <row r="93" spans="1:34">
      <c r="A93" t="s">
        <v>120</v>
      </c>
      <c r="B93" t="s">
        <v>175</v>
      </c>
      <c r="C93">
        <f t="shared" si="1"/>
        <v>1945969</v>
      </c>
      <c r="D93">
        <v>217118.04403818183</v>
      </c>
      <c r="E93">
        <v>216652.54119636366</v>
      </c>
      <c r="F93">
        <v>216187.03835454548</v>
      </c>
      <c r="G93">
        <v>215721.53551272731</v>
      </c>
      <c r="H93">
        <v>215256.03267090913</v>
      </c>
      <c r="I93">
        <v>214790.52982909096</v>
      </c>
      <c r="J93">
        <v>214325.02698727278</v>
      </c>
      <c r="K93">
        <v>213859.5241454546</v>
      </c>
      <c r="L93">
        <v>213394.02130363643</v>
      </c>
      <c r="M93">
        <v>212928.51846181825</v>
      </c>
      <c r="N93">
        <v>212463.01561999999</v>
      </c>
      <c r="O93">
        <v>211834.87811999998</v>
      </c>
      <c r="P93">
        <v>211206.74061999997</v>
      </c>
      <c r="Q93">
        <v>210578.60311999996</v>
      </c>
      <c r="R93">
        <v>209950.46561999994</v>
      </c>
      <c r="S93">
        <v>209322.32811999993</v>
      </c>
      <c r="T93">
        <v>208694.19061999992</v>
      </c>
      <c r="U93">
        <v>208066.05311999991</v>
      </c>
      <c r="V93">
        <v>207437.9156199999</v>
      </c>
      <c r="W93">
        <v>206809.77811999989</v>
      </c>
      <c r="X93">
        <v>206181.64061999999</v>
      </c>
      <c r="Y93">
        <v>205365.19999599998</v>
      </c>
      <c r="Z93">
        <v>204548.75937199997</v>
      </c>
      <c r="AA93">
        <v>203732.31874799996</v>
      </c>
      <c r="AB93">
        <v>202915.87812399995</v>
      </c>
      <c r="AC93">
        <v>202099.43749999994</v>
      </c>
      <c r="AD93">
        <v>201282.99687599993</v>
      </c>
      <c r="AE93">
        <v>200466.55625199992</v>
      </c>
      <c r="AF93">
        <v>199650.11562799991</v>
      </c>
      <c r="AG93">
        <v>198833.6750039999</v>
      </c>
      <c r="AH93">
        <v>198017.23438000001</v>
      </c>
    </row>
    <row r="94" spans="1:34">
      <c r="A94" t="s">
        <v>120</v>
      </c>
      <c r="B94" t="s">
        <v>175</v>
      </c>
      <c r="C94">
        <f t="shared" si="1"/>
        <v>1970989</v>
      </c>
      <c r="D94">
        <v>90039.137073636448</v>
      </c>
      <c r="E94">
        <v>89418.461647272896</v>
      </c>
      <c r="F94">
        <v>88797.786220909344</v>
      </c>
      <c r="G94">
        <v>88177.110794545792</v>
      </c>
      <c r="H94">
        <v>87556.435368182239</v>
      </c>
      <c r="I94">
        <v>86935.759941818687</v>
      </c>
      <c r="J94">
        <v>86315.084515455135</v>
      </c>
      <c r="K94">
        <v>85694.409089091583</v>
      </c>
      <c r="L94">
        <v>85073.733662728031</v>
      </c>
      <c r="M94">
        <v>84453.058236364479</v>
      </c>
      <c r="N94">
        <v>83832.382809999996</v>
      </c>
      <c r="O94">
        <v>82624.146873000049</v>
      </c>
      <c r="P94">
        <v>81415.910936000102</v>
      </c>
      <c r="Q94">
        <v>80207.674999000155</v>
      </c>
      <c r="R94">
        <v>78999.439062000209</v>
      </c>
      <c r="S94">
        <v>77791.203125000262</v>
      </c>
      <c r="T94">
        <v>76582.967188000315</v>
      </c>
      <c r="U94">
        <v>75374.731251000369</v>
      </c>
      <c r="V94">
        <v>74166.495314000422</v>
      </c>
      <c r="W94">
        <v>72958.259377000475</v>
      </c>
      <c r="X94">
        <v>71750.023440000004</v>
      </c>
      <c r="Y94">
        <v>69722.776565000007</v>
      </c>
      <c r="Z94">
        <v>67695.52969000001</v>
      </c>
      <c r="AA94">
        <v>65668.282815000013</v>
      </c>
      <c r="AB94">
        <v>63641.035940000016</v>
      </c>
      <c r="AC94">
        <v>61613.789065000019</v>
      </c>
      <c r="AD94">
        <v>59586.542190000022</v>
      </c>
      <c r="AE94">
        <v>57559.295315000025</v>
      </c>
      <c r="AF94">
        <v>55532.048440000028</v>
      </c>
      <c r="AG94">
        <v>53504.801565000031</v>
      </c>
      <c r="AH94">
        <v>51477.554690000004</v>
      </c>
    </row>
    <row r="95" spans="1:34">
      <c r="A95" t="s">
        <v>120</v>
      </c>
      <c r="B95" t="s">
        <v>175</v>
      </c>
      <c r="C95">
        <f t="shared" si="1"/>
        <v>19902010</v>
      </c>
      <c r="D95">
        <v>3184386.2613636367</v>
      </c>
      <c r="E95">
        <v>3183843.1477272734</v>
      </c>
      <c r="F95">
        <v>3183300.0340909101</v>
      </c>
      <c r="G95">
        <v>3182756.9204545468</v>
      </c>
      <c r="H95">
        <v>3182213.8068181835</v>
      </c>
      <c r="I95">
        <v>3181670.6931818202</v>
      </c>
      <c r="J95">
        <v>3181127.5795454569</v>
      </c>
      <c r="K95">
        <v>3180584.4659090936</v>
      </c>
      <c r="L95">
        <v>3180041.3522727303</v>
      </c>
      <c r="M95">
        <v>3179498.238636367</v>
      </c>
      <c r="N95">
        <v>3178955.1250000023</v>
      </c>
      <c r="O95">
        <v>3177561.0625000023</v>
      </c>
      <c r="P95">
        <v>3176167.0000000023</v>
      </c>
      <c r="Q95">
        <v>3174772.9375000023</v>
      </c>
      <c r="R95">
        <v>3173378.8750000023</v>
      </c>
      <c r="S95">
        <v>3171984.8125000023</v>
      </c>
      <c r="T95">
        <v>3170590.7500000023</v>
      </c>
      <c r="U95">
        <v>3169196.6875000023</v>
      </c>
      <c r="V95">
        <v>3167802.6250000023</v>
      </c>
      <c r="W95">
        <v>3166408.5625000023</v>
      </c>
      <c r="X95">
        <v>3165014.5000000023</v>
      </c>
      <c r="Y95">
        <v>3162208.6000000024</v>
      </c>
      <c r="Z95">
        <v>3159402.700000002</v>
      </c>
      <c r="AA95">
        <v>3156596.8000000017</v>
      </c>
      <c r="AB95">
        <v>3153790.9000000013</v>
      </c>
      <c r="AC95">
        <v>3150985.0000000009</v>
      </c>
      <c r="AD95">
        <v>3148179.1000000006</v>
      </c>
      <c r="AE95">
        <v>3145373.2</v>
      </c>
      <c r="AF95">
        <v>3142567.3</v>
      </c>
      <c r="AG95">
        <v>3139761.3999999994</v>
      </c>
      <c r="AH95">
        <v>3136955.5000000009</v>
      </c>
    </row>
    <row r="96" spans="1:34">
      <c r="A96" t="s">
        <v>120</v>
      </c>
      <c r="B96" t="s">
        <v>175</v>
      </c>
      <c r="C96">
        <f t="shared" si="1"/>
        <v>2012020</v>
      </c>
      <c r="D96">
        <v>359241.91121909092</v>
      </c>
      <c r="E96">
        <v>359241.90837818186</v>
      </c>
      <c r="F96">
        <v>359241.9055372728</v>
      </c>
      <c r="G96">
        <v>359241.90269636374</v>
      </c>
      <c r="H96">
        <v>359241.89985545469</v>
      </c>
      <c r="I96">
        <v>359241.89701454563</v>
      </c>
      <c r="J96">
        <v>359241.89417363657</v>
      </c>
      <c r="K96">
        <v>359241.89133272751</v>
      </c>
      <c r="L96">
        <v>359241.88849181845</v>
      </c>
      <c r="M96">
        <v>359241.88565090939</v>
      </c>
      <c r="N96">
        <v>359241.88281000027</v>
      </c>
      <c r="O96">
        <v>359241.43749700021</v>
      </c>
      <c r="P96">
        <v>359240.99218400021</v>
      </c>
      <c r="Q96">
        <v>359240.5468710002</v>
      </c>
      <c r="R96">
        <v>359240.1015580002</v>
      </c>
      <c r="S96">
        <v>359239.65624500019</v>
      </c>
      <c r="T96">
        <v>359239.21093200019</v>
      </c>
      <c r="U96">
        <v>359238.76561900019</v>
      </c>
      <c r="V96">
        <v>359238.32030600018</v>
      </c>
      <c r="W96">
        <v>359237.87499300018</v>
      </c>
      <c r="X96">
        <v>359237.42968000018</v>
      </c>
      <c r="Y96">
        <v>359201.35429000016</v>
      </c>
      <c r="Z96">
        <v>359165.27890000015</v>
      </c>
      <c r="AA96">
        <v>359129.20351000014</v>
      </c>
      <c r="AB96">
        <v>359093.12812000012</v>
      </c>
      <c r="AC96">
        <v>359057.05273000011</v>
      </c>
      <c r="AD96">
        <v>359020.9773400001</v>
      </c>
      <c r="AE96">
        <v>358984.90195000009</v>
      </c>
      <c r="AF96">
        <v>358948.82656000007</v>
      </c>
      <c r="AG96">
        <v>358912.75117000006</v>
      </c>
      <c r="AH96">
        <v>358876.67578000017</v>
      </c>
    </row>
    <row r="97" spans="1:34">
      <c r="A97" t="s">
        <v>120</v>
      </c>
      <c r="B97" t="s">
        <v>177</v>
      </c>
      <c r="C97">
        <f t="shared" si="1"/>
        <v>1945</v>
      </c>
      <c r="D97">
        <v>318723.3125</v>
      </c>
      <c r="E97">
        <v>318044.78125</v>
      </c>
      <c r="F97">
        <v>317366.25</v>
      </c>
      <c r="G97">
        <v>316687.71875</v>
      </c>
      <c r="H97">
        <v>316009.1875</v>
      </c>
      <c r="I97">
        <v>315330.65625</v>
      </c>
      <c r="J97">
        <v>314652.125</v>
      </c>
      <c r="K97">
        <v>313973.59375</v>
      </c>
      <c r="L97">
        <v>313295.0625</v>
      </c>
      <c r="M97">
        <v>312616.53125</v>
      </c>
      <c r="N97">
        <v>311938</v>
      </c>
      <c r="O97">
        <v>311023.16875000001</v>
      </c>
      <c r="P97">
        <v>310108.33750000002</v>
      </c>
      <c r="Q97">
        <v>309193.50625000003</v>
      </c>
      <c r="R97">
        <v>308278.67500000005</v>
      </c>
      <c r="S97">
        <v>307363.84375000006</v>
      </c>
      <c r="T97">
        <v>306449.01250000007</v>
      </c>
      <c r="U97">
        <v>305534.18125000008</v>
      </c>
      <c r="V97">
        <v>304619.35000000009</v>
      </c>
      <c r="W97">
        <v>303704.5187500001</v>
      </c>
      <c r="X97">
        <v>302789.6875</v>
      </c>
      <c r="Y97">
        <v>301593.578125</v>
      </c>
      <c r="Z97">
        <v>300397.46875</v>
      </c>
      <c r="AA97">
        <v>299201.359375</v>
      </c>
      <c r="AB97">
        <v>298005.25</v>
      </c>
      <c r="AC97">
        <v>296809.140625</v>
      </c>
      <c r="AD97">
        <v>295613.03125</v>
      </c>
      <c r="AE97">
        <v>294416.921875</v>
      </c>
      <c r="AF97">
        <v>293220.8125</v>
      </c>
      <c r="AG97">
        <v>292024.703125</v>
      </c>
      <c r="AH97">
        <v>290828.59375</v>
      </c>
    </row>
    <row r="98" spans="1:34">
      <c r="A98" t="s">
        <v>120</v>
      </c>
      <c r="B98" t="s">
        <v>177</v>
      </c>
      <c r="C98">
        <f t="shared" si="1"/>
        <v>1945969</v>
      </c>
      <c r="D98">
        <v>478084.98295454547</v>
      </c>
      <c r="E98">
        <v>477067.18465909094</v>
      </c>
      <c r="F98">
        <v>476049.38636363641</v>
      </c>
      <c r="G98">
        <v>475031.58806818188</v>
      </c>
      <c r="H98">
        <v>474013.78977272735</v>
      </c>
      <c r="I98">
        <v>472995.99147727282</v>
      </c>
      <c r="J98">
        <v>471978.19318181829</v>
      </c>
      <c r="K98">
        <v>470960.39488636376</v>
      </c>
      <c r="L98">
        <v>469942.59659090923</v>
      </c>
      <c r="M98">
        <v>468924.7982954547</v>
      </c>
      <c r="N98">
        <v>467907</v>
      </c>
      <c r="O98">
        <v>466534.75</v>
      </c>
      <c r="P98">
        <v>465162.5</v>
      </c>
      <c r="Q98">
        <v>463790.25</v>
      </c>
      <c r="R98">
        <v>462418</v>
      </c>
      <c r="S98">
        <v>461045.75</v>
      </c>
      <c r="T98">
        <v>459673.5</v>
      </c>
      <c r="U98">
        <v>458301.25</v>
      </c>
      <c r="V98">
        <v>456929</v>
      </c>
      <c r="W98">
        <v>455556.75</v>
      </c>
      <c r="X98">
        <v>454184.5</v>
      </c>
      <c r="Y98">
        <v>452390.33750000002</v>
      </c>
      <c r="Z98">
        <v>450596.17500000005</v>
      </c>
      <c r="AA98">
        <v>448802.01250000007</v>
      </c>
      <c r="AB98">
        <v>447007.85000000009</v>
      </c>
      <c r="AC98">
        <v>445213.68750000012</v>
      </c>
      <c r="AD98">
        <v>443419.52500000014</v>
      </c>
      <c r="AE98">
        <v>441625.36250000016</v>
      </c>
      <c r="AF98">
        <v>439831.20000000019</v>
      </c>
      <c r="AG98">
        <v>438037.03750000021</v>
      </c>
      <c r="AH98">
        <v>436242.875</v>
      </c>
    </row>
    <row r="99" spans="1:34">
      <c r="A99" t="s">
        <v>120</v>
      </c>
      <c r="B99" t="s">
        <v>177</v>
      </c>
      <c r="C99">
        <f t="shared" si="1"/>
        <v>1970989</v>
      </c>
      <c r="D99">
        <v>376730.18466363638</v>
      </c>
      <c r="E99">
        <v>376212.35369727272</v>
      </c>
      <c r="F99">
        <v>375694.52273090906</v>
      </c>
      <c r="G99">
        <v>375176.69176454539</v>
      </c>
      <c r="H99">
        <v>374658.86079818173</v>
      </c>
      <c r="I99">
        <v>374141.02983181807</v>
      </c>
      <c r="J99">
        <v>373623.19886545441</v>
      </c>
      <c r="K99">
        <v>373105.36789909075</v>
      </c>
      <c r="L99">
        <v>372587.53693272709</v>
      </c>
      <c r="M99">
        <v>372069.70596636343</v>
      </c>
      <c r="N99">
        <v>371551.875</v>
      </c>
      <c r="O99">
        <v>370807.20468800003</v>
      </c>
      <c r="P99">
        <v>370062.53437600005</v>
      </c>
      <c r="Q99">
        <v>369317.86406400008</v>
      </c>
      <c r="R99">
        <v>368573.19375200011</v>
      </c>
      <c r="S99">
        <v>367828.52344000014</v>
      </c>
      <c r="T99">
        <v>367083.85312800016</v>
      </c>
      <c r="U99">
        <v>366339.18281600019</v>
      </c>
      <c r="V99">
        <v>365594.51250400022</v>
      </c>
      <c r="W99">
        <v>364849.84219200024</v>
      </c>
      <c r="X99">
        <v>364105.17188000027</v>
      </c>
      <c r="Y99">
        <v>363075.14688000025</v>
      </c>
      <c r="Z99">
        <v>362045.12188000022</v>
      </c>
      <c r="AA99">
        <v>361015.0968800002</v>
      </c>
      <c r="AB99">
        <v>359985.07188000018</v>
      </c>
      <c r="AC99">
        <v>358955.04688000015</v>
      </c>
      <c r="AD99">
        <v>357925.02188000013</v>
      </c>
      <c r="AE99">
        <v>356894.99688000011</v>
      </c>
      <c r="AF99">
        <v>355864.97188000008</v>
      </c>
      <c r="AG99">
        <v>354834.94688000006</v>
      </c>
      <c r="AH99">
        <v>353804.92188000027</v>
      </c>
    </row>
    <row r="100" spans="1:34">
      <c r="A100" t="s">
        <v>120</v>
      </c>
      <c r="B100" t="s">
        <v>177</v>
      </c>
      <c r="C100">
        <f t="shared" si="1"/>
        <v>19902010</v>
      </c>
      <c r="D100">
        <v>175108.49715454548</v>
      </c>
      <c r="E100">
        <v>175040.04118909096</v>
      </c>
      <c r="F100">
        <v>174971.58522363644</v>
      </c>
      <c r="G100">
        <v>174903.12925818193</v>
      </c>
      <c r="H100">
        <v>174834.67329272741</v>
      </c>
      <c r="I100">
        <v>174766.2173272729</v>
      </c>
      <c r="J100">
        <v>174697.76136181838</v>
      </c>
      <c r="K100">
        <v>174629.30539636387</v>
      </c>
      <c r="L100">
        <v>174560.84943090935</v>
      </c>
      <c r="M100">
        <v>174492.39346545484</v>
      </c>
      <c r="N100">
        <v>174423.9375</v>
      </c>
      <c r="O100">
        <v>174199.38750000001</v>
      </c>
      <c r="P100">
        <v>173974.83750000002</v>
      </c>
      <c r="Q100">
        <v>173750.28750000003</v>
      </c>
      <c r="R100">
        <v>173525.73750000005</v>
      </c>
      <c r="S100">
        <v>173301.18750000006</v>
      </c>
      <c r="T100">
        <v>173076.63750000007</v>
      </c>
      <c r="U100">
        <v>172852.08750000008</v>
      </c>
      <c r="V100">
        <v>172627.53750000009</v>
      </c>
      <c r="W100">
        <v>172402.9875000001</v>
      </c>
      <c r="X100">
        <v>172178.4375</v>
      </c>
      <c r="Y100">
        <v>171628.41562499997</v>
      </c>
      <c r="Z100">
        <v>171078.39374999993</v>
      </c>
      <c r="AA100">
        <v>170528.3718749999</v>
      </c>
      <c r="AB100">
        <v>169978.34999999986</v>
      </c>
      <c r="AC100">
        <v>169428.32812499983</v>
      </c>
      <c r="AD100">
        <v>168878.30624999979</v>
      </c>
      <c r="AE100">
        <v>168328.28437499976</v>
      </c>
      <c r="AF100">
        <v>167778.26249999972</v>
      </c>
      <c r="AG100">
        <v>167228.24062499969</v>
      </c>
      <c r="AH100">
        <v>166678.21875</v>
      </c>
    </row>
    <row r="101" spans="1:34">
      <c r="A101" t="s">
        <v>120</v>
      </c>
      <c r="B101" t="s">
        <v>177</v>
      </c>
      <c r="C101">
        <f t="shared" si="1"/>
        <v>2012020</v>
      </c>
      <c r="D101">
        <v>131841.23725090909</v>
      </c>
      <c r="E101">
        <v>131841.23867181817</v>
      </c>
      <c r="F101">
        <v>131841.24009272724</v>
      </c>
      <c r="G101">
        <v>131841.24151363631</v>
      </c>
      <c r="H101">
        <v>131841.24293454539</v>
      </c>
      <c r="I101">
        <v>131841.24435545446</v>
      </c>
      <c r="J101">
        <v>131841.24577636353</v>
      </c>
      <c r="K101">
        <v>131841.24719727261</v>
      </c>
      <c r="L101">
        <v>131841.24861818168</v>
      </c>
      <c r="M101">
        <v>131841.25003909075</v>
      </c>
      <c r="N101">
        <v>131841.25145999988</v>
      </c>
      <c r="O101">
        <v>131839.92167599988</v>
      </c>
      <c r="P101">
        <v>131838.59189199988</v>
      </c>
      <c r="Q101">
        <v>131837.26210799988</v>
      </c>
      <c r="R101">
        <v>131835.93232399988</v>
      </c>
      <c r="S101">
        <v>131834.60253999988</v>
      </c>
      <c r="T101">
        <v>131833.27275599987</v>
      </c>
      <c r="U101">
        <v>131831.94297199987</v>
      </c>
      <c r="V101">
        <v>131830.61318799987</v>
      </c>
      <c r="W101">
        <v>131829.28340399987</v>
      </c>
      <c r="X101">
        <v>131827.9536199999</v>
      </c>
      <c r="Y101">
        <v>131794.75469399989</v>
      </c>
      <c r="Z101">
        <v>131761.55576799987</v>
      </c>
      <c r="AA101">
        <v>131728.35684199986</v>
      </c>
      <c r="AB101">
        <v>131695.15791599985</v>
      </c>
      <c r="AC101">
        <v>131661.95898999984</v>
      </c>
      <c r="AD101">
        <v>131628.76006399983</v>
      </c>
      <c r="AE101">
        <v>131595.56113799982</v>
      </c>
      <c r="AF101">
        <v>131562.3622119998</v>
      </c>
      <c r="AG101">
        <v>131529.16328599979</v>
      </c>
      <c r="AH101">
        <v>131495.96435999981</v>
      </c>
    </row>
    <row r="102" spans="1:34">
      <c r="A102" t="s">
        <v>120</v>
      </c>
      <c r="B102" t="s">
        <v>179</v>
      </c>
      <c r="C102">
        <f t="shared" si="1"/>
        <v>1945</v>
      </c>
      <c r="D102">
        <v>70516.926849090916</v>
      </c>
      <c r="E102">
        <v>70365.424008181828</v>
      </c>
      <c r="F102">
        <v>70213.92116727274</v>
      </c>
      <c r="G102">
        <v>70062.418326363651</v>
      </c>
      <c r="H102">
        <v>69910.915485454563</v>
      </c>
      <c r="I102">
        <v>69759.412644545475</v>
      </c>
      <c r="J102">
        <v>69607.909803636387</v>
      </c>
      <c r="K102">
        <v>69456.406962727298</v>
      </c>
      <c r="L102">
        <v>69304.90412181821</v>
      </c>
      <c r="M102">
        <v>69153.401280909122</v>
      </c>
      <c r="N102">
        <v>69001.898440000004</v>
      </c>
      <c r="O102">
        <v>68797.614065000002</v>
      </c>
      <c r="P102">
        <v>68593.329689999999</v>
      </c>
      <c r="Q102">
        <v>68389.045314999996</v>
      </c>
      <c r="R102">
        <v>68184.760939999993</v>
      </c>
      <c r="S102">
        <v>67980.47656499999</v>
      </c>
      <c r="T102">
        <v>67776.192189999987</v>
      </c>
      <c r="U102">
        <v>67571.907814999984</v>
      </c>
      <c r="V102">
        <v>67367.623439999981</v>
      </c>
      <c r="W102">
        <v>67163.339064999978</v>
      </c>
      <c r="X102">
        <v>66959.054690000004</v>
      </c>
      <c r="Y102">
        <v>66695.138674000002</v>
      </c>
      <c r="Z102">
        <v>66431.222657999999</v>
      </c>
      <c r="AA102">
        <v>66167.306641999996</v>
      </c>
      <c r="AB102">
        <v>65903.390625999993</v>
      </c>
      <c r="AC102">
        <v>65639.47460999999</v>
      </c>
      <c r="AD102">
        <v>65375.558593999987</v>
      </c>
      <c r="AE102">
        <v>65111.642577999984</v>
      </c>
      <c r="AF102">
        <v>64847.726561999982</v>
      </c>
      <c r="AG102">
        <v>64583.810545999979</v>
      </c>
      <c r="AH102">
        <v>64319.894529999998</v>
      </c>
    </row>
    <row r="103" spans="1:34">
      <c r="A103" t="s">
        <v>120</v>
      </c>
      <c r="B103" t="s">
        <v>179</v>
      </c>
      <c r="C103">
        <f t="shared" si="1"/>
        <v>1945969</v>
      </c>
      <c r="D103">
        <v>105775.38635909092</v>
      </c>
      <c r="E103">
        <v>105548.13209818183</v>
      </c>
      <c r="F103">
        <v>105320.87783727274</v>
      </c>
      <c r="G103">
        <v>105093.62357636365</v>
      </c>
      <c r="H103">
        <v>104866.36931545456</v>
      </c>
      <c r="I103">
        <v>104639.11505454547</v>
      </c>
      <c r="J103">
        <v>104411.86079363638</v>
      </c>
      <c r="K103">
        <v>104184.6065327273</v>
      </c>
      <c r="L103">
        <v>103957.35227181821</v>
      </c>
      <c r="M103">
        <v>103730.09801090912</v>
      </c>
      <c r="N103">
        <v>103502.84375</v>
      </c>
      <c r="O103">
        <v>103196.416406</v>
      </c>
      <c r="P103">
        <v>102889.98906200001</v>
      </c>
      <c r="Q103">
        <v>102583.56171800001</v>
      </c>
      <c r="R103">
        <v>102277.13437400002</v>
      </c>
      <c r="S103">
        <v>101970.70703000002</v>
      </c>
      <c r="T103">
        <v>101664.27968600002</v>
      </c>
      <c r="U103">
        <v>101357.85234200003</v>
      </c>
      <c r="V103">
        <v>101051.42499800003</v>
      </c>
      <c r="W103">
        <v>100744.99765400004</v>
      </c>
      <c r="X103">
        <v>100438.57031</v>
      </c>
      <c r="Y103">
        <v>100042.69687299999</v>
      </c>
      <c r="Z103">
        <v>99646.823435999991</v>
      </c>
      <c r="AA103">
        <v>99250.949998999989</v>
      </c>
      <c r="AB103">
        <v>98855.076561999987</v>
      </c>
      <c r="AC103">
        <v>98459.203124999985</v>
      </c>
      <c r="AD103">
        <v>98063.329687999983</v>
      </c>
      <c r="AE103">
        <v>97667.456250999981</v>
      </c>
      <c r="AF103">
        <v>97271.582813999979</v>
      </c>
      <c r="AG103">
        <v>96875.709376999977</v>
      </c>
      <c r="AH103">
        <v>96479.835940000004</v>
      </c>
    </row>
    <row r="104" spans="1:34">
      <c r="A104" t="s">
        <v>120</v>
      </c>
      <c r="B104" t="s">
        <v>179</v>
      </c>
      <c r="C104">
        <f t="shared" si="1"/>
        <v>1970989</v>
      </c>
      <c r="D104">
        <v>664897.39488181821</v>
      </c>
      <c r="E104">
        <v>664589.64914363646</v>
      </c>
      <c r="F104">
        <v>664281.90340545471</v>
      </c>
      <c r="G104">
        <v>663974.15766727296</v>
      </c>
      <c r="H104">
        <v>663666.41192909121</v>
      </c>
      <c r="I104">
        <v>663358.66619090945</v>
      </c>
      <c r="J104">
        <v>663050.9204527277</v>
      </c>
      <c r="K104">
        <v>662743.17471454595</v>
      </c>
      <c r="L104">
        <v>662435.4289763642</v>
      </c>
      <c r="M104">
        <v>662127.68323818245</v>
      </c>
      <c r="N104">
        <v>661819.93750000012</v>
      </c>
      <c r="O104">
        <v>661220.11562500009</v>
      </c>
      <c r="P104">
        <v>660620.29375000007</v>
      </c>
      <c r="Q104">
        <v>660020.47187500005</v>
      </c>
      <c r="R104">
        <v>659420.65</v>
      </c>
      <c r="S104">
        <v>658820.828125</v>
      </c>
      <c r="T104">
        <v>658221.00624999998</v>
      </c>
      <c r="U104">
        <v>657621.18437499995</v>
      </c>
      <c r="V104">
        <v>657021.36249999993</v>
      </c>
      <c r="W104">
        <v>656421.54062499991</v>
      </c>
      <c r="X104">
        <v>655821.71875000035</v>
      </c>
      <c r="Y104">
        <v>654819.47148400033</v>
      </c>
      <c r="Z104">
        <v>653817.22421800031</v>
      </c>
      <c r="AA104">
        <v>652814.97695200029</v>
      </c>
      <c r="AB104">
        <v>651812.72968600027</v>
      </c>
      <c r="AC104">
        <v>650810.48242000025</v>
      </c>
      <c r="AD104">
        <v>649808.23515400023</v>
      </c>
      <c r="AE104">
        <v>648805.98788800021</v>
      </c>
      <c r="AF104">
        <v>647803.74062200019</v>
      </c>
      <c r="AG104">
        <v>646801.49335600017</v>
      </c>
      <c r="AH104">
        <v>645799.24609000061</v>
      </c>
    </row>
    <row r="105" spans="1:34">
      <c r="A105" t="s">
        <v>120</v>
      </c>
      <c r="B105" t="s">
        <v>179</v>
      </c>
      <c r="C105">
        <f t="shared" si="1"/>
        <v>19902010</v>
      </c>
      <c r="D105">
        <v>1486786.9659090908</v>
      </c>
      <c r="E105">
        <v>1486515.4943181816</v>
      </c>
      <c r="F105">
        <v>1486244.0227272725</v>
      </c>
      <c r="G105">
        <v>1485972.5511363633</v>
      </c>
      <c r="H105">
        <v>1485701.0795454541</v>
      </c>
      <c r="I105">
        <v>1485429.6079545449</v>
      </c>
      <c r="J105">
        <v>1485158.1363636358</v>
      </c>
      <c r="K105">
        <v>1484886.6647727266</v>
      </c>
      <c r="L105">
        <v>1484615.1931818174</v>
      </c>
      <c r="M105">
        <v>1484343.7215909082</v>
      </c>
      <c r="N105">
        <v>1484072.25</v>
      </c>
      <c r="O105">
        <v>1483387.2375</v>
      </c>
      <c r="P105">
        <v>1482702.2250000001</v>
      </c>
      <c r="Q105">
        <v>1482017.2125000001</v>
      </c>
      <c r="R105">
        <v>1481332.2000000002</v>
      </c>
      <c r="S105">
        <v>1480647.1875000002</v>
      </c>
      <c r="T105">
        <v>1479962.1750000003</v>
      </c>
      <c r="U105">
        <v>1479277.1625000003</v>
      </c>
      <c r="V105">
        <v>1478592.1500000004</v>
      </c>
      <c r="W105">
        <v>1477907.1375000004</v>
      </c>
      <c r="X105">
        <v>1477222.125</v>
      </c>
      <c r="Y105">
        <v>1475867.3250000002</v>
      </c>
      <c r="Z105">
        <v>1474512.5250000004</v>
      </c>
      <c r="AA105">
        <v>1473157.7250000006</v>
      </c>
      <c r="AB105">
        <v>1471802.9250000007</v>
      </c>
      <c r="AC105">
        <v>1470448.1250000009</v>
      </c>
      <c r="AD105">
        <v>1469093.3250000011</v>
      </c>
      <c r="AE105">
        <v>1467738.5250000013</v>
      </c>
      <c r="AF105">
        <v>1466383.7250000015</v>
      </c>
      <c r="AG105">
        <v>1465028.9250000017</v>
      </c>
      <c r="AH105">
        <v>1463674.1250000009</v>
      </c>
    </row>
    <row r="106" spans="1:34">
      <c r="A106" t="s">
        <v>120</v>
      </c>
      <c r="B106" t="s">
        <v>179</v>
      </c>
      <c r="C106">
        <f t="shared" si="1"/>
        <v>2012020</v>
      </c>
      <c r="D106">
        <v>145518.76468999998</v>
      </c>
      <c r="E106">
        <v>145518.76326999997</v>
      </c>
      <c r="F106">
        <v>145518.76184999995</v>
      </c>
      <c r="G106">
        <v>145518.76042999994</v>
      </c>
      <c r="H106">
        <v>145518.75900999992</v>
      </c>
      <c r="I106">
        <v>145518.75758999991</v>
      </c>
      <c r="J106">
        <v>145518.75616999989</v>
      </c>
      <c r="K106">
        <v>145518.75474999988</v>
      </c>
      <c r="L106">
        <v>145518.75332999986</v>
      </c>
      <c r="M106">
        <v>145518.75190999985</v>
      </c>
      <c r="N106">
        <v>145518.75048999992</v>
      </c>
      <c r="O106">
        <v>145518.58222799993</v>
      </c>
      <c r="P106">
        <v>145518.41396599993</v>
      </c>
      <c r="Q106">
        <v>145518.24570399994</v>
      </c>
      <c r="R106">
        <v>145518.07744199995</v>
      </c>
      <c r="S106">
        <v>145517.90917999996</v>
      </c>
      <c r="T106">
        <v>145517.74091799997</v>
      </c>
      <c r="U106">
        <v>145517.57265599997</v>
      </c>
      <c r="V106">
        <v>145517.40439399998</v>
      </c>
      <c r="W106">
        <v>145517.23613199999</v>
      </c>
      <c r="X106">
        <v>145517.06786999997</v>
      </c>
      <c r="Y106">
        <v>145500.70185399998</v>
      </c>
      <c r="Z106">
        <v>145484.335838</v>
      </c>
      <c r="AA106">
        <v>145467.96982200001</v>
      </c>
      <c r="AB106">
        <v>145451.60380600003</v>
      </c>
      <c r="AC106">
        <v>145435.23779000004</v>
      </c>
      <c r="AD106">
        <v>145418.87177400006</v>
      </c>
      <c r="AE106">
        <v>145402.50575800007</v>
      </c>
      <c r="AF106">
        <v>145386.13974200009</v>
      </c>
      <c r="AG106">
        <v>145369.7737260001</v>
      </c>
      <c r="AH106">
        <v>145353.40771000003</v>
      </c>
    </row>
    <row r="107" spans="1:34">
      <c r="A107" t="s">
        <v>120</v>
      </c>
      <c r="B107" t="s">
        <v>181</v>
      </c>
      <c r="C107">
        <f t="shared" si="1"/>
        <v>1945</v>
      </c>
      <c r="D107">
        <v>691231.15909090906</v>
      </c>
      <c r="E107">
        <v>689722.13068181812</v>
      </c>
      <c r="F107">
        <v>688213.10227272718</v>
      </c>
      <c r="G107">
        <v>686704.07386363624</v>
      </c>
      <c r="H107">
        <v>685195.0454545453</v>
      </c>
      <c r="I107">
        <v>683686.01704545435</v>
      </c>
      <c r="J107">
        <v>682176.98863636341</v>
      </c>
      <c r="K107">
        <v>680667.96022727247</v>
      </c>
      <c r="L107">
        <v>679158.93181818153</v>
      </c>
      <c r="M107">
        <v>677649.90340909059</v>
      </c>
      <c r="N107">
        <v>676140.875</v>
      </c>
      <c r="O107">
        <v>673949.21250000002</v>
      </c>
      <c r="P107">
        <v>671757.55</v>
      </c>
      <c r="Q107">
        <v>669565.88750000007</v>
      </c>
      <c r="R107">
        <v>667374.22500000009</v>
      </c>
      <c r="S107">
        <v>665182.56250000012</v>
      </c>
      <c r="T107">
        <v>662990.90000000014</v>
      </c>
      <c r="U107">
        <v>660799.23750000016</v>
      </c>
      <c r="V107">
        <v>658607.57500000019</v>
      </c>
      <c r="W107">
        <v>656415.91250000021</v>
      </c>
      <c r="X107">
        <v>654224.25</v>
      </c>
      <c r="Y107">
        <v>651295.03749999998</v>
      </c>
      <c r="Z107">
        <v>648365.82499999995</v>
      </c>
      <c r="AA107">
        <v>645436.61249999993</v>
      </c>
      <c r="AB107">
        <v>642507.39999999991</v>
      </c>
      <c r="AC107">
        <v>639578.18749999988</v>
      </c>
      <c r="AD107">
        <v>636648.97499999986</v>
      </c>
      <c r="AE107">
        <v>633719.76249999984</v>
      </c>
      <c r="AF107">
        <v>630790.54999999981</v>
      </c>
      <c r="AG107">
        <v>627861.33749999979</v>
      </c>
      <c r="AH107">
        <v>624932.125</v>
      </c>
    </row>
    <row r="108" spans="1:34">
      <c r="A108" t="s">
        <v>120</v>
      </c>
      <c r="B108" t="s">
        <v>181</v>
      </c>
      <c r="C108">
        <f t="shared" si="1"/>
        <v>1945969</v>
      </c>
      <c r="D108">
        <v>1036846.7102272727</v>
      </c>
      <c r="E108">
        <v>1034583.1704545454</v>
      </c>
      <c r="F108">
        <v>1032319.6306818181</v>
      </c>
      <c r="G108">
        <v>1030056.0909090908</v>
      </c>
      <c r="H108">
        <v>1027792.5511363635</v>
      </c>
      <c r="I108">
        <v>1025529.0113636362</v>
      </c>
      <c r="J108">
        <v>1023265.4715909089</v>
      </c>
      <c r="K108">
        <v>1021001.9318181816</v>
      </c>
      <c r="L108">
        <v>1018738.3920454544</v>
      </c>
      <c r="M108">
        <v>1016474.8522727271</v>
      </c>
      <c r="N108">
        <v>1014211.3125</v>
      </c>
      <c r="O108">
        <v>1010923.81875</v>
      </c>
      <c r="P108">
        <v>1007636.325</v>
      </c>
      <c r="Q108">
        <v>1004348.8312499999</v>
      </c>
      <c r="R108">
        <v>1001061.3374999999</v>
      </c>
      <c r="S108">
        <v>997773.84374999988</v>
      </c>
      <c r="T108">
        <v>994486.34999999986</v>
      </c>
      <c r="U108">
        <v>991198.85624999984</v>
      </c>
      <c r="V108">
        <v>987911.36249999981</v>
      </c>
      <c r="W108">
        <v>984623.86874999979</v>
      </c>
      <c r="X108">
        <v>981336.375</v>
      </c>
      <c r="Y108">
        <v>976942.55625000002</v>
      </c>
      <c r="Z108">
        <v>972548.73750000005</v>
      </c>
      <c r="AA108">
        <v>968154.91875000007</v>
      </c>
      <c r="AB108">
        <v>963761.10000000009</v>
      </c>
      <c r="AC108">
        <v>959367.28125000012</v>
      </c>
      <c r="AD108">
        <v>954973.46250000014</v>
      </c>
      <c r="AE108">
        <v>950579.64375000016</v>
      </c>
      <c r="AF108">
        <v>946185.82500000019</v>
      </c>
      <c r="AG108">
        <v>941792.00625000021</v>
      </c>
      <c r="AH108">
        <v>937398.1875</v>
      </c>
    </row>
    <row r="109" spans="1:34">
      <c r="A109" t="s">
        <v>120</v>
      </c>
      <c r="B109" t="s">
        <v>181</v>
      </c>
      <c r="C109">
        <f t="shared" si="1"/>
        <v>1970989</v>
      </c>
      <c r="D109">
        <v>431695.83238636371</v>
      </c>
      <c r="E109">
        <v>430429.07102272741</v>
      </c>
      <c r="F109">
        <v>429162.30965909112</v>
      </c>
      <c r="G109">
        <v>427895.54829545482</v>
      </c>
      <c r="H109">
        <v>426628.78693181853</v>
      </c>
      <c r="I109">
        <v>425362.02556818223</v>
      </c>
      <c r="J109">
        <v>424095.26420454594</v>
      </c>
      <c r="K109">
        <v>422828.50284090964</v>
      </c>
      <c r="L109">
        <v>421561.74147727335</v>
      </c>
      <c r="M109">
        <v>420294.98011363705</v>
      </c>
      <c r="N109">
        <v>419028.21875</v>
      </c>
      <c r="O109">
        <v>416948.88124999998</v>
      </c>
      <c r="P109">
        <v>414869.54374999995</v>
      </c>
      <c r="Q109">
        <v>412790.20624999993</v>
      </c>
      <c r="R109">
        <v>410710.86874999991</v>
      </c>
      <c r="S109">
        <v>408631.53124999988</v>
      </c>
      <c r="T109">
        <v>406552.19374999986</v>
      </c>
      <c r="U109">
        <v>404472.85624999984</v>
      </c>
      <c r="V109">
        <v>402393.51874999981</v>
      </c>
      <c r="W109">
        <v>400314.18124999979</v>
      </c>
      <c r="X109">
        <v>398234.84375</v>
      </c>
      <c r="Y109">
        <v>395204.52500000002</v>
      </c>
      <c r="Z109">
        <v>392174.20625000005</v>
      </c>
      <c r="AA109">
        <v>389143.88750000007</v>
      </c>
      <c r="AB109">
        <v>386113.56875000009</v>
      </c>
      <c r="AC109">
        <v>383083.25000000012</v>
      </c>
      <c r="AD109">
        <v>380052.93125000014</v>
      </c>
      <c r="AE109">
        <v>377022.61250000016</v>
      </c>
      <c r="AF109">
        <v>373992.29375000019</v>
      </c>
      <c r="AG109">
        <v>370961.97500000021</v>
      </c>
      <c r="AH109">
        <v>367931.65625</v>
      </c>
    </row>
    <row r="110" spans="1:34">
      <c r="A110" t="s">
        <v>120</v>
      </c>
      <c r="B110" t="s">
        <v>181</v>
      </c>
      <c r="C110">
        <f t="shared" si="1"/>
        <v>19902010</v>
      </c>
      <c r="D110">
        <v>750868.00284090906</v>
      </c>
      <c r="E110">
        <v>750562.25568181812</v>
      </c>
      <c r="F110">
        <v>750256.50852272718</v>
      </c>
      <c r="G110">
        <v>749950.76136363624</v>
      </c>
      <c r="H110">
        <v>749645.0142045453</v>
      </c>
      <c r="I110">
        <v>749339.26704545435</v>
      </c>
      <c r="J110">
        <v>749033.51988636341</v>
      </c>
      <c r="K110">
        <v>748727.77272727247</v>
      </c>
      <c r="L110">
        <v>748422.02556818153</v>
      </c>
      <c r="M110">
        <v>748116.27840909059</v>
      </c>
      <c r="N110">
        <v>747810.53125</v>
      </c>
      <c r="O110">
        <v>747025.29062499991</v>
      </c>
      <c r="P110">
        <v>746240.04999999981</v>
      </c>
      <c r="Q110">
        <v>745454.80937499972</v>
      </c>
      <c r="R110">
        <v>744669.56874999963</v>
      </c>
      <c r="S110">
        <v>743884.32812499953</v>
      </c>
      <c r="T110">
        <v>743099.08749999944</v>
      </c>
      <c r="U110">
        <v>742313.84687499935</v>
      </c>
      <c r="V110">
        <v>741528.60624999925</v>
      </c>
      <c r="W110">
        <v>740743.36562499916</v>
      </c>
      <c r="X110">
        <v>739958.12499999953</v>
      </c>
      <c r="Y110">
        <v>738531.18124999944</v>
      </c>
      <c r="Z110">
        <v>737104.23749999935</v>
      </c>
      <c r="AA110">
        <v>735677.29374999925</v>
      </c>
      <c r="AB110">
        <v>734250.34999999916</v>
      </c>
      <c r="AC110">
        <v>732823.40624999907</v>
      </c>
      <c r="AD110">
        <v>731396.46249999898</v>
      </c>
      <c r="AE110">
        <v>729969.51874999888</v>
      </c>
      <c r="AF110">
        <v>728542.57499999879</v>
      </c>
      <c r="AG110">
        <v>727115.6312499987</v>
      </c>
      <c r="AH110">
        <v>725688.68749999907</v>
      </c>
    </row>
    <row r="111" spans="1:34">
      <c r="A111" t="s">
        <v>120</v>
      </c>
      <c r="B111" t="s">
        <v>181</v>
      </c>
      <c r="C111">
        <f t="shared" si="1"/>
        <v>2012020</v>
      </c>
      <c r="D111">
        <v>274832.09765999997</v>
      </c>
      <c r="E111">
        <v>274832.09765999997</v>
      </c>
      <c r="F111">
        <v>274832.09765999997</v>
      </c>
      <c r="G111">
        <v>274832.09765999997</v>
      </c>
      <c r="H111">
        <v>274832.09765999997</v>
      </c>
      <c r="I111">
        <v>274832.09765999997</v>
      </c>
      <c r="J111">
        <v>274832.09765999997</v>
      </c>
      <c r="K111">
        <v>274832.09765999997</v>
      </c>
      <c r="L111">
        <v>274832.09765999997</v>
      </c>
      <c r="M111">
        <v>274832.09765999997</v>
      </c>
      <c r="N111">
        <v>274832.09765999997</v>
      </c>
      <c r="O111">
        <v>274831.76640999998</v>
      </c>
      <c r="P111">
        <v>274831.43515999999</v>
      </c>
      <c r="Q111">
        <v>274831.10391000001</v>
      </c>
      <c r="R111">
        <v>274830.77266000002</v>
      </c>
      <c r="S111">
        <v>274830.44141000003</v>
      </c>
      <c r="T111">
        <v>274830.11016000004</v>
      </c>
      <c r="U111">
        <v>274829.77891000005</v>
      </c>
      <c r="V111">
        <v>274829.44766000006</v>
      </c>
      <c r="W111">
        <v>274829.11641000008</v>
      </c>
      <c r="X111">
        <v>274828.78516000009</v>
      </c>
      <c r="Y111">
        <v>274797.34297200007</v>
      </c>
      <c r="Z111">
        <v>274765.90078400006</v>
      </c>
      <c r="AA111">
        <v>274734.45859600004</v>
      </c>
      <c r="AB111">
        <v>274703.01640800002</v>
      </c>
      <c r="AC111">
        <v>274671.57422000001</v>
      </c>
      <c r="AD111">
        <v>274640.13203199999</v>
      </c>
      <c r="AE111">
        <v>274608.68984399998</v>
      </c>
      <c r="AF111">
        <v>274577.24765599996</v>
      </c>
      <c r="AG111">
        <v>274545.80546799995</v>
      </c>
      <c r="AH111">
        <v>274514.36327999993</v>
      </c>
    </row>
    <row r="112" spans="1:34">
      <c r="A112" t="s">
        <v>120</v>
      </c>
      <c r="B112" t="s">
        <v>183</v>
      </c>
      <c r="C112">
        <f t="shared" si="1"/>
        <v>1945</v>
      </c>
      <c r="D112">
        <v>65118.799717272726</v>
      </c>
      <c r="E112">
        <v>64976.587714545451</v>
      </c>
      <c r="F112">
        <v>64834.375711818175</v>
      </c>
      <c r="G112">
        <v>64692.163709090899</v>
      </c>
      <c r="H112">
        <v>64549.951706363623</v>
      </c>
      <c r="I112">
        <v>64407.739703636347</v>
      </c>
      <c r="J112">
        <v>64265.527700909071</v>
      </c>
      <c r="K112">
        <v>64123.315698181796</v>
      </c>
      <c r="L112">
        <v>63981.10369545452</v>
      </c>
      <c r="M112">
        <v>63838.891692727244</v>
      </c>
      <c r="N112">
        <v>63696.679689999997</v>
      </c>
      <c r="O112">
        <v>63490.223829999995</v>
      </c>
      <c r="P112">
        <v>63283.767969999994</v>
      </c>
      <c r="Q112">
        <v>63077.312109999992</v>
      </c>
      <c r="R112">
        <v>62870.85624999999</v>
      </c>
      <c r="S112">
        <v>62664.400389999988</v>
      </c>
      <c r="T112">
        <v>62457.944529999986</v>
      </c>
      <c r="U112">
        <v>62251.488669999984</v>
      </c>
      <c r="V112">
        <v>62045.032809999982</v>
      </c>
      <c r="W112">
        <v>61838.576949999981</v>
      </c>
      <c r="X112">
        <v>61632.121090000001</v>
      </c>
      <c r="Y112">
        <v>61359.363668999998</v>
      </c>
      <c r="Z112">
        <v>61086.606247999996</v>
      </c>
      <c r="AA112">
        <v>60813.848826999994</v>
      </c>
      <c r="AB112">
        <v>60541.091405999992</v>
      </c>
      <c r="AC112">
        <v>60268.33398499999</v>
      </c>
      <c r="AD112">
        <v>59995.576563999988</v>
      </c>
      <c r="AE112">
        <v>59722.819142999986</v>
      </c>
      <c r="AF112">
        <v>59450.061721999984</v>
      </c>
      <c r="AG112">
        <v>59177.304300999982</v>
      </c>
      <c r="AH112">
        <v>58904.546880000002</v>
      </c>
    </row>
    <row r="113" spans="1:34">
      <c r="A113" t="s">
        <v>120</v>
      </c>
      <c r="B113" t="s">
        <v>183</v>
      </c>
      <c r="C113">
        <f t="shared" si="1"/>
        <v>1945969</v>
      </c>
      <c r="D113">
        <v>97678.197438181829</v>
      </c>
      <c r="E113">
        <v>97464.879256363653</v>
      </c>
      <c r="F113">
        <v>97251.561074545476</v>
      </c>
      <c r="G113">
        <v>97038.242892727299</v>
      </c>
      <c r="H113">
        <v>96824.924710909123</v>
      </c>
      <c r="I113">
        <v>96611.606529090946</v>
      </c>
      <c r="J113">
        <v>96398.28834727277</v>
      </c>
      <c r="K113">
        <v>96184.970165454593</v>
      </c>
      <c r="L113">
        <v>95971.651983636417</v>
      </c>
      <c r="M113">
        <v>95758.33380181824</v>
      </c>
      <c r="N113">
        <v>95545.015620000006</v>
      </c>
      <c r="O113">
        <v>95235.332027000011</v>
      </c>
      <c r="P113">
        <v>94925.648434000017</v>
      </c>
      <c r="Q113">
        <v>94615.964841000023</v>
      </c>
      <c r="R113">
        <v>94306.281248000028</v>
      </c>
      <c r="S113">
        <v>93996.597655000034</v>
      </c>
      <c r="T113">
        <v>93686.91406200004</v>
      </c>
      <c r="U113">
        <v>93377.230469000046</v>
      </c>
      <c r="V113">
        <v>93067.546876000051</v>
      </c>
      <c r="W113">
        <v>92757.863283000057</v>
      </c>
      <c r="X113">
        <v>92448.179690000004</v>
      </c>
      <c r="Y113">
        <v>92039.043751999998</v>
      </c>
      <c r="Z113">
        <v>91629.907813999991</v>
      </c>
      <c r="AA113">
        <v>91220.771875999984</v>
      </c>
      <c r="AB113">
        <v>90811.635937999978</v>
      </c>
      <c r="AC113">
        <v>90402.499999999971</v>
      </c>
      <c r="AD113">
        <v>89993.364061999964</v>
      </c>
      <c r="AE113">
        <v>89584.228123999957</v>
      </c>
      <c r="AF113">
        <v>89175.092185999951</v>
      </c>
      <c r="AG113">
        <v>88765.956247999944</v>
      </c>
      <c r="AH113">
        <v>88356.820309999996</v>
      </c>
    </row>
    <row r="114" spans="1:34">
      <c r="A114" t="s">
        <v>120</v>
      </c>
      <c r="B114" t="s">
        <v>183</v>
      </c>
      <c r="C114">
        <f t="shared" si="1"/>
        <v>1970989</v>
      </c>
      <c r="D114">
        <v>453829.59374818183</v>
      </c>
      <c r="E114">
        <v>453593.14843636367</v>
      </c>
      <c r="F114">
        <v>453356.70312454551</v>
      </c>
      <c r="G114">
        <v>453120.25781272736</v>
      </c>
      <c r="H114">
        <v>452883.8125009092</v>
      </c>
      <c r="I114">
        <v>452647.36718909105</v>
      </c>
      <c r="J114">
        <v>452410.92187727289</v>
      </c>
      <c r="K114">
        <v>452174.47656545474</v>
      </c>
      <c r="L114">
        <v>451938.03125363658</v>
      </c>
      <c r="M114">
        <v>451701.58594181843</v>
      </c>
      <c r="N114">
        <v>451465.14063000027</v>
      </c>
      <c r="O114">
        <v>450977.89336400025</v>
      </c>
      <c r="P114">
        <v>450490.64609800023</v>
      </c>
      <c r="Q114">
        <v>450003.39883200021</v>
      </c>
      <c r="R114">
        <v>449516.15156600019</v>
      </c>
      <c r="S114">
        <v>449028.90430000017</v>
      </c>
      <c r="T114">
        <v>448541.65703400015</v>
      </c>
      <c r="U114">
        <v>448054.40976800013</v>
      </c>
      <c r="V114">
        <v>447567.16250200011</v>
      </c>
      <c r="W114">
        <v>447079.91523600009</v>
      </c>
      <c r="X114">
        <v>446592.6679700003</v>
      </c>
      <c r="Y114">
        <v>445793.18515700026</v>
      </c>
      <c r="Z114">
        <v>444993.70234400022</v>
      </c>
      <c r="AA114">
        <v>444194.21953100018</v>
      </c>
      <c r="AB114">
        <v>443394.73671800015</v>
      </c>
      <c r="AC114">
        <v>442595.25390500011</v>
      </c>
      <c r="AD114">
        <v>441795.77109200007</v>
      </c>
      <c r="AE114">
        <v>440996.28827900003</v>
      </c>
      <c r="AF114">
        <v>440196.80546599999</v>
      </c>
      <c r="AG114">
        <v>439397.32265299995</v>
      </c>
      <c r="AH114">
        <v>438597.83984000015</v>
      </c>
    </row>
    <row r="115" spans="1:34">
      <c r="A115" t="s">
        <v>120</v>
      </c>
      <c r="B115" t="s">
        <v>183</v>
      </c>
      <c r="C115">
        <f t="shared" si="1"/>
        <v>19902010</v>
      </c>
      <c r="D115">
        <v>694612.24290272733</v>
      </c>
      <c r="E115">
        <v>694427.34517545463</v>
      </c>
      <c r="F115">
        <v>694242.44744818192</v>
      </c>
      <c r="G115">
        <v>694057.54972090921</v>
      </c>
      <c r="H115">
        <v>693872.65199363651</v>
      </c>
      <c r="I115">
        <v>693687.7542663638</v>
      </c>
      <c r="J115">
        <v>693502.8565390911</v>
      </c>
      <c r="K115">
        <v>693317.95881181839</v>
      </c>
      <c r="L115">
        <v>693133.06108454568</v>
      </c>
      <c r="M115">
        <v>692948.16335727298</v>
      </c>
      <c r="N115">
        <v>692763.26563000004</v>
      </c>
      <c r="O115">
        <v>692287.21406700008</v>
      </c>
      <c r="P115">
        <v>691811.16250400012</v>
      </c>
      <c r="Q115">
        <v>691335.11094100017</v>
      </c>
      <c r="R115">
        <v>690859.05937800021</v>
      </c>
      <c r="S115">
        <v>690383.00781500025</v>
      </c>
      <c r="T115">
        <v>689906.95625200029</v>
      </c>
      <c r="U115">
        <v>689430.90468900034</v>
      </c>
      <c r="V115">
        <v>688954.85312600038</v>
      </c>
      <c r="W115">
        <v>688478.80156300042</v>
      </c>
      <c r="X115">
        <v>688002.75000000023</v>
      </c>
      <c r="Y115">
        <v>687124.34375000023</v>
      </c>
      <c r="Z115">
        <v>686245.93750000023</v>
      </c>
      <c r="AA115">
        <v>685367.53125000023</v>
      </c>
      <c r="AB115">
        <v>684489.12500000023</v>
      </c>
      <c r="AC115">
        <v>683610.71875000023</v>
      </c>
      <c r="AD115">
        <v>682732.31250000023</v>
      </c>
      <c r="AE115">
        <v>681853.90625000023</v>
      </c>
      <c r="AF115">
        <v>680975.50000000023</v>
      </c>
      <c r="AG115">
        <v>680097.09375000023</v>
      </c>
      <c r="AH115">
        <v>679218.6875</v>
      </c>
    </row>
    <row r="116" spans="1:34">
      <c r="A116" t="s">
        <v>120</v>
      </c>
      <c r="B116" t="s">
        <v>183</v>
      </c>
      <c r="C116">
        <f t="shared" si="1"/>
        <v>2012020</v>
      </c>
      <c r="D116">
        <v>62553.666289090914</v>
      </c>
      <c r="E116">
        <v>62553.665578181826</v>
      </c>
      <c r="F116">
        <v>62553.664867272739</v>
      </c>
      <c r="G116">
        <v>62553.664156363651</v>
      </c>
      <c r="H116">
        <v>62553.663445454564</v>
      </c>
      <c r="I116">
        <v>62553.662734545476</v>
      </c>
      <c r="J116">
        <v>62553.662023636389</v>
      </c>
      <c r="K116">
        <v>62553.661312727301</v>
      </c>
      <c r="L116">
        <v>62553.660601818214</v>
      </c>
      <c r="M116">
        <v>62553.659890909126</v>
      </c>
      <c r="N116">
        <v>62553.659180000002</v>
      </c>
      <c r="O116">
        <v>62553.346583000006</v>
      </c>
      <c r="P116">
        <v>62553.033986000009</v>
      </c>
      <c r="Q116">
        <v>62552.721389000013</v>
      </c>
      <c r="R116">
        <v>62552.408792000017</v>
      </c>
      <c r="S116">
        <v>62552.09619500002</v>
      </c>
      <c r="T116">
        <v>62551.783598000024</v>
      </c>
      <c r="U116">
        <v>62551.471001000027</v>
      </c>
      <c r="V116">
        <v>62551.158404000031</v>
      </c>
      <c r="W116">
        <v>62550.845807000034</v>
      </c>
      <c r="X116">
        <v>62550.533210000031</v>
      </c>
      <c r="Y116">
        <v>62536.70508400003</v>
      </c>
      <c r="Z116">
        <v>62522.87695800003</v>
      </c>
      <c r="AA116">
        <v>62509.04883200003</v>
      </c>
      <c r="AB116">
        <v>62495.220706000029</v>
      </c>
      <c r="AC116">
        <v>62481.392580000029</v>
      </c>
      <c r="AD116">
        <v>62467.564454000028</v>
      </c>
      <c r="AE116">
        <v>62453.736328000028</v>
      </c>
      <c r="AF116">
        <v>62439.908202000028</v>
      </c>
      <c r="AG116">
        <v>62426.080076000027</v>
      </c>
      <c r="AH116">
        <v>62412.251950000049</v>
      </c>
    </row>
    <row r="117" spans="1:34">
      <c r="A117" t="s">
        <v>120</v>
      </c>
      <c r="B117" t="s">
        <v>185</v>
      </c>
      <c r="C117">
        <f t="shared" si="1"/>
        <v>1945</v>
      </c>
      <c r="D117">
        <v>119612.65625454545</v>
      </c>
      <c r="E117">
        <v>119355.32812909091</v>
      </c>
      <c r="F117">
        <v>119098.00000363636</v>
      </c>
      <c r="G117">
        <v>118840.67187818182</v>
      </c>
      <c r="H117">
        <v>118583.34375272728</v>
      </c>
      <c r="I117">
        <v>118326.01562727273</v>
      </c>
      <c r="J117">
        <v>118068.68750181819</v>
      </c>
      <c r="K117">
        <v>117811.35937636365</v>
      </c>
      <c r="L117">
        <v>117554.0312509091</v>
      </c>
      <c r="M117">
        <v>117296.70312545456</v>
      </c>
      <c r="N117">
        <v>117039.375</v>
      </c>
      <c r="O117">
        <v>116694.853906</v>
      </c>
      <c r="P117">
        <v>116350.33281200001</v>
      </c>
      <c r="Q117">
        <v>116005.81171800001</v>
      </c>
      <c r="R117">
        <v>115661.29062400002</v>
      </c>
      <c r="S117">
        <v>115316.76953000002</v>
      </c>
      <c r="T117">
        <v>114972.24843600002</v>
      </c>
      <c r="U117">
        <v>114627.72734200003</v>
      </c>
      <c r="V117">
        <v>114283.20624800003</v>
      </c>
      <c r="W117">
        <v>113938.68515400004</v>
      </c>
      <c r="X117">
        <v>113594.16406</v>
      </c>
      <c r="Y117">
        <v>113148.82031</v>
      </c>
      <c r="Z117">
        <v>112703.47656</v>
      </c>
      <c r="AA117">
        <v>112258.13281</v>
      </c>
      <c r="AB117">
        <v>111812.78906</v>
      </c>
      <c r="AC117">
        <v>111367.44531</v>
      </c>
      <c r="AD117">
        <v>110922.10156</v>
      </c>
      <c r="AE117">
        <v>110476.75781</v>
      </c>
      <c r="AF117">
        <v>110031.41406</v>
      </c>
      <c r="AG117">
        <v>109586.07031</v>
      </c>
      <c r="AH117">
        <v>109140.72656</v>
      </c>
    </row>
    <row r="118" spans="1:34">
      <c r="A118" t="s">
        <v>120</v>
      </c>
      <c r="B118" t="s">
        <v>185</v>
      </c>
      <c r="C118">
        <f t="shared" si="1"/>
        <v>1945969</v>
      </c>
      <c r="D118">
        <v>179418.97727272726</v>
      </c>
      <c r="E118">
        <v>179032.98579545453</v>
      </c>
      <c r="F118">
        <v>178646.99431818179</v>
      </c>
      <c r="G118">
        <v>178261.00284090906</v>
      </c>
      <c r="H118">
        <v>177875.01136363632</v>
      </c>
      <c r="I118">
        <v>177489.01988636359</v>
      </c>
      <c r="J118">
        <v>177103.02840909085</v>
      </c>
      <c r="K118">
        <v>176717.03693181812</v>
      </c>
      <c r="L118">
        <v>176331.04545454538</v>
      </c>
      <c r="M118">
        <v>175945.05397727265</v>
      </c>
      <c r="N118">
        <v>175559.0625</v>
      </c>
      <c r="O118">
        <v>175042.27968800001</v>
      </c>
      <c r="P118">
        <v>174525.49687600002</v>
      </c>
      <c r="Q118">
        <v>174008.71406400003</v>
      </c>
      <c r="R118">
        <v>173491.93125200004</v>
      </c>
      <c r="S118">
        <v>172975.14844000005</v>
      </c>
      <c r="T118">
        <v>172458.36562800006</v>
      </c>
      <c r="U118">
        <v>171941.58281600007</v>
      </c>
      <c r="V118">
        <v>171424.80000400008</v>
      </c>
      <c r="W118">
        <v>170908.01719200009</v>
      </c>
      <c r="X118">
        <v>170391.23438000001</v>
      </c>
      <c r="Y118">
        <v>169723.220317</v>
      </c>
      <c r="Z118">
        <v>169055.20625399999</v>
      </c>
      <c r="AA118">
        <v>168387.19219099998</v>
      </c>
      <c r="AB118">
        <v>167719.17812799997</v>
      </c>
      <c r="AC118">
        <v>167051.16406499996</v>
      </c>
      <c r="AD118">
        <v>166383.15000199995</v>
      </c>
      <c r="AE118">
        <v>165715.13593899994</v>
      </c>
      <c r="AF118">
        <v>165047.12187599993</v>
      </c>
      <c r="AG118">
        <v>164379.10781299992</v>
      </c>
      <c r="AH118">
        <v>163711.09375</v>
      </c>
    </row>
    <row r="119" spans="1:34">
      <c r="A119" t="s">
        <v>120</v>
      </c>
      <c r="B119" t="s">
        <v>185</v>
      </c>
      <c r="C119">
        <f t="shared" si="1"/>
        <v>1970989</v>
      </c>
      <c r="D119">
        <v>74507.053980000041</v>
      </c>
      <c r="E119">
        <v>74095.365770000077</v>
      </c>
      <c r="F119">
        <v>73683.677560000113</v>
      </c>
      <c r="G119">
        <v>73271.989350000149</v>
      </c>
      <c r="H119">
        <v>72860.301140000185</v>
      </c>
      <c r="I119">
        <v>72448.612930000221</v>
      </c>
      <c r="J119">
        <v>72036.924720000257</v>
      </c>
      <c r="K119">
        <v>71625.236510000293</v>
      </c>
      <c r="L119">
        <v>71213.54830000033</v>
      </c>
      <c r="M119">
        <v>70801.860090000366</v>
      </c>
      <c r="N119">
        <v>70390.171879999994</v>
      </c>
      <c r="O119">
        <v>69626.896098000041</v>
      </c>
      <c r="P119">
        <v>68863.620316000088</v>
      </c>
      <c r="Q119">
        <v>68100.344534000134</v>
      </c>
      <c r="R119">
        <v>67337.068752000181</v>
      </c>
      <c r="S119">
        <v>66573.792970000228</v>
      </c>
      <c r="T119">
        <v>65810.517188000274</v>
      </c>
      <c r="U119">
        <v>65047.241406000321</v>
      </c>
      <c r="V119">
        <v>64283.965624000368</v>
      </c>
      <c r="W119">
        <v>63520.689842000415</v>
      </c>
      <c r="X119">
        <v>62757.414059999996</v>
      </c>
      <c r="Y119">
        <v>61507.786716000017</v>
      </c>
      <c r="Z119">
        <v>60258.159372000038</v>
      </c>
      <c r="AA119">
        <v>59008.53202800006</v>
      </c>
      <c r="AB119">
        <v>57758.904684000081</v>
      </c>
      <c r="AC119">
        <v>56509.277340000102</v>
      </c>
      <c r="AD119">
        <v>55259.649996000124</v>
      </c>
      <c r="AE119">
        <v>54010.022652000145</v>
      </c>
      <c r="AF119">
        <v>52760.395308000167</v>
      </c>
      <c r="AG119">
        <v>51510.767964000188</v>
      </c>
      <c r="AH119">
        <v>50261.140620000006</v>
      </c>
    </row>
    <row r="120" spans="1:34">
      <c r="A120" t="s">
        <v>120</v>
      </c>
      <c r="B120" t="s">
        <v>185</v>
      </c>
      <c r="C120">
        <f t="shared" si="1"/>
        <v>19902010</v>
      </c>
      <c r="D120">
        <v>1450782.8465909092</v>
      </c>
      <c r="E120">
        <v>1450469.8181818184</v>
      </c>
      <c r="F120">
        <v>1450156.7897727275</v>
      </c>
      <c r="G120">
        <v>1449843.7613636367</v>
      </c>
      <c r="H120">
        <v>1449530.7329545459</v>
      </c>
      <c r="I120">
        <v>1449217.7045454551</v>
      </c>
      <c r="J120">
        <v>1448904.6761363642</v>
      </c>
      <c r="K120">
        <v>1448591.6477272734</v>
      </c>
      <c r="L120">
        <v>1448278.6193181826</v>
      </c>
      <c r="M120">
        <v>1447965.5909090918</v>
      </c>
      <c r="N120">
        <v>1447652.5625</v>
      </c>
      <c r="O120">
        <v>1446897.3</v>
      </c>
      <c r="P120">
        <v>1446142.0375000001</v>
      </c>
      <c r="Q120">
        <v>1445386.7750000001</v>
      </c>
      <c r="R120">
        <v>1444631.5125000002</v>
      </c>
      <c r="S120">
        <v>1443876.2500000002</v>
      </c>
      <c r="T120">
        <v>1443120.9875000003</v>
      </c>
      <c r="U120">
        <v>1442365.7250000003</v>
      </c>
      <c r="V120">
        <v>1441610.4625000004</v>
      </c>
      <c r="W120">
        <v>1440855.2000000004</v>
      </c>
      <c r="X120">
        <v>1440099.9375</v>
      </c>
      <c r="Y120">
        <v>1438646.8125</v>
      </c>
      <c r="Z120">
        <v>1437193.6875</v>
      </c>
      <c r="AA120">
        <v>1435740.5625</v>
      </c>
      <c r="AB120">
        <v>1434287.4375</v>
      </c>
      <c r="AC120">
        <v>1432834.3125</v>
      </c>
      <c r="AD120">
        <v>1431381.1875</v>
      </c>
      <c r="AE120">
        <v>1429928.0625</v>
      </c>
      <c r="AF120">
        <v>1428474.9375</v>
      </c>
      <c r="AG120">
        <v>1427021.8125</v>
      </c>
      <c r="AH120">
        <v>1425568.6875</v>
      </c>
    </row>
    <row r="121" spans="1:34">
      <c r="A121" t="s">
        <v>120</v>
      </c>
      <c r="B121" t="s">
        <v>185</v>
      </c>
      <c r="C121">
        <f t="shared" si="1"/>
        <v>2012020</v>
      </c>
      <c r="D121">
        <v>165622.54931999999</v>
      </c>
      <c r="E121">
        <v>165622.54931999999</v>
      </c>
      <c r="F121">
        <v>165622.54931999999</v>
      </c>
      <c r="G121">
        <v>165622.54931999999</v>
      </c>
      <c r="H121">
        <v>165622.54931999999</v>
      </c>
      <c r="I121">
        <v>165622.54931999999</v>
      </c>
      <c r="J121">
        <v>165622.54931999999</v>
      </c>
      <c r="K121">
        <v>165622.54931999999</v>
      </c>
      <c r="L121">
        <v>165622.54931999999</v>
      </c>
      <c r="M121">
        <v>165622.54931999999</v>
      </c>
      <c r="N121">
        <v>165622.54931999999</v>
      </c>
      <c r="O121">
        <v>165622.211136</v>
      </c>
      <c r="P121">
        <v>165621.87295200001</v>
      </c>
      <c r="Q121">
        <v>165621.53476800001</v>
      </c>
      <c r="R121">
        <v>165621.19658400002</v>
      </c>
      <c r="S121">
        <v>165620.85840000003</v>
      </c>
      <c r="T121">
        <v>165620.52021600003</v>
      </c>
      <c r="U121">
        <v>165620.18203200004</v>
      </c>
      <c r="V121">
        <v>165619.84384800005</v>
      </c>
      <c r="W121">
        <v>165619.50566400005</v>
      </c>
      <c r="X121">
        <v>165619.16748000006</v>
      </c>
      <c r="Y121">
        <v>165598.65107400005</v>
      </c>
      <c r="Z121">
        <v>165578.13466800004</v>
      </c>
      <c r="AA121">
        <v>165557.61826200003</v>
      </c>
      <c r="AB121">
        <v>165537.10185600002</v>
      </c>
      <c r="AC121">
        <v>165516.58545000001</v>
      </c>
      <c r="AD121">
        <v>165496.069044</v>
      </c>
      <c r="AE121">
        <v>165475.55263799999</v>
      </c>
      <c r="AF121">
        <v>165455.03623199998</v>
      </c>
      <c r="AG121">
        <v>165434.51982599997</v>
      </c>
      <c r="AH121">
        <v>165414.00342000005</v>
      </c>
    </row>
    <row r="122" spans="1:34">
      <c r="A122" t="s">
        <v>122</v>
      </c>
      <c r="B122" t="s">
        <v>175</v>
      </c>
      <c r="C122">
        <f t="shared" si="1"/>
        <v>1945</v>
      </c>
      <c r="D122">
        <v>6242724.5454545459</v>
      </c>
      <c r="E122">
        <v>6218970.5909090918</v>
      </c>
      <c r="F122">
        <v>6195216.6363636376</v>
      </c>
      <c r="G122">
        <v>6171462.6818181835</v>
      </c>
      <c r="H122">
        <v>6147708.7272727294</v>
      </c>
      <c r="I122">
        <v>6123954.7727272753</v>
      </c>
      <c r="J122">
        <v>6100200.8181818211</v>
      </c>
      <c r="K122">
        <v>6076446.863636367</v>
      </c>
      <c r="L122">
        <v>6052692.9090909129</v>
      </c>
      <c r="M122">
        <v>6028938.9545454588</v>
      </c>
      <c r="N122">
        <v>6005185</v>
      </c>
      <c r="O122">
        <v>5971119.5999999996</v>
      </c>
      <c r="P122">
        <v>5937054.1999999993</v>
      </c>
      <c r="Q122">
        <v>5902988.7999999989</v>
      </c>
      <c r="R122">
        <v>5868923.3999999985</v>
      </c>
      <c r="S122">
        <v>5834857.9999999981</v>
      </c>
      <c r="T122">
        <v>5800792.5999999978</v>
      </c>
      <c r="U122">
        <v>5766727.1999999974</v>
      </c>
      <c r="V122">
        <v>5732661.799999997</v>
      </c>
      <c r="W122">
        <v>5698596.3999999966</v>
      </c>
      <c r="X122">
        <v>5664531</v>
      </c>
      <c r="Y122">
        <v>5620567.7999999998</v>
      </c>
      <c r="Z122">
        <v>5576604.5999999996</v>
      </c>
      <c r="AA122">
        <v>5532641.3999999994</v>
      </c>
      <c r="AB122">
        <v>5488678.1999999993</v>
      </c>
      <c r="AC122">
        <v>5444714.9999999991</v>
      </c>
      <c r="AD122">
        <v>5400751.7999999989</v>
      </c>
      <c r="AE122">
        <v>5356788.5999999987</v>
      </c>
      <c r="AF122">
        <v>5312825.3999999985</v>
      </c>
      <c r="AG122">
        <v>5268862.1999999983</v>
      </c>
      <c r="AH122">
        <v>5224899</v>
      </c>
    </row>
    <row r="123" spans="1:34">
      <c r="A123" t="s">
        <v>122</v>
      </c>
      <c r="B123" t="s">
        <v>175</v>
      </c>
      <c r="C123">
        <f t="shared" si="1"/>
        <v>1945969</v>
      </c>
      <c r="D123">
        <v>2769242.3409090908</v>
      </c>
      <c r="E123">
        <v>2756004.9318181816</v>
      </c>
      <c r="F123">
        <v>2742767.5227272725</v>
      </c>
      <c r="G123">
        <v>2729530.1136363633</v>
      </c>
      <c r="H123">
        <v>2716292.7045454541</v>
      </c>
      <c r="I123">
        <v>2703055.2954545449</v>
      </c>
      <c r="J123">
        <v>2689817.8863636358</v>
      </c>
      <c r="K123">
        <v>2676580.4772727266</v>
      </c>
      <c r="L123">
        <v>2663343.0681818174</v>
      </c>
      <c r="M123">
        <v>2650105.6590909082</v>
      </c>
      <c r="N123">
        <v>2636868.25</v>
      </c>
      <c r="O123">
        <v>2614556.2250000001</v>
      </c>
      <c r="P123">
        <v>2592244.2000000002</v>
      </c>
      <c r="Q123">
        <v>2569932.1750000003</v>
      </c>
      <c r="R123">
        <v>2547620.1500000004</v>
      </c>
      <c r="S123">
        <v>2525308.1250000005</v>
      </c>
      <c r="T123">
        <v>2502996.1000000006</v>
      </c>
      <c r="U123">
        <v>2480684.0750000007</v>
      </c>
      <c r="V123">
        <v>2458372.0500000007</v>
      </c>
      <c r="W123">
        <v>2436060.0250000008</v>
      </c>
      <c r="X123">
        <v>2413748</v>
      </c>
      <c r="Y123">
        <v>2383264.625</v>
      </c>
      <c r="Z123">
        <v>2352781.25</v>
      </c>
      <c r="AA123">
        <v>2322297.875</v>
      </c>
      <c r="AB123">
        <v>2291814.5</v>
      </c>
      <c r="AC123">
        <v>2261331.125</v>
      </c>
      <c r="AD123">
        <v>2230847.75</v>
      </c>
      <c r="AE123">
        <v>2200364.375</v>
      </c>
      <c r="AF123">
        <v>2169881</v>
      </c>
      <c r="AG123">
        <v>2139397.625</v>
      </c>
      <c r="AH123">
        <v>2108914.25</v>
      </c>
    </row>
    <row r="124" spans="1:34">
      <c r="A124" t="s">
        <v>122</v>
      </c>
      <c r="B124" t="s">
        <v>175</v>
      </c>
      <c r="C124">
        <f t="shared" si="1"/>
        <v>1970989</v>
      </c>
      <c r="D124">
        <v>1150971.3068181816</v>
      </c>
      <c r="E124">
        <v>1142575.9886363633</v>
      </c>
      <c r="F124">
        <v>1134180.6704545449</v>
      </c>
      <c r="G124">
        <v>1125785.3522727266</v>
      </c>
      <c r="H124">
        <v>1117390.0340909082</v>
      </c>
      <c r="I124">
        <v>1108994.7159090899</v>
      </c>
      <c r="J124">
        <v>1100599.3977272715</v>
      </c>
      <c r="K124">
        <v>1092204.0795454532</v>
      </c>
      <c r="L124">
        <v>1083808.7613636348</v>
      </c>
      <c r="M124">
        <v>1075413.4431818165</v>
      </c>
      <c r="N124">
        <v>1067018.125</v>
      </c>
      <c r="O124">
        <v>1051815.8937500003</v>
      </c>
      <c r="P124">
        <v>1036613.6625000006</v>
      </c>
      <c r="Q124">
        <v>1021411.4312500008</v>
      </c>
      <c r="R124">
        <v>1006209.2000000011</v>
      </c>
      <c r="S124">
        <v>991006.9687500014</v>
      </c>
      <c r="T124">
        <v>975804.73750000156</v>
      </c>
      <c r="U124">
        <v>960602.50625000172</v>
      </c>
      <c r="V124">
        <v>945400.27500000189</v>
      </c>
      <c r="W124">
        <v>930198.04375000205</v>
      </c>
      <c r="X124">
        <v>914995.8125</v>
      </c>
      <c r="Y124">
        <v>891867.86250000016</v>
      </c>
      <c r="Z124">
        <v>868739.91250000033</v>
      </c>
      <c r="AA124">
        <v>845611.96250000049</v>
      </c>
      <c r="AB124">
        <v>822484.01250000065</v>
      </c>
      <c r="AC124">
        <v>799356.06250000081</v>
      </c>
      <c r="AD124">
        <v>776228.11250000098</v>
      </c>
      <c r="AE124">
        <v>753100.16250000114</v>
      </c>
      <c r="AF124">
        <v>729972.2125000013</v>
      </c>
      <c r="AG124">
        <v>706844.26250000147</v>
      </c>
      <c r="AH124">
        <v>683716.3125</v>
      </c>
    </row>
    <row r="125" spans="1:34">
      <c r="A125" t="s">
        <v>122</v>
      </c>
      <c r="B125" t="s">
        <v>175</v>
      </c>
      <c r="C125">
        <f t="shared" si="1"/>
        <v>19902010</v>
      </c>
      <c r="D125">
        <v>5044697.5227272734</v>
      </c>
      <c r="E125">
        <v>5044157.7954545468</v>
      </c>
      <c r="F125">
        <v>5043618.0681818202</v>
      </c>
      <c r="G125">
        <v>5043078.3409090936</v>
      </c>
      <c r="H125">
        <v>5042538.613636367</v>
      </c>
      <c r="I125">
        <v>5041998.8863636404</v>
      </c>
      <c r="J125">
        <v>5041459.1590909138</v>
      </c>
      <c r="K125">
        <v>5040919.4318181872</v>
      </c>
      <c r="L125">
        <v>5040379.7045454606</v>
      </c>
      <c r="M125">
        <v>5039839.977272734</v>
      </c>
      <c r="N125">
        <v>5039300.2500000047</v>
      </c>
      <c r="O125">
        <v>5037355.0000000047</v>
      </c>
      <c r="P125">
        <v>5035409.7500000047</v>
      </c>
      <c r="Q125">
        <v>5033464.5000000047</v>
      </c>
      <c r="R125">
        <v>5031519.2500000047</v>
      </c>
      <c r="S125">
        <v>5029574.0000000047</v>
      </c>
      <c r="T125">
        <v>5027628.7500000047</v>
      </c>
      <c r="U125">
        <v>5025683.5000000047</v>
      </c>
      <c r="V125">
        <v>5023738.2500000047</v>
      </c>
      <c r="W125">
        <v>5021793.0000000047</v>
      </c>
      <c r="X125">
        <v>5019847.7500000047</v>
      </c>
      <c r="Y125">
        <v>5015546.0250000041</v>
      </c>
      <c r="Z125">
        <v>5011244.3000000045</v>
      </c>
      <c r="AA125">
        <v>5006942.5750000048</v>
      </c>
      <c r="AB125">
        <v>5002640.8500000052</v>
      </c>
      <c r="AC125">
        <v>4998339.1250000056</v>
      </c>
      <c r="AD125">
        <v>4994037.400000006</v>
      </c>
      <c r="AE125">
        <v>4989735.6750000063</v>
      </c>
      <c r="AF125">
        <v>4985433.9500000067</v>
      </c>
      <c r="AG125">
        <v>4981132.2250000071</v>
      </c>
      <c r="AH125">
        <v>4976830.5000000075</v>
      </c>
    </row>
    <row r="126" spans="1:34">
      <c r="A126" t="s">
        <v>122</v>
      </c>
      <c r="B126" t="s">
        <v>175</v>
      </c>
      <c r="C126">
        <f t="shared" si="1"/>
        <v>2012020</v>
      </c>
      <c r="D126">
        <v>799796.74998999992</v>
      </c>
      <c r="E126">
        <v>799796.74998999992</v>
      </c>
      <c r="F126">
        <v>799796.74998999992</v>
      </c>
      <c r="G126">
        <v>799796.74998999992</v>
      </c>
      <c r="H126">
        <v>799796.74998999992</v>
      </c>
      <c r="I126">
        <v>799796.74998999992</v>
      </c>
      <c r="J126">
        <v>799796.74998999992</v>
      </c>
      <c r="K126">
        <v>799796.74998999992</v>
      </c>
      <c r="L126">
        <v>799796.74998999992</v>
      </c>
      <c r="M126">
        <v>799796.74998999992</v>
      </c>
      <c r="N126">
        <v>799796.74998999992</v>
      </c>
      <c r="O126">
        <v>799790.71170899994</v>
      </c>
      <c r="P126">
        <v>799784.67342799995</v>
      </c>
      <c r="Q126">
        <v>799778.63514699996</v>
      </c>
      <c r="R126">
        <v>799772.59686599998</v>
      </c>
      <c r="S126">
        <v>799766.55858499999</v>
      </c>
      <c r="T126">
        <v>799760.52030400001</v>
      </c>
      <c r="U126">
        <v>799754.48202300002</v>
      </c>
      <c r="V126">
        <v>799748.44374200003</v>
      </c>
      <c r="W126">
        <v>799742.40546100005</v>
      </c>
      <c r="X126">
        <v>799736.36717999983</v>
      </c>
      <c r="Y126">
        <v>799584.18358599977</v>
      </c>
      <c r="Z126">
        <v>799431.99999199971</v>
      </c>
      <c r="AA126">
        <v>799279.81639799965</v>
      </c>
      <c r="AB126">
        <v>799127.63280399959</v>
      </c>
      <c r="AC126">
        <v>798975.44920999953</v>
      </c>
      <c r="AD126">
        <v>798823.26561599947</v>
      </c>
      <c r="AE126">
        <v>798671.08202199941</v>
      </c>
      <c r="AF126">
        <v>798518.89842799935</v>
      </c>
      <c r="AG126">
        <v>798366.71483399929</v>
      </c>
      <c r="AH126">
        <v>798214.53123999946</v>
      </c>
    </row>
    <row r="127" spans="1:34">
      <c r="A127" t="s">
        <v>122</v>
      </c>
      <c r="B127" t="s">
        <v>177</v>
      </c>
      <c r="C127">
        <f t="shared" si="1"/>
        <v>1945</v>
      </c>
      <c r="D127">
        <v>10239877.454545455</v>
      </c>
      <c r="E127">
        <v>10201890.90909091</v>
      </c>
      <c r="F127">
        <v>10163904.363636365</v>
      </c>
      <c r="G127">
        <v>10125917.81818182</v>
      </c>
      <c r="H127">
        <v>10087931.272727275</v>
      </c>
      <c r="I127">
        <v>10049944.72727273</v>
      </c>
      <c r="J127">
        <v>10011958.181818185</v>
      </c>
      <c r="K127">
        <v>9973971.6363636404</v>
      </c>
      <c r="L127">
        <v>9935985.0909090955</v>
      </c>
      <c r="M127">
        <v>9897998.5454545505</v>
      </c>
      <c r="N127">
        <v>9860012</v>
      </c>
      <c r="O127">
        <v>9804915.5999999996</v>
      </c>
      <c r="P127">
        <v>9749819.1999999993</v>
      </c>
      <c r="Q127">
        <v>9694722.7999999989</v>
      </c>
      <c r="R127">
        <v>9639626.3999999985</v>
      </c>
      <c r="S127">
        <v>9584529.9999999981</v>
      </c>
      <c r="T127">
        <v>9529433.5999999978</v>
      </c>
      <c r="U127">
        <v>9474337.1999999974</v>
      </c>
      <c r="V127">
        <v>9419240.799999997</v>
      </c>
      <c r="W127">
        <v>9364144.3999999966</v>
      </c>
      <c r="X127">
        <v>9309048</v>
      </c>
      <c r="Y127">
        <v>9237139.8000000007</v>
      </c>
      <c r="Z127">
        <v>9165231.6000000015</v>
      </c>
      <c r="AA127">
        <v>9093323.4000000022</v>
      </c>
      <c r="AB127">
        <v>9021415.200000003</v>
      </c>
      <c r="AC127">
        <v>8949507.0000000037</v>
      </c>
      <c r="AD127">
        <v>8877598.8000000045</v>
      </c>
      <c r="AE127">
        <v>8805690.6000000052</v>
      </c>
      <c r="AF127">
        <v>8733782.400000006</v>
      </c>
      <c r="AG127">
        <v>8661874.2000000067</v>
      </c>
      <c r="AH127">
        <v>8589966</v>
      </c>
    </row>
    <row r="128" spans="1:34">
      <c r="A128" t="s">
        <v>122</v>
      </c>
      <c r="B128" t="s">
        <v>177</v>
      </c>
      <c r="C128">
        <f t="shared" si="1"/>
        <v>1945969</v>
      </c>
      <c r="D128">
        <v>2759881.9772727271</v>
      </c>
      <c r="E128">
        <v>2746635.2045454541</v>
      </c>
      <c r="F128">
        <v>2733388.4318181812</v>
      </c>
      <c r="G128">
        <v>2720141.6590909082</v>
      </c>
      <c r="H128">
        <v>2706894.8863636353</v>
      </c>
      <c r="I128">
        <v>2693648.1136363624</v>
      </c>
      <c r="J128">
        <v>2680401.3409090894</v>
      </c>
      <c r="K128">
        <v>2667154.5681818165</v>
      </c>
      <c r="L128">
        <v>2653907.7954545435</v>
      </c>
      <c r="M128">
        <v>2640661.0227272706</v>
      </c>
      <c r="N128">
        <v>2627414.25</v>
      </c>
      <c r="O128">
        <v>2604755.9500000002</v>
      </c>
      <c r="P128">
        <v>2582097.6500000004</v>
      </c>
      <c r="Q128">
        <v>2559439.3500000006</v>
      </c>
      <c r="R128">
        <v>2536781.0500000007</v>
      </c>
      <c r="S128">
        <v>2514122.7500000009</v>
      </c>
      <c r="T128">
        <v>2491464.4500000011</v>
      </c>
      <c r="U128">
        <v>2468806.1500000013</v>
      </c>
      <c r="V128">
        <v>2446147.8500000015</v>
      </c>
      <c r="W128">
        <v>2423489.5500000017</v>
      </c>
      <c r="X128">
        <v>2400831.25</v>
      </c>
      <c r="Y128">
        <v>2369496.3125</v>
      </c>
      <c r="Z128">
        <v>2338161.375</v>
      </c>
      <c r="AA128">
        <v>2306826.4375</v>
      </c>
      <c r="AB128">
        <v>2275491.5</v>
      </c>
      <c r="AC128">
        <v>2244156.5625</v>
      </c>
      <c r="AD128">
        <v>2212821.625</v>
      </c>
      <c r="AE128">
        <v>2181486.6875</v>
      </c>
      <c r="AF128">
        <v>2150151.75</v>
      </c>
      <c r="AG128">
        <v>2118816.8125</v>
      </c>
      <c r="AH128">
        <v>2087481.875</v>
      </c>
    </row>
    <row r="129" spans="1:34">
      <c r="A129" t="s">
        <v>122</v>
      </c>
      <c r="B129" t="s">
        <v>177</v>
      </c>
      <c r="C129">
        <f t="shared" si="1"/>
        <v>1970989</v>
      </c>
      <c r="D129">
        <v>10065604.886363637</v>
      </c>
      <c r="E129">
        <v>10054530.397727273</v>
      </c>
      <c r="F129">
        <v>10043455.90909091</v>
      </c>
      <c r="G129">
        <v>10032381.420454547</v>
      </c>
      <c r="H129">
        <v>10021306.931818184</v>
      </c>
      <c r="I129">
        <v>10010232.44318182</v>
      </c>
      <c r="J129">
        <v>9999157.9545454569</v>
      </c>
      <c r="K129">
        <v>9988083.4659090936</v>
      </c>
      <c r="L129">
        <v>9977008.9772727303</v>
      </c>
      <c r="M129">
        <v>9965934.488636367</v>
      </c>
      <c r="N129">
        <v>9954860.0000000019</v>
      </c>
      <c r="O129">
        <v>9933321.9375000019</v>
      </c>
      <c r="P129">
        <v>9911783.8750000019</v>
      </c>
      <c r="Q129">
        <v>9890245.8125000019</v>
      </c>
      <c r="R129">
        <v>9868707.7500000019</v>
      </c>
      <c r="S129">
        <v>9847169.6875000019</v>
      </c>
      <c r="T129">
        <v>9825631.6250000019</v>
      </c>
      <c r="U129">
        <v>9804093.5625000019</v>
      </c>
      <c r="V129">
        <v>9782555.5000000019</v>
      </c>
      <c r="W129">
        <v>9761017.4375000019</v>
      </c>
      <c r="X129">
        <v>9739479.3749999981</v>
      </c>
      <c r="Y129">
        <v>9704650.9499999993</v>
      </c>
      <c r="Z129">
        <v>9669822.5250000004</v>
      </c>
      <c r="AA129">
        <v>9634994.1000000015</v>
      </c>
      <c r="AB129">
        <v>9600165.6750000026</v>
      </c>
      <c r="AC129">
        <v>9565337.2500000037</v>
      </c>
      <c r="AD129">
        <v>9530508.8250000048</v>
      </c>
      <c r="AE129">
        <v>9495680.400000006</v>
      </c>
      <c r="AF129">
        <v>9460851.9750000071</v>
      </c>
      <c r="AG129">
        <v>9426023.5500000082</v>
      </c>
      <c r="AH129">
        <v>9391195.1250000019</v>
      </c>
    </row>
    <row r="130" spans="1:34">
      <c r="A130" t="s">
        <v>122</v>
      </c>
      <c r="B130" t="s">
        <v>177</v>
      </c>
      <c r="C130">
        <f t="shared" si="1"/>
        <v>19902010</v>
      </c>
      <c r="D130">
        <v>5099079.3181818184</v>
      </c>
      <c r="E130">
        <v>5097877.1363636367</v>
      </c>
      <c r="F130">
        <v>5096674.9545454551</v>
      </c>
      <c r="G130">
        <v>5095472.7727272734</v>
      </c>
      <c r="H130">
        <v>5094270.5909090918</v>
      </c>
      <c r="I130">
        <v>5093068.4090909101</v>
      </c>
      <c r="J130">
        <v>5091866.2272727285</v>
      </c>
      <c r="K130">
        <v>5090664.0454545468</v>
      </c>
      <c r="L130">
        <v>5089461.8636363652</v>
      </c>
      <c r="M130">
        <v>5088259.6818181835</v>
      </c>
      <c r="N130">
        <v>5087057.5</v>
      </c>
      <c r="O130">
        <v>5082525.05</v>
      </c>
      <c r="P130">
        <v>5077992.5999999996</v>
      </c>
      <c r="Q130">
        <v>5073460.1499999994</v>
      </c>
      <c r="R130">
        <v>5068927.6999999993</v>
      </c>
      <c r="S130">
        <v>5064395.2499999991</v>
      </c>
      <c r="T130">
        <v>5059862.7999999989</v>
      </c>
      <c r="U130">
        <v>5055330.3499999987</v>
      </c>
      <c r="V130">
        <v>5050797.8999999985</v>
      </c>
      <c r="W130">
        <v>5046265.4499999983</v>
      </c>
      <c r="X130">
        <v>5041733</v>
      </c>
      <c r="Y130">
        <v>5031504</v>
      </c>
      <c r="Z130">
        <v>5021275</v>
      </c>
      <c r="AA130">
        <v>5011046</v>
      </c>
      <c r="AB130">
        <v>5000817</v>
      </c>
      <c r="AC130">
        <v>4990588</v>
      </c>
      <c r="AD130">
        <v>4980359</v>
      </c>
      <c r="AE130">
        <v>4970130</v>
      </c>
      <c r="AF130">
        <v>4959901</v>
      </c>
      <c r="AG130">
        <v>4949672</v>
      </c>
      <c r="AH130">
        <v>4939443</v>
      </c>
    </row>
    <row r="131" spans="1:34">
      <c r="A131" t="s">
        <v>122</v>
      </c>
      <c r="B131" t="s">
        <v>177</v>
      </c>
      <c r="C131">
        <f t="shared" si="1"/>
        <v>2012020</v>
      </c>
      <c r="D131">
        <v>1041912.9730163636</v>
      </c>
      <c r="E131">
        <v>1041912.9616527271</v>
      </c>
      <c r="F131">
        <v>1041912.9502890906</v>
      </c>
      <c r="G131">
        <v>1041912.9389254542</v>
      </c>
      <c r="H131">
        <v>1041912.9275618177</v>
      </c>
      <c r="I131">
        <v>1041912.9161981812</v>
      </c>
      <c r="J131">
        <v>1041912.9048345448</v>
      </c>
      <c r="K131">
        <v>1041912.8934709083</v>
      </c>
      <c r="L131">
        <v>1041912.8821072718</v>
      </c>
      <c r="M131">
        <v>1041912.8707436353</v>
      </c>
      <c r="N131">
        <v>1041912.8593799995</v>
      </c>
      <c r="O131">
        <v>1041902.8421919995</v>
      </c>
      <c r="P131">
        <v>1041892.8250039996</v>
      </c>
      <c r="Q131">
        <v>1041882.8078159997</v>
      </c>
      <c r="R131">
        <v>1041872.7906279998</v>
      </c>
      <c r="S131">
        <v>1041862.7734399999</v>
      </c>
      <c r="T131">
        <v>1041852.756252</v>
      </c>
      <c r="U131">
        <v>1041842.7390640001</v>
      </c>
      <c r="V131">
        <v>1041832.7218760002</v>
      </c>
      <c r="W131">
        <v>1041822.7046880003</v>
      </c>
      <c r="X131">
        <v>1041812.6874999998</v>
      </c>
      <c r="Y131">
        <v>1041548.0312499998</v>
      </c>
      <c r="Z131">
        <v>1041283.3749999998</v>
      </c>
      <c r="AA131">
        <v>1041018.7187499998</v>
      </c>
      <c r="AB131">
        <v>1040754.0624999998</v>
      </c>
      <c r="AC131">
        <v>1040489.4062499998</v>
      </c>
      <c r="AD131">
        <v>1040224.7499999998</v>
      </c>
      <c r="AE131">
        <v>1039960.0937499998</v>
      </c>
      <c r="AF131">
        <v>1039695.4374999998</v>
      </c>
      <c r="AG131">
        <v>1039430.7812499998</v>
      </c>
      <c r="AH131">
        <v>1039166.1249999993</v>
      </c>
    </row>
    <row r="132" spans="1:34">
      <c r="A132" t="s">
        <v>122</v>
      </c>
      <c r="B132" t="s">
        <v>179</v>
      </c>
      <c r="C132">
        <f t="shared" si="1"/>
        <v>1945</v>
      </c>
      <c r="D132">
        <v>2618382.5681818184</v>
      </c>
      <c r="E132">
        <v>2608706.1363636367</v>
      </c>
      <c r="F132">
        <v>2599029.7045454551</v>
      </c>
      <c r="G132">
        <v>2589353.2727272734</v>
      </c>
      <c r="H132">
        <v>2579676.8409090918</v>
      </c>
      <c r="I132">
        <v>2570000.4090909101</v>
      </c>
      <c r="J132">
        <v>2560323.9772727285</v>
      </c>
      <c r="K132">
        <v>2550647.5454545468</v>
      </c>
      <c r="L132">
        <v>2540971.1136363652</v>
      </c>
      <c r="M132">
        <v>2531294.6818181835</v>
      </c>
      <c r="N132">
        <v>2521618.25</v>
      </c>
      <c r="O132">
        <v>2508401.85</v>
      </c>
      <c r="P132">
        <v>2495185.4500000002</v>
      </c>
      <c r="Q132">
        <v>2481969.0500000003</v>
      </c>
      <c r="R132">
        <v>2468752.6500000004</v>
      </c>
      <c r="S132">
        <v>2455536.2500000005</v>
      </c>
      <c r="T132">
        <v>2442319.8500000006</v>
      </c>
      <c r="U132">
        <v>2429103.4500000007</v>
      </c>
      <c r="V132">
        <v>2415887.0500000007</v>
      </c>
      <c r="W132">
        <v>2402670.6500000008</v>
      </c>
      <c r="X132">
        <v>2389454.25</v>
      </c>
      <c r="Y132">
        <v>2373197.4</v>
      </c>
      <c r="Z132">
        <v>2356940.5499999998</v>
      </c>
      <c r="AA132">
        <v>2340683.6999999997</v>
      </c>
      <c r="AB132">
        <v>2324426.8499999996</v>
      </c>
      <c r="AC132">
        <v>2308169.9999999995</v>
      </c>
      <c r="AD132">
        <v>2291913.1499999994</v>
      </c>
      <c r="AE132">
        <v>2275656.2999999993</v>
      </c>
      <c r="AF132">
        <v>2259399.4499999993</v>
      </c>
      <c r="AG132">
        <v>2243142.5999999992</v>
      </c>
      <c r="AH132">
        <v>2226885.75</v>
      </c>
    </row>
    <row r="133" spans="1:34">
      <c r="A133" t="s">
        <v>122</v>
      </c>
      <c r="B133" t="s">
        <v>179</v>
      </c>
      <c r="C133">
        <f t="shared" si="1"/>
        <v>1945969</v>
      </c>
      <c r="D133">
        <v>759339.95454545459</v>
      </c>
      <c r="E133">
        <v>755764.65909090918</v>
      </c>
      <c r="F133">
        <v>752189.36363636376</v>
      </c>
      <c r="G133">
        <v>748614.06818181835</v>
      </c>
      <c r="H133">
        <v>745038.77272727294</v>
      </c>
      <c r="I133">
        <v>741463.47727272753</v>
      </c>
      <c r="J133">
        <v>737888.18181818211</v>
      </c>
      <c r="K133">
        <v>734312.8863636367</v>
      </c>
      <c r="L133">
        <v>730737.59090909129</v>
      </c>
      <c r="M133">
        <v>727162.29545454588</v>
      </c>
      <c r="N133">
        <v>723587</v>
      </c>
      <c r="O133">
        <v>717991.9</v>
      </c>
      <c r="P133">
        <v>712396.80000000005</v>
      </c>
      <c r="Q133">
        <v>706801.70000000007</v>
      </c>
      <c r="R133">
        <v>701206.60000000009</v>
      </c>
      <c r="S133">
        <v>695611.50000000012</v>
      </c>
      <c r="T133">
        <v>690016.40000000014</v>
      </c>
      <c r="U133">
        <v>684421.30000000016</v>
      </c>
      <c r="V133">
        <v>678826.20000000019</v>
      </c>
      <c r="W133">
        <v>673231.10000000021</v>
      </c>
      <c r="X133">
        <v>667636</v>
      </c>
      <c r="Y133">
        <v>660378.41874999995</v>
      </c>
      <c r="Z133">
        <v>653120.83749999991</v>
      </c>
      <c r="AA133">
        <v>645863.25624999986</v>
      </c>
      <c r="AB133">
        <v>638605.67499999981</v>
      </c>
      <c r="AC133">
        <v>631348.09374999977</v>
      </c>
      <c r="AD133">
        <v>624090.51249999972</v>
      </c>
      <c r="AE133">
        <v>616832.93124999967</v>
      </c>
      <c r="AF133">
        <v>609575.34999999963</v>
      </c>
      <c r="AG133">
        <v>602317.76874999958</v>
      </c>
      <c r="AH133">
        <v>595060.1875</v>
      </c>
    </row>
    <row r="134" spans="1:34">
      <c r="A134" t="s">
        <v>122</v>
      </c>
      <c r="B134" t="s">
        <v>179</v>
      </c>
      <c r="C134">
        <f t="shared" si="1"/>
        <v>1970989</v>
      </c>
      <c r="D134">
        <v>1248958.59375</v>
      </c>
      <c r="E134">
        <v>1246836.1875</v>
      </c>
      <c r="F134">
        <v>1244713.78125</v>
      </c>
      <c r="G134">
        <v>1242591.375</v>
      </c>
      <c r="H134">
        <v>1240468.96875</v>
      </c>
      <c r="I134">
        <v>1238346.5625</v>
      </c>
      <c r="J134">
        <v>1236224.15625</v>
      </c>
      <c r="K134">
        <v>1234101.75</v>
      </c>
      <c r="L134">
        <v>1231979.34375</v>
      </c>
      <c r="M134">
        <v>1229856.9375</v>
      </c>
      <c r="N134">
        <v>1227734.53125</v>
      </c>
      <c r="O134">
        <v>1224293.9718749998</v>
      </c>
      <c r="P134">
        <v>1220853.4124999996</v>
      </c>
      <c r="Q134">
        <v>1217412.8531249994</v>
      </c>
      <c r="R134">
        <v>1213972.2937499993</v>
      </c>
      <c r="S134">
        <v>1210531.7343749991</v>
      </c>
      <c r="T134">
        <v>1207091.1749999989</v>
      </c>
      <c r="U134">
        <v>1203650.6156249987</v>
      </c>
      <c r="V134">
        <v>1200210.0562499985</v>
      </c>
      <c r="W134">
        <v>1196769.4968749983</v>
      </c>
      <c r="X134">
        <v>1193328.9374999991</v>
      </c>
      <c r="Y134">
        <v>1188242.4374999991</v>
      </c>
      <c r="Z134">
        <v>1183155.9374999991</v>
      </c>
      <c r="AA134">
        <v>1178069.4374999991</v>
      </c>
      <c r="AB134">
        <v>1172982.9374999991</v>
      </c>
      <c r="AC134">
        <v>1167896.4374999991</v>
      </c>
      <c r="AD134">
        <v>1162809.9374999991</v>
      </c>
      <c r="AE134">
        <v>1157723.4374999991</v>
      </c>
      <c r="AF134">
        <v>1152636.9374999991</v>
      </c>
      <c r="AG134">
        <v>1147550.4374999991</v>
      </c>
      <c r="AH134">
        <v>1142463.9374999991</v>
      </c>
    </row>
    <row r="135" spans="1:34">
      <c r="A135" t="s">
        <v>122</v>
      </c>
      <c r="B135" t="s">
        <v>179</v>
      </c>
      <c r="C135">
        <f t="shared" si="1"/>
        <v>19902010</v>
      </c>
      <c r="D135">
        <v>1679429.5511363638</v>
      </c>
      <c r="E135">
        <v>1679280.9772727275</v>
      </c>
      <c r="F135">
        <v>1679132.4034090913</v>
      </c>
      <c r="G135">
        <v>1678983.8295454551</v>
      </c>
      <c r="H135">
        <v>1678835.2556818188</v>
      </c>
      <c r="I135">
        <v>1678686.6818181826</v>
      </c>
      <c r="J135">
        <v>1678538.1079545463</v>
      </c>
      <c r="K135">
        <v>1678389.5340909101</v>
      </c>
      <c r="L135">
        <v>1678240.9602272739</v>
      </c>
      <c r="M135">
        <v>1678092.3863636376</v>
      </c>
      <c r="N135">
        <v>1677943.8125000012</v>
      </c>
      <c r="O135">
        <v>1677428.7000000011</v>
      </c>
      <c r="P135">
        <v>1676913.5875000011</v>
      </c>
      <c r="Q135">
        <v>1676398.475000001</v>
      </c>
      <c r="R135">
        <v>1675883.362500001</v>
      </c>
      <c r="S135">
        <v>1675368.2500000009</v>
      </c>
      <c r="T135">
        <v>1674853.1375000009</v>
      </c>
      <c r="U135">
        <v>1674338.0250000008</v>
      </c>
      <c r="V135">
        <v>1673822.9125000008</v>
      </c>
      <c r="W135">
        <v>1673307.8000000007</v>
      </c>
      <c r="X135">
        <v>1672792.6875000012</v>
      </c>
      <c r="Y135">
        <v>1671658.1812500013</v>
      </c>
      <c r="Z135">
        <v>1670523.6750000012</v>
      </c>
      <c r="AA135">
        <v>1669389.1687500011</v>
      </c>
      <c r="AB135">
        <v>1668254.662500001</v>
      </c>
      <c r="AC135">
        <v>1667120.1562500009</v>
      </c>
      <c r="AD135">
        <v>1665985.6500000008</v>
      </c>
      <c r="AE135">
        <v>1664851.1437500007</v>
      </c>
      <c r="AF135">
        <v>1663716.6375000007</v>
      </c>
      <c r="AG135">
        <v>1662582.1312500006</v>
      </c>
      <c r="AH135">
        <v>1661447.6250000005</v>
      </c>
    </row>
    <row r="136" spans="1:34">
      <c r="A136" t="s">
        <v>122</v>
      </c>
      <c r="B136" t="s">
        <v>179</v>
      </c>
      <c r="C136">
        <f t="shared" ref="C136:C199" si="2">C131</f>
        <v>2012020</v>
      </c>
      <c r="D136">
        <v>265011.34161818179</v>
      </c>
      <c r="E136">
        <v>265011.33948636358</v>
      </c>
      <c r="F136">
        <v>265011.33735454537</v>
      </c>
      <c r="G136">
        <v>265011.33522272715</v>
      </c>
      <c r="H136">
        <v>265011.33309090894</v>
      </c>
      <c r="I136">
        <v>265011.33095909073</v>
      </c>
      <c r="J136">
        <v>265011.32882727252</v>
      </c>
      <c r="K136">
        <v>265011.32669545431</v>
      </c>
      <c r="L136">
        <v>265011.3245636361</v>
      </c>
      <c r="M136">
        <v>265011.32243181788</v>
      </c>
      <c r="N136">
        <v>265011.32029999985</v>
      </c>
      <c r="O136">
        <v>265009.74920799991</v>
      </c>
      <c r="P136">
        <v>265008.17811599991</v>
      </c>
      <c r="Q136">
        <v>265006.60702399991</v>
      </c>
      <c r="R136">
        <v>265005.03593199991</v>
      </c>
      <c r="S136">
        <v>265003.46483999991</v>
      </c>
      <c r="T136">
        <v>265001.89374799991</v>
      </c>
      <c r="U136">
        <v>265000.32265599992</v>
      </c>
      <c r="V136">
        <v>264998.75156399992</v>
      </c>
      <c r="W136">
        <v>264997.18047199992</v>
      </c>
      <c r="X136">
        <v>264995.60937999981</v>
      </c>
      <c r="Y136">
        <v>264955.91484799981</v>
      </c>
      <c r="Z136">
        <v>264916.22031599982</v>
      </c>
      <c r="AA136">
        <v>264876.52578399982</v>
      </c>
      <c r="AB136">
        <v>264836.83125199983</v>
      </c>
      <c r="AC136">
        <v>264797.13671999983</v>
      </c>
      <c r="AD136">
        <v>264757.44218799984</v>
      </c>
      <c r="AE136">
        <v>264717.74765599985</v>
      </c>
      <c r="AF136">
        <v>264678.05312399985</v>
      </c>
      <c r="AG136">
        <v>264638.35859199986</v>
      </c>
      <c r="AH136">
        <v>264598.66405999992</v>
      </c>
    </row>
    <row r="137" spans="1:34">
      <c r="A137" t="s">
        <v>122</v>
      </c>
      <c r="B137" t="s">
        <v>181</v>
      </c>
      <c r="C137">
        <f t="shared" si="2"/>
        <v>1945</v>
      </c>
      <c r="D137">
        <v>5845773.0909090908</v>
      </c>
      <c r="E137">
        <v>5822942.6818181816</v>
      </c>
      <c r="F137">
        <v>5800112.2727272725</v>
      </c>
      <c r="G137">
        <v>5777281.8636363633</v>
      </c>
      <c r="H137">
        <v>5754451.4545454541</v>
      </c>
      <c r="I137">
        <v>5731621.0454545449</v>
      </c>
      <c r="J137">
        <v>5708790.6363636358</v>
      </c>
      <c r="K137">
        <v>5685960.2272727266</v>
      </c>
      <c r="L137">
        <v>5663129.8181818174</v>
      </c>
      <c r="M137">
        <v>5640299.4090909082</v>
      </c>
      <c r="N137">
        <v>5617469</v>
      </c>
      <c r="O137">
        <v>5584241.25</v>
      </c>
      <c r="P137">
        <v>5551013.5</v>
      </c>
      <c r="Q137">
        <v>5517785.75</v>
      </c>
      <c r="R137">
        <v>5484558</v>
      </c>
      <c r="S137">
        <v>5451330.25</v>
      </c>
      <c r="T137">
        <v>5418102.5</v>
      </c>
      <c r="U137">
        <v>5384874.75</v>
      </c>
      <c r="V137">
        <v>5351647</v>
      </c>
      <c r="W137">
        <v>5318419.25</v>
      </c>
      <c r="X137">
        <v>5285191.5</v>
      </c>
      <c r="Y137">
        <v>5241693.8499999996</v>
      </c>
      <c r="Z137">
        <v>5198196.1999999993</v>
      </c>
      <c r="AA137">
        <v>5154698.5499999989</v>
      </c>
      <c r="AB137">
        <v>5111200.8999999985</v>
      </c>
      <c r="AC137">
        <v>5067703.2499999981</v>
      </c>
      <c r="AD137">
        <v>5024205.5999999978</v>
      </c>
      <c r="AE137">
        <v>4980707.9499999974</v>
      </c>
      <c r="AF137">
        <v>4937210.299999997</v>
      </c>
      <c r="AG137">
        <v>4893712.6499999966</v>
      </c>
      <c r="AH137">
        <v>4850215</v>
      </c>
    </row>
    <row r="138" spans="1:34">
      <c r="A138" t="s">
        <v>122</v>
      </c>
      <c r="B138" t="s">
        <v>181</v>
      </c>
      <c r="C138">
        <f t="shared" si="2"/>
        <v>1945969</v>
      </c>
      <c r="D138">
        <v>2138348.3863636362</v>
      </c>
      <c r="E138">
        <v>2128045.5227272725</v>
      </c>
      <c r="F138">
        <v>2117742.6590909087</v>
      </c>
      <c r="G138">
        <v>2107439.7954545449</v>
      </c>
      <c r="H138">
        <v>2097136.9318181814</v>
      </c>
      <c r="I138">
        <v>2086834.0681818179</v>
      </c>
      <c r="J138">
        <v>2076531.2045454544</v>
      </c>
      <c r="K138">
        <v>2066228.3409090908</v>
      </c>
      <c r="L138">
        <v>2055925.4772727273</v>
      </c>
      <c r="M138">
        <v>2045622.6136363638</v>
      </c>
      <c r="N138">
        <v>2035319.75</v>
      </c>
      <c r="O138">
        <v>2017655.6125</v>
      </c>
      <c r="P138">
        <v>1999991.4750000001</v>
      </c>
      <c r="Q138">
        <v>1982327.3375000001</v>
      </c>
      <c r="R138">
        <v>1964663.2000000002</v>
      </c>
      <c r="S138">
        <v>1946999.0625000002</v>
      </c>
      <c r="T138">
        <v>1929334.9250000003</v>
      </c>
      <c r="U138">
        <v>1911670.7875000003</v>
      </c>
      <c r="V138">
        <v>1894006.6500000004</v>
      </c>
      <c r="W138">
        <v>1876342.5125000004</v>
      </c>
      <c r="X138">
        <v>1858678.375</v>
      </c>
      <c r="Y138">
        <v>1834287.8</v>
      </c>
      <c r="Z138">
        <v>1809897.2250000001</v>
      </c>
      <c r="AA138">
        <v>1785506.6500000001</v>
      </c>
      <c r="AB138">
        <v>1761116.0750000002</v>
      </c>
      <c r="AC138">
        <v>1736725.5000000002</v>
      </c>
      <c r="AD138">
        <v>1712334.9250000003</v>
      </c>
      <c r="AE138">
        <v>1687944.3500000003</v>
      </c>
      <c r="AF138">
        <v>1663553.7750000004</v>
      </c>
      <c r="AG138">
        <v>1639163.2000000004</v>
      </c>
      <c r="AH138">
        <v>1614772.625</v>
      </c>
    </row>
    <row r="139" spans="1:34">
      <c r="A139" t="s">
        <v>122</v>
      </c>
      <c r="B139" t="s">
        <v>181</v>
      </c>
      <c r="C139">
        <f t="shared" si="2"/>
        <v>1970989</v>
      </c>
      <c r="D139">
        <v>887940.13636363624</v>
      </c>
      <c r="E139">
        <v>880608.96022727247</v>
      </c>
      <c r="F139">
        <v>873277.78409090871</v>
      </c>
      <c r="G139">
        <v>865946.60795454495</v>
      </c>
      <c r="H139">
        <v>858615.43181818118</v>
      </c>
      <c r="I139">
        <v>851284.25568181742</v>
      </c>
      <c r="J139">
        <v>843953.07954545366</v>
      </c>
      <c r="K139">
        <v>836621.90340908989</v>
      </c>
      <c r="L139">
        <v>829290.72727272613</v>
      </c>
      <c r="M139">
        <v>821959.55113636237</v>
      </c>
      <c r="N139">
        <v>814628.375</v>
      </c>
      <c r="O139">
        <v>800696.4187499996</v>
      </c>
      <c r="P139">
        <v>786764.46249999921</v>
      </c>
      <c r="Q139">
        <v>772832.50624999881</v>
      </c>
      <c r="R139">
        <v>758900.54999999842</v>
      </c>
      <c r="S139">
        <v>744968.59374999802</v>
      </c>
      <c r="T139">
        <v>731036.63749999763</v>
      </c>
      <c r="U139">
        <v>717104.68124999723</v>
      </c>
      <c r="V139">
        <v>703172.72499999683</v>
      </c>
      <c r="W139">
        <v>689240.76874999644</v>
      </c>
      <c r="X139">
        <v>675308.8125</v>
      </c>
      <c r="Y139">
        <v>653442.67499999958</v>
      </c>
      <c r="Z139">
        <v>631576.53749999916</v>
      </c>
      <c r="AA139">
        <v>609710.39999999874</v>
      </c>
      <c r="AB139">
        <v>587844.26249999832</v>
      </c>
      <c r="AC139">
        <v>565978.1249999979</v>
      </c>
      <c r="AD139">
        <v>544111.98749999749</v>
      </c>
      <c r="AE139">
        <v>522245.84999999707</v>
      </c>
      <c r="AF139">
        <v>500379.71249999665</v>
      </c>
      <c r="AG139">
        <v>478513.57499999623</v>
      </c>
      <c r="AH139">
        <v>456647.4375</v>
      </c>
    </row>
    <row r="140" spans="1:34">
      <c r="A140" t="s">
        <v>122</v>
      </c>
      <c r="B140" t="s">
        <v>181</v>
      </c>
      <c r="C140">
        <f t="shared" si="2"/>
        <v>19902010</v>
      </c>
      <c r="D140">
        <v>838502.32954545447</v>
      </c>
      <c r="E140">
        <v>838160.34659090894</v>
      </c>
      <c r="F140">
        <v>837818.36363636341</v>
      </c>
      <c r="G140">
        <v>837476.38068181789</v>
      </c>
      <c r="H140">
        <v>837134.39772727236</v>
      </c>
      <c r="I140">
        <v>836792.41477272683</v>
      </c>
      <c r="J140">
        <v>836450.4318181813</v>
      </c>
      <c r="K140">
        <v>836108.44886363577</v>
      </c>
      <c r="L140">
        <v>835766.46590909024</v>
      </c>
      <c r="M140">
        <v>835424.48295454471</v>
      </c>
      <c r="N140">
        <v>835082.5</v>
      </c>
      <c r="O140">
        <v>834164.47500000009</v>
      </c>
      <c r="P140">
        <v>833246.45000000019</v>
      </c>
      <c r="Q140">
        <v>832328.42500000028</v>
      </c>
      <c r="R140">
        <v>831410.40000000037</v>
      </c>
      <c r="S140">
        <v>830492.37500000047</v>
      </c>
      <c r="T140">
        <v>829574.35000000056</v>
      </c>
      <c r="U140">
        <v>828656.32500000065</v>
      </c>
      <c r="V140">
        <v>827738.30000000075</v>
      </c>
      <c r="W140">
        <v>826820.27500000084</v>
      </c>
      <c r="X140">
        <v>825902.25</v>
      </c>
      <c r="Y140">
        <v>823988.54999999993</v>
      </c>
      <c r="Z140">
        <v>822074.84999999986</v>
      </c>
      <c r="AA140">
        <v>820161.14999999979</v>
      </c>
      <c r="AB140">
        <v>818247.44999999972</v>
      </c>
      <c r="AC140">
        <v>816333.74999999965</v>
      </c>
      <c r="AD140">
        <v>814420.04999999958</v>
      </c>
      <c r="AE140">
        <v>812506.34999999951</v>
      </c>
      <c r="AF140">
        <v>810592.64999999944</v>
      </c>
      <c r="AG140">
        <v>808678.94999999937</v>
      </c>
      <c r="AH140">
        <v>806765.25</v>
      </c>
    </row>
    <row r="141" spans="1:34">
      <c r="A141" t="s">
        <v>122</v>
      </c>
      <c r="B141" t="s">
        <v>181</v>
      </c>
      <c r="C141">
        <f t="shared" si="2"/>
        <v>2012020</v>
      </c>
      <c r="D141">
        <v>588492.32528909086</v>
      </c>
      <c r="E141">
        <v>588492.32244818169</v>
      </c>
      <c r="F141">
        <v>588492.31960727251</v>
      </c>
      <c r="G141">
        <v>588492.31676636334</v>
      </c>
      <c r="H141">
        <v>588492.31392545416</v>
      </c>
      <c r="I141">
        <v>588492.31108454498</v>
      </c>
      <c r="J141">
        <v>588492.30824363581</v>
      </c>
      <c r="K141">
        <v>588492.30540272663</v>
      </c>
      <c r="L141">
        <v>588492.30256181746</v>
      </c>
      <c r="M141">
        <v>588492.29972090828</v>
      </c>
      <c r="N141">
        <v>588492.29687999946</v>
      </c>
      <c r="O141">
        <v>588488.22734799946</v>
      </c>
      <c r="P141">
        <v>588484.15781599947</v>
      </c>
      <c r="Q141">
        <v>588480.08828399947</v>
      </c>
      <c r="R141">
        <v>588476.01875199948</v>
      </c>
      <c r="S141">
        <v>588471.94921999949</v>
      </c>
      <c r="T141">
        <v>588467.87968799949</v>
      </c>
      <c r="U141">
        <v>588463.8101559995</v>
      </c>
      <c r="V141">
        <v>588459.7406239995</v>
      </c>
      <c r="W141">
        <v>588455.67109199951</v>
      </c>
      <c r="X141">
        <v>588451.60155999928</v>
      </c>
      <c r="Y141">
        <v>588340.00390399923</v>
      </c>
      <c r="Z141">
        <v>588228.40624799929</v>
      </c>
      <c r="AA141">
        <v>588116.80859199935</v>
      </c>
      <c r="AB141">
        <v>588005.21093599941</v>
      </c>
      <c r="AC141">
        <v>587893.61327999947</v>
      </c>
      <c r="AD141">
        <v>587782.01562399953</v>
      </c>
      <c r="AE141">
        <v>587670.41796799959</v>
      </c>
      <c r="AF141">
        <v>587558.82031199965</v>
      </c>
      <c r="AG141">
        <v>587447.22265599971</v>
      </c>
      <c r="AH141">
        <v>587335.62499999988</v>
      </c>
    </row>
    <row r="142" spans="1:34">
      <c r="A142" t="s">
        <v>122</v>
      </c>
      <c r="B142" t="s">
        <v>183</v>
      </c>
      <c r="C142">
        <f t="shared" si="2"/>
        <v>1945</v>
      </c>
      <c r="D142">
        <v>1958014.1704545454</v>
      </c>
      <c r="E142">
        <v>1950212.7159090908</v>
      </c>
      <c r="F142">
        <v>1942411.2613636362</v>
      </c>
      <c r="G142">
        <v>1934609.8068181816</v>
      </c>
      <c r="H142">
        <v>1926808.3522727271</v>
      </c>
      <c r="I142">
        <v>1919006.8977272725</v>
      </c>
      <c r="J142">
        <v>1911205.4431818179</v>
      </c>
      <c r="K142">
        <v>1903403.9886363633</v>
      </c>
      <c r="L142">
        <v>1895602.5340909087</v>
      </c>
      <c r="M142">
        <v>1887801.0795454541</v>
      </c>
      <c r="N142">
        <v>1879999.625</v>
      </c>
      <c r="O142">
        <v>1868694.1375</v>
      </c>
      <c r="P142">
        <v>1857388.65</v>
      </c>
      <c r="Q142">
        <v>1846083.1624999999</v>
      </c>
      <c r="R142">
        <v>1834777.6749999998</v>
      </c>
      <c r="S142">
        <v>1823472.1874999998</v>
      </c>
      <c r="T142">
        <v>1812166.6999999997</v>
      </c>
      <c r="U142">
        <v>1800861.2124999997</v>
      </c>
      <c r="V142">
        <v>1789555.7249999996</v>
      </c>
      <c r="W142">
        <v>1778250.2374999996</v>
      </c>
      <c r="X142">
        <v>1766944.75</v>
      </c>
      <c r="Y142">
        <v>1752154.3125</v>
      </c>
      <c r="Z142">
        <v>1737363.875</v>
      </c>
      <c r="AA142">
        <v>1722573.4375</v>
      </c>
      <c r="AB142">
        <v>1707783</v>
      </c>
      <c r="AC142">
        <v>1692992.5625</v>
      </c>
      <c r="AD142">
        <v>1678202.125</v>
      </c>
      <c r="AE142">
        <v>1663411.6875</v>
      </c>
      <c r="AF142">
        <v>1648621.25</v>
      </c>
      <c r="AG142">
        <v>1633830.8125</v>
      </c>
      <c r="AH142">
        <v>1619040.375</v>
      </c>
    </row>
    <row r="143" spans="1:34">
      <c r="A143" t="s">
        <v>122</v>
      </c>
      <c r="B143" t="s">
        <v>183</v>
      </c>
      <c r="C143">
        <f t="shared" si="2"/>
        <v>1945969</v>
      </c>
      <c r="D143">
        <v>1243364.375</v>
      </c>
      <c r="E143">
        <v>1237395.875</v>
      </c>
      <c r="F143">
        <v>1231427.375</v>
      </c>
      <c r="G143">
        <v>1225458.875</v>
      </c>
      <c r="H143">
        <v>1219490.375</v>
      </c>
      <c r="I143">
        <v>1213521.875</v>
      </c>
      <c r="J143">
        <v>1207553.375</v>
      </c>
      <c r="K143">
        <v>1201584.875</v>
      </c>
      <c r="L143">
        <v>1195616.375</v>
      </c>
      <c r="M143">
        <v>1189647.875</v>
      </c>
      <c r="N143">
        <v>1183679.375</v>
      </c>
      <c r="O143">
        <v>1173470.4875</v>
      </c>
      <c r="P143">
        <v>1163261.6000000001</v>
      </c>
      <c r="Q143">
        <v>1153052.7125000001</v>
      </c>
      <c r="R143">
        <v>1142843.8250000002</v>
      </c>
      <c r="S143">
        <v>1132634.9375000002</v>
      </c>
      <c r="T143">
        <v>1122426.0500000003</v>
      </c>
      <c r="U143">
        <v>1112217.1625000003</v>
      </c>
      <c r="V143">
        <v>1102008.2750000004</v>
      </c>
      <c r="W143">
        <v>1091799.3875000004</v>
      </c>
      <c r="X143">
        <v>1081590.5</v>
      </c>
      <c r="Y143">
        <v>1067409.95625</v>
      </c>
      <c r="Z143">
        <v>1053229.4125000001</v>
      </c>
      <c r="AA143">
        <v>1039048.8687500001</v>
      </c>
      <c r="AB143">
        <v>1024868.3250000002</v>
      </c>
      <c r="AC143">
        <v>1010687.7812500002</v>
      </c>
      <c r="AD143">
        <v>996507.23750000028</v>
      </c>
      <c r="AE143">
        <v>982326.69375000033</v>
      </c>
      <c r="AF143">
        <v>968146.15000000037</v>
      </c>
      <c r="AG143">
        <v>953965.60625000042</v>
      </c>
      <c r="AH143">
        <v>939785.0625</v>
      </c>
    </row>
    <row r="144" spans="1:34">
      <c r="A144" t="s">
        <v>122</v>
      </c>
      <c r="B144" t="s">
        <v>183</v>
      </c>
      <c r="C144">
        <f t="shared" si="2"/>
        <v>1970989</v>
      </c>
      <c r="D144">
        <v>2364353.1505681816</v>
      </c>
      <c r="E144">
        <v>2360598.9261363633</v>
      </c>
      <c r="F144">
        <v>2356844.7017045449</v>
      </c>
      <c r="G144">
        <v>2353090.4772727266</v>
      </c>
      <c r="H144">
        <v>2349336.2528409082</v>
      </c>
      <c r="I144">
        <v>2345582.0284090899</v>
      </c>
      <c r="J144">
        <v>2341827.8039772715</v>
      </c>
      <c r="K144">
        <v>2338073.5795454532</v>
      </c>
      <c r="L144">
        <v>2334319.3551136348</v>
      </c>
      <c r="M144">
        <v>2330565.1306818165</v>
      </c>
      <c r="N144">
        <v>2326810.9062499981</v>
      </c>
      <c r="O144">
        <v>2319876.6531249983</v>
      </c>
      <c r="P144">
        <v>2312942.3999999985</v>
      </c>
      <c r="Q144">
        <v>2306008.1468749987</v>
      </c>
      <c r="R144">
        <v>2299073.8937499989</v>
      </c>
      <c r="S144">
        <v>2292139.6406249991</v>
      </c>
      <c r="T144">
        <v>2285205.3874999993</v>
      </c>
      <c r="U144">
        <v>2278271.1343749994</v>
      </c>
      <c r="V144">
        <v>2271336.8812499996</v>
      </c>
      <c r="W144">
        <v>2264402.6281249998</v>
      </c>
      <c r="X144">
        <v>2257468.375</v>
      </c>
      <c r="Y144">
        <v>2246847.5750000002</v>
      </c>
      <c r="Z144">
        <v>2236226.7750000004</v>
      </c>
      <c r="AA144">
        <v>2225605.9750000006</v>
      </c>
      <c r="AB144">
        <v>2214985.1750000007</v>
      </c>
      <c r="AC144">
        <v>2204364.3750000009</v>
      </c>
      <c r="AD144">
        <v>2193743.5750000011</v>
      </c>
      <c r="AE144">
        <v>2183122.7750000013</v>
      </c>
      <c r="AF144">
        <v>2172501.9750000015</v>
      </c>
      <c r="AG144">
        <v>2161881.1750000017</v>
      </c>
      <c r="AH144">
        <v>2151260.3750000019</v>
      </c>
    </row>
    <row r="145" spans="1:34">
      <c r="A145" t="s">
        <v>122</v>
      </c>
      <c r="B145" t="s">
        <v>183</v>
      </c>
      <c r="C145">
        <f t="shared" si="2"/>
        <v>19902010</v>
      </c>
      <c r="D145">
        <v>813238.73295454541</v>
      </c>
      <c r="E145">
        <v>813095.77840909082</v>
      </c>
      <c r="F145">
        <v>812952.82386363624</v>
      </c>
      <c r="G145">
        <v>812809.86931818165</v>
      </c>
      <c r="H145">
        <v>812666.91477272706</v>
      </c>
      <c r="I145">
        <v>812523.96022727247</v>
      </c>
      <c r="J145">
        <v>812381.00568181789</v>
      </c>
      <c r="K145">
        <v>812238.0511363633</v>
      </c>
      <c r="L145">
        <v>812095.09659090871</v>
      </c>
      <c r="M145">
        <v>811952.14204545412</v>
      </c>
      <c r="N145">
        <v>811809.1875</v>
      </c>
      <c r="O145">
        <v>811407.52500000002</v>
      </c>
      <c r="P145">
        <v>811005.86250000005</v>
      </c>
      <c r="Q145">
        <v>810604.20000000007</v>
      </c>
      <c r="R145">
        <v>810202.53750000009</v>
      </c>
      <c r="S145">
        <v>809800.87500000012</v>
      </c>
      <c r="T145">
        <v>809399.21250000014</v>
      </c>
      <c r="U145">
        <v>808997.55000000016</v>
      </c>
      <c r="V145">
        <v>808595.88750000019</v>
      </c>
      <c r="W145">
        <v>808194.22500000021</v>
      </c>
      <c r="X145">
        <v>807792.5625</v>
      </c>
      <c r="Y145">
        <v>806931.90312499995</v>
      </c>
      <c r="Z145">
        <v>806071.24374999991</v>
      </c>
      <c r="AA145">
        <v>805210.58437499986</v>
      </c>
      <c r="AB145">
        <v>804349.92499999981</v>
      </c>
      <c r="AC145">
        <v>803489.26562499977</v>
      </c>
      <c r="AD145">
        <v>802628.60624999972</v>
      </c>
      <c r="AE145">
        <v>801767.94687499967</v>
      </c>
      <c r="AF145">
        <v>800907.28749999963</v>
      </c>
      <c r="AG145">
        <v>800046.62812499958</v>
      </c>
      <c r="AH145">
        <v>799185.96874999953</v>
      </c>
    </row>
    <row r="146" spans="1:34">
      <c r="A146" t="s">
        <v>122</v>
      </c>
      <c r="B146" t="s">
        <v>183</v>
      </c>
      <c r="C146">
        <f t="shared" si="2"/>
        <v>2012020</v>
      </c>
      <c r="D146">
        <v>212271.69263999999</v>
      </c>
      <c r="E146">
        <v>212271.69193</v>
      </c>
      <c r="F146">
        <v>212271.69122000001</v>
      </c>
      <c r="G146">
        <v>212271.69051000001</v>
      </c>
      <c r="H146">
        <v>212271.68980000002</v>
      </c>
      <c r="I146">
        <v>212271.68909000003</v>
      </c>
      <c r="J146">
        <v>212271.68838000004</v>
      </c>
      <c r="K146">
        <v>212271.68767000004</v>
      </c>
      <c r="L146">
        <v>212271.68696000005</v>
      </c>
      <c r="M146">
        <v>212271.68625000006</v>
      </c>
      <c r="N146">
        <v>212271.68553999998</v>
      </c>
      <c r="O146">
        <v>212269.34784499998</v>
      </c>
      <c r="P146">
        <v>212267.01014999999</v>
      </c>
      <c r="Q146">
        <v>212264.67245499999</v>
      </c>
      <c r="R146">
        <v>212262.33476</v>
      </c>
      <c r="S146">
        <v>212259.997065</v>
      </c>
      <c r="T146">
        <v>212257.65937000001</v>
      </c>
      <c r="U146">
        <v>212255.32167500001</v>
      </c>
      <c r="V146">
        <v>212252.98398000002</v>
      </c>
      <c r="W146">
        <v>212250.64628500002</v>
      </c>
      <c r="X146">
        <v>212248.30858999997</v>
      </c>
      <c r="Y146">
        <v>212189.59862999996</v>
      </c>
      <c r="Z146">
        <v>212130.88866999996</v>
      </c>
      <c r="AA146">
        <v>212072.17870999995</v>
      </c>
      <c r="AB146">
        <v>212013.46874999994</v>
      </c>
      <c r="AC146">
        <v>211954.75878999993</v>
      </c>
      <c r="AD146">
        <v>211896.04882999993</v>
      </c>
      <c r="AE146">
        <v>211837.33886999992</v>
      </c>
      <c r="AF146">
        <v>211778.62890999991</v>
      </c>
      <c r="AG146">
        <v>211719.9189499999</v>
      </c>
      <c r="AH146">
        <v>211661.20899000001</v>
      </c>
    </row>
    <row r="147" spans="1:34">
      <c r="A147" t="s">
        <v>122</v>
      </c>
      <c r="B147" t="s">
        <v>185</v>
      </c>
      <c r="C147">
        <f t="shared" si="2"/>
        <v>1945</v>
      </c>
      <c r="D147">
        <v>7418497.0909090908</v>
      </c>
      <c r="E147">
        <v>7390672.1818181816</v>
      </c>
      <c r="F147">
        <v>7362847.2727272725</v>
      </c>
      <c r="G147">
        <v>7335022.3636363633</v>
      </c>
      <c r="H147">
        <v>7307197.4545454541</v>
      </c>
      <c r="I147">
        <v>7279372.5454545449</v>
      </c>
      <c r="J147">
        <v>7251547.6363636358</v>
      </c>
      <c r="K147">
        <v>7223722.7272727266</v>
      </c>
      <c r="L147">
        <v>7195897.8181818174</v>
      </c>
      <c r="M147">
        <v>7168072.9090909082</v>
      </c>
      <c r="N147">
        <v>7140248</v>
      </c>
      <c r="O147">
        <v>7099861.7000000002</v>
      </c>
      <c r="P147">
        <v>7059475.4000000004</v>
      </c>
      <c r="Q147">
        <v>7019089.1000000006</v>
      </c>
      <c r="R147">
        <v>6978702.8000000007</v>
      </c>
      <c r="S147">
        <v>6938316.5000000009</v>
      </c>
      <c r="T147">
        <v>6897930.2000000011</v>
      </c>
      <c r="U147">
        <v>6857543.9000000013</v>
      </c>
      <c r="V147">
        <v>6817157.6000000015</v>
      </c>
      <c r="W147">
        <v>6776771.3000000017</v>
      </c>
      <c r="X147">
        <v>6736385</v>
      </c>
      <c r="Y147">
        <v>6683594.4000000004</v>
      </c>
      <c r="Z147">
        <v>6630803.8000000007</v>
      </c>
      <c r="AA147">
        <v>6578013.2000000011</v>
      </c>
      <c r="AB147">
        <v>6525222.6000000015</v>
      </c>
      <c r="AC147">
        <v>6472432.0000000019</v>
      </c>
      <c r="AD147">
        <v>6419641.4000000022</v>
      </c>
      <c r="AE147">
        <v>6366850.8000000026</v>
      </c>
      <c r="AF147">
        <v>6314060.200000003</v>
      </c>
      <c r="AG147">
        <v>6261269.6000000034</v>
      </c>
      <c r="AH147">
        <v>6208479</v>
      </c>
    </row>
    <row r="148" spans="1:34">
      <c r="A148" t="s">
        <v>122</v>
      </c>
      <c r="B148" t="s">
        <v>185</v>
      </c>
      <c r="C148">
        <f t="shared" si="2"/>
        <v>1945969</v>
      </c>
      <c r="D148">
        <v>2027885.6477272727</v>
      </c>
      <c r="E148">
        <v>2018138.2954545454</v>
      </c>
      <c r="F148">
        <v>2008390.9431818181</v>
      </c>
      <c r="G148">
        <v>1998643.5909090908</v>
      </c>
      <c r="H148">
        <v>1988896.2386363635</v>
      </c>
      <c r="I148">
        <v>1979148.8863636362</v>
      </c>
      <c r="J148">
        <v>1969401.5340909089</v>
      </c>
      <c r="K148">
        <v>1959654.1818181816</v>
      </c>
      <c r="L148">
        <v>1949906.8295454544</v>
      </c>
      <c r="M148">
        <v>1940159.4772727271</v>
      </c>
      <c r="N148">
        <v>1930412.125</v>
      </c>
      <c r="O148">
        <v>1913699.1375</v>
      </c>
      <c r="P148">
        <v>1896986.15</v>
      </c>
      <c r="Q148">
        <v>1880273.1624999999</v>
      </c>
      <c r="R148">
        <v>1863560.1749999998</v>
      </c>
      <c r="S148">
        <v>1846847.1874999998</v>
      </c>
      <c r="T148">
        <v>1830134.1999999997</v>
      </c>
      <c r="U148">
        <v>1813421.2124999997</v>
      </c>
      <c r="V148">
        <v>1796708.2249999996</v>
      </c>
      <c r="W148">
        <v>1779995.2374999996</v>
      </c>
      <c r="X148">
        <v>1763282.25</v>
      </c>
      <c r="Y148">
        <v>1740132.575</v>
      </c>
      <c r="Z148">
        <v>1716982.9</v>
      </c>
      <c r="AA148">
        <v>1693833.2249999999</v>
      </c>
      <c r="AB148">
        <v>1670683.5499999998</v>
      </c>
      <c r="AC148">
        <v>1647533.8749999998</v>
      </c>
      <c r="AD148">
        <v>1624384.1999999997</v>
      </c>
      <c r="AE148">
        <v>1601234.5249999997</v>
      </c>
      <c r="AF148">
        <v>1578084.8499999996</v>
      </c>
      <c r="AG148">
        <v>1554935.1749999996</v>
      </c>
      <c r="AH148">
        <v>1531785.5</v>
      </c>
    </row>
    <row r="149" spans="1:34">
      <c r="A149" t="s">
        <v>122</v>
      </c>
      <c r="B149" t="s">
        <v>185</v>
      </c>
      <c r="C149">
        <f t="shared" si="2"/>
        <v>1970989</v>
      </c>
      <c r="D149">
        <v>840860.488636364</v>
      </c>
      <c r="E149">
        <v>832707.22727272799</v>
      </c>
      <c r="F149">
        <v>824553.96590909199</v>
      </c>
      <c r="G149">
        <v>816400.70454545598</v>
      </c>
      <c r="H149">
        <v>808247.44318181998</v>
      </c>
      <c r="I149">
        <v>800094.18181818398</v>
      </c>
      <c r="J149">
        <v>791940.92045454797</v>
      </c>
      <c r="K149">
        <v>783787.65909091197</v>
      </c>
      <c r="L149">
        <v>775634.39772727597</v>
      </c>
      <c r="M149">
        <v>767481.13636363996</v>
      </c>
      <c r="N149">
        <v>759327.875</v>
      </c>
      <c r="O149">
        <v>743309.33125000016</v>
      </c>
      <c r="P149">
        <v>727290.78750000033</v>
      </c>
      <c r="Q149">
        <v>711272.24375000049</v>
      </c>
      <c r="R149">
        <v>695253.70000000065</v>
      </c>
      <c r="S149">
        <v>679235.15625000081</v>
      </c>
      <c r="T149">
        <v>663216.61250000098</v>
      </c>
      <c r="U149">
        <v>647198.06875000114</v>
      </c>
      <c r="V149">
        <v>631179.5250000013</v>
      </c>
      <c r="W149">
        <v>615160.98125000147</v>
      </c>
      <c r="X149">
        <v>599142.4375</v>
      </c>
      <c r="Y149">
        <v>573134.08749999967</v>
      </c>
      <c r="Z149">
        <v>547125.73749999935</v>
      </c>
      <c r="AA149">
        <v>521117.38749999902</v>
      </c>
      <c r="AB149">
        <v>495109.0374999987</v>
      </c>
      <c r="AC149">
        <v>469100.68749999837</v>
      </c>
      <c r="AD149">
        <v>443092.33749999804</v>
      </c>
      <c r="AE149">
        <v>417083.98749999772</v>
      </c>
      <c r="AF149">
        <v>391075.63749999739</v>
      </c>
      <c r="AG149">
        <v>365067.28749999707</v>
      </c>
      <c r="AH149">
        <v>339058.9375</v>
      </c>
    </row>
    <row r="150" spans="1:34">
      <c r="A150" t="s">
        <v>122</v>
      </c>
      <c r="B150" t="s">
        <v>185</v>
      </c>
      <c r="C150">
        <f t="shared" si="2"/>
        <v>19902010</v>
      </c>
      <c r="D150">
        <v>8093455.4090909101</v>
      </c>
      <c r="E150">
        <v>8092570.3181818202</v>
      </c>
      <c r="F150">
        <v>8091685.2272727303</v>
      </c>
      <c r="G150">
        <v>8090800.1363636404</v>
      </c>
      <c r="H150">
        <v>8089915.0454545505</v>
      </c>
      <c r="I150">
        <v>8089029.9545454606</v>
      </c>
      <c r="J150">
        <v>8088144.8636363707</v>
      </c>
      <c r="K150">
        <v>8087259.7727272809</v>
      </c>
      <c r="L150">
        <v>8086374.681818191</v>
      </c>
      <c r="M150">
        <v>8085489.5909091011</v>
      </c>
      <c r="N150">
        <v>8084604.5000000047</v>
      </c>
      <c r="O150">
        <v>8081257.3250000048</v>
      </c>
      <c r="P150">
        <v>8077910.1500000041</v>
      </c>
      <c r="Q150">
        <v>8074562.9750000034</v>
      </c>
      <c r="R150">
        <v>8071215.8000000026</v>
      </c>
      <c r="S150">
        <v>8067868.6250000019</v>
      </c>
      <c r="T150">
        <v>8064521.4500000011</v>
      </c>
      <c r="U150">
        <v>8061174.2750000004</v>
      </c>
      <c r="V150">
        <v>8057827.0999999996</v>
      </c>
      <c r="W150">
        <v>8054479.9249999989</v>
      </c>
      <c r="X150">
        <v>8051132.7500000019</v>
      </c>
      <c r="Y150">
        <v>8043497.6000000024</v>
      </c>
      <c r="Z150">
        <v>8035862.450000003</v>
      </c>
      <c r="AA150">
        <v>8028227.3000000035</v>
      </c>
      <c r="AB150">
        <v>8020592.1500000041</v>
      </c>
      <c r="AC150">
        <v>8012957.0000000047</v>
      </c>
      <c r="AD150">
        <v>8005321.8500000052</v>
      </c>
      <c r="AE150">
        <v>7997686.7000000058</v>
      </c>
      <c r="AF150">
        <v>7990051.5500000063</v>
      </c>
      <c r="AG150">
        <v>7982416.4000000069</v>
      </c>
      <c r="AH150">
        <v>7974781.2500000019</v>
      </c>
    </row>
    <row r="151" spans="1:34">
      <c r="A151" t="s">
        <v>122</v>
      </c>
      <c r="B151" t="s">
        <v>185</v>
      </c>
      <c r="C151">
        <f t="shared" si="2"/>
        <v>2012020</v>
      </c>
      <c r="D151">
        <v>1123437.6875</v>
      </c>
      <c r="E151">
        <v>1123437.6875</v>
      </c>
      <c r="F151">
        <v>1123437.6875</v>
      </c>
      <c r="G151">
        <v>1123437.6875</v>
      </c>
      <c r="H151">
        <v>1123437.6875</v>
      </c>
      <c r="I151">
        <v>1123437.6875</v>
      </c>
      <c r="J151">
        <v>1123437.6875</v>
      </c>
      <c r="K151">
        <v>1123437.6875</v>
      </c>
      <c r="L151">
        <v>1123437.6875</v>
      </c>
      <c r="M151">
        <v>1123437.6875</v>
      </c>
      <c r="N151">
        <v>1123437.6875</v>
      </c>
      <c r="O151">
        <v>1123428.91875</v>
      </c>
      <c r="P151">
        <v>1123420.1499999999</v>
      </c>
      <c r="Q151">
        <v>1123411.3812499999</v>
      </c>
      <c r="R151">
        <v>1123402.6124999998</v>
      </c>
      <c r="S151">
        <v>1123393.8437499998</v>
      </c>
      <c r="T151">
        <v>1123385.0749999997</v>
      </c>
      <c r="U151">
        <v>1123376.3062499997</v>
      </c>
      <c r="V151">
        <v>1123367.5374999996</v>
      </c>
      <c r="W151">
        <v>1123358.7687499996</v>
      </c>
      <c r="X151">
        <v>1123350</v>
      </c>
      <c r="Y151">
        <v>1123129.7875000001</v>
      </c>
      <c r="Z151">
        <v>1122909.5750000002</v>
      </c>
      <c r="AA151">
        <v>1122689.3625000003</v>
      </c>
      <c r="AB151">
        <v>1122469.1500000004</v>
      </c>
      <c r="AC151">
        <v>1122248.9375000005</v>
      </c>
      <c r="AD151">
        <v>1122028.7250000006</v>
      </c>
      <c r="AE151">
        <v>1121808.5125000007</v>
      </c>
      <c r="AF151">
        <v>1121588.3000000007</v>
      </c>
      <c r="AG151">
        <v>1121368.0875000008</v>
      </c>
      <c r="AH151">
        <v>1121147.8750000005</v>
      </c>
    </row>
    <row r="152" spans="1:34">
      <c r="A152" t="s">
        <v>124</v>
      </c>
      <c r="B152" t="s">
        <v>175</v>
      </c>
      <c r="C152">
        <f t="shared" si="2"/>
        <v>1945</v>
      </c>
      <c r="D152">
        <v>24370359.272727273</v>
      </c>
      <c r="E152">
        <v>24161931.545454547</v>
      </c>
      <c r="F152">
        <v>23953503.81818182</v>
      </c>
      <c r="G152">
        <v>23745076.090909094</v>
      </c>
      <c r="H152">
        <v>23536648.363636367</v>
      </c>
      <c r="I152">
        <v>23328220.63636364</v>
      </c>
      <c r="J152">
        <v>23119792.909090914</v>
      </c>
      <c r="K152">
        <v>22911365.181818187</v>
      </c>
      <c r="L152">
        <v>22702937.454545461</v>
      </c>
      <c r="M152">
        <v>22494509.727272734</v>
      </c>
      <c r="N152">
        <v>22286082.000000019</v>
      </c>
      <c r="O152">
        <v>21980976.600000016</v>
      </c>
      <c r="P152">
        <v>21675871.200000018</v>
      </c>
      <c r="Q152">
        <v>21370765.800000019</v>
      </c>
      <c r="R152">
        <v>21065660.400000021</v>
      </c>
      <c r="S152">
        <v>20760555.000000022</v>
      </c>
      <c r="T152">
        <v>20455449.600000024</v>
      </c>
      <c r="U152">
        <v>20150344.200000025</v>
      </c>
      <c r="V152">
        <v>19845238.800000027</v>
      </c>
      <c r="W152">
        <v>19540133.400000028</v>
      </c>
      <c r="X152">
        <v>19235028.00000003</v>
      </c>
      <c r="Y152">
        <v>18859865.200000029</v>
      </c>
      <c r="Z152">
        <v>18484702.400000028</v>
      </c>
      <c r="AA152">
        <v>18109539.600000028</v>
      </c>
      <c r="AB152">
        <v>17734376.800000027</v>
      </c>
      <c r="AC152">
        <v>17359214.000000026</v>
      </c>
      <c r="AD152">
        <v>16984051.200000025</v>
      </c>
      <c r="AE152">
        <v>16608888.400000025</v>
      </c>
      <c r="AF152">
        <v>16233725.600000024</v>
      </c>
      <c r="AG152">
        <v>15858562.800000023</v>
      </c>
      <c r="AH152">
        <v>15483400.000000026</v>
      </c>
    </row>
    <row r="153" spans="1:34">
      <c r="A153" t="s">
        <v>124</v>
      </c>
      <c r="B153" t="s">
        <v>175</v>
      </c>
      <c r="C153">
        <f t="shared" si="2"/>
        <v>1945969</v>
      </c>
      <c r="D153">
        <v>97481437.090909094</v>
      </c>
      <c r="E153">
        <v>96647726.181818187</v>
      </c>
      <c r="F153">
        <v>95814015.272727281</v>
      </c>
      <c r="G153">
        <v>94980304.363636374</v>
      </c>
      <c r="H153">
        <v>94146593.454545468</v>
      </c>
      <c r="I153">
        <v>93312882.545454562</v>
      </c>
      <c r="J153">
        <v>92479171.636363655</v>
      </c>
      <c r="K153">
        <v>91645460.727272749</v>
      </c>
      <c r="L153">
        <v>90811749.818181843</v>
      </c>
      <c r="M153">
        <v>89978038.909090936</v>
      </c>
      <c r="N153">
        <v>89144328.000000075</v>
      </c>
      <c r="O153">
        <v>87923906.400000066</v>
      </c>
      <c r="P153">
        <v>86703484.800000072</v>
      </c>
      <c r="Q153">
        <v>85483063.200000077</v>
      </c>
      <c r="R153">
        <v>84262641.600000083</v>
      </c>
      <c r="S153">
        <v>83042220.000000089</v>
      </c>
      <c r="T153">
        <v>81821798.400000095</v>
      </c>
      <c r="U153">
        <v>80601376.800000101</v>
      </c>
      <c r="V153">
        <v>79380955.200000107</v>
      </c>
      <c r="W153">
        <v>78160533.600000113</v>
      </c>
      <c r="X153">
        <v>76940112.000000119</v>
      </c>
      <c r="Y153">
        <v>75439460.800000116</v>
      </c>
      <c r="Z153">
        <v>73938809.600000113</v>
      </c>
      <c r="AA153">
        <v>72438158.40000011</v>
      </c>
      <c r="AB153">
        <v>70937507.200000107</v>
      </c>
      <c r="AC153">
        <v>69436856.000000104</v>
      </c>
      <c r="AD153">
        <v>67936204.800000101</v>
      </c>
      <c r="AE153">
        <v>66435553.600000098</v>
      </c>
      <c r="AF153">
        <v>64934902.400000095</v>
      </c>
      <c r="AG153">
        <v>63434251.200000092</v>
      </c>
      <c r="AH153">
        <v>61933600.000000104</v>
      </c>
    </row>
    <row r="154" spans="1:34">
      <c r="A154" t="s">
        <v>124</v>
      </c>
      <c r="B154" t="s">
        <v>175</v>
      </c>
      <c r="C154">
        <f t="shared" si="2"/>
        <v>1970989</v>
      </c>
      <c r="D154">
        <v>42113166.409090906</v>
      </c>
      <c r="E154">
        <v>41835001.818181813</v>
      </c>
      <c r="F154">
        <v>41556837.227272719</v>
      </c>
      <c r="G154">
        <v>41278672.636363626</v>
      </c>
      <c r="H154">
        <v>41000508.045454532</v>
      </c>
      <c r="I154">
        <v>40722343.454545438</v>
      </c>
      <c r="J154">
        <v>40444178.863636345</v>
      </c>
      <c r="K154">
        <v>40166014.272727251</v>
      </c>
      <c r="L154">
        <v>39887849.681818157</v>
      </c>
      <c r="M154">
        <v>39609685.090909064</v>
      </c>
      <c r="N154">
        <v>39331520.499999985</v>
      </c>
      <c r="O154">
        <v>38895912.899999984</v>
      </c>
      <c r="P154">
        <v>38460305.299999982</v>
      </c>
      <c r="Q154">
        <v>38024697.699999981</v>
      </c>
      <c r="R154">
        <v>37589090.099999979</v>
      </c>
      <c r="S154">
        <v>37153482.499999978</v>
      </c>
      <c r="T154">
        <v>36717874.899999976</v>
      </c>
      <c r="U154">
        <v>36282267.299999975</v>
      </c>
      <c r="V154">
        <v>35846659.699999973</v>
      </c>
      <c r="W154">
        <v>35411052.099999972</v>
      </c>
      <c r="X154">
        <v>34975444.499999978</v>
      </c>
      <c r="Y154">
        <v>34411500.549999982</v>
      </c>
      <c r="Z154">
        <v>33847556.599999979</v>
      </c>
      <c r="AA154">
        <v>33283612.64999998</v>
      </c>
      <c r="AB154">
        <v>32719668.699999981</v>
      </c>
      <c r="AC154">
        <v>32155724.749999981</v>
      </c>
      <c r="AD154">
        <v>31591780.799999982</v>
      </c>
      <c r="AE154">
        <v>31027836.849999983</v>
      </c>
      <c r="AF154">
        <v>30463892.899999984</v>
      </c>
      <c r="AG154">
        <v>29899948.949999984</v>
      </c>
      <c r="AH154">
        <v>29336004.999999978</v>
      </c>
    </row>
    <row r="155" spans="1:34">
      <c r="A155" t="s">
        <v>124</v>
      </c>
      <c r="B155" t="s">
        <v>175</v>
      </c>
      <c r="C155">
        <f t="shared" si="2"/>
        <v>19902010</v>
      </c>
      <c r="D155">
        <v>72867380.88636364</v>
      </c>
      <c r="E155">
        <v>72849541.272727281</v>
      </c>
      <c r="F155">
        <v>72831701.659090921</v>
      </c>
      <c r="G155">
        <v>72813862.045454562</v>
      </c>
      <c r="H155">
        <v>72796022.431818202</v>
      </c>
      <c r="I155">
        <v>72778182.818181843</v>
      </c>
      <c r="J155">
        <v>72760343.204545483</v>
      </c>
      <c r="K155">
        <v>72742503.590909123</v>
      </c>
      <c r="L155">
        <v>72724663.977272764</v>
      </c>
      <c r="M155">
        <v>72706824.363636404</v>
      </c>
      <c r="N155">
        <v>72688984.750000045</v>
      </c>
      <c r="O155">
        <v>72637676.350000039</v>
      </c>
      <c r="P155">
        <v>72586367.950000033</v>
      </c>
      <c r="Q155">
        <v>72535059.550000027</v>
      </c>
      <c r="R155">
        <v>72483751.150000021</v>
      </c>
      <c r="S155">
        <v>72432442.750000015</v>
      </c>
      <c r="T155">
        <v>72381134.350000009</v>
      </c>
      <c r="U155">
        <v>72329825.950000003</v>
      </c>
      <c r="V155">
        <v>72278517.549999997</v>
      </c>
      <c r="W155">
        <v>72227209.149999991</v>
      </c>
      <c r="X155">
        <v>72175900.749999985</v>
      </c>
      <c r="Y155">
        <v>72079135.899999976</v>
      </c>
      <c r="Z155">
        <v>71982371.049999967</v>
      </c>
      <c r="AA155">
        <v>71885606.199999958</v>
      </c>
      <c r="AB155">
        <v>71788841.349999949</v>
      </c>
      <c r="AC155">
        <v>71692076.49999994</v>
      </c>
      <c r="AD155">
        <v>71595311.649999931</v>
      </c>
      <c r="AE155">
        <v>71498546.799999923</v>
      </c>
      <c r="AF155">
        <v>71401781.949999914</v>
      </c>
      <c r="AG155">
        <v>71305017.099999905</v>
      </c>
      <c r="AH155">
        <v>71208252.249999925</v>
      </c>
    </row>
    <row r="156" spans="1:34">
      <c r="A156" t="s">
        <v>124</v>
      </c>
      <c r="B156" t="s">
        <v>175</v>
      </c>
      <c r="C156">
        <f t="shared" si="2"/>
        <v>2012020</v>
      </c>
      <c r="D156">
        <v>10190944.407665454</v>
      </c>
      <c r="E156">
        <v>10190915.705960907</v>
      </c>
      <c r="F156">
        <v>10190887.00425636</v>
      </c>
      <c r="G156">
        <v>10190858.302551813</v>
      </c>
      <c r="H156">
        <v>10190829.600847267</v>
      </c>
      <c r="I156">
        <v>10190800.89914272</v>
      </c>
      <c r="J156">
        <v>10190772.197438173</v>
      </c>
      <c r="K156">
        <v>10190743.495733626</v>
      </c>
      <c r="L156">
        <v>10190714.794029079</v>
      </c>
      <c r="M156">
        <v>10190686.092324533</v>
      </c>
      <c r="N156">
        <v>10190657.390619991</v>
      </c>
      <c r="O156">
        <v>10190657.442182992</v>
      </c>
      <c r="P156">
        <v>10190657.493745992</v>
      </c>
      <c r="Q156">
        <v>10190657.545308992</v>
      </c>
      <c r="R156">
        <v>10190657.596871993</v>
      </c>
      <c r="S156">
        <v>10190657.648434993</v>
      </c>
      <c r="T156">
        <v>10190657.699997993</v>
      </c>
      <c r="U156">
        <v>10190657.751560993</v>
      </c>
      <c r="V156">
        <v>10190657.803123994</v>
      </c>
      <c r="W156">
        <v>10190657.854686994</v>
      </c>
      <c r="X156">
        <v>10190657.906249996</v>
      </c>
      <c r="Y156">
        <v>10189459.731249996</v>
      </c>
      <c r="Z156">
        <v>10188261.556249995</v>
      </c>
      <c r="AA156">
        <v>10187063.381249994</v>
      </c>
      <c r="AB156">
        <v>10185865.206249993</v>
      </c>
      <c r="AC156">
        <v>10184667.031249993</v>
      </c>
      <c r="AD156">
        <v>10183468.856249992</v>
      </c>
      <c r="AE156">
        <v>10182270.681249991</v>
      </c>
      <c r="AF156">
        <v>10181072.50624999</v>
      </c>
      <c r="AG156">
        <v>10179874.33124999</v>
      </c>
      <c r="AH156">
        <v>10178676.156249993</v>
      </c>
    </row>
    <row r="157" spans="1:34">
      <c r="A157" t="s">
        <v>124</v>
      </c>
      <c r="B157" t="s">
        <v>177</v>
      </c>
      <c r="C157">
        <f t="shared" si="2"/>
        <v>1945</v>
      </c>
      <c r="D157">
        <v>76231701.201704547</v>
      </c>
      <c r="E157">
        <v>75634168.403409094</v>
      </c>
      <c r="F157">
        <v>75036635.60511364</v>
      </c>
      <c r="G157">
        <v>74439102.806818187</v>
      </c>
      <c r="H157">
        <v>73841570.008522734</v>
      </c>
      <c r="I157">
        <v>73244037.210227281</v>
      </c>
      <c r="J157">
        <v>72646504.411931828</v>
      </c>
      <c r="K157">
        <v>72048971.613636374</v>
      </c>
      <c r="L157">
        <v>71451438.815340921</v>
      </c>
      <c r="M157">
        <v>70853906.017045468</v>
      </c>
      <c r="N157">
        <v>70256373.21875003</v>
      </c>
      <c r="O157">
        <v>69373837.231250033</v>
      </c>
      <c r="P157">
        <v>68491301.243750036</v>
      </c>
      <c r="Q157">
        <v>67608765.256250039</v>
      </c>
      <c r="R157">
        <v>66726229.268750042</v>
      </c>
      <c r="S157">
        <v>65843693.281250045</v>
      </c>
      <c r="T157">
        <v>64961157.293750048</v>
      </c>
      <c r="U157">
        <v>64078621.306250051</v>
      </c>
      <c r="V157">
        <v>63196085.318750054</v>
      </c>
      <c r="W157">
        <v>62313549.331250057</v>
      </c>
      <c r="X157">
        <v>61431013.34375006</v>
      </c>
      <c r="Y157">
        <v>60333747.682813063</v>
      </c>
      <c r="Z157">
        <v>59236482.021876067</v>
      </c>
      <c r="AA157">
        <v>58139216.360939071</v>
      </c>
      <c r="AB157">
        <v>57041950.700002067</v>
      </c>
      <c r="AC157">
        <v>55944685.039065063</v>
      </c>
      <c r="AD157">
        <v>54847419.378128059</v>
      </c>
      <c r="AE157">
        <v>53750153.717191055</v>
      </c>
      <c r="AF157">
        <v>52652888.056254052</v>
      </c>
      <c r="AG157">
        <v>51555622.395317048</v>
      </c>
      <c r="AH157">
        <v>50458356.734380051</v>
      </c>
    </row>
    <row r="158" spans="1:34">
      <c r="A158" t="s">
        <v>124</v>
      </c>
      <c r="B158" t="s">
        <v>177</v>
      </c>
      <c r="C158">
        <f t="shared" si="2"/>
        <v>1945969</v>
      </c>
      <c r="D158">
        <v>304926804.80681819</v>
      </c>
      <c r="E158">
        <v>302536673.61363637</v>
      </c>
      <c r="F158">
        <v>300146542.42045456</v>
      </c>
      <c r="G158">
        <v>297756411.22727275</v>
      </c>
      <c r="H158">
        <v>295366280.03409094</v>
      </c>
      <c r="I158">
        <v>292976148.84090912</v>
      </c>
      <c r="J158">
        <v>290586017.64772731</v>
      </c>
      <c r="K158">
        <v>288195886.4545455</v>
      </c>
      <c r="L158">
        <v>285805755.26136369</v>
      </c>
      <c r="M158">
        <v>283415624.06818187</v>
      </c>
      <c r="N158">
        <v>281025492.87500012</v>
      </c>
      <c r="O158">
        <v>277495348.92500013</v>
      </c>
      <c r="P158">
        <v>273965204.97500014</v>
      </c>
      <c r="Q158">
        <v>270435061.02500015</v>
      </c>
      <c r="R158">
        <v>266904917.07500017</v>
      </c>
      <c r="S158">
        <v>263374773.12500018</v>
      </c>
      <c r="T158">
        <v>259844629.17500019</v>
      </c>
      <c r="U158">
        <v>256314485.2250002</v>
      </c>
      <c r="V158">
        <v>252784341.27500021</v>
      </c>
      <c r="W158">
        <v>249254197.32500023</v>
      </c>
      <c r="X158">
        <v>245724053.37500024</v>
      </c>
      <c r="Y158">
        <v>241334990.73125023</v>
      </c>
      <c r="Z158">
        <v>236945928.08750021</v>
      </c>
      <c r="AA158">
        <v>232556865.4437502</v>
      </c>
      <c r="AB158">
        <v>228167802.80000019</v>
      </c>
      <c r="AC158">
        <v>223778740.15625018</v>
      </c>
      <c r="AD158">
        <v>219389677.51250017</v>
      </c>
      <c r="AE158">
        <v>215000614.86875015</v>
      </c>
      <c r="AF158">
        <v>210611552.22500014</v>
      </c>
      <c r="AG158">
        <v>206222489.58125013</v>
      </c>
      <c r="AH158">
        <v>201833426.93750015</v>
      </c>
    </row>
    <row r="159" spans="1:34">
      <c r="A159" t="s">
        <v>124</v>
      </c>
      <c r="B159" t="s">
        <v>177</v>
      </c>
      <c r="C159">
        <f t="shared" si="2"/>
        <v>1970989</v>
      </c>
      <c r="D159">
        <v>233787637.76988637</v>
      </c>
      <c r="E159">
        <v>232849269.10227275</v>
      </c>
      <c r="F159">
        <v>231910900.43465912</v>
      </c>
      <c r="G159">
        <v>230972531.7670455</v>
      </c>
      <c r="H159">
        <v>230034163.09943187</v>
      </c>
      <c r="I159">
        <v>229095794.43181825</v>
      </c>
      <c r="J159">
        <v>228157425.76420462</v>
      </c>
      <c r="K159">
        <v>227219057.096591</v>
      </c>
      <c r="L159">
        <v>226280688.42897737</v>
      </c>
      <c r="M159">
        <v>225342319.76136374</v>
      </c>
      <c r="N159">
        <v>224403951.09375009</v>
      </c>
      <c r="O159">
        <v>222782374.41250008</v>
      </c>
      <c r="P159">
        <v>221160797.73125008</v>
      </c>
      <c r="Q159">
        <v>219539221.05000007</v>
      </c>
      <c r="R159">
        <v>217917644.36875007</v>
      </c>
      <c r="S159">
        <v>216296067.68750006</v>
      </c>
      <c r="T159">
        <v>214674491.00625005</v>
      </c>
      <c r="U159">
        <v>213052914.32500005</v>
      </c>
      <c r="V159">
        <v>211431337.64375004</v>
      </c>
      <c r="W159">
        <v>209809760.96250004</v>
      </c>
      <c r="X159">
        <v>208188184.28124997</v>
      </c>
      <c r="Y159">
        <v>205946694.81562498</v>
      </c>
      <c r="Z159">
        <v>203705205.34999999</v>
      </c>
      <c r="AA159">
        <v>201463715.88437501</v>
      </c>
      <c r="AB159">
        <v>199222226.41875002</v>
      </c>
      <c r="AC159">
        <v>196980736.95312503</v>
      </c>
      <c r="AD159">
        <v>194739247.48750004</v>
      </c>
      <c r="AE159">
        <v>192497758.02187505</v>
      </c>
      <c r="AF159">
        <v>190256268.55625007</v>
      </c>
      <c r="AG159">
        <v>188014779.09062508</v>
      </c>
      <c r="AH159">
        <v>185773289.62500003</v>
      </c>
    </row>
    <row r="160" spans="1:34">
      <c r="A160" t="s">
        <v>124</v>
      </c>
      <c r="B160" t="s">
        <v>177</v>
      </c>
      <c r="C160">
        <f t="shared" si="2"/>
        <v>19902010</v>
      </c>
      <c r="D160">
        <v>93295636.742898181</v>
      </c>
      <c r="E160">
        <v>93100016.829546362</v>
      </c>
      <c r="F160">
        <v>92904396.916194543</v>
      </c>
      <c r="G160">
        <v>92708777.002842724</v>
      </c>
      <c r="H160">
        <v>92513157.089490905</v>
      </c>
      <c r="I160">
        <v>92317537.176139086</v>
      </c>
      <c r="J160">
        <v>92121917.262787268</v>
      </c>
      <c r="K160">
        <v>91926297.349435449</v>
      </c>
      <c r="L160">
        <v>91730677.43608363</v>
      </c>
      <c r="M160">
        <v>91535057.522731811</v>
      </c>
      <c r="N160">
        <v>91339437.609379977</v>
      </c>
      <c r="O160">
        <v>90834375.687503979</v>
      </c>
      <c r="P160">
        <v>90329313.76562798</v>
      </c>
      <c r="Q160">
        <v>89824251.843751982</v>
      </c>
      <c r="R160">
        <v>89319189.921875983</v>
      </c>
      <c r="S160">
        <v>88814127.999999985</v>
      </c>
      <c r="T160">
        <v>88309066.078123987</v>
      </c>
      <c r="U160">
        <v>87804004.156247988</v>
      </c>
      <c r="V160">
        <v>87298942.23437199</v>
      </c>
      <c r="W160">
        <v>86793880.312495992</v>
      </c>
      <c r="X160">
        <v>86288818.390619978</v>
      </c>
      <c r="Y160">
        <v>85441463.995307982</v>
      </c>
      <c r="Z160">
        <v>84594109.599995986</v>
      </c>
      <c r="AA160">
        <v>83746755.204683989</v>
      </c>
      <c r="AB160">
        <v>82899400.809371993</v>
      </c>
      <c r="AC160">
        <v>82052046.414059997</v>
      </c>
      <c r="AD160">
        <v>81204692.018748</v>
      </c>
      <c r="AE160">
        <v>80357337.623436004</v>
      </c>
      <c r="AF160">
        <v>79509983.228124008</v>
      </c>
      <c r="AG160">
        <v>78662628.832812011</v>
      </c>
      <c r="AH160">
        <v>77815274.437500015</v>
      </c>
    </row>
    <row r="161" spans="1:34">
      <c r="A161" t="s">
        <v>124</v>
      </c>
      <c r="B161" t="s">
        <v>177</v>
      </c>
      <c r="C161">
        <f t="shared" si="2"/>
        <v>2012020</v>
      </c>
      <c r="D161">
        <v>13628010.283566363</v>
      </c>
      <c r="E161">
        <v>13628010.397202728</v>
      </c>
      <c r="F161">
        <v>13628010.510839093</v>
      </c>
      <c r="G161">
        <v>13628010.624475459</v>
      </c>
      <c r="H161">
        <v>13628010.738111824</v>
      </c>
      <c r="I161">
        <v>13628010.851748189</v>
      </c>
      <c r="J161">
        <v>13628010.965384554</v>
      </c>
      <c r="K161">
        <v>13628011.079020919</v>
      </c>
      <c r="L161">
        <v>13628011.192657284</v>
      </c>
      <c r="M161">
        <v>13628011.30629365</v>
      </c>
      <c r="N161">
        <v>13628011.419930004</v>
      </c>
      <c r="O161">
        <v>13626749.526180005</v>
      </c>
      <c r="P161">
        <v>13625487.632430006</v>
      </c>
      <c r="Q161">
        <v>13624225.738680007</v>
      </c>
      <c r="R161">
        <v>13622963.844930008</v>
      </c>
      <c r="S161">
        <v>13621701.951180009</v>
      </c>
      <c r="T161">
        <v>13620440.05743001</v>
      </c>
      <c r="U161">
        <v>13619178.163680011</v>
      </c>
      <c r="V161">
        <v>13617916.269930013</v>
      </c>
      <c r="W161">
        <v>13616654.376180014</v>
      </c>
      <c r="X161">
        <v>13615392.482430011</v>
      </c>
      <c r="Y161">
        <v>13604518.14180501</v>
      </c>
      <c r="Z161">
        <v>13593643.801180009</v>
      </c>
      <c r="AA161">
        <v>13582769.460555008</v>
      </c>
      <c r="AB161">
        <v>13571895.119930007</v>
      </c>
      <c r="AC161">
        <v>13561020.779305005</v>
      </c>
      <c r="AD161">
        <v>13550146.438680004</v>
      </c>
      <c r="AE161">
        <v>13539272.098055003</v>
      </c>
      <c r="AF161">
        <v>13528397.757430002</v>
      </c>
      <c r="AG161">
        <v>13517523.416805001</v>
      </c>
      <c r="AH161">
        <v>13506649.076180004</v>
      </c>
    </row>
    <row r="162" spans="1:34">
      <c r="A162" t="s">
        <v>124</v>
      </c>
      <c r="B162" t="s">
        <v>179</v>
      </c>
      <c r="C162">
        <f t="shared" si="2"/>
        <v>1945</v>
      </c>
      <c r="D162">
        <v>27944929.636363637</v>
      </c>
      <c r="E162">
        <v>27694915.772727273</v>
      </c>
      <c r="F162">
        <v>27444901.90909091</v>
      </c>
      <c r="G162">
        <v>27194888.045454547</v>
      </c>
      <c r="H162">
        <v>26944874.181818184</v>
      </c>
      <c r="I162">
        <v>26694860.31818182</v>
      </c>
      <c r="J162">
        <v>26444846.454545457</v>
      </c>
      <c r="K162">
        <v>26194832.590909094</v>
      </c>
      <c r="L162">
        <v>25944818.72727273</v>
      </c>
      <c r="M162">
        <v>25694804.863636367</v>
      </c>
      <c r="N162">
        <v>25444791.000000004</v>
      </c>
      <c r="O162">
        <v>25078898.487500004</v>
      </c>
      <c r="P162">
        <v>24713005.975000005</v>
      </c>
      <c r="Q162">
        <v>24347113.462500006</v>
      </c>
      <c r="R162">
        <v>23981220.950000007</v>
      </c>
      <c r="S162">
        <v>23615328.437500007</v>
      </c>
      <c r="T162">
        <v>23249435.925000008</v>
      </c>
      <c r="U162">
        <v>22883543.412500009</v>
      </c>
      <c r="V162">
        <v>22517650.90000001</v>
      </c>
      <c r="W162">
        <v>22151758.38750001</v>
      </c>
      <c r="X162">
        <v>21785865.875000015</v>
      </c>
      <c r="Y162">
        <v>21339315.775000013</v>
      </c>
      <c r="Z162">
        <v>20892765.675000012</v>
      </c>
      <c r="AA162">
        <v>20446215.57500001</v>
      </c>
      <c r="AB162">
        <v>19999665.475000009</v>
      </c>
      <c r="AC162">
        <v>19553115.375000007</v>
      </c>
      <c r="AD162">
        <v>19106565.275000006</v>
      </c>
      <c r="AE162">
        <v>18660015.175000004</v>
      </c>
      <c r="AF162">
        <v>18213465.075000003</v>
      </c>
      <c r="AG162">
        <v>17766914.975000001</v>
      </c>
      <c r="AH162">
        <v>17320364.875000007</v>
      </c>
    </row>
    <row r="163" spans="1:34">
      <c r="A163" t="s">
        <v>124</v>
      </c>
      <c r="B163" t="s">
        <v>179</v>
      </c>
      <c r="C163">
        <f t="shared" si="2"/>
        <v>1945969</v>
      </c>
      <c r="D163">
        <v>111779718.54545455</v>
      </c>
      <c r="E163">
        <v>110779663.09090909</v>
      </c>
      <c r="F163">
        <v>109779607.63636364</v>
      </c>
      <c r="G163">
        <v>108779552.18181819</v>
      </c>
      <c r="H163">
        <v>107779496.72727273</v>
      </c>
      <c r="I163">
        <v>106779441.27272728</v>
      </c>
      <c r="J163">
        <v>105779385.81818183</v>
      </c>
      <c r="K163">
        <v>104779330.36363637</v>
      </c>
      <c r="L163">
        <v>103779274.90909092</v>
      </c>
      <c r="M163">
        <v>102779219.45454547</v>
      </c>
      <c r="N163">
        <v>101779164.00000001</v>
      </c>
      <c r="O163">
        <v>100315593.95000002</v>
      </c>
      <c r="P163">
        <v>98852023.900000021</v>
      </c>
      <c r="Q163">
        <v>97388453.850000024</v>
      </c>
      <c r="R163">
        <v>95924883.800000027</v>
      </c>
      <c r="S163">
        <v>94461313.75000003</v>
      </c>
      <c r="T163">
        <v>92997743.700000033</v>
      </c>
      <c r="U163">
        <v>91534173.650000036</v>
      </c>
      <c r="V163">
        <v>90070603.600000039</v>
      </c>
      <c r="W163">
        <v>88607033.550000042</v>
      </c>
      <c r="X163">
        <v>87143463.50000006</v>
      </c>
      <c r="Y163">
        <v>85357263.100000054</v>
      </c>
      <c r="Z163">
        <v>83571062.700000048</v>
      </c>
      <c r="AA163">
        <v>81784862.300000042</v>
      </c>
      <c r="AB163">
        <v>79998661.900000036</v>
      </c>
      <c r="AC163">
        <v>78212461.50000003</v>
      </c>
      <c r="AD163">
        <v>76426261.100000024</v>
      </c>
      <c r="AE163">
        <v>74640060.700000018</v>
      </c>
      <c r="AF163">
        <v>72853860.300000012</v>
      </c>
      <c r="AG163">
        <v>71067659.900000006</v>
      </c>
      <c r="AH163">
        <v>69281459.50000003</v>
      </c>
    </row>
    <row r="164" spans="1:34">
      <c r="A164" t="s">
        <v>124</v>
      </c>
      <c r="B164" t="s">
        <v>179</v>
      </c>
      <c r="C164">
        <f t="shared" si="2"/>
        <v>1970989</v>
      </c>
      <c r="D164">
        <v>94512817.545454547</v>
      </c>
      <c r="E164">
        <v>94180684.090909094</v>
      </c>
      <c r="F164">
        <v>93848550.63636364</v>
      </c>
      <c r="G164">
        <v>93516417.181818187</v>
      </c>
      <c r="H164">
        <v>93184283.727272734</v>
      </c>
      <c r="I164">
        <v>92852150.272727281</v>
      </c>
      <c r="J164">
        <v>92520016.818181828</v>
      </c>
      <c r="K164">
        <v>92187883.363636374</v>
      </c>
      <c r="L164">
        <v>91855749.909090921</v>
      </c>
      <c r="M164">
        <v>91523616.454545468</v>
      </c>
      <c r="N164">
        <v>91191483.000000015</v>
      </c>
      <c r="O164">
        <v>90671210.737500012</v>
      </c>
      <c r="P164">
        <v>90150938.475000009</v>
      </c>
      <c r="Q164">
        <v>89630666.212500006</v>
      </c>
      <c r="R164">
        <v>89110393.950000003</v>
      </c>
      <c r="S164">
        <v>88590121.6875</v>
      </c>
      <c r="T164">
        <v>88069849.424999997</v>
      </c>
      <c r="U164">
        <v>87549577.162499994</v>
      </c>
      <c r="V164">
        <v>87029304.899999991</v>
      </c>
      <c r="W164">
        <v>86509032.637499988</v>
      </c>
      <c r="X164">
        <v>85988760.374999985</v>
      </c>
      <c r="Y164">
        <v>85320827.899999991</v>
      </c>
      <c r="Z164">
        <v>84652895.424999997</v>
      </c>
      <c r="AA164">
        <v>83984962.950000003</v>
      </c>
      <c r="AB164">
        <v>83317030.475000009</v>
      </c>
      <c r="AC164">
        <v>82649098.000000015</v>
      </c>
      <c r="AD164">
        <v>81981165.525000021</v>
      </c>
      <c r="AE164">
        <v>81313233.050000027</v>
      </c>
      <c r="AF164">
        <v>80645300.575000033</v>
      </c>
      <c r="AG164">
        <v>79977368.100000039</v>
      </c>
      <c r="AH164">
        <v>79309435.62500003</v>
      </c>
    </row>
    <row r="165" spans="1:34">
      <c r="A165" t="s">
        <v>124</v>
      </c>
      <c r="B165" t="s">
        <v>179</v>
      </c>
      <c r="C165">
        <f t="shared" si="2"/>
        <v>19902010</v>
      </c>
      <c r="D165">
        <v>77898273.556818187</v>
      </c>
      <c r="E165">
        <v>77880745.988636374</v>
      </c>
      <c r="F165">
        <v>77863218.420454562</v>
      </c>
      <c r="G165">
        <v>77845690.852272749</v>
      </c>
      <c r="H165">
        <v>77828163.284090936</v>
      </c>
      <c r="I165">
        <v>77810635.715909123</v>
      </c>
      <c r="J165">
        <v>77793108.147727311</v>
      </c>
      <c r="K165">
        <v>77775580.579545498</v>
      </c>
      <c r="L165">
        <v>77758053.011363685</v>
      </c>
      <c r="M165">
        <v>77740525.443181872</v>
      </c>
      <c r="N165">
        <v>77722997.875000045</v>
      </c>
      <c r="O165">
        <v>77670284.300000042</v>
      </c>
      <c r="P165">
        <v>77617570.725000039</v>
      </c>
      <c r="Q165">
        <v>77564857.150000036</v>
      </c>
      <c r="R165">
        <v>77512143.575000033</v>
      </c>
      <c r="S165">
        <v>77459430.00000003</v>
      </c>
      <c r="T165">
        <v>77406716.425000027</v>
      </c>
      <c r="U165">
        <v>77354002.850000024</v>
      </c>
      <c r="V165">
        <v>77301289.275000021</v>
      </c>
      <c r="W165">
        <v>77248575.700000018</v>
      </c>
      <c r="X165">
        <v>77195862.125000015</v>
      </c>
      <c r="Y165">
        <v>77096353.475000009</v>
      </c>
      <c r="Z165">
        <v>76996844.825000003</v>
      </c>
      <c r="AA165">
        <v>76897336.174999997</v>
      </c>
      <c r="AB165">
        <v>76797827.524999991</v>
      </c>
      <c r="AC165">
        <v>76698318.874999985</v>
      </c>
      <c r="AD165">
        <v>76598810.224999979</v>
      </c>
      <c r="AE165">
        <v>76499301.574999973</v>
      </c>
      <c r="AF165">
        <v>76399792.924999967</v>
      </c>
      <c r="AG165">
        <v>76300284.274999961</v>
      </c>
      <c r="AH165">
        <v>76200775.624999955</v>
      </c>
    </row>
    <row r="166" spans="1:34">
      <c r="A166" t="s">
        <v>124</v>
      </c>
      <c r="B166" t="s">
        <v>179</v>
      </c>
      <c r="C166">
        <f t="shared" si="2"/>
        <v>2012020</v>
      </c>
      <c r="D166">
        <v>10610182.024667272</v>
      </c>
      <c r="E166">
        <v>10610182.047394544</v>
      </c>
      <c r="F166">
        <v>10610182.070121815</v>
      </c>
      <c r="G166">
        <v>10610182.092849087</v>
      </c>
      <c r="H166">
        <v>10610182.115576359</v>
      </c>
      <c r="I166">
        <v>10610182.13830363</v>
      </c>
      <c r="J166">
        <v>10610182.161030902</v>
      </c>
      <c r="K166">
        <v>10610182.183758173</v>
      </c>
      <c r="L166">
        <v>10610182.206485445</v>
      </c>
      <c r="M166">
        <v>10610182.229212716</v>
      </c>
      <c r="N166">
        <v>10610182.25193999</v>
      </c>
      <c r="O166">
        <v>10610182.186511992</v>
      </c>
      <c r="P166">
        <v>10610182.121083993</v>
      </c>
      <c r="Q166">
        <v>10610182.055655995</v>
      </c>
      <c r="R166">
        <v>10610181.990227997</v>
      </c>
      <c r="S166">
        <v>10610181.924799999</v>
      </c>
      <c r="T166">
        <v>10610181.859372001</v>
      </c>
      <c r="U166">
        <v>10610181.793944003</v>
      </c>
      <c r="V166">
        <v>10610181.728516005</v>
      </c>
      <c r="W166">
        <v>10610181.663088007</v>
      </c>
      <c r="X166">
        <v>10610181.597660005</v>
      </c>
      <c r="Y166">
        <v>10608829.144534005</v>
      </c>
      <c r="Z166">
        <v>10607476.691408005</v>
      </c>
      <c r="AA166">
        <v>10606124.238282004</v>
      </c>
      <c r="AB166">
        <v>10604771.785156004</v>
      </c>
      <c r="AC166">
        <v>10603419.332030004</v>
      </c>
      <c r="AD166">
        <v>10602066.878904004</v>
      </c>
      <c r="AE166">
        <v>10600714.425778003</v>
      </c>
      <c r="AF166">
        <v>10599361.972652003</v>
      </c>
      <c r="AG166">
        <v>10598009.519526003</v>
      </c>
      <c r="AH166">
        <v>10596657.066400003</v>
      </c>
    </row>
    <row r="167" spans="1:34">
      <c r="A167" t="s">
        <v>124</v>
      </c>
      <c r="B167" t="s">
        <v>181</v>
      </c>
      <c r="C167">
        <f t="shared" si="2"/>
        <v>1945</v>
      </c>
      <c r="D167">
        <v>19874574.40909091</v>
      </c>
      <c r="E167">
        <v>19659022.56818182</v>
      </c>
      <c r="F167">
        <v>19443470.72727273</v>
      </c>
      <c r="G167">
        <v>19227918.88636364</v>
      </c>
      <c r="H167">
        <v>19012367.045454551</v>
      </c>
      <c r="I167">
        <v>18796815.204545461</v>
      </c>
      <c r="J167">
        <v>18581263.363636371</v>
      </c>
      <c r="K167">
        <v>18365711.522727281</v>
      </c>
      <c r="L167">
        <v>18150159.681818191</v>
      </c>
      <c r="M167">
        <v>17934607.840909101</v>
      </c>
      <c r="N167">
        <v>17719056.000000004</v>
      </c>
      <c r="O167">
        <v>17406136.150000002</v>
      </c>
      <c r="P167">
        <v>17093216.300000001</v>
      </c>
      <c r="Q167">
        <v>16780296.449999999</v>
      </c>
      <c r="R167">
        <v>16467376.599999998</v>
      </c>
      <c r="S167">
        <v>16154456.749999996</v>
      </c>
      <c r="T167">
        <v>15841536.899999995</v>
      </c>
      <c r="U167">
        <v>15528617.049999993</v>
      </c>
      <c r="V167">
        <v>15215697.199999992</v>
      </c>
      <c r="W167">
        <v>14902777.34999999</v>
      </c>
      <c r="X167">
        <v>14589857.499999996</v>
      </c>
      <c r="Y167">
        <v>14213646.112499997</v>
      </c>
      <c r="Z167">
        <v>13837434.724999998</v>
      </c>
      <c r="AA167">
        <v>13461223.337499999</v>
      </c>
      <c r="AB167">
        <v>13085011.949999997</v>
      </c>
      <c r="AC167">
        <v>12708800.562499996</v>
      </c>
      <c r="AD167">
        <v>12332589.174999995</v>
      </c>
      <c r="AE167">
        <v>11956377.787499994</v>
      </c>
      <c r="AF167">
        <v>11580166.399999993</v>
      </c>
      <c r="AG167">
        <v>11203955.012499992</v>
      </c>
      <c r="AH167">
        <v>10827743.624999994</v>
      </c>
    </row>
    <row r="168" spans="1:34">
      <c r="A168" t="s">
        <v>124</v>
      </c>
      <c r="B168" t="s">
        <v>181</v>
      </c>
      <c r="C168">
        <f t="shared" si="2"/>
        <v>1945969</v>
      </c>
      <c r="D168">
        <v>79498297.63636364</v>
      </c>
      <c r="E168">
        <v>78636090.272727281</v>
      </c>
      <c r="F168">
        <v>77773882.909090921</v>
      </c>
      <c r="G168">
        <v>76911675.545454562</v>
      </c>
      <c r="H168">
        <v>76049468.181818202</v>
      </c>
      <c r="I168">
        <v>75187260.818181843</v>
      </c>
      <c r="J168">
        <v>74325053.454545483</v>
      </c>
      <c r="K168">
        <v>73462846.090909123</v>
      </c>
      <c r="L168">
        <v>72600638.727272764</v>
      </c>
      <c r="M168">
        <v>71738431.363636404</v>
      </c>
      <c r="N168">
        <v>70876224.000000015</v>
      </c>
      <c r="O168">
        <v>69624544.600000009</v>
      </c>
      <c r="P168">
        <v>68372865.200000003</v>
      </c>
      <c r="Q168">
        <v>67121185.799999997</v>
      </c>
      <c r="R168">
        <v>65869506.399999991</v>
      </c>
      <c r="S168">
        <v>64617826.999999985</v>
      </c>
      <c r="T168">
        <v>63366147.599999979</v>
      </c>
      <c r="U168">
        <v>62114468.199999973</v>
      </c>
      <c r="V168">
        <v>60862788.799999967</v>
      </c>
      <c r="W168">
        <v>59611109.399999961</v>
      </c>
      <c r="X168">
        <v>58359429.999999985</v>
      </c>
      <c r="Y168">
        <v>56854584.449999988</v>
      </c>
      <c r="Z168">
        <v>55349738.899999991</v>
      </c>
      <c r="AA168">
        <v>53844893.349999994</v>
      </c>
      <c r="AB168">
        <v>52340047.79999999</v>
      </c>
      <c r="AC168">
        <v>50835202.249999985</v>
      </c>
      <c r="AD168">
        <v>49330356.699999981</v>
      </c>
      <c r="AE168">
        <v>47825511.149999976</v>
      </c>
      <c r="AF168">
        <v>46320665.599999972</v>
      </c>
      <c r="AG168">
        <v>44815820.049999967</v>
      </c>
      <c r="AH168">
        <v>43310974.499999978</v>
      </c>
    </row>
    <row r="169" spans="1:34">
      <c r="A169" t="s">
        <v>124</v>
      </c>
      <c r="B169" t="s">
        <v>181</v>
      </c>
      <c r="C169">
        <f t="shared" si="2"/>
        <v>1970989</v>
      </c>
      <c r="D169">
        <v>35676226.81818182</v>
      </c>
      <c r="E169">
        <v>35389337.63636364</v>
      </c>
      <c r="F169">
        <v>35102448.454545461</v>
      </c>
      <c r="G169">
        <v>34815559.272727281</v>
      </c>
      <c r="H169">
        <v>34528670.090909101</v>
      </c>
      <c r="I169">
        <v>34241780.909090921</v>
      </c>
      <c r="J169">
        <v>33954891.727272741</v>
      </c>
      <c r="K169">
        <v>33668002.545454562</v>
      </c>
      <c r="L169">
        <v>33381113.363636382</v>
      </c>
      <c r="M169">
        <v>33094224.181818202</v>
      </c>
      <c r="N169">
        <v>32807335</v>
      </c>
      <c r="O169">
        <v>32360301.450000003</v>
      </c>
      <c r="P169">
        <v>31913267.900000006</v>
      </c>
      <c r="Q169">
        <v>31466234.350000009</v>
      </c>
      <c r="R169">
        <v>31019200.800000012</v>
      </c>
      <c r="S169">
        <v>30572167.250000015</v>
      </c>
      <c r="T169">
        <v>30125133.700000018</v>
      </c>
      <c r="U169">
        <v>29678100.150000021</v>
      </c>
      <c r="V169">
        <v>29231066.600000024</v>
      </c>
      <c r="W169">
        <v>28784033.050000027</v>
      </c>
      <c r="X169">
        <v>28336999.500000015</v>
      </c>
      <c r="Y169">
        <v>27766159.025000021</v>
      </c>
      <c r="Z169">
        <v>27195318.550000027</v>
      </c>
      <c r="AA169">
        <v>26624478.075000033</v>
      </c>
      <c r="AB169">
        <v>26053637.600000039</v>
      </c>
      <c r="AC169">
        <v>25482797.125000045</v>
      </c>
      <c r="AD169">
        <v>24911956.650000051</v>
      </c>
      <c r="AE169">
        <v>24341116.175000057</v>
      </c>
      <c r="AF169">
        <v>23770275.700000063</v>
      </c>
      <c r="AG169">
        <v>23199435.225000069</v>
      </c>
      <c r="AH169">
        <v>22628594.75000003</v>
      </c>
    </row>
    <row r="170" spans="1:34">
      <c r="A170" t="s">
        <v>124</v>
      </c>
      <c r="B170" t="s">
        <v>181</v>
      </c>
      <c r="C170">
        <f t="shared" si="2"/>
        <v>19902010</v>
      </c>
      <c r="D170">
        <v>37992661.227272727</v>
      </c>
      <c r="E170">
        <v>37977288.454545453</v>
      </c>
      <c r="F170">
        <v>37961915.68181818</v>
      </c>
      <c r="G170">
        <v>37946542.909090906</v>
      </c>
      <c r="H170">
        <v>37931170.136363633</v>
      </c>
      <c r="I170">
        <v>37915797.36363636</v>
      </c>
      <c r="J170">
        <v>37900424.590909086</v>
      </c>
      <c r="K170">
        <v>37885051.818181813</v>
      </c>
      <c r="L170">
        <v>37869679.045454539</v>
      </c>
      <c r="M170">
        <v>37854306.272727266</v>
      </c>
      <c r="N170">
        <v>37838933.500000007</v>
      </c>
      <c r="O170">
        <v>37792480.250000007</v>
      </c>
      <c r="P170">
        <v>37746027.000000007</v>
      </c>
      <c r="Q170">
        <v>37699573.750000007</v>
      </c>
      <c r="R170">
        <v>37653120.500000007</v>
      </c>
      <c r="S170">
        <v>37606667.250000007</v>
      </c>
      <c r="T170">
        <v>37560214.000000007</v>
      </c>
      <c r="U170">
        <v>37513760.750000007</v>
      </c>
      <c r="V170">
        <v>37467307.500000007</v>
      </c>
      <c r="W170">
        <v>37420854.250000007</v>
      </c>
      <c r="X170">
        <v>37374401.000000015</v>
      </c>
      <c r="Y170">
        <v>37285318.450000018</v>
      </c>
      <c r="Z170">
        <v>37196235.900000021</v>
      </c>
      <c r="AA170">
        <v>37107153.350000024</v>
      </c>
      <c r="AB170">
        <v>37018070.800000027</v>
      </c>
      <c r="AC170">
        <v>36928988.25000003</v>
      </c>
      <c r="AD170">
        <v>36839905.700000033</v>
      </c>
      <c r="AE170">
        <v>36750823.150000036</v>
      </c>
      <c r="AF170">
        <v>36661740.600000039</v>
      </c>
      <c r="AG170">
        <v>36572658.050000042</v>
      </c>
      <c r="AH170">
        <v>36483575.50000003</v>
      </c>
    </row>
    <row r="171" spans="1:34">
      <c r="A171" t="s">
        <v>124</v>
      </c>
      <c r="B171" t="s">
        <v>181</v>
      </c>
      <c r="C171">
        <f t="shared" si="2"/>
        <v>2012020</v>
      </c>
      <c r="D171">
        <v>10325124.931818184</v>
      </c>
      <c r="E171">
        <v>10325124.988636365</v>
      </c>
      <c r="F171">
        <v>10325125.045454547</v>
      </c>
      <c r="G171">
        <v>10325125.102272728</v>
      </c>
      <c r="H171">
        <v>10325125.15909091</v>
      </c>
      <c r="I171">
        <v>10325125.215909092</v>
      </c>
      <c r="J171">
        <v>10325125.272727273</v>
      </c>
      <c r="K171">
        <v>10325125.329545455</v>
      </c>
      <c r="L171">
        <v>10325125.386363637</v>
      </c>
      <c r="M171">
        <v>10325125.443181818</v>
      </c>
      <c r="N171">
        <v>10325125.499999994</v>
      </c>
      <c r="O171">
        <v>10325125.337499995</v>
      </c>
      <c r="P171">
        <v>10325125.174999995</v>
      </c>
      <c r="Q171">
        <v>10325125.012499996</v>
      </c>
      <c r="R171">
        <v>10325124.849999996</v>
      </c>
      <c r="S171">
        <v>10325124.687499996</v>
      </c>
      <c r="T171">
        <v>10325124.524999997</v>
      </c>
      <c r="U171">
        <v>10325124.362499997</v>
      </c>
      <c r="V171">
        <v>10325124.199999997</v>
      </c>
      <c r="W171">
        <v>10325124.037499998</v>
      </c>
      <c r="X171">
        <v>10325123.874999996</v>
      </c>
      <c r="Y171">
        <v>10324053.421874996</v>
      </c>
      <c r="Z171">
        <v>10322982.968749996</v>
      </c>
      <c r="AA171">
        <v>10321912.515624996</v>
      </c>
      <c r="AB171">
        <v>10320842.062499996</v>
      </c>
      <c r="AC171">
        <v>10319771.609374996</v>
      </c>
      <c r="AD171">
        <v>10318701.156249996</v>
      </c>
      <c r="AE171">
        <v>10317630.703124996</v>
      </c>
      <c r="AF171">
        <v>10316560.249999996</v>
      </c>
      <c r="AG171">
        <v>10315489.796874996</v>
      </c>
      <c r="AH171">
        <v>10314419.343749994</v>
      </c>
    </row>
    <row r="172" spans="1:34">
      <c r="A172" t="s">
        <v>124</v>
      </c>
      <c r="B172" t="s">
        <v>183</v>
      </c>
      <c r="C172">
        <f t="shared" si="2"/>
        <v>1945</v>
      </c>
      <c r="D172">
        <v>7784680.2727272734</v>
      </c>
      <c r="E172">
        <v>7700287.7954545468</v>
      </c>
      <c r="F172">
        <v>7615895.3181818202</v>
      </c>
      <c r="G172">
        <v>7531502.8409090936</v>
      </c>
      <c r="H172">
        <v>7447110.363636367</v>
      </c>
      <c r="I172">
        <v>7362717.8863636404</v>
      </c>
      <c r="J172">
        <v>7278325.4090909138</v>
      </c>
      <c r="K172">
        <v>7193932.9318181872</v>
      </c>
      <c r="L172">
        <v>7109540.4545454606</v>
      </c>
      <c r="M172">
        <v>7025147.977272734</v>
      </c>
      <c r="N172">
        <v>6940755.5000000047</v>
      </c>
      <c r="O172">
        <v>6818857.3000000045</v>
      </c>
      <c r="P172">
        <v>6696959.1000000043</v>
      </c>
      <c r="Q172">
        <v>6575060.9000000041</v>
      </c>
      <c r="R172">
        <v>6453162.7000000039</v>
      </c>
      <c r="S172">
        <v>6331264.5000000037</v>
      </c>
      <c r="T172">
        <v>6209366.3000000035</v>
      </c>
      <c r="U172">
        <v>6087468.1000000034</v>
      </c>
      <c r="V172">
        <v>5965569.9000000032</v>
      </c>
      <c r="W172">
        <v>5843671.700000003</v>
      </c>
      <c r="X172">
        <v>5721773.5000000037</v>
      </c>
      <c r="Y172">
        <v>5576404.2625000039</v>
      </c>
      <c r="Z172">
        <v>5431035.0250000041</v>
      </c>
      <c r="AA172">
        <v>5285665.7875000043</v>
      </c>
      <c r="AB172">
        <v>5140296.5500000045</v>
      </c>
      <c r="AC172">
        <v>4994927.3125000047</v>
      </c>
      <c r="AD172">
        <v>4849558.0750000048</v>
      </c>
      <c r="AE172">
        <v>4704188.837500005</v>
      </c>
      <c r="AF172">
        <v>4558819.6000000052</v>
      </c>
      <c r="AG172">
        <v>4413450.3625000054</v>
      </c>
      <c r="AH172">
        <v>4268081.1250000056</v>
      </c>
    </row>
    <row r="173" spans="1:34">
      <c r="A173" t="s">
        <v>124</v>
      </c>
      <c r="B173" t="s">
        <v>183</v>
      </c>
      <c r="C173">
        <f t="shared" si="2"/>
        <v>1945969</v>
      </c>
      <c r="D173">
        <v>31138721.090909094</v>
      </c>
      <c r="E173">
        <v>30801151.181818187</v>
      </c>
      <c r="F173">
        <v>30463581.272727281</v>
      </c>
      <c r="G173">
        <v>30126011.363636374</v>
      </c>
      <c r="H173">
        <v>29788441.454545468</v>
      </c>
      <c r="I173">
        <v>29450871.545454562</v>
      </c>
      <c r="J173">
        <v>29113301.636363655</v>
      </c>
      <c r="K173">
        <v>28775731.727272749</v>
      </c>
      <c r="L173">
        <v>28438161.818181843</v>
      </c>
      <c r="M173">
        <v>28100591.909090936</v>
      </c>
      <c r="N173">
        <v>27763022.000000019</v>
      </c>
      <c r="O173">
        <v>27275429.200000018</v>
      </c>
      <c r="P173">
        <v>26787836.400000017</v>
      </c>
      <c r="Q173">
        <v>26300243.600000016</v>
      </c>
      <c r="R173">
        <v>25812650.800000016</v>
      </c>
      <c r="S173">
        <v>25325058.000000015</v>
      </c>
      <c r="T173">
        <v>24837465.200000014</v>
      </c>
      <c r="U173">
        <v>24349872.400000013</v>
      </c>
      <c r="V173">
        <v>23862279.600000013</v>
      </c>
      <c r="W173">
        <v>23374686.800000012</v>
      </c>
      <c r="X173">
        <v>22887094.000000015</v>
      </c>
      <c r="Y173">
        <v>22305617.050000016</v>
      </c>
      <c r="Z173">
        <v>21724140.100000016</v>
      </c>
      <c r="AA173">
        <v>21142663.150000017</v>
      </c>
      <c r="AB173">
        <v>20561186.200000018</v>
      </c>
      <c r="AC173">
        <v>19979709.250000019</v>
      </c>
      <c r="AD173">
        <v>19398232.300000019</v>
      </c>
      <c r="AE173">
        <v>18816755.35000002</v>
      </c>
      <c r="AF173">
        <v>18235278.400000021</v>
      </c>
      <c r="AG173">
        <v>17653801.450000022</v>
      </c>
      <c r="AH173">
        <v>17072324.500000022</v>
      </c>
    </row>
    <row r="174" spans="1:34">
      <c r="A174" t="s">
        <v>124</v>
      </c>
      <c r="B174" t="s">
        <v>183</v>
      </c>
      <c r="C174">
        <f t="shared" si="2"/>
        <v>1970989</v>
      </c>
      <c r="D174">
        <v>22603335.613636363</v>
      </c>
      <c r="E174">
        <v>22496058.977272727</v>
      </c>
      <c r="F174">
        <v>22388782.34090909</v>
      </c>
      <c r="G174">
        <v>22281505.704545453</v>
      </c>
      <c r="H174">
        <v>22174229.068181816</v>
      </c>
      <c r="I174">
        <v>22066952.43181818</v>
      </c>
      <c r="J174">
        <v>21959675.795454543</v>
      </c>
      <c r="K174">
        <v>21852399.159090906</v>
      </c>
      <c r="L174">
        <v>21745122.52272727</v>
      </c>
      <c r="M174">
        <v>21637845.886363633</v>
      </c>
      <c r="N174">
        <v>21530569.249999996</v>
      </c>
      <c r="O174">
        <v>21368189.174999997</v>
      </c>
      <c r="P174">
        <v>21205809.099999998</v>
      </c>
      <c r="Q174">
        <v>21043429.024999999</v>
      </c>
      <c r="R174">
        <v>20881048.949999999</v>
      </c>
      <c r="S174">
        <v>20718668.875</v>
      </c>
      <c r="T174">
        <v>20556288.800000001</v>
      </c>
      <c r="U174">
        <v>20393908.725000001</v>
      </c>
      <c r="V174">
        <v>20231528.650000002</v>
      </c>
      <c r="W174">
        <v>20069148.575000003</v>
      </c>
      <c r="X174">
        <v>19906768.500000007</v>
      </c>
      <c r="Y174">
        <v>19705692.375000007</v>
      </c>
      <c r="Z174">
        <v>19504616.250000007</v>
      </c>
      <c r="AA174">
        <v>19303540.125000007</v>
      </c>
      <c r="AB174">
        <v>19102464.000000007</v>
      </c>
      <c r="AC174">
        <v>18901387.875000007</v>
      </c>
      <c r="AD174">
        <v>18700311.750000007</v>
      </c>
      <c r="AE174">
        <v>18499235.625000007</v>
      </c>
      <c r="AF174">
        <v>18298159.500000007</v>
      </c>
      <c r="AG174">
        <v>18097083.375000007</v>
      </c>
      <c r="AH174">
        <v>17896007.250000011</v>
      </c>
    </row>
    <row r="175" spans="1:34">
      <c r="A175" t="s">
        <v>124</v>
      </c>
      <c r="B175" t="s">
        <v>183</v>
      </c>
      <c r="C175">
        <f t="shared" si="2"/>
        <v>19902010</v>
      </c>
      <c r="D175">
        <v>18469812.636363637</v>
      </c>
      <c r="E175">
        <v>18465938.022727273</v>
      </c>
      <c r="F175">
        <v>18462063.40909091</v>
      </c>
      <c r="G175">
        <v>18458188.795454547</v>
      </c>
      <c r="H175">
        <v>18454314.181818184</v>
      </c>
      <c r="I175">
        <v>18450439.56818182</v>
      </c>
      <c r="J175">
        <v>18446564.954545457</v>
      </c>
      <c r="K175">
        <v>18442690.340909094</v>
      </c>
      <c r="L175">
        <v>18438815.72727273</v>
      </c>
      <c r="M175">
        <v>18434941.113636367</v>
      </c>
      <c r="N175">
        <v>18431066.500000007</v>
      </c>
      <c r="O175">
        <v>18419182.800000008</v>
      </c>
      <c r="P175">
        <v>18407299.100000009</v>
      </c>
      <c r="Q175">
        <v>18395415.40000001</v>
      </c>
      <c r="R175">
        <v>18383531.70000001</v>
      </c>
      <c r="S175">
        <v>18371648.000000011</v>
      </c>
      <c r="T175">
        <v>18359764.300000012</v>
      </c>
      <c r="U175">
        <v>18347880.600000013</v>
      </c>
      <c r="V175">
        <v>18335996.900000013</v>
      </c>
      <c r="W175">
        <v>18324113.200000014</v>
      </c>
      <c r="X175">
        <v>18312229.500000015</v>
      </c>
      <c r="Y175">
        <v>18289602.800000016</v>
      </c>
      <c r="Z175">
        <v>18266976.100000016</v>
      </c>
      <c r="AA175">
        <v>18244349.400000017</v>
      </c>
      <c r="AB175">
        <v>18221722.700000018</v>
      </c>
      <c r="AC175">
        <v>18199096.000000019</v>
      </c>
      <c r="AD175">
        <v>18176469.300000019</v>
      </c>
      <c r="AE175">
        <v>18153842.60000002</v>
      </c>
      <c r="AF175">
        <v>18131215.900000021</v>
      </c>
      <c r="AG175">
        <v>18108589.200000022</v>
      </c>
      <c r="AH175">
        <v>18085962.500000019</v>
      </c>
    </row>
    <row r="176" spans="1:34">
      <c r="A176" t="s">
        <v>124</v>
      </c>
      <c r="B176" t="s">
        <v>183</v>
      </c>
      <c r="C176">
        <f t="shared" si="2"/>
        <v>2012020</v>
      </c>
      <c r="D176">
        <v>1978296.3238636365</v>
      </c>
      <c r="E176">
        <v>1978296.3352272729</v>
      </c>
      <c r="F176">
        <v>1978296.3465909094</v>
      </c>
      <c r="G176">
        <v>1978296.3579545459</v>
      </c>
      <c r="H176">
        <v>1978296.3693181823</v>
      </c>
      <c r="I176">
        <v>1978296.3806818188</v>
      </c>
      <c r="J176">
        <v>1978296.3920454553</v>
      </c>
      <c r="K176">
        <v>1978296.4034090918</v>
      </c>
      <c r="L176">
        <v>1978296.4147727282</v>
      </c>
      <c r="M176">
        <v>1978296.4261363647</v>
      </c>
      <c r="N176">
        <v>1978296.4375</v>
      </c>
      <c r="O176">
        <v>1978296.4375</v>
      </c>
      <c r="P176">
        <v>1978296.4375</v>
      </c>
      <c r="Q176">
        <v>1978296.4375</v>
      </c>
      <c r="R176">
        <v>1978296.4375</v>
      </c>
      <c r="S176">
        <v>1978296.4375</v>
      </c>
      <c r="T176">
        <v>1978296.4375</v>
      </c>
      <c r="U176">
        <v>1978296.4375</v>
      </c>
      <c r="V176">
        <v>1978296.4375</v>
      </c>
      <c r="W176">
        <v>1978296.4375</v>
      </c>
      <c r="X176">
        <v>1978296.4375</v>
      </c>
      <c r="Y176">
        <v>1977946.515625</v>
      </c>
      <c r="Z176">
        <v>1977596.59375</v>
      </c>
      <c r="AA176">
        <v>1977246.671875</v>
      </c>
      <c r="AB176">
        <v>1976896.75</v>
      </c>
      <c r="AC176">
        <v>1976546.828125</v>
      </c>
      <c r="AD176">
        <v>1976196.90625</v>
      </c>
      <c r="AE176">
        <v>1975846.984375</v>
      </c>
      <c r="AF176">
        <v>1975497.0625</v>
      </c>
      <c r="AG176">
        <v>1975147.140625</v>
      </c>
      <c r="AH176">
        <v>1974797.21875</v>
      </c>
    </row>
    <row r="177" spans="1:34">
      <c r="A177" t="s">
        <v>124</v>
      </c>
      <c r="B177" t="s">
        <v>185</v>
      </c>
      <c r="C177">
        <f t="shared" si="2"/>
        <v>1945</v>
      </c>
      <c r="D177">
        <v>4576467.6477272725</v>
      </c>
      <c r="E177">
        <v>4550492.4829545449</v>
      </c>
      <c r="F177">
        <v>4524517.3181818174</v>
      </c>
      <c r="G177">
        <v>4498542.1534090899</v>
      </c>
      <c r="H177">
        <v>4472566.9886363624</v>
      </c>
      <c r="I177">
        <v>4446591.8238636348</v>
      </c>
      <c r="J177">
        <v>4420616.6590909073</v>
      </c>
      <c r="K177">
        <v>4394641.4943181798</v>
      </c>
      <c r="L177">
        <v>4368666.3295454523</v>
      </c>
      <c r="M177">
        <v>4342691.1647727247</v>
      </c>
      <c r="N177">
        <v>4316715.9999999963</v>
      </c>
      <c r="O177">
        <v>4270225.0062499968</v>
      </c>
      <c r="P177">
        <v>4223734.0124999974</v>
      </c>
      <c r="Q177">
        <v>4177243.018749998</v>
      </c>
      <c r="R177">
        <v>4130752.0249999985</v>
      </c>
      <c r="S177">
        <v>4084261.0312499986</v>
      </c>
      <c r="T177">
        <v>4037770.0374999987</v>
      </c>
      <c r="U177">
        <v>3991279.0437499988</v>
      </c>
      <c r="V177">
        <v>3944788.0499999989</v>
      </c>
      <c r="W177">
        <v>3898297.056249999</v>
      </c>
      <c r="X177">
        <v>3851806.0624999972</v>
      </c>
      <c r="Y177">
        <v>3782981.5124999974</v>
      </c>
      <c r="Z177">
        <v>3714156.9624999976</v>
      </c>
      <c r="AA177">
        <v>3645332.4124999978</v>
      </c>
      <c r="AB177">
        <v>3576507.862499998</v>
      </c>
      <c r="AC177">
        <v>3507683.3124999981</v>
      </c>
      <c r="AD177">
        <v>3438858.7624999983</v>
      </c>
      <c r="AE177">
        <v>3370034.2124999985</v>
      </c>
      <c r="AF177">
        <v>3301209.6624999987</v>
      </c>
      <c r="AG177">
        <v>3232385.1124999989</v>
      </c>
      <c r="AH177">
        <v>3163560.5624999991</v>
      </c>
    </row>
    <row r="178" spans="1:34">
      <c r="A178" t="s">
        <v>124</v>
      </c>
      <c r="B178" t="s">
        <v>185</v>
      </c>
      <c r="C178">
        <f t="shared" si="2"/>
        <v>1945969</v>
      </c>
      <c r="D178">
        <v>18305870.59090909</v>
      </c>
      <c r="E178">
        <v>18201969.93181818</v>
      </c>
      <c r="F178">
        <v>18098069.27272727</v>
      </c>
      <c r="G178">
        <v>17994168.61363636</v>
      </c>
      <c r="H178">
        <v>17890267.954545449</v>
      </c>
      <c r="I178">
        <v>17786367.295454539</v>
      </c>
      <c r="J178">
        <v>17682466.636363629</v>
      </c>
      <c r="K178">
        <v>17578565.977272719</v>
      </c>
      <c r="L178">
        <v>17474665.318181809</v>
      </c>
      <c r="M178">
        <v>17370764.659090899</v>
      </c>
      <c r="N178">
        <v>17266863.999999985</v>
      </c>
      <c r="O178">
        <v>17080900.024999987</v>
      </c>
      <c r="P178">
        <v>16894936.04999999</v>
      </c>
      <c r="Q178">
        <v>16708972.074999992</v>
      </c>
      <c r="R178">
        <v>16523008.099999994</v>
      </c>
      <c r="S178">
        <v>16337044.124999994</v>
      </c>
      <c r="T178">
        <v>16151080.149999995</v>
      </c>
      <c r="U178">
        <v>15965116.174999995</v>
      </c>
      <c r="V178">
        <v>15779152.199999996</v>
      </c>
      <c r="W178">
        <v>15593188.224999996</v>
      </c>
      <c r="X178">
        <v>15407224.249999989</v>
      </c>
      <c r="Y178">
        <v>15131926.04999999</v>
      </c>
      <c r="Z178">
        <v>14856627.84999999</v>
      </c>
      <c r="AA178">
        <v>14581329.649999991</v>
      </c>
      <c r="AB178">
        <v>14306031.449999992</v>
      </c>
      <c r="AC178">
        <v>14030733.249999993</v>
      </c>
      <c r="AD178">
        <v>13755435.049999993</v>
      </c>
      <c r="AE178">
        <v>13480136.849999994</v>
      </c>
      <c r="AF178">
        <v>13204838.649999995</v>
      </c>
      <c r="AG178">
        <v>12929540.449999996</v>
      </c>
      <c r="AH178">
        <v>12654242.249999996</v>
      </c>
    </row>
    <row r="179" spans="1:34">
      <c r="A179" t="s">
        <v>124</v>
      </c>
      <c r="B179" t="s">
        <v>185</v>
      </c>
      <c r="C179">
        <f t="shared" si="2"/>
        <v>1970989</v>
      </c>
      <c r="D179">
        <v>60128621.170454547</v>
      </c>
      <c r="E179">
        <v>59668869.153409094</v>
      </c>
      <c r="F179">
        <v>59209117.13636364</v>
      </c>
      <c r="G179">
        <v>58749365.119318187</v>
      </c>
      <c r="H179">
        <v>58289613.102272734</v>
      </c>
      <c r="I179">
        <v>57829861.085227281</v>
      </c>
      <c r="J179">
        <v>57370109.068181828</v>
      </c>
      <c r="K179">
        <v>56910357.051136374</v>
      </c>
      <c r="L179">
        <v>56450605.034090921</v>
      </c>
      <c r="M179">
        <v>55990853.017045468</v>
      </c>
      <c r="N179">
        <v>55531101</v>
      </c>
      <c r="O179">
        <v>54445308.090626001</v>
      </c>
      <c r="P179">
        <v>53359515.181252003</v>
      </c>
      <c r="Q179">
        <v>52273722.271878004</v>
      </c>
      <c r="R179">
        <v>51187929.362504005</v>
      </c>
      <c r="S179">
        <v>50102136.453130007</v>
      </c>
      <c r="T179">
        <v>49016343.543756008</v>
      </c>
      <c r="U179">
        <v>47930550.63438201</v>
      </c>
      <c r="V179">
        <v>46844757.725008011</v>
      </c>
      <c r="W179">
        <v>45758964.815634012</v>
      </c>
      <c r="X179">
        <v>44673171.906260006</v>
      </c>
      <c r="Y179">
        <v>42920060.678134009</v>
      </c>
      <c r="Z179">
        <v>41166949.450008012</v>
      </c>
      <c r="AA179">
        <v>39413838.221882015</v>
      </c>
      <c r="AB179">
        <v>37660726.993756019</v>
      </c>
      <c r="AC179">
        <v>35907615.765630022</v>
      </c>
      <c r="AD179">
        <v>34154504.537504025</v>
      </c>
      <c r="AE179">
        <v>32401393.309378024</v>
      </c>
      <c r="AF179">
        <v>30648282.081252024</v>
      </c>
      <c r="AG179">
        <v>28895170.853126023</v>
      </c>
      <c r="AH179">
        <v>27142059.625000026</v>
      </c>
    </row>
    <row r="180" spans="1:34">
      <c r="A180" t="s">
        <v>124</v>
      </c>
      <c r="B180" t="s">
        <v>185</v>
      </c>
      <c r="C180">
        <f t="shared" si="2"/>
        <v>19902010</v>
      </c>
      <c r="D180">
        <v>114681141.76705001</v>
      </c>
      <c r="E180">
        <v>114244377.42472002</v>
      </c>
      <c r="F180">
        <v>113807613.08239003</v>
      </c>
      <c r="G180">
        <v>113370848.74006003</v>
      </c>
      <c r="H180">
        <v>112934084.39773004</v>
      </c>
      <c r="I180">
        <v>112497320.05540004</v>
      </c>
      <c r="J180">
        <v>112060555.71307005</v>
      </c>
      <c r="K180">
        <v>111623791.37074006</v>
      </c>
      <c r="L180">
        <v>111187027.02841006</v>
      </c>
      <c r="M180">
        <v>110750262.68608007</v>
      </c>
      <c r="N180">
        <v>110313498.34375006</v>
      </c>
      <c r="O180">
        <v>109281995.17500106</v>
      </c>
      <c r="P180">
        <v>108250492.00625205</v>
      </c>
      <c r="Q180">
        <v>107218988.83750305</v>
      </c>
      <c r="R180">
        <v>106187485.66875404</v>
      </c>
      <c r="S180">
        <v>105155982.50000504</v>
      </c>
      <c r="T180">
        <v>104124479.33125603</v>
      </c>
      <c r="U180">
        <v>103092976.16250703</v>
      </c>
      <c r="V180">
        <v>102061472.99375802</v>
      </c>
      <c r="W180">
        <v>101029969.82500902</v>
      </c>
      <c r="X180">
        <v>99998466.656260014</v>
      </c>
      <c r="Y180">
        <v>98333011.018759012</v>
      </c>
      <c r="Z180">
        <v>96667555.381258011</v>
      </c>
      <c r="AA180">
        <v>95002099.74375701</v>
      </c>
      <c r="AB180">
        <v>93336644.106256008</v>
      </c>
      <c r="AC180">
        <v>91671188.468755007</v>
      </c>
      <c r="AD180">
        <v>90005732.831254005</v>
      </c>
      <c r="AE180">
        <v>88340277.193753004</v>
      </c>
      <c r="AF180">
        <v>86674821.556252003</v>
      </c>
      <c r="AG180">
        <v>85009365.918751001</v>
      </c>
      <c r="AH180">
        <v>83343910.28125</v>
      </c>
    </row>
    <row r="181" spans="1:34">
      <c r="A181" t="s">
        <v>124</v>
      </c>
      <c r="B181" t="s">
        <v>185</v>
      </c>
      <c r="C181">
        <f t="shared" si="2"/>
        <v>2012020</v>
      </c>
      <c r="D181">
        <v>8874885.4964018185</v>
      </c>
      <c r="E181">
        <v>8874827.7752536368</v>
      </c>
      <c r="F181">
        <v>8874770.0541054551</v>
      </c>
      <c r="G181">
        <v>8874712.3329572733</v>
      </c>
      <c r="H181">
        <v>8874654.6118090916</v>
      </c>
      <c r="I181">
        <v>8874596.8906609099</v>
      </c>
      <c r="J181">
        <v>8874539.1695127282</v>
      </c>
      <c r="K181">
        <v>8874481.4483645465</v>
      </c>
      <c r="L181">
        <v>8874423.7272163648</v>
      </c>
      <c r="M181">
        <v>8874366.0060681831</v>
      </c>
      <c r="N181">
        <v>8874308.2849199977</v>
      </c>
      <c r="O181">
        <v>8871019.5138259977</v>
      </c>
      <c r="P181">
        <v>8867730.7427319977</v>
      </c>
      <c r="Q181">
        <v>8864441.9716379978</v>
      </c>
      <c r="R181">
        <v>8861153.2005439978</v>
      </c>
      <c r="S181">
        <v>8857864.4294499978</v>
      </c>
      <c r="T181">
        <v>8854575.6583559979</v>
      </c>
      <c r="U181">
        <v>8851286.8872619979</v>
      </c>
      <c r="V181">
        <v>8847998.1161679979</v>
      </c>
      <c r="W181">
        <v>8844709.345073998</v>
      </c>
      <c r="X181">
        <v>8841420.5739799943</v>
      </c>
      <c r="Y181">
        <v>8820314.9851119928</v>
      </c>
      <c r="Z181">
        <v>8799209.3962439913</v>
      </c>
      <c r="AA181">
        <v>8778103.8073759899</v>
      </c>
      <c r="AB181">
        <v>8756998.2185079884</v>
      </c>
      <c r="AC181">
        <v>8735892.6296399869</v>
      </c>
      <c r="AD181">
        <v>8714787.0407719854</v>
      </c>
      <c r="AE181">
        <v>8693681.451903984</v>
      </c>
      <c r="AF181">
        <v>8672575.8630359825</v>
      </c>
      <c r="AG181">
        <v>8651470.274167981</v>
      </c>
      <c r="AH181">
        <v>8630364.6852999814</v>
      </c>
    </row>
    <row r="182" spans="1:34">
      <c r="A182" t="s">
        <v>126</v>
      </c>
      <c r="B182" t="s">
        <v>175</v>
      </c>
      <c r="C182">
        <f t="shared" si="2"/>
        <v>1945</v>
      </c>
      <c r="D182">
        <v>1276345.3181818181</v>
      </c>
      <c r="E182">
        <v>1271687.5113636362</v>
      </c>
      <c r="F182">
        <v>1267029.7045454544</v>
      </c>
      <c r="G182">
        <v>1262371.8977272725</v>
      </c>
      <c r="H182">
        <v>1257714.0909090906</v>
      </c>
      <c r="I182">
        <v>1253056.2840909087</v>
      </c>
      <c r="J182">
        <v>1248398.4772727268</v>
      </c>
      <c r="K182">
        <v>1243740.6704545449</v>
      </c>
      <c r="L182">
        <v>1239082.8636363631</v>
      </c>
      <c r="M182">
        <v>1234425.0568181812</v>
      </c>
      <c r="N182">
        <v>1229767.25</v>
      </c>
      <c r="O182">
        <v>1222983.6499999999</v>
      </c>
      <c r="P182">
        <v>1216200.0499999998</v>
      </c>
      <c r="Q182">
        <v>1209416.4499999997</v>
      </c>
      <c r="R182">
        <v>1202632.8499999996</v>
      </c>
      <c r="S182">
        <v>1195849.2499999995</v>
      </c>
      <c r="T182">
        <v>1189065.6499999994</v>
      </c>
      <c r="U182">
        <v>1182282.0499999993</v>
      </c>
      <c r="V182">
        <v>1175498.4499999993</v>
      </c>
      <c r="W182">
        <v>1168714.8499999992</v>
      </c>
      <c r="X182">
        <v>1161931.25</v>
      </c>
      <c r="Y182">
        <v>1153318.4375</v>
      </c>
      <c r="Z182">
        <v>1144705.625</v>
      </c>
      <c r="AA182">
        <v>1136092.8125</v>
      </c>
      <c r="AB182">
        <v>1127480</v>
      </c>
      <c r="AC182">
        <v>1118867.1875</v>
      </c>
      <c r="AD182">
        <v>1110254.375</v>
      </c>
      <c r="AE182">
        <v>1101641.5625</v>
      </c>
      <c r="AF182">
        <v>1093028.75</v>
      </c>
      <c r="AG182">
        <v>1084415.9375</v>
      </c>
      <c r="AH182">
        <v>1075803.125</v>
      </c>
    </row>
    <row r="183" spans="1:34">
      <c r="A183" t="s">
        <v>126</v>
      </c>
      <c r="B183" t="s">
        <v>175</v>
      </c>
      <c r="C183">
        <f t="shared" si="2"/>
        <v>1945969</v>
      </c>
      <c r="D183">
        <v>2504415.2045454546</v>
      </c>
      <c r="E183">
        <v>2494695.4090909092</v>
      </c>
      <c r="F183">
        <v>2484975.6136363638</v>
      </c>
      <c r="G183">
        <v>2475255.8181818184</v>
      </c>
      <c r="H183">
        <v>2465536.0227272729</v>
      </c>
      <c r="I183">
        <v>2455816.2272727275</v>
      </c>
      <c r="J183">
        <v>2446096.4318181821</v>
      </c>
      <c r="K183">
        <v>2436376.6363636367</v>
      </c>
      <c r="L183">
        <v>2426656.8409090913</v>
      </c>
      <c r="M183">
        <v>2416937.0454545459</v>
      </c>
      <c r="N183">
        <v>2407217.25</v>
      </c>
      <c r="O183">
        <v>2390041</v>
      </c>
      <c r="P183">
        <v>2372864.75</v>
      </c>
      <c r="Q183">
        <v>2355688.5</v>
      </c>
      <c r="R183">
        <v>2338512.25</v>
      </c>
      <c r="S183">
        <v>2321336</v>
      </c>
      <c r="T183">
        <v>2304159.75</v>
      </c>
      <c r="U183">
        <v>2286983.5</v>
      </c>
      <c r="V183">
        <v>2269807.25</v>
      </c>
      <c r="W183">
        <v>2252631</v>
      </c>
      <c r="X183">
        <v>2235454.75</v>
      </c>
      <c r="Y183">
        <v>2211574.0249999999</v>
      </c>
      <c r="Z183">
        <v>2187693.2999999998</v>
      </c>
      <c r="AA183">
        <v>2163812.5749999997</v>
      </c>
      <c r="AB183">
        <v>2139931.8499999996</v>
      </c>
      <c r="AC183">
        <v>2116051.1249999995</v>
      </c>
      <c r="AD183">
        <v>2092170.3999999994</v>
      </c>
      <c r="AE183">
        <v>2068289.6749999993</v>
      </c>
      <c r="AF183">
        <v>2044408.9499999993</v>
      </c>
      <c r="AG183">
        <v>2020528.2249999992</v>
      </c>
      <c r="AH183">
        <v>1996647.5</v>
      </c>
    </row>
    <row r="184" spans="1:34">
      <c r="A184" t="s">
        <v>126</v>
      </c>
      <c r="B184" t="s">
        <v>175</v>
      </c>
      <c r="C184">
        <f t="shared" si="2"/>
        <v>1970989</v>
      </c>
      <c r="D184">
        <v>2946015.9090909092</v>
      </c>
      <c r="E184">
        <v>2938241.0681818184</v>
      </c>
      <c r="F184">
        <v>2930466.2272727275</v>
      </c>
      <c r="G184">
        <v>2922691.3863636367</v>
      </c>
      <c r="H184">
        <v>2914916.5454545459</v>
      </c>
      <c r="I184">
        <v>2907141.7045454551</v>
      </c>
      <c r="J184">
        <v>2899366.8636363642</v>
      </c>
      <c r="K184">
        <v>2891592.0227272734</v>
      </c>
      <c r="L184">
        <v>2883817.1818181826</v>
      </c>
      <c r="M184">
        <v>2876042.3409090918</v>
      </c>
      <c r="N184">
        <v>2868267.5</v>
      </c>
      <c r="O184">
        <v>2852102.2250000001</v>
      </c>
      <c r="P184">
        <v>2835936.95</v>
      </c>
      <c r="Q184">
        <v>2819771.6750000003</v>
      </c>
      <c r="R184">
        <v>2803606.4000000004</v>
      </c>
      <c r="S184">
        <v>2787441.1250000005</v>
      </c>
      <c r="T184">
        <v>2771275.8500000006</v>
      </c>
      <c r="U184">
        <v>2755110.5750000007</v>
      </c>
      <c r="V184">
        <v>2738945.3000000007</v>
      </c>
      <c r="W184">
        <v>2722780.0250000008</v>
      </c>
      <c r="X184">
        <v>2706614.75</v>
      </c>
      <c r="Y184">
        <v>2680698.5999999996</v>
      </c>
      <c r="Z184">
        <v>2654782.4499999993</v>
      </c>
      <c r="AA184">
        <v>2628866.2999999989</v>
      </c>
      <c r="AB184">
        <v>2602950.1499999985</v>
      </c>
      <c r="AC184">
        <v>2577033.9999999981</v>
      </c>
      <c r="AD184">
        <v>2551117.8499999978</v>
      </c>
      <c r="AE184">
        <v>2525201.6999999974</v>
      </c>
      <c r="AF184">
        <v>2499285.549999997</v>
      </c>
      <c r="AG184">
        <v>2473369.3999999966</v>
      </c>
      <c r="AH184">
        <v>2447453.25</v>
      </c>
    </row>
    <row r="185" spans="1:34">
      <c r="A185" t="s">
        <v>126</v>
      </c>
      <c r="B185" t="s">
        <v>175</v>
      </c>
      <c r="C185">
        <f t="shared" si="2"/>
        <v>19902010</v>
      </c>
      <c r="D185">
        <v>6851159.3409090899</v>
      </c>
      <c r="E185">
        <v>6850785.9318181798</v>
      </c>
      <c r="F185">
        <v>6850412.5227272697</v>
      </c>
      <c r="G185">
        <v>6850039.1136363596</v>
      </c>
      <c r="H185">
        <v>6849665.7045454495</v>
      </c>
      <c r="I185">
        <v>6849292.2954545394</v>
      </c>
      <c r="J185">
        <v>6848918.8863636293</v>
      </c>
      <c r="K185">
        <v>6848545.4772727191</v>
      </c>
      <c r="L185">
        <v>6848172.068181809</v>
      </c>
      <c r="M185">
        <v>6847798.6590908989</v>
      </c>
      <c r="N185">
        <v>6847425.2499999953</v>
      </c>
      <c r="O185">
        <v>6845547.1749999952</v>
      </c>
      <c r="P185">
        <v>6843669.099999995</v>
      </c>
      <c r="Q185">
        <v>6841791.0249999948</v>
      </c>
      <c r="R185">
        <v>6839912.9499999946</v>
      </c>
      <c r="S185">
        <v>6838034.8749999944</v>
      </c>
      <c r="T185">
        <v>6836156.7999999942</v>
      </c>
      <c r="U185">
        <v>6834278.724999994</v>
      </c>
      <c r="V185">
        <v>6832400.6499999939</v>
      </c>
      <c r="W185">
        <v>6830522.5749999937</v>
      </c>
      <c r="X185">
        <v>6828644.4999999953</v>
      </c>
      <c r="Y185">
        <v>6823748.2999999952</v>
      </c>
      <c r="Z185">
        <v>6818852.099999995</v>
      </c>
      <c r="AA185">
        <v>6813955.8999999948</v>
      </c>
      <c r="AB185">
        <v>6809059.6999999946</v>
      </c>
      <c r="AC185">
        <v>6804163.4999999944</v>
      </c>
      <c r="AD185">
        <v>6799267.2999999942</v>
      </c>
      <c r="AE185">
        <v>6794371.099999994</v>
      </c>
      <c r="AF185">
        <v>6789474.8999999939</v>
      </c>
      <c r="AG185">
        <v>6784578.6999999937</v>
      </c>
      <c r="AH185">
        <v>6779682.4999999953</v>
      </c>
    </row>
    <row r="186" spans="1:34">
      <c r="A186" t="s">
        <v>126</v>
      </c>
      <c r="B186" t="s">
        <v>175</v>
      </c>
      <c r="C186">
        <f t="shared" si="2"/>
        <v>2012020</v>
      </c>
      <c r="D186">
        <v>1520733.0980063635</v>
      </c>
      <c r="E186">
        <v>1520733.086642727</v>
      </c>
      <c r="F186">
        <v>1520733.0752790906</v>
      </c>
      <c r="G186">
        <v>1520733.0639154541</v>
      </c>
      <c r="H186">
        <v>1520733.0525518176</v>
      </c>
      <c r="I186">
        <v>1520733.0411881811</v>
      </c>
      <c r="J186">
        <v>1520733.0298245447</v>
      </c>
      <c r="K186">
        <v>1520733.0184609082</v>
      </c>
      <c r="L186">
        <v>1520733.0070972717</v>
      </c>
      <c r="M186">
        <v>1520732.9957336353</v>
      </c>
      <c r="N186">
        <v>1520732.98437</v>
      </c>
      <c r="O186">
        <v>1520714.47187</v>
      </c>
      <c r="P186">
        <v>1520695.9593700001</v>
      </c>
      <c r="Q186">
        <v>1520677.4468700001</v>
      </c>
      <c r="R186">
        <v>1520658.9343700001</v>
      </c>
      <c r="S186">
        <v>1520640.4218700002</v>
      </c>
      <c r="T186">
        <v>1520621.9093700002</v>
      </c>
      <c r="U186">
        <v>1520603.3968700003</v>
      </c>
      <c r="V186">
        <v>1520584.8843700003</v>
      </c>
      <c r="W186">
        <v>1520566.3718700004</v>
      </c>
      <c r="X186">
        <v>1520547.85937</v>
      </c>
      <c r="Y186">
        <v>1520173.355464</v>
      </c>
      <c r="Z186">
        <v>1519798.8515580001</v>
      </c>
      <c r="AA186">
        <v>1519424.3476520001</v>
      </c>
      <c r="AB186">
        <v>1519049.8437460002</v>
      </c>
      <c r="AC186">
        <v>1518675.3398400003</v>
      </c>
      <c r="AD186">
        <v>1518300.8359340003</v>
      </c>
      <c r="AE186">
        <v>1517926.3320280004</v>
      </c>
      <c r="AF186">
        <v>1517551.8281220004</v>
      </c>
      <c r="AG186">
        <v>1517177.3242160005</v>
      </c>
      <c r="AH186">
        <v>1516802.8203100003</v>
      </c>
    </row>
    <row r="187" spans="1:34">
      <c r="A187" t="s">
        <v>126</v>
      </c>
      <c r="B187" t="s">
        <v>177</v>
      </c>
      <c r="C187">
        <f t="shared" si="2"/>
        <v>1945</v>
      </c>
      <c r="D187">
        <v>10293179.272727273</v>
      </c>
      <c r="E187">
        <v>10259585.545454547</v>
      </c>
      <c r="F187">
        <v>10225991.81818182</v>
      </c>
      <c r="G187">
        <v>10192398.090909094</v>
      </c>
      <c r="H187">
        <v>10158804.363636367</v>
      </c>
      <c r="I187">
        <v>10125210.63636364</v>
      </c>
      <c r="J187">
        <v>10091616.909090914</v>
      </c>
      <c r="K187">
        <v>10058023.181818187</v>
      </c>
      <c r="L187">
        <v>10024429.454545461</v>
      </c>
      <c r="M187">
        <v>9990835.727272734</v>
      </c>
      <c r="N187">
        <v>9957242</v>
      </c>
      <c r="O187">
        <v>9908848.4000000004</v>
      </c>
      <c r="P187">
        <v>9860454.8000000007</v>
      </c>
      <c r="Q187">
        <v>9812061.2000000011</v>
      </c>
      <c r="R187">
        <v>9763667.6000000015</v>
      </c>
      <c r="S187">
        <v>9715274.0000000019</v>
      </c>
      <c r="T187">
        <v>9666880.4000000022</v>
      </c>
      <c r="U187">
        <v>9618486.8000000026</v>
      </c>
      <c r="V187">
        <v>9570093.200000003</v>
      </c>
      <c r="W187">
        <v>9521699.6000000034</v>
      </c>
      <c r="X187">
        <v>9473306</v>
      </c>
      <c r="Y187">
        <v>9411724.0999999996</v>
      </c>
      <c r="Z187">
        <v>9350142.1999999993</v>
      </c>
      <c r="AA187">
        <v>9288560.2999999989</v>
      </c>
      <c r="AB187">
        <v>9226978.3999999985</v>
      </c>
      <c r="AC187">
        <v>9165396.4999999981</v>
      </c>
      <c r="AD187">
        <v>9103814.5999999978</v>
      </c>
      <c r="AE187">
        <v>9042232.6999999974</v>
      </c>
      <c r="AF187">
        <v>8980650.799999997</v>
      </c>
      <c r="AG187">
        <v>8919068.8999999966</v>
      </c>
      <c r="AH187">
        <v>8857487</v>
      </c>
    </row>
    <row r="188" spans="1:34">
      <c r="A188" t="s">
        <v>126</v>
      </c>
      <c r="B188" t="s">
        <v>177</v>
      </c>
      <c r="C188">
        <f t="shared" si="2"/>
        <v>1945969</v>
      </c>
      <c r="D188">
        <v>10794511.818181818</v>
      </c>
      <c r="E188">
        <v>10754215.636363637</v>
      </c>
      <c r="F188">
        <v>10713919.454545455</v>
      </c>
      <c r="G188">
        <v>10673623.272727273</v>
      </c>
      <c r="H188">
        <v>10633327.090909092</v>
      </c>
      <c r="I188">
        <v>10593030.90909091</v>
      </c>
      <c r="J188">
        <v>10552734.727272728</v>
      </c>
      <c r="K188">
        <v>10512438.545454547</v>
      </c>
      <c r="L188">
        <v>10472142.363636365</v>
      </c>
      <c r="M188">
        <v>10431846.181818184</v>
      </c>
      <c r="N188">
        <v>10391550</v>
      </c>
      <c r="O188">
        <v>10320667.9</v>
      </c>
      <c r="P188">
        <v>10249785.800000001</v>
      </c>
      <c r="Q188">
        <v>10178903.700000001</v>
      </c>
      <c r="R188">
        <v>10108021.600000001</v>
      </c>
      <c r="S188">
        <v>10037139.500000002</v>
      </c>
      <c r="T188">
        <v>9966257.4000000022</v>
      </c>
      <c r="U188">
        <v>9895375.3000000026</v>
      </c>
      <c r="V188">
        <v>9824493.200000003</v>
      </c>
      <c r="W188">
        <v>9753611.1000000034</v>
      </c>
      <c r="X188">
        <v>9682729</v>
      </c>
      <c r="Y188">
        <v>9583738.0999999996</v>
      </c>
      <c r="Z188">
        <v>9484747.1999999993</v>
      </c>
      <c r="AA188">
        <v>9385756.2999999989</v>
      </c>
      <c r="AB188">
        <v>9286765.3999999985</v>
      </c>
      <c r="AC188">
        <v>9187774.4999999981</v>
      </c>
      <c r="AD188">
        <v>9088783.5999999978</v>
      </c>
      <c r="AE188">
        <v>8989792.6999999974</v>
      </c>
      <c r="AF188">
        <v>8890801.799999997</v>
      </c>
      <c r="AG188">
        <v>8791810.8999999966</v>
      </c>
      <c r="AH188">
        <v>8692820</v>
      </c>
    </row>
    <row r="189" spans="1:34">
      <c r="A189" t="s">
        <v>126</v>
      </c>
      <c r="B189" t="s">
        <v>177</v>
      </c>
      <c r="C189">
        <f t="shared" si="2"/>
        <v>1970989</v>
      </c>
      <c r="D189">
        <v>21936483.18181818</v>
      </c>
      <c r="E189">
        <v>21910942.36363636</v>
      </c>
      <c r="F189">
        <v>21885401.545454539</v>
      </c>
      <c r="G189">
        <v>21859860.727272719</v>
      </c>
      <c r="H189">
        <v>21834319.909090899</v>
      </c>
      <c r="I189">
        <v>21808779.090909079</v>
      </c>
      <c r="J189">
        <v>21783238.272727259</v>
      </c>
      <c r="K189">
        <v>21757697.454545438</v>
      </c>
      <c r="L189">
        <v>21732156.636363618</v>
      </c>
      <c r="M189">
        <v>21706615.818181798</v>
      </c>
      <c r="N189">
        <v>21681074.999999981</v>
      </c>
      <c r="O189">
        <v>21627706.699999981</v>
      </c>
      <c r="P189">
        <v>21574338.39999998</v>
      </c>
      <c r="Q189">
        <v>21520970.099999979</v>
      </c>
      <c r="R189">
        <v>21467601.799999978</v>
      </c>
      <c r="S189">
        <v>21414233.499999978</v>
      </c>
      <c r="T189">
        <v>21360865.199999977</v>
      </c>
      <c r="U189">
        <v>21307496.899999976</v>
      </c>
      <c r="V189">
        <v>21254128.599999975</v>
      </c>
      <c r="W189">
        <v>21200760.299999975</v>
      </c>
      <c r="X189">
        <v>21147391.999999981</v>
      </c>
      <c r="Y189">
        <v>21061203.699999981</v>
      </c>
      <c r="Z189">
        <v>20975015.39999998</v>
      </c>
      <c r="AA189">
        <v>20888827.099999979</v>
      </c>
      <c r="AB189">
        <v>20802638.799999978</v>
      </c>
      <c r="AC189">
        <v>20716450.499999978</v>
      </c>
      <c r="AD189">
        <v>20630262.199999977</v>
      </c>
      <c r="AE189">
        <v>20544073.899999976</v>
      </c>
      <c r="AF189">
        <v>20457885.599999975</v>
      </c>
      <c r="AG189">
        <v>20371697.299999975</v>
      </c>
      <c r="AH189">
        <v>20285508.999999981</v>
      </c>
    </row>
    <row r="190" spans="1:34">
      <c r="A190" t="s">
        <v>126</v>
      </c>
      <c r="B190" t="s">
        <v>177</v>
      </c>
      <c r="C190">
        <f t="shared" si="2"/>
        <v>19902010</v>
      </c>
      <c r="D190">
        <v>6061379.6363636367</v>
      </c>
      <c r="E190">
        <v>6060315.7727272734</v>
      </c>
      <c r="F190">
        <v>6059251.9090909101</v>
      </c>
      <c r="G190">
        <v>6058188.0454545468</v>
      </c>
      <c r="H190">
        <v>6057124.1818181835</v>
      </c>
      <c r="I190">
        <v>6056060.3181818202</v>
      </c>
      <c r="J190">
        <v>6054996.4545454569</v>
      </c>
      <c r="K190">
        <v>6053932.5909090936</v>
      </c>
      <c r="L190">
        <v>6052868.7272727303</v>
      </c>
      <c r="M190">
        <v>6051804.863636367</v>
      </c>
      <c r="N190">
        <v>6050741</v>
      </c>
      <c r="O190">
        <v>6045815.6000000006</v>
      </c>
      <c r="P190">
        <v>6040890.2000000011</v>
      </c>
      <c r="Q190">
        <v>6035964.8000000017</v>
      </c>
      <c r="R190">
        <v>6031039.4000000022</v>
      </c>
      <c r="S190">
        <v>6026114.0000000028</v>
      </c>
      <c r="T190">
        <v>6021188.6000000034</v>
      </c>
      <c r="U190">
        <v>6016263.2000000039</v>
      </c>
      <c r="V190">
        <v>6011337.8000000045</v>
      </c>
      <c r="W190">
        <v>6006412.400000005</v>
      </c>
      <c r="X190">
        <v>6001487</v>
      </c>
      <c r="Y190">
        <v>5989564.9500000011</v>
      </c>
      <c r="Z190">
        <v>5977642.9000000022</v>
      </c>
      <c r="AA190">
        <v>5965720.8500000034</v>
      </c>
      <c r="AB190">
        <v>5953798.8000000045</v>
      </c>
      <c r="AC190">
        <v>5941876.7500000056</v>
      </c>
      <c r="AD190">
        <v>5929954.7000000067</v>
      </c>
      <c r="AE190">
        <v>5918032.6500000078</v>
      </c>
      <c r="AF190">
        <v>5906110.6000000089</v>
      </c>
      <c r="AG190">
        <v>5894188.5500000101</v>
      </c>
      <c r="AH190">
        <v>5882266.5</v>
      </c>
    </row>
    <row r="191" spans="1:34">
      <c r="A191" t="s">
        <v>126</v>
      </c>
      <c r="B191" t="s">
        <v>177</v>
      </c>
      <c r="C191">
        <f t="shared" si="2"/>
        <v>2012020</v>
      </c>
      <c r="D191">
        <v>1782501.2755681816</v>
      </c>
      <c r="E191">
        <v>1782501.2698863633</v>
      </c>
      <c r="F191">
        <v>1782501.2642045449</v>
      </c>
      <c r="G191">
        <v>1782501.2585227266</v>
      </c>
      <c r="H191">
        <v>1782501.2528409082</v>
      </c>
      <c r="I191">
        <v>1782501.2471590899</v>
      </c>
      <c r="J191">
        <v>1782501.2414772715</v>
      </c>
      <c r="K191">
        <v>1782501.2357954532</v>
      </c>
      <c r="L191">
        <v>1782501.2301136348</v>
      </c>
      <c r="M191">
        <v>1782501.2244318165</v>
      </c>
      <c r="N191">
        <v>1782501.2187499988</v>
      </c>
      <c r="O191">
        <v>1782482.837499999</v>
      </c>
      <c r="P191">
        <v>1782464.4562499989</v>
      </c>
      <c r="Q191">
        <v>1782446.0749999988</v>
      </c>
      <c r="R191">
        <v>1782427.6937499987</v>
      </c>
      <c r="S191">
        <v>1782409.3124999986</v>
      </c>
      <c r="T191">
        <v>1782390.9312499985</v>
      </c>
      <c r="U191">
        <v>1782372.5499999984</v>
      </c>
      <c r="V191">
        <v>1782354.1687499983</v>
      </c>
      <c r="W191">
        <v>1782335.7874999982</v>
      </c>
      <c r="X191">
        <v>1782317.4062499981</v>
      </c>
      <c r="Y191">
        <v>1781809.3156249982</v>
      </c>
      <c r="Z191">
        <v>1781301.2249999982</v>
      </c>
      <c r="AA191">
        <v>1780793.1343749983</v>
      </c>
      <c r="AB191">
        <v>1780285.0437499983</v>
      </c>
      <c r="AC191">
        <v>1779776.9531249984</v>
      </c>
      <c r="AD191">
        <v>1779268.8624999984</v>
      </c>
      <c r="AE191">
        <v>1778760.7718749985</v>
      </c>
      <c r="AF191">
        <v>1778252.6812499985</v>
      </c>
      <c r="AG191">
        <v>1777744.5906249986</v>
      </c>
      <c r="AH191">
        <v>1777236.4999999986</v>
      </c>
    </row>
    <row r="192" spans="1:34">
      <c r="A192" t="s">
        <v>126</v>
      </c>
      <c r="B192" t="s">
        <v>179</v>
      </c>
      <c r="C192">
        <f t="shared" si="2"/>
        <v>1945</v>
      </c>
      <c r="D192">
        <v>824844.85227272729</v>
      </c>
      <c r="E192">
        <v>821845.89204545459</v>
      </c>
      <c r="F192">
        <v>818846.93181818188</v>
      </c>
      <c r="G192">
        <v>815847.97159090918</v>
      </c>
      <c r="H192">
        <v>812849.01136363647</v>
      </c>
      <c r="I192">
        <v>809850.05113636376</v>
      </c>
      <c r="J192">
        <v>806851.09090909106</v>
      </c>
      <c r="K192">
        <v>803852.13068181835</v>
      </c>
      <c r="L192">
        <v>800853.17045454565</v>
      </c>
      <c r="M192">
        <v>797854.21022727294</v>
      </c>
      <c r="N192">
        <v>794855.25</v>
      </c>
      <c r="O192">
        <v>790499.6875</v>
      </c>
      <c r="P192">
        <v>786144.125</v>
      </c>
      <c r="Q192">
        <v>781788.5625</v>
      </c>
      <c r="R192">
        <v>777433</v>
      </c>
      <c r="S192">
        <v>773077.4375</v>
      </c>
      <c r="T192">
        <v>768721.875</v>
      </c>
      <c r="U192">
        <v>764366.3125</v>
      </c>
      <c r="V192">
        <v>760010.75</v>
      </c>
      <c r="W192">
        <v>755655.1875</v>
      </c>
      <c r="X192">
        <v>751299.625</v>
      </c>
      <c r="Y192">
        <v>745742.47499999998</v>
      </c>
      <c r="Z192">
        <v>740185.32499999995</v>
      </c>
      <c r="AA192">
        <v>734628.17499999993</v>
      </c>
      <c r="AB192">
        <v>729071.02499999991</v>
      </c>
      <c r="AC192">
        <v>723513.87499999988</v>
      </c>
      <c r="AD192">
        <v>717956.72499999986</v>
      </c>
      <c r="AE192">
        <v>712399.57499999984</v>
      </c>
      <c r="AF192">
        <v>706842.42499999981</v>
      </c>
      <c r="AG192">
        <v>701285.27499999979</v>
      </c>
      <c r="AH192">
        <v>695728.125</v>
      </c>
    </row>
    <row r="193" spans="1:34">
      <c r="A193" t="s">
        <v>126</v>
      </c>
      <c r="B193" t="s">
        <v>179</v>
      </c>
      <c r="C193">
        <f t="shared" si="2"/>
        <v>1945969</v>
      </c>
      <c r="D193">
        <v>1620582.7272727273</v>
      </c>
      <c r="E193">
        <v>1614294.8295454546</v>
      </c>
      <c r="F193">
        <v>1608006.9318181819</v>
      </c>
      <c r="G193">
        <v>1601719.0340909092</v>
      </c>
      <c r="H193">
        <v>1595431.1363636365</v>
      </c>
      <c r="I193">
        <v>1589143.2386363638</v>
      </c>
      <c r="J193">
        <v>1582855.3409090911</v>
      </c>
      <c r="K193">
        <v>1576567.4431818184</v>
      </c>
      <c r="L193">
        <v>1570279.5454545456</v>
      </c>
      <c r="M193">
        <v>1563991.6477272729</v>
      </c>
      <c r="N193">
        <v>1557703.75</v>
      </c>
      <c r="O193">
        <v>1546629.95</v>
      </c>
      <c r="P193">
        <v>1535556.15</v>
      </c>
      <c r="Q193">
        <v>1524482.3499999999</v>
      </c>
      <c r="R193">
        <v>1513408.5499999998</v>
      </c>
      <c r="S193">
        <v>1502334.7499999998</v>
      </c>
      <c r="T193">
        <v>1491260.9499999997</v>
      </c>
      <c r="U193">
        <v>1480187.1499999997</v>
      </c>
      <c r="V193">
        <v>1469113.3499999996</v>
      </c>
      <c r="W193">
        <v>1458039.5499999996</v>
      </c>
      <c r="X193">
        <v>1446965.75</v>
      </c>
      <c r="Y193">
        <v>1431613.55</v>
      </c>
      <c r="Z193">
        <v>1416261.35</v>
      </c>
      <c r="AA193">
        <v>1400909.1500000001</v>
      </c>
      <c r="AB193">
        <v>1385556.9500000002</v>
      </c>
      <c r="AC193">
        <v>1370204.7500000002</v>
      </c>
      <c r="AD193">
        <v>1354852.5500000003</v>
      </c>
      <c r="AE193">
        <v>1339500.3500000003</v>
      </c>
      <c r="AF193">
        <v>1324148.1500000004</v>
      </c>
      <c r="AG193">
        <v>1308795.9500000004</v>
      </c>
      <c r="AH193">
        <v>1293443.75</v>
      </c>
    </row>
    <row r="194" spans="1:34">
      <c r="A194" t="s">
        <v>126</v>
      </c>
      <c r="B194" t="s">
        <v>179</v>
      </c>
      <c r="C194">
        <f t="shared" si="2"/>
        <v>1970989</v>
      </c>
      <c r="D194">
        <v>4165599.5568181816</v>
      </c>
      <c r="E194">
        <v>4160628.1136363633</v>
      </c>
      <c r="F194">
        <v>4155656.6704545449</v>
      </c>
      <c r="G194">
        <v>4150685.2272727266</v>
      </c>
      <c r="H194">
        <v>4145713.7840909082</v>
      </c>
      <c r="I194">
        <v>4140742.3409090899</v>
      </c>
      <c r="J194">
        <v>4135770.8977272715</v>
      </c>
      <c r="K194">
        <v>4130799.4545454532</v>
      </c>
      <c r="L194">
        <v>4125828.0113636348</v>
      </c>
      <c r="M194">
        <v>4120856.5681818165</v>
      </c>
      <c r="N194">
        <v>4115885.1249999977</v>
      </c>
      <c r="O194">
        <v>4105551.362499998</v>
      </c>
      <c r="P194">
        <v>4095217.5999999978</v>
      </c>
      <c r="Q194">
        <v>4084883.8374999976</v>
      </c>
      <c r="R194">
        <v>4074550.0749999974</v>
      </c>
      <c r="S194">
        <v>4064216.3124999972</v>
      </c>
      <c r="T194">
        <v>4053882.549999997</v>
      </c>
      <c r="U194">
        <v>4043548.7874999968</v>
      </c>
      <c r="V194">
        <v>4033215.0249999966</v>
      </c>
      <c r="W194">
        <v>4022881.2624999965</v>
      </c>
      <c r="X194">
        <v>4012547.4999999963</v>
      </c>
      <c r="Y194">
        <v>3996029.6499999962</v>
      </c>
      <c r="Z194">
        <v>3979511.7999999961</v>
      </c>
      <c r="AA194">
        <v>3962993.949999996</v>
      </c>
      <c r="AB194">
        <v>3946476.0999999959</v>
      </c>
      <c r="AC194">
        <v>3929958.2499999958</v>
      </c>
      <c r="AD194">
        <v>3913440.3999999957</v>
      </c>
      <c r="AE194">
        <v>3896922.5499999956</v>
      </c>
      <c r="AF194">
        <v>3880404.6999999955</v>
      </c>
      <c r="AG194">
        <v>3863886.8499999954</v>
      </c>
      <c r="AH194">
        <v>3847368.9999999963</v>
      </c>
    </row>
    <row r="195" spans="1:34">
      <c r="A195" t="s">
        <v>126</v>
      </c>
      <c r="B195" t="s">
        <v>179</v>
      </c>
      <c r="C195">
        <f t="shared" si="2"/>
        <v>19902010</v>
      </c>
      <c r="D195">
        <v>3993263.3409090908</v>
      </c>
      <c r="E195">
        <v>3993022.9318181816</v>
      </c>
      <c r="F195">
        <v>3992782.5227272725</v>
      </c>
      <c r="G195">
        <v>3992542.1136363633</v>
      </c>
      <c r="H195">
        <v>3992301.7045454541</v>
      </c>
      <c r="I195">
        <v>3992061.2954545449</v>
      </c>
      <c r="J195">
        <v>3991820.8863636358</v>
      </c>
      <c r="K195">
        <v>3991580.4772727266</v>
      </c>
      <c r="L195">
        <v>3991340.0681818174</v>
      </c>
      <c r="M195">
        <v>3991099.6590909082</v>
      </c>
      <c r="N195">
        <v>3990859.2499999977</v>
      </c>
      <c r="O195">
        <v>3989656.3499999978</v>
      </c>
      <c r="P195">
        <v>3988453.4499999979</v>
      </c>
      <c r="Q195">
        <v>3987250.549999998</v>
      </c>
      <c r="R195">
        <v>3986047.649999998</v>
      </c>
      <c r="S195">
        <v>3984844.7499999981</v>
      </c>
      <c r="T195">
        <v>3983641.8499999982</v>
      </c>
      <c r="U195">
        <v>3982438.9499999983</v>
      </c>
      <c r="V195">
        <v>3981236.0499999984</v>
      </c>
      <c r="W195">
        <v>3980033.1499999985</v>
      </c>
      <c r="X195">
        <v>3978830.2499999977</v>
      </c>
      <c r="Y195">
        <v>3975837.7749999976</v>
      </c>
      <c r="Z195">
        <v>3972845.2999999975</v>
      </c>
      <c r="AA195">
        <v>3969852.8249999974</v>
      </c>
      <c r="AB195">
        <v>3966860.3499999973</v>
      </c>
      <c r="AC195">
        <v>3963867.8749999972</v>
      </c>
      <c r="AD195">
        <v>3960875.3999999971</v>
      </c>
      <c r="AE195">
        <v>3957882.924999997</v>
      </c>
      <c r="AF195">
        <v>3954890.4499999969</v>
      </c>
      <c r="AG195">
        <v>3951897.9749999968</v>
      </c>
      <c r="AH195">
        <v>3948905.4999999977</v>
      </c>
    </row>
    <row r="196" spans="1:34">
      <c r="A196" t="s">
        <v>126</v>
      </c>
      <c r="B196" t="s">
        <v>179</v>
      </c>
      <c r="C196">
        <f t="shared" si="2"/>
        <v>2012020</v>
      </c>
      <c r="D196">
        <v>629856.47603090911</v>
      </c>
      <c r="E196">
        <v>629856.47745181818</v>
      </c>
      <c r="F196">
        <v>629856.47887272725</v>
      </c>
      <c r="G196">
        <v>629856.48029363633</v>
      </c>
      <c r="H196">
        <v>629856.4817145454</v>
      </c>
      <c r="I196">
        <v>629856.48313545447</v>
      </c>
      <c r="J196">
        <v>629856.48455636355</v>
      </c>
      <c r="K196">
        <v>629856.48597727262</v>
      </c>
      <c r="L196">
        <v>629856.48739818169</v>
      </c>
      <c r="M196">
        <v>629856.48881909077</v>
      </c>
      <c r="N196">
        <v>629856.49023999972</v>
      </c>
      <c r="O196">
        <v>629850.26074699976</v>
      </c>
      <c r="P196">
        <v>629844.0312539998</v>
      </c>
      <c r="Q196">
        <v>629837.80176099972</v>
      </c>
      <c r="R196">
        <v>629831.57226799964</v>
      </c>
      <c r="S196">
        <v>629825.34277499956</v>
      </c>
      <c r="T196">
        <v>629819.11328199948</v>
      </c>
      <c r="U196">
        <v>629812.8837889994</v>
      </c>
      <c r="V196">
        <v>629806.65429599932</v>
      </c>
      <c r="W196">
        <v>629800.42480299925</v>
      </c>
      <c r="X196">
        <v>629794.19530999917</v>
      </c>
      <c r="Y196">
        <v>629652.43339599925</v>
      </c>
      <c r="Z196">
        <v>629510.67148199934</v>
      </c>
      <c r="AA196">
        <v>629368.90956799942</v>
      </c>
      <c r="AB196">
        <v>629227.14765399951</v>
      </c>
      <c r="AC196">
        <v>629085.38573999959</v>
      </c>
      <c r="AD196">
        <v>628943.62382599968</v>
      </c>
      <c r="AE196">
        <v>628801.86191199976</v>
      </c>
      <c r="AF196">
        <v>628660.09999799985</v>
      </c>
      <c r="AG196">
        <v>628518.33808399993</v>
      </c>
      <c r="AH196">
        <v>628376.57616999978</v>
      </c>
    </row>
    <row r="197" spans="1:34">
      <c r="A197" t="s">
        <v>126</v>
      </c>
      <c r="B197" t="s">
        <v>181</v>
      </c>
      <c r="C197">
        <f t="shared" si="2"/>
        <v>1945</v>
      </c>
      <c r="D197">
        <v>4046737.4545454546</v>
      </c>
      <c r="E197">
        <v>4032180.9090909092</v>
      </c>
      <c r="F197">
        <v>4017624.3636363638</v>
      </c>
      <c r="G197">
        <v>4003067.8181818184</v>
      </c>
      <c r="H197">
        <v>3988511.2727272729</v>
      </c>
      <c r="I197">
        <v>3973954.7272727275</v>
      </c>
      <c r="J197">
        <v>3959398.1818181821</v>
      </c>
      <c r="K197">
        <v>3944841.6363636367</v>
      </c>
      <c r="L197">
        <v>3930285.0909090913</v>
      </c>
      <c r="M197">
        <v>3915728.5454545459</v>
      </c>
      <c r="N197">
        <v>3901172</v>
      </c>
      <c r="O197">
        <v>3880820.15</v>
      </c>
      <c r="P197">
        <v>3860468.3</v>
      </c>
      <c r="Q197">
        <v>3840116.4499999997</v>
      </c>
      <c r="R197">
        <v>3819764.5999999996</v>
      </c>
      <c r="S197">
        <v>3799412.7499999995</v>
      </c>
      <c r="T197">
        <v>3779060.8999999994</v>
      </c>
      <c r="U197">
        <v>3758709.0499999993</v>
      </c>
      <c r="V197">
        <v>3738357.1999999993</v>
      </c>
      <c r="W197">
        <v>3718005.3499999992</v>
      </c>
      <c r="X197">
        <v>3697653.5</v>
      </c>
      <c r="Y197">
        <v>3671935.6</v>
      </c>
      <c r="Z197">
        <v>3646217.7</v>
      </c>
      <c r="AA197">
        <v>3620499.8000000003</v>
      </c>
      <c r="AB197">
        <v>3594781.9000000004</v>
      </c>
      <c r="AC197">
        <v>3569064.0000000005</v>
      </c>
      <c r="AD197">
        <v>3543346.1000000006</v>
      </c>
      <c r="AE197">
        <v>3517628.2000000007</v>
      </c>
      <c r="AF197">
        <v>3491910.3000000007</v>
      </c>
      <c r="AG197">
        <v>3466192.4000000008</v>
      </c>
      <c r="AH197">
        <v>3440474.5</v>
      </c>
    </row>
    <row r="198" spans="1:34">
      <c r="A198" t="s">
        <v>126</v>
      </c>
      <c r="B198" t="s">
        <v>181</v>
      </c>
      <c r="C198">
        <f t="shared" si="2"/>
        <v>1945969</v>
      </c>
      <c r="D198">
        <v>7273621.4545454541</v>
      </c>
      <c r="E198">
        <v>7245016.9090909082</v>
      </c>
      <c r="F198">
        <v>7216412.3636363624</v>
      </c>
      <c r="G198">
        <v>7187807.8181818165</v>
      </c>
      <c r="H198">
        <v>7159203.2727272706</v>
      </c>
      <c r="I198">
        <v>7130598.7272727247</v>
      </c>
      <c r="J198">
        <v>7101994.1818181789</v>
      </c>
      <c r="K198">
        <v>7073389.636363633</v>
      </c>
      <c r="L198">
        <v>7044785.0909090871</v>
      </c>
      <c r="M198">
        <v>7016180.5454545412</v>
      </c>
      <c r="N198">
        <v>6987576</v>
      </c>
      <c r="O198">
        <v>6939337.7000000002</v>
      </c>
      <c r="P198">
        <v>6891099.4000000004</v>
      </c>
      <c r="Q198">
        <v>6842861.1000000006</v>
      </c>
      <c r="R198">
        <v>6794622.8000000007</v>
      </c>
      <c r="S198">
        <v>6746384.5000000009</v>
      </c>
      <c r="T198">
        <v>6698146.2000000011</v>
      </c>
      <c r="U198">
        <v>6649907.9000000013</v>
      </c>
      <c r="V198">
        <v>6601669.6000000015</v>
      </c>
      <c r="W198">
        <v>6553431.3000000017</v>
      </c>
      <c r="X198">
        <v>6505193</v>
      </c>
      <c r="Y198">
        <v>6439247.5</v>
      </c>
      <c r="Z198">
        <v>6373302</v>
      </c>
      <c r="AA198">
        <v>6307356.5</v>
      </c>
      <c r="AB198">
        <v>6241411</v>
      </c>
      <c r="AC198">
        <v>6175465.5</v>
      </c>
      <c r="AD198">
        <v>6109520</v>
      </c>
      <c r="AE198">
        <v>6043574.5</v>
      </c>
      <c r="AF198">
        <v>5977629</v>
      </c>
      <c r="AG198">
        <v>5911683.5</v>
      </c>
      <c r="AH198">
        <v>5845738</v>
      </c>
    </row>
    <row r="199" spans="1:34">
      <c r="A199" t="s">
        <v>126</v>
      </c>
      <c r="B199" t="s">
        <v>181</v>
      </c>
      <c r="C199">
        <f t="shared" si="2"/>
        <v>1970989</v>
      </c>
      <c r="D199">
        <v>3971925.6136363633</v>
      </c>
      <c r="E199">
        <v>3961783.9772727266</v>
      </c>
      <c r="F199">
        <v>3951642.3409090899</v>
      </c>
      <c r="G199">
        <v>3941500.7045454532</v>
      </c>
      <c r="H199">
        <v>3931359.0681818165</v>
      </c>
      <c r="I199">
        <v>3921217.4318181798</v>
      </c>
      <c r="J199">
        <v>3911075.7954545431</v>
      </c>
      <c r="K199">
        <v>3900934.1590909064</v>
      </c>
      <c r="L199">
        <v>3890792.5227272697</v>
      </c>
      <c r="M199">
        <v>3880650.886363633</v>
      </c>
      <c r="N199">
        <v>3870509.25</v>
      </c>
      <c r="O199">
        <v>3851854.0249999999</v>
      </c>
      <c r="P199">
        <v>3833198.8</v>
      </c>
      <c r="Q199">
        <v>3814543.5749999997</v>
      </c>
      <c r="R199">
        <v>3795888.3499999996</v>
      </c>
      <c r="S199">
        <v>3777233.1249999995</v>
      </c>
      <c r="T199">
        <v>3758577.8999999994</v>
      </c>
      <c r="U199">
        <v>3739922.6749999993</v>
      </c>
      <c r="V199">
        <v>3721267.4499999993</v>
      </c>
      <c r="W199">
        <v>3702612.2249999992</v>
      </c>
      <c r="X199">
        <v>3683957</v>
      </c>
      <c r="Y199">
        <v>3655024.0749999997</v>
      </c>
      <c r="Z199">
        <v>3626091.1499999994</v>
      </c>
      <c r="AA199">
        <v>3597158.2249999992</v>
      </c>
      <c r="AB199">
        <v>3568225.2999999989</v>
      </c>
      <c r="AC199">
        <v>3539292.3749999986</v>
      </c>
      <c r="AD199">
        <v>3510359.4499999983</v>
      </c>
      <c r="AE199">
        <v>3481426.524999998</v>
      </c>
      <c r="AF199">
        <v>3452493.5999999978</v>
      </c>
      <c r="AG199">
        <v>3423560.6749999975</v>
      </c>
      <c r="AH199">
        <v>3394627.75</v>
      </c>
    </row>
    <row r="200" spans="1:34">
      <c r="A200" t="s">
        <v>126</v>
      </c>
      <c r="B200" t="s">
        <v>181</v>
      </c>
      <c r="C200">
        <f t="shared" ref="C200:C263" si="3">C195</f>
        <v>19902010</v>
      </c>
      <c r="D200">
        <v>1914215.9318181816</v>
      </c>
      <c r="E200">
        <v>1913385.4886363633</v>
      </c>
      <c r="F200">
        <v>1912555.0454545449</v>
      </c>
      <c r="G200">
        <v>1911724.6022727266</v>
      </c>
      <c r="H200">
        <v>1910894.1590909082</v>
      </c>
      <c r="I200">
        <v>1910063.7159090899</v>
      </c>
      <c r="J200">
        <v>1909233.2727272715</v>
      </c>
      <c r="K200">
        <v>1908402.8295454532</v>
      </c>
      <c r="L200">
        <v>1907572.3863636348</v>
      </c>
      <c r="M200">
        <v>1906741.9431818165</v>
      </c>
      <c r="N200">
        <v>1905911.5</v>
      </c>
      <c r="O200">
        <v>1904448.375</v>
      </c>
      <c r="P200">
        <v>1902985.25</v>
      </c>
      <c r="Q200">
        <v>1901522.125</v>
      </c>
      <c r="R200">
        <v>1900059</v>
      </c>
      <c r="S200">
        <v>1898595.875</v>
      </c>
      <c r="T200">
        <v>1897132.75</v>
      </c>
      <c r="U200">
        <v>1895669.625</v>
      </c>
      <c r="V200">
        <v>1894206.5</v>
      </c>
      <c r="W200">
        <v>1892743.375</v>
      </c>
      <c r="X200">
        <v>1891280.25</v>
      </c>
      <c r="Y200">
        <v>1887723.4375000002</v>
      </c>
      <c r="Z200">
        <v>1884166.6250000005</v>
      </c>
      <c r="AA200">
        <v>1880609.8125000007</v>
      </c>
      <c r="AB200">
        <v>1877053.0000000009</v>
      </c>
      <c r="AC200">
        <v>1873496.1875000012</v>
      </c>
      <c r="AD200">
        <v>1869939.3750000014</v>
      </c>
      <c r="AE200">
        <v>1866382.5625000016</v>
      </c>
      <c r="AF200">
        <v>1862825.7500000019</v>
      </c>
      <c r="AG200">
        <v>1859268.9375000021</v>
      </c>
      <c r="AH200">
        <v>1855712.125</v>
      </c>
    </row>
    <row r="201" spans="1:34">
      <c r="A201" t="s">
        <v>126</v>
      </c>
      <c r="B201" t="s">
        <v>181</v>
      </c>
      <c r="C201">
        <f t="shared" si="3"/>
        <v>2012020</v>
      </c>
      <c r="D201">
        <v>1353869.4602272727</v>
      </c>
      <c r="E201">
        <v>1353736.0767045454</v>
      </c>
      <c r="F201">
        <v>1353602.6931818181</v>
      </c>
      <c r="G201">
        <v>1353469.3096590908</v>
      </c>
      <c r="H201">
        <v>1353335.9261363635</v>
      </c>
      <c r="I201">
        <v>1353202.5426136362</v>
      </c>
      <c r="J201">
        <v>1353069.1590909089</v>
      </c>
      <c r="K201">
        <v>1352935.7755681816</v>
      </c>
      <c r="L201">
        <v>1352802.3920454544</v>
      </c>
      <c r="M201">
        <v>1352669.0085227271</v>
      </c>
      <c r="N201">
        <v>1352535.6249999995</v>
      </c>
      <c r="O201">
        <v>1352521.8906249995</v>
      </c>
      <c r="P201">
        <v>1352508.1562499995</v>
      </c>
      <c r="Q201">
        <v>1352494.4218749995</v>
      </c>
      <c r="R201">
        <v>1352480.6874999995</v>
      </c>
      <c r="S201">
        <v>1352466.9531249995</v>
      </c>
      <c r="T201">
        <v>1352453.2187499995</v>
      </c>
      <c r="U201">
        <v>1352439.4843749995</v>
      </c>
      <c r="V201">
        <v>1352425.7499999995</v>
      </c>
      <c r="W201">
        <v>1352412.0156249995</v>
      </c>
      <c r="X201">
        <v>1352398.28125</v>
      </c>
      <c r="Y201">
        <v>1352089.2281249999</v>
      </c>
      <c r="Z201">
        <v>1351780.1749999998</v>
      </c>
      <c r="AA201">
        <v>1351471.1218749997</v>
      </c>
      <c r="AB201">
        <v>1351162.0687499996</v>
      </c>
      <c r="AC201">
        <v>1350853.0156249995</v>
      </c>
      <c r="AD201">
        <v>1350543.9624999994</v>
      </c>
      <c r="AE201">
        <v>1350234.9093749993</v>
      </c>
      <c r="AF201">
        <v>1349925.8562499993</v>
      </c>
      <c r="AG201">
        <v>1349616.8031249992</v>
      </c>
      <c r="AH201">
        <v>1349307.7499999991</v>
      </c>
    </row>
    <row r="202" spans="1:34">
      <c r="A202" t="s">
        <v>126</v>
      </c>
      <c r="B202" t="s">
        <v>183</v>
      </c>
      <c r="C202">
        <f t="shared" si="3"/>
        <v>1945</v>
      </c>
      <c r="D202">
        <v>2159692.5340909092</v>
      </c>
      <c r="E202">
        <v>2151409.0681818184</v>
      </c>
      <c r="F202">
        <v>2143125.6022727275</v>
      </c>
      <c r="G202">
        <v>2134842.1363636367</v>
      </c>
      <c r="H202">
        <v>2126558.6704545459</v>
      </c>
      <c r="I202">
        <v>2118275.2045454551</v>
      </c>
      <c r="J202">
        <v>2109991.7386363642</v>
      </c>
      <c r="K202">
        <v>2101708.2727272734</v>
      </c>
      <c r="L202">
        <v>2093424.8068181826</v>
      </c>
      <c r="M202">
        <v>2085141.3409090918</v>
      </c>
      <c r="N202">
        <v>2076857.875</v>
      </c>
      <c r="O202">
        <v>2065265.5</v>
      </c>
      <c r="P202">
        <v>2053673.125</v>
      </c>
      <c r="Q202">
        <v>2042080.75</v>
      </c>
      <c r="R202">
        <v>2030488.375</v>
      </c>
      <c r="S202">
        <v>2018896</v>
      </c>
      <c r="T202">
        <v>2007303.625</v>
      </c>
      <c r="U202">
        <v>1995711.25</v>
      </c>
      <c r="V202">
        <v>1984118.875</v>
      </c>
      <c r="W202">
        <v>1972526.5</v>
      </c>
      <c r="X202">
        <v>1960934.125</v>
      </c>
      <c r="Y202">
        <v>1946117.0249999999</v>
      </c>
      <c r="Z202">
        <v>1931299.9249999998</v>
      </c>
      <c r="AA202">
        <v>1916482.8249999997</v>
      </c>
      <c r="AB202">
        <v>1901665.7249999996</v>
      </c>
      <c r="AC202">
        <v>1886848.6249999995</v>
      </c>
      <c r="AD202">
        <v>1872031.5249999994</v>
      </c>
      <c r="AE202">
        <v>1857214.4249999993</v>
      </c>
      <c r="AF202">
        <v>1842397.3249999993</v>
      </c>
      <c r="AG202">
        <v>1827580.2249999992</v>
      </c>
      <c r="AH202">
        <v>1812763.125</v>
      </c>
    </row>
    <row r="203" spans="1:34">
      <c r="A203" t="s">
        <v>126</v>
      </c>
      <c r="B203" t="s">
        <v>183</v>
      </c>
      <c r="C203">
        <f t="shared" si="3"/>
        <v>1945969</v>
      </c>
      <c r="D203">
        <v>2963351.5909090908</v>
      </c>
      <c r="E203">
        <v>2952044.6818181816</v>
      </c>
      <c r="F203">
        <v>2940737.7727272725</v>
      </c>
      <c r="G203">
        <v>2929430.8636363633</v>
      </c>
      <c r="H203">
        <v>2918123.9545454541</v>
      </c>
      <c r="I203">
        <v>2906817.0454545449</v>
      </c>
      <c r="J203">
        <v>2895510.1363636358</v>
      </c>
      <c r="K203">
        <v>2884203.2272727266</v>
      </c>
      <c r="L203">
        <v>2872896.3181818174</v>
      </c>
      <c r="M203">
        <v>2861589.4090909082</v>
      </c>
      <c r="N203">
        <v>2850282.5</v>
      </c>
      <c r="O203">
        <v>2831221.75</v>
      </c>
      <c r="P203">
        <v>2812161</v>
      </c>
      <c r="Q203">
        <v>2793100.25</v>
      </c>
      <c r="R203">
        <v>2774039.5</v>
      </c>
      <c r="S203">
        <v>2754978.75</v>
      </c>
      <c r="T203">
        <v>2735918</v>
      </c>
      <c r="U203">
        <v>2716857.25</v>
      </c>
      <c r="V203">
        <v>2697796.5</v>
      </c>
      <c r="W203">
        <v>2678735.75</v>
      </c>
      <c r="X203">
        <v>2659675</v>
      </c>
      <c r="Y203">
        <v>2633127.9249999998</v>
      </c>
      <c r="Z203">
        <v>2606580.8499999996</v>
      </c>
      <c r="AA203">
        <v>2580033.7749999994</v>
      </c>
      <c r="AB203">
        <v>2553486.6999999993</v>
      </c>
      <c r="AC203">
        <v>2526939.6249999991</v>
      </c>
      <c r="AD203">
        <v>2500392.5499999989</v>
      </c>
      <c r="AE203">
        <v>2473845.4749999987</v>
      </c>
      <c r="AF203">
        <v>2447298.3999999985</v>
      </c>
      <c r="AG203">
        <v>2420751.3249999983</v>
      </c>
      <c r="AH203">
        <v>2394204.25</v>
      </c>
    </row>
    <row r="204" spans="1:34">
      <c r="A204" t="s">
        <v>126</v>
      </c>
      <c r="B204" t="s">
        <v>183</v>
      </c>
      <c r="C204">
        <f t="shared" si="3"/>
        <v>1970989</v>
      </c>
      <c r="D204">
        <v>4526740.5113636367</v>
      </c>
      <c r="E204">
        <v>4520690.3977272734</v>
      </c>
      <c r="F204">
        <v>4514640.2840909101</v>
      </c>
      <c r="G204">
        <v>4508590.1704545468</v>
      </c>
      <c r="H204">
        <v>4502540.0568181835</v>
      </c>
      <c r="I204">
        <v>4496489.9431818202</v>
      </c>
      <c r="J204">
        <v>4490439.8295454569</v>
      </c>
      <c r="K204">
        <v>4484389.7159090936</v>
      </c>
      <c r="L204">
        <v>4478339.6022727303</v>
      </c>
      <c r="M204">
        <v>4472289.488636367</v>
      </c>
      <c r="N204">
        <v>4466239.3750000019</v>
      </c>
      <c r="O204">
        <v>4455044.0375000015</v>
      </c>
      <c r="P204">
        <v>4443848.7000000011</v>
      </c>
      <c r="Q204">
        <v>4432653.3625000007</v>
      </c>
      <c r="R204">
        <v>4421458.0250000004</v>
      </c>
      <c r="S204">
        <v>4410262.6875</v>
      </c>
      <c r="T204">
        <v>4399067.3499999996</v>
      </c>
      <c r="U204">
        <v>4387872.0124999993</v>
      </c>
      <c r="V204">
        <v>4376676.6749999989</v>
      </c>
      <c r="W204">
        <v>4365481.3374999985</v>
      </c>
      <c r="X204">
        <v>4354285.9999999981</v>
      </c>
      <c r="Y204">
        <v>4336380.674999998</v>
      </c>
      <c r="Z204">
        <v>4318475.3499999978</v>
      </c>
      <c r="AA204">
        <v>4300570.0249999976</v>
      </c>
      <c r="AB204">
        <v>4282664.6999999974</v>
      </c>
      <c r="AC204">
        <v>4264759.3749999972</v>
      </c>
      <c r="AD204">
        <v>4246854.049999997</v>
      </c>
      <c r="AE204">
        <v>4228948.7249999968</v>
      </c>
      <c r="AF204">
        <v>4211043.3999999966</v>
      </c>
      <c r="AG204">
        <v>4193138.0749999965</v>
      </c>
      <c r="AH204">
        <v>4175232.7499999963</v>
      </c>
    </row>
    <row r="205" spans="1:34">
      <c r="A205" t="s">
        <v>126</v>
      </c>
      <c r="B205" t="s">
        <v>183</v>
      </c>
      <c r="C205">
        <f t="shared" si="3"/>
        <v>19902010</v>
      </c>
      <c r="D205">
        <v>3065508.9318181816</v>
      </c>
      <c r="E205">
        <v>3064778.6136363633</v>
      </c>
      <c r="F205">
        <v>3064048.2954545449</v>
      </c>
      <c r="G205">
        <v>3063317.9772727266</v>
      </c>
      <c r="H205">
        <v>3062587.6590909082</v>
      </c>
      <c r="I205">
        <v>3061857.3409090899</v>
      </c>
      <c r="J205">
        <v>3061127.0227272715</v>
      </c>
      <c r="K205">
        <v>3060396.7045454532</v>
      </c>
      <c r="L205">
        <v>3059666.3863636348</v>
      </c>
      <c r="M205">
        <v>3058936.0681818165</v>
      </c>
      <c r="N205">
        <v>3058205.7499999977</v>
      </c>
      <c r="O205">
        <v>3057068.2124999976</v>
      </c>
      <c r="P205">
        <v>3055930.6749999975</v>
      </c>
      <c r="Q205">
        <v>3054793.1374999974</v>
      </c>
      <c r="R205">
        <v>3053655.5999999973</v>
      </c>
      <c r="S205">
        <v>3052518.0624999972</v>
      </c>
      <c r="T205">
        <v>3051380.5249999971</v>
      </c>
      <c r="U205">
        <v>3050242.987499997</v>
      </c>
      <c r="V205">
        <v>3049105.4499999969</v>
      </c>
      <c r="W205">
        <v>3047967.9124999968</v>
      </c>
      <c r="X205">
        <v>3046830.3749999977</v>
      </c>
      <c r="Y205">
        <v>3044183.0124999974</v>
      </c>
      <c r="Z205">
        <v>3041535.6499999976</v>
      </c>
      <c r="AA205">
        <v>3038888.2874999978</v>
      </c>
      <c r="AB205">
        <v>3036240.924999998</v>
      </c>
      <c r="AC205">
        <v>3033593.5624999981</v>
      </c>
      <c r="AD205">
        <v>3030946.1999999983</v>
      </c>
      <c r="AE205">
        <v>3028298.8374999985</v>
      </c>
      <c r="AF205">
        <v>3025651.4749999987</v>
      </c>
      <c r="AG205">
        <v>3023004.1124999989</v>
      </c>
      <c r="AH205">
        <v>3020356.7499999991</v>
      </c>
    </row>
    <row r="206" spans="1:34">
      <c r="A206" t="s">
        <v>126</v>
      </c>
      <c r="B206" t="s">
        <v>183</v>
      </c>
      <c r="C206">
        <f t="shared" si="3"/>
        <v>2012020</v>
      </c>
      <c r="D206">
        <v>379812.76420363632</v>
      </c>
      <c r="E206">
        <v>379728.12215727265</v>
      </c>
      <c r="F206">
        <v>379643.48011090897</v>
      </c>
      <c r="G206">
        <v>379558.8380645453</v>
      </c>
      <c r="H206">
        <v>379474.19601818162</v>
      </c>
      <c r="I206">
        <v>379389.55397181795</v>
      </c>
      <c r="J206">
        <v>379304.91192545427</v>
      </c>
      <c r="K206">
        <v>379220.2698790906</v>
      </c>
      <c r="L206">
        <v>379135.62783272692</v>
      </c>
      <c r="M206">
        <v>379050.98578636325</v>
      </c>
      <c r="N206">
        <v>378966.34373999998</v>
      </c>
      <c r="O206">
        <v>378961.74530299997</v>
      </c>
      <c r="P206">
        <v>378957.14686600002</v>
      </c>
      <c r="Q206">
        <v>378952.54842900007</v>
      </c>
      <c r="R206">
        <v>378947.94999200013</v>
      </c>
      <c r="S206">
        <v>378943.35155500018</v>
      </c>
      <c r="T206">
        <v>378938.75311800023</v>
      </c>
      <c r="U206">
        <v>378934.15468100028</v>
      </c>
      <c r="V206">
        <v>378929.55624400033</v>
      </c>
      <c r="W206">
        <v>378924.95780700038</v>
      </c>
      <c r="X206">
        <v>378920.35937000019</v>
      </c>
      <c r="Y206">
        <v>378798.28905700019</v>
      </c>
      <c r="Z206">
        <v>378676.21874400019</v>
      </c>
      <c r="AA206">
        <v>378554.14843100018</v>
      </c>
      <c r="AB206">
        <v>378432.07811800018</v>
      </c>
      <c r="AC206">
        <v>378310.00780500018</v>
      </c>
      <c r="AD206">
        <v>378187.93749200017</v>
      </c>
      <c r="AE206">
        <v>378065.86717900017</v>
      </c>
      <c r="AF206">
        <v>377943.79686600016</v>
      </c>
      <c r="AG206">
        <v>377821.72655300016</v>
      </c>
      <c r="AH206">
        <v>377699.65623999992</v>
      </c>
    </row>
    <row r="207" spans="1:34">
      <c r="A207" t="s">
        <v>126</v>
      </c>
      <c r="B207" t="s">
        <v>185</v>
      </c>
      <c r="C207">
        <f t="shared" si="3"/>
        <v>1945</v>
      </c>
      <c r="D207">
        <v>5116325.3636363633</v>
      </c>
      <c r="E207">
        <v>5098721.2272727266</v>
      </c>
      <c r="F207">
        <v>5081117.0909090899</v>
      </c>
      <c r="G207">
        <v>5063512.9545454532</v>
      </c>
      <c r="H207">
        <v>5045908.8181818165</v>
      </c>
      <c r="I207">
        <v>5028304.6818181798</v>
      </c>
      <c r="J207">
        <v>5010700.5454545431</v>
      </c>
      <c r="K207">
        <v>4993096.4090909064</v>
      </c>
      <c r="L207">
        <v>4975492.2727272697</v>
      </c>
      <c r="M207">
        <v>4957888.136363633</v>
      </c>
      <c r="N207">
        <v>4940284</v>
      </c>
      <c r="O207">
        <v>4914737.3</v>
      </c>
      <c r="P207">
        <v>4889190.5999999996</v>
      </c>
      <c r="Q207">
        <v>4863643.8999999994</v>
      </c>
      <c r="R207">
        <v>4838097.1999999993</v>
      </c>
      <c r="S207">
        <v>4812550.4999999991</v>
      </c>
      <c r="T207">
        <v>4787003.7999999989</v>
      </c>
      <c r="U207">
        <v>4761457.0999999987</v>
      </c>
      <c r="V207">
        <v>4735910.3999999985</v>
      </c>
      <c r="W207">
        <v>4710363.6999999983</v>
      </c>
      <c r="X207">
        <v>4684817</v>
      </c>
      <c r="Y207">
        <v>4652312.5</v>
      </c>
      <c r="Z207">
        <v>4619808</v>
      </c>
      <c r="AA207">
        <v>4587303.5</v>
      </c>
      <c r="AB207">
        <v>4554799</v>
      </c>
      <c r="AC207">
        <v>4522294.5</v>
      </c>
      <c r="AD207">
        <v>4489790</v>
      </c>
      <c r="AE207">
        <v>4457285.5</v>
      </c>
      <c r="AF207">
        <v>4424781</v>
      </c>
      <c r="AG207">
        <v>4392276.5</v>
      </c>
      <c r="AH207">
        <v>4359772</v>
      </c>
    </row>
    <row r="208" spans="1:34">
      <c r="A208" t="s">
        <v>126</v>
      </c>
      <c r="B208" t="s">
        <v>185</v>
      </c>
      <c r="C208">
        <f t="shared" si="3"/>
        <v>1945969</v>
      </c>
      <c r="D208">
        <v>6105851.4545454541</v>
      </c>
      <c r="E208">
        <v>6083774.9090909082</v>
      </c>
      <c r="F208">
        <v>6061698.3636363624</v>
      </c>
      <c r="G208">
        <v>6039621.8181818165</v>
      </c>
      <c r="H208">
        <v>6017545.2727272706</v>
      </c>
      <c r="I208">
        <v>5995468.7272727247</v>
      </c>
      <c r="J208">
        <v>5973392.1818181789</v>
      </c>
      <c r="K208">
        <v>5951315.636363633</v>
      </c>
      <c r="L208">
        <v>5929239.0909090871</v>
      </c>
      <c r="M208">
        <v>5907162.5454545412</v>
      </c>
      <c r="N208">
        <v>5885086</v>
      </c>
      <c r="O208">
        <v>5846383.4000000004</v>
      </c>
      <c r="P208">
        <v>5807680.8000000007</v>
      </c>
      <c r="Q208">
        <v>5768978.2000000011</v>
      </c>
      <c r="R208">
        <v>5730275.6000000015</v>
      </c>
      <c r="S208">
        <v>5691573.0000000019</v>
      </c>
      <c r="T208">
        <v>5652870.4000000022</v>
      </c>
      <c r="U208">
        <v>5614167.8000000026</v>
      </c>
      <c r="V208">
        <v>5575465.200000003</v>
      </c>
      <c r="W208">
        <v>5536762.6000000034</v>
      </c>
      <c r="X208">
        <v>5498060</v>
      </c>
      <c r="Y208">
        <v>5444161.8499999996</v>
      </c>
      <c r="Z208">
        <v>5390263.6999999993</v>
      </c>
      <c r="AA208">
        <v>5336365.5499999989</v>
      </c>
      <c r="AB208">
        <v>5282467.3999999985</v>
      </c>
      <c r="AC208">
        <v>5228569.2499999981</v>
      </c>
      <c r="AD208">
        <v>5174671.0999999978</v>
      </c>
      <c r="AE208">
        <v>5120772.9499999974</v>
      </c>
      <c r="AF208">
        <v>5066874.799999997</v>
      </c>
      <c r="AG208">
        <v>5012976.6499999966</v>
      </c>
      <c r="AH208">
        <v>4959078.5</v>
      </c>
    </row>
    <row r="209" spans="1:34">
      <c r="A209" t="s">
        <v>126</v>
      </c>
      <c r="B209" t="s">
        <v>185</v>
      </c>
      <c r="C209">
        <f t="shared" si="3"/>
        <v>1970989</v>
      </c>
      <c r="D209">
        <v>3995082.5909090908</v>
      </c>
      <c r="E209">
        <v>3982419.4318181816</v>
      </c>
      <c r="F209">
        <v>3969756.2727272725</v>
      </c>
      <c r="G209">
        <v>3957093.1136363633</v>
      </c>
      <c r="H209">
        <v>3944429.9545454541</v>
      </c>
      <c r="I209">
        <v>3931766.7954545449</v>
      </c>
      <c r="J209">
        <v>3919103.6363636358</v>
      </c>
      <c r="K209">
        <v>3906440.4772727266</v>
      </c>
      <c r="L209">
        <v>3893777.3181818174</v>
      </c>
      <c r="M209">
        <v>3881114.1590909082</v>
      </c>
      <c r="N209">
        <v>3868451</v>
      </c>
      <c r="O209">
        <v>3841526.2749999999</v>
      </c>
      <c r="P209">
        <v>3814601.55</v>
      </c>
      <c r="Q209">
        <v>3787676.8249999997</v>
      </c>
      <c r="R209">
        <v>3760752.0999999996</v>
      </c>
      <c r="S209">
        <v>3733827.3749999995</v>
      </c>
      <c r="T209">
        <v>3706902.6499999994</v>
      </c>
      <c r="U209">
        <v>3679977.9249999993</v>
      </c>
      <c r="V209">
        <v>3653053.1999999993</v>
      </c>
      <c r="W209">
        <v>3626128.4749999992</v>
      </c>
      <c r="X209">
        <v>3599203.75</v>
      </c>
      <c r="Y209">
        <v>3555149.8499999996</v>
      </c>
      <c r="Z209">
        <v>3511095.9499999993</v>
      </c>
      <c r="AA209">
        <v>3467042.0499999989</v>
      </c>
      <c r="AB209">
        <v>3422988.1499999985</v>
      </c>
      <c r="AC209">
        <v>3378934.2499999981</v>
      </c>
      <c r="AD209">
        <v>3334880.3499999978</v>
      </c>
      <c r="AE209">
        <v>3290826.4499999974</v>
      </c>
      <c r="AF209">
        <v>3246772.549999997</v>
      </c>
      <c r="AG209">
        <v>3202718.6499999966</v>
      </c>
      <c r="AH209">
        <v>3158664.75</v>
      </c>
    </row>
    <row r="210" spans="1:34">
      <c r="A210" t="s">
        <v>126</v>
      </c>
      <c r="B210" t="s">
        <v>185</v>
      </c>
      <c r="C210">
        <f t="shared" si="3"/>
        <v>19902010</v>
      </c>
      <c r="D210">
        <v>9861671.8181818202</v>
      </c>
      <c r="E210">
        <v>9860830.1363636404</v>
      </c>
      <c r="F210">
        <v>9859988.4545454606</v>
      </c>
      <c r="G210">
        <v>9859146.7727272809</v>
      </c>
      <c r="H210">
        <v>9858305.0909091011</v>
      </c>
      <c r="I210">
        <v>9857463.4090909213</v>
      </c>
      <c r="J210">
        <v>9856621.7272727415</v>
      </c>
      <c r="K210">
        <v>9855780.0454545617</v>
      </c>
      <c r="L210">
        <v>9854938.3636363819</v>
      </c>
      <c r="M210">
        <v>9854096.6818182021</v>
      </c>
      <c r="N210">
        <v>9853255.0000000186</v>
      </c>
      <c r="O210">
        <v>9849768.4500000179</v>
      </c>
      <c r="P210">
        <v>9846281.9000000171</v>
      </c>
      <c r="Q210">
        <v>9842795.3500000164</v>
      </c>
      <c r="R210">
        <v>9839308.8000000156</v>
      </c>
      <c r="S210">
        <v>9835822.2500000149</v>
      </c>
      <c r="T210">
        <v>9832335.7000000142</v>
      </c>
      <c r="U210">
        <v>9828849.1500000134</v>
      </c>
      <c r="V210">
        <v>9825362.6000000127</v>
      </c>
      <c r="W210">
        <v>9821876.0500000119</v>
      </c>
      <c r="X210">
        <v>9818389.5000000186</v>
      </c>
      <c r="Y210">
        <v>9810140.8500000201</v>
      </c>
      <c r="Z210">
        <v>9801892.2000000216</v>
      </c>
      <c r="AA210">
        <v>9793643.5500000231</v>
      </c>
      <c r="AB210">
        <v>9785394.9000000246</v>
      </c>
      <c r="AC210">
        <v>9777146.2500000261</v>
      </c>
      <c r="AD210">
        <v>9768897.6000000276</v>
      </c>
      <c r="AE210">
        <v>9760648.9500000291</v>
      </c>
      <c r="AF210">
        <v>9752400.3000000305</v>
      </c>
      <c r="AG210">
        <v>9744151.650000032</v>
      </c>
      <c r="AH210">
        <v>9735903.0000000261</v>
      </c>
    </row>
    <row r="211" spans="1:34">
      <c r="A211" t="s">
        <v>126</v>
      </c>
      <c r="B211" t="s">
        <v>185</v>
      </c>
      <c r="C211">
        <f t="shared" si="3"/>
        <v>2012020</v>
      </c>
      <c r="D211">
        <v>1939180.4751445455</v>
      </c>
      <c r="E211">
        <v>1939180.4893490912</v>
      </c>
      <c r="F211">
        <v>1939180.5035536368</v>
      </c>
      <c r="G211">
        <v>1939180.5177581825</v>
      </c>
      <c r="H211">
        <v>1939180.5319627281</v>
      </c>
      <c r="I211">
        <v>1939180.5461672738</v>
      </c>
      <c r="J211">
        <v>1939180.5603718194</v>
      </c>
      <c r="K211">
        <v>1939180.5745763651</v>
      </c>
      <c r="L211">
        <v>1939180.5887809107</v>
      </c>
      <c r="M211">
        <v>1939180.6029854564</v>
      </c>
      <c r="N211">
        <v>1939180.6171900006</v>
      </c>
      <c r="O211">
        <v>1939161.9289090007</v>
      </c>
      <c r="P211">
        <v>1939143.2406280008</v>
      </c>
      <c r="Q211">
        <v>1939124.5523470009</v>
      </c>
      <c r="R211">
        <v>1939105.864066001</v>
      </c>
      <c r="S211">
        <v>1939087.1757850011</v>
      </c>
      <c r="T211">
        <v>1939068.4875040012</v>
      </c>
      <c r="U211">
        <v>1939049.7992230013</v>
      </c>
      <c r="V211">
        <v>1939031.1109420015</v>
      </c>
      <c r="W211">
        <v>1939012.4226610016</v>
      </c>
      <c r="X211">
        <v>1938993.7343800014</v>
      </c>
      <c r="Y211">
        <v>1938561.2289110012</v>
      </c>
      <c r="Z211">
        <v>1938128.723442001</v>
      </c>
      <c r="AA211">
        <v>1937696.2179730008</v>
      </c>
      <c r="AB211">
        <v>1937263.7125040006</v>
      </c>
      <c r="AC211">
        <v>1936831.2070350004</v>
      </c>
      <c r="AD211">
        <v>1936398.7015660002</v>
      </c>
      <c r="AE211">
        <v>1935966.196097</v>
      </c>
      <c r="AF211">
        <v>1935533.6906279998</v>
      </c>
      <c r="AG211">
        <v>1935101.1851589996</v>
      </c>
      <c r="AH211">
        <v>1934668.6796900001</v>
      </c>
    </row>
    <row r="212" spans="1:34">
      <c r="A212" t="s">
        <v>128</v>
      </c>
      <c r="B212" t="s">
        <v>175</v>
      </c>
      <c r="C212">
        <f t="shared" si="3"/>
        <v>1945</v>
      </c>
      <c r="D212">
        <v>19652184.363636363</v>
      </c>
      <c r="E212">
        <v>19593688.727272727</v>
      </c>
      <c r="F212">
        <v>19535193.09090909</v>
      </c>
      <c r="G212">
        <v>19476697.454545453</v>
      </c>
      <c r="H212">
        <v>19418201.818181816</v>
      </c>
      <c r="I212">
        <v>19359706.18181818</v>
      </c>
      <c r="J212">
        <v>19301210.545454543</v>
      </c>
      <c r="K212">
        <v>19242714.909090906</v>
      </c>
      <c r="L212">
        <v>19184219.27272727</v>
      </c>
      <c r="M212">
        <v>19125723.636363633</v>
      </c>
      <c r="N212">
        <v>19067228</v>
      </c>
      <c r="O212">
        <v>18981147</v>
      </c>
      <c r="P212">
        <v>18895066</v>
      </c>
      <c r="Q212">
        <v>18808985</v>
      </c>
      <c r="R212">
        <v>18722904</v>
      </c>
      <c r="S212">
        <v>18636823</v>
      </c>
      <c r="T212">
        <v>18550742</v>
      </c>
      <c r="U212">
        <v>18464661</v>
      </c>
      <c r="V212">
        <v>18378580</v>
      </c>
      <c r="W212">
        <v>18292499</v>
      </c>
      <c r="X212">
        <v>18206418</v>
      </c>
      <c r="Y212">
        <v>18088030.399999999</v>
      </c>
      <c r="Z212">
        <v>17969642.799999997</v>
      </c>
      <c r="AA212">
        <v>17851255.199999996</v>
      </c>
      <c r="AB212">
        <v>17732867.599999994</v>
      </c>
      <c r="AC212">
        <v>17614479.999999993</v>
      </c>
      <c r="AD212">
        <v>17496092.399999991</v>
      </c>
      <c r="AE212">
        <v>17377704.79999999</v>
      </c>
      <c r="AF212">
        <v>17259317.199999988</v>
      </c>
      <c r="AG212">
        <v>17140929.599999987</v>
      </c>
      <c r="AH212">
        <v>17022542</v>
      </c>
    </row>
    <row r="213" spans="1:34">
      <c r="A213" t="s">
        <v>128</v>
      </c>
      <c r="B213" t="s">
        <v>175</v>
      </c>
      <c r="C213">
        <f t="shared" si="3"/>
        <v>1945969</v>
      </c>
      <c r="D213">
        <v>10253313.545454545</v>
      </c>
      <c r="E213">
        <v>10222794.09090909</v>
      </c>
      <c r="F213">
        <v>10192274.636363635</v>
      </c>
      <c r="G213">
        <v>10161755.18181818</v>
      </c>
      <c r="H213">
        <v>10131235.727272725</v>
      </c>
      <c r="I213">
        <v>10100716.27272727</v>
      </c>
      <c r="J213">
        <v>10070196.818181815</v>
      </c>
      <c r="K213">
        <v>10039677.36363636</v>
      </c>
      <c r="L213">
        <v>10009157.909090905</v>
      </c>
      <c r="M213">
        <v>9978638.4545454495</v>
      </c>
      <c r="N213">
        <v>9948119</v>
      </c>
      <c r="O213">
        <v>9903207.1999999993</v>
      </c>
      <c r="P213">
        <v>9858295.3999999985</v>
      </c>
      <c r="Q213">
        <v>9813383.5999999978</v>
      </c>
      <c r="R213">
        <v>9768471.799999997</v>
      </c>
      <c r="S213">
        <v>9723559.9999999963</v>
      </c>
      <c r="T213">
        <v>9678648.1999999955</v>
      </c>
      <c r="U213">
        <v>9633736.3999999948</v>
      </c>
      <c r="V213">
        <v>9588824.599999994</v>
      </c>
      <c r="W213">
        <v>9543912.7999999933</v>
      </c>
      <c r="X213">
        <v>9499001</v>
      </c>
      <c r="Y213">
        <v>9437233.5</v>
      </c>
      <c r="Z213">
        <v>9375466</v>
      </c>
      <c r="AA213">
        <v>9313698.5</v>
      </c>
      <c r="AB213">
        <v>9251931</v>
      </c>
      <c r="AC213">
        <v>9190163.5</v>
      </c>
      <c r="AD213">
        <v>9128396</v>
      </c>
      <c r="AE213">
        <v>9066628.5</v>
      </c>
      <c r="AF213">
        <v>9004861</v>
      </c>
      <c r="AG213">
        <v>8943093.5</v>
      </c>
      <c r="AH213">
        <v>8881326</v>
      </c>
    </row>
    <row r="214" spans="1:34">
      <c r="A214" t="s">
        <v>128</v>
      </c>
      <c r="B214" t="s">
        <v>175</v>
      </c>
      <c r="C214">
        <f t="shared" si="3"/>
        <v>1970989</v>
      </c>
      <c r="D214">
        <v>4265322.7727272725</v>
      </c>
      <c r="E214">
        <v>4245715.0454545449</v>
      </c>
      <c r="F214">
        <v>4226107.3181818174</v>
      </c>
      <c r="G214">
        <v>4206499.5909090899</v>
      </c>
      <c r="H214">
        <v>4186891.8636363624</v>
      </c>
      <c r="I214">
        <v>4167284.1363636348</v>
      </c>
      <c r="J214">
        <v>4147676.4090909073</v>
      </c>
      <c r="K214">
        <v>4128068.6818181793</v>
      </c>
      <c r="L214">
        <v>4108460.9545454513</v>
      </c>
      <c r="M214">
        <v>4088853.2272727233</v>
      </c>
      <c r="N214">
        <v>4069245.5</v>
      </c>
      <c r="O214">
        <v>4030893.0500000007</v>
      </c>
      <c r="P214">
        <v>3992540.6000000015</v>
      </c>
      <c r="Q214">
        <v>3954188.1500000022</v>
      </c>
      <c r="R214">
        <v>3915835.700000003</v>
      </c>
      <c r="S214">
        <v>3877483.2500000037</v>
      </c>
      <c r="T214">
        <v>3839130.8000000045</v>
      </c>
      <c r="U214">
        <v>3800778.3500000052</v>
      </c>
      <c r="V214">
        <v>3762425.900000006</v>
      </c>
      <c r="W214">
        <v>3724073.4500000067</v>
      </c>
      <c r="X214">
        <v>3685721</v>
      </c>
      <c r="Y214">
        <v>3619095.7249999992</v>
      </c>
      <c r="Z214">
        <v>3552470.4499999983</v>
      </c>
      <c r="AA214">
        <v>3485845.1749999975</v>
      </c>
      <c r="AB214">
        <v>3419219.8999999966</v>
      </c>
      <c r="AC214">
        <v>3352594.6249999958</v>
      </c>
      <c r="AD214">
        <v>3285969.349999995</v>
      </c>
      <c r="AE214">
        <v>3219344.0749999941</v>
      </c>
      <c r="AF214">
        <v>3152718.7999999933</v>
      </c>
      <c r="AG214">
        <v>3086093.5249999925</v>
      </c>
      <c r="AH214">
        <v>3019468.25</v>
      </c>
    </row>
    <row r="215" spans="1:34">
      <c r="A215" t="s">
        <v>128</v>
      </c>
      <c r="B215" t="s">
        <v>175</v>
      </c>
      <c r="C215">
        <f t="shared" si="3"/>
        <v>19902010</v>
      </c>
      <c r="D215">
        <v>46863619.63636364</v>
      </c>
      <c r="E215">
        <v>46853005.272727281</v>
      </c>
      <c r="F215">
        <v>46842390.909090921</v>
      </c>
      <c r="G215">
        <v>46831776.545454562</v>
      </c>
      <c r="H215">
        <v>46821162.181818202</v>
      </c>
      <c r="I215">
        <v>46810547.818181843</v>
      </c>
      <c r="J215">
        <v>46799933.454545483</v>
      </c>
      <c r="K215">
        <v>46789319.090909123</v>
      </c>
      <c r="L215">
        <v>46778704.727272764</v>
      </c>
      <c r="M215">
        <v>46768090.363636404</v>
      </c>
      <c r="N215">
        <v>46757476.000000037</v>
      </c>
      <c r="O215">
        <v>46722868.400000036</v>
      </c>
      <c r="P215">
        <v>46688260.800000042</v>
      </c>
      <c r="Q215">
        <v>46653653.200000048</v>
      </c>
      <c r="R215">
        <v>46619045.600000054</v>
      </c>
      <c r="S215">
        <v>46584438.00000006</v>
      </c>
      <c r="T215">
        <v>46549830.400000066</v>
      </c>
      <c r="U215">
        <v>46515222.800000072</v>
      </c>
      <c r="V215">
        <v>46480615.200000077</v>
      </c>
      <c r="W215">
        <v>46446007.600000083</v>
      </c>
      <c r="X215">
        <v>46411400.00000006</v>
      </c>
      <c r="Y215">
        <v>46334466.800000057</v>
      </c>
      <c r="Z215">
        <v>46257533.600000054</v>
      </c>
      <c r="AA215">
        <v>46180600.400000051</v>
      </c>
      <c r="AB215">
        <v>46103667.200000048</v>
      </c>
      <c r="AC215">
        <v>46026734.000000045</v>
      </c>
      <c r="AD215">
        <v>45949800.800000042</v>
      </c>
      <c r="AE215">
        <v>45872867.600000039</v>
      </c>
      <c r="AF215">
        <v>45795934.400000036</v>
      </c>
      <c r="AG215">
        <v>45719001.200000033</v>
      </c>
      <c r="AH215">
        <v>45642068.00000006</v>
      </c>
    </row>
    <row r="216" spans="1:34">
      <c r="A216" t="s">
        <v>128</v>
      </c>
      <c r="B216" t="s">
        <v>175</v>
      </c>
      <c r="C216">
        <f t="shared" si="3"/>
        <v>2012020</v>
      </c>
      <c r="D216">
        <v>3556845.25</v>
      </c>
      <c r="E216">
        <v>3556845.25</v>
      </c>
      <c r="F216">
        <v>3556845.25</v>
      </c>
      <c r="G216">
        <v>3556845.25</v>
      </c>
      <c r="H216">
        <v>3556845.25</v>
      </c>
      <c r="I216">
        <v>3556845.25</v>
      </c>
      <c r="J216">
        <v>3556845.25</v>
      </c>
      <c r="K216">
        <v>3556845.25</v>
      </c>
      <c r="L216">
        <v>3556845.25</v>
      </c>
      <c r="M216">
        <v>3556845.25</v>
      </c>
      <c r="N216">
        <v>3556845.25</v>
      </c>
      <c r="O216">
        <v>3556820.4875000003</v>
      </c>
      <c r="P216">
        <v>3556795.7250000001</v>
      </c>
      <c r="Q216">
        <v>3556770.9624999999</v>
      </c>
      <c r="R216">
        <v>3556746.1999999997</v>
      </c>
      <c r="S216">
        <v>3556721.4374999995</v>
      </c>
      <c r="T216">
        <v>3556696.6749999993</v>
      </c>
      <c r="U216">
        <v>3556671.9124999992</v>
      </c>
      <c r="V216">
        <v>3556647.149999999</v>
      </c>
      <c r="W216">
        <v>3556622.3874999988</v>
      </c>
      <c r="X216">
        <v>3556597.6249999986</v>
      </c>
      <c r="Y216">
        <v>3555934.2749999985</v>
      </c>
      <c r="Z216">
        <v>3555270.9249999984</v>
      </c>
      <c r="AA216">
        <v>3554607.5749999983</v>
      </c>
      <c r="AB216">
        <v>3553944.2249999982</v>
      </c>
      <c r="AC216">
        <v>3553280.8749999981</v>
      </c>
      <c r="AD216">
        <v>3552617.524999998</v>
      </c>
      <c r="AE216">
        <v>3551954.174999998</v>
      </c>
      <c r="AF216">
        <v>3551290.8249999979</v>
      </c>
      <c r="AG216">
        <v>3550627.4749999978</v>
      </c>
      <c r="AH216">
        <v>3549964.1249999977</v>
      </c>
    </row>
    <row r="217" spans="1:34">
      <c r="A217" t="s">
        <v>128</v>
      </c>
      <c r="B217" t="s">
        <v>177</v>
      </c>
      <c r="C217">
        <f t="shared" si="3"/>
        <v>1945</v>
      </c>
      <c r="D217">
        <v>30476453.454545453</v>
      </c>
      <c r="E217">
        <v>30384737.909090906</v>
      </c>
      <c r="F217">
        <v>30293022.36363636</v>
      </c>
      <c r="G217">
        <v>30201306.818181813</v>
      </c>
      <c r="H217">
        <v>30109591.272727266</v>
      </c>
      <c r="I217">
        <v>30017875.727272719</v>
      </c>
      <c r="J217">
        <v>29926160.181818172</v>
      </c>
      <c r="K217">
        <v>29834444.636363626</v>
      </c>
      <c r="L217">
        <v>29742729.090909079</v>
      </c>
      <c r="M217">
        <v>29651013.545454532</v>
      </c>
      <c r="N217">
        <v>29559298</v>
      </c>
      <c r="O217">
        <v>29423070.5</v>
      </c>
      <c r="P217">
        <v>29286843</v>
      </c>
      <c r="Q217">
        <v>29150615.5</v>
      </c>
      <c r="R217">
        <v>29014388</v>
      </c>
      <c r="S217">
        <v>28878160.5</v>
      </c>
      <c r="T217">
        <v>28741933</v>
      </c>
      <c r="U217">
        <v>28605705.5</v>
      </c>
      <c r="V217">
        <v>28469478</v>
      </c>
      <c r="W217">
        <v>28333250.5</v>
      </c>
      <c r="X217">
        <v>28197023</v>
      </c>
      <c r="Y217">
        <v>28010263</v>
      </c>
      <c r="Z217">
        <v>27823503</v>
      </c>
      <c r="AA217">
        <v>27636743</v>
      </c>
      <c r="AB217">
        <v>27449983</v>
      </c>
      <c r="AC217">
        <v>27263223</v>
      </c>
      <c r="AD217">
        <v>27076463</v>
      </c>
      <c r="AE217">
        <v>26889703</v>
      </c>
      <c r="AF217">
        <v>26702943</v>
      </c>
      <c r="AG217">
        <v>26516183</v>
      </c>
      <c r="AH217">
        <v>26329423</v>
      </c>
    </row>
    <row r="218" spans="1:34">
      <c r="A218" t="s">
        <v>128</v>
      </c>
      <c r="B218" t="s">
        <v>177</v>
      </c>
      <c r="C218">
        <f t="shared" si="3"/>
        <v>1945969</v>
      </c>
      <c r="D218">
        <v>15900757.454545453</v>
      </c>
      <c r="E218">
        <v>15852905.909090906</v>
      </c>
      <c r="F218">
        <v>15805054.36363636</v>
      </c>
      <c r="G218">
        <v>15757202.818181813</v>
      </c>
      <c r="H218">
        <v>15709351.272727266</v>
      </c>
      <c r="I218">
        <v>15661499.727272719</v>
      </c>
      <c r="J218">
        <v>15613648.181818172</v>
      </c>
      <c r="K218">
        <v>15565796.636363626</v>
      </c>
      <c r="L218">
        <v>15517945.090909079</v>
      </c>
      <c r="M218">
        <v>15470093.545454532</v>
      </c>
      <c r="N218">
        <v>15422241.999999991</v>
      </c>
      <c r="O218">
        <v>15351166.79999999</v>
      </c>
      <c r="P218">
        <v>15280091.59999999</v>
      </c>
      <c r="Q218">
        <v>15209016.399999991</v>
      </c>
      <c r="R218">
        <v>15137941.199999992</v>
      </c>
      <c r="S218">
        <v>15066865.999999993</v>
      </c>
      <c r="T218">
        <v>14995790.799999993</v>
      </c>
      <c r="U218">
        <v>14924715.599999994</v>
      </c>
      <c r="V218">
        <v>14853640.399999995</v>
      </c>
      <c r="W218">
        <v>14782565.199999996</v>
      </c>
      <c r="X218">
        <v>14711489.999999996</v>
      </c>
      <c r="Y218">
        <v>14614049.999999996</v>
      </c>
      <c r="Z218">
        <v>14516609.999999996</v>
      </c>
      <c r="AA218">
        <v>14419169.999999996</v>
      </c>
      <c r="AB218">
        <v>14321729.999999996</v>
      </c>
      <c r="AC218">
        <v>14224289.999999996</v>
      </c>
      <c r="AD218">
        <v>14126849.999999996</v>
      </c>
      <c r="AE218">
        <v>14029409.999999996</v>
      </c>
      <c r="AF218">
        <v>13931969.999999996</v>
      </c>
      <c r="AG218">
        <v>13834529.999999996</v>
      </c>
      <c r="AH218">
        <v>13737089.999999996</v>
      </c>
    </row>
    <row r="219" spans="1:34">
      <c r="A219" t="s">
        <v>128</v>
      </c>
      <c r="B219" t="s">
        <v>177</v>
      </c>
      <c r="C219">
        <f t="shared" si="3"/>
        <v>1970989</v>
      </c>
      <c r="D219">
        <v>21328458.34090909</v>
      </c>
      <c r="E219">
        <v>21302619.18181818</v>
      </c>
      <c r="F219">
        <v>21276780.02272727</v>
      </c>
      <c r="G219">
        <v>21250940.86363636</v>
      </c>
      <c r="H219">
        <v>21225101.704545449</v>
      </c>
      <c r="I219">
        <v>21199262.545454539</v>
      </c>
      <c r="J219">
        <v>21173423.386363629</v>
      </c>
      <c r="K219">
        <v>21147584.227272719</v>
      </c>
      <c r="L219">
        <v>21121745.068181809</v>
      </c>
      <c r="M219">
        <v>21095905.909090899</v>
      </c>
      <c r="N219">
        <v>21070066.75</v>
      </c>
      <c r="O219">
        <v>21026485.875</v>
      </c>
      <c r="P219">
        <v>20982905</v>
      </c>
      <c r="Q219">
        <v>20939324.125</v>
      </c>
      <c r="R219">
        <v>20895743.25</v>
      </c>
      <c r="S219">
        <v>20852162.375</v>
      </c>
      <c r="T219">
        <v>20808581.5</v>
      </c>
      <c r="U219">
        <v>20765000.625</v>
      </c>
      <c r="V219">
        <v>20721419.75</v>
      </c>
      <c r="W219">
        <v>20677838.875</v>
      </c>
      <c r="X219">
        <v>20634257.999999996</v>
      </c>
      <c r="Y219">
        <v>20566488.749999996</v>
      </c>
      <c r="Z219">
        <v>20498719.499999996</v>
      </c>
      <c r="AA219">
        <v>20430950.249999996</v>
      </c>
      <c r="AB219">
        <v>20363180.999999996</v>
      </c>
      <c r="AC219">
        <v>20295411.749999996</v>
      </c>
      <c r="AD219">
        <v>20227642.499999996</v>
      </c>
      <c r="AE219">
        <v>20159873.249999996</v>
      </c>
      <c r="AF219">
        <v>20092103.999999996</v>
      </c>
      <c r="AG219">
        <v>20024334.749999996</v>
      </c>
      <c r="AH219">
        <v>19956565.5</v>
      </c>
    </row>
    <row r="220" spans="1:34">
      <c r="A220" t="s">
        <v>128</v>
      </c>
      <c r="B220" t="s">
        <v>177</v>
      </c>
      <c r="C220">
        <f t="shared" si="3"/>
        <v>19902010</v>
      </c>
      <c r="D220">
        <v>15597639.59090909</v>
      </c>
      <c r="E220">
        <v>15590259.18181818</v>
      </c>
      <c r="F220">
        <v>15582878.77272727</v>
      </c>
      <c r="G220">
        <v>15575498.36363636</v>
      </c>
      <c r="H220">
        <v>15568117.954545449</v>
      </c>
      <c r="I220">
        <v>15560737.545454539</v>
      </c>
      <c r="J220">
        <v>15553357.136363629</v>
      </c>
      <c r="K220">
        <v>15545976.727272719</v>
      </c>
      <c r="L220">
        <v>15538596.318181809</v>
      </c>
      <c r="M220">
        <v>15531215.909090899</v>
      </c>
      <c r="N220">
        <v>15523835.5</v>
      </c>
      <c r="O220">
        <v>15502191.199999999</v>
      </c>
      <c r="P220">
        <v>15480546.899999999</v>
      </c>
      <c r="Q220">
        <v>15458902.599999998</v>
      </c>
      <c r="R220">
        <v>15437258.299999997</v>
      </c>
      <c r="S220">
        <v>15415613.999999996</v>
      </c>
      <c r="T220">
        <v>15393969.699999996</v>
      </c>
      <c r="U220">
        <v>15372325.399999995</v>
      </c>
      <c r="V220">
        <v>15350681.099999994</v>
      </c>
      <c r="W220">
        <v>15329036.799999993</v>
      </c>
      <c r="X220">
        <v>15307392.5</v>
      </c>
      <c r="Y220">
        <v>15259583.349999998</v>
      </c>
      <c r="Z220">
        <v>15211774.199999996</v>
      </c>
      <c r="AA220">
        <v>15163965.049999993</v>
      </c>
      <c r="AB220">
        <v>15116155.899999991</v>
      </c>
      <c r="AC220">
        <v>15068346.749999989</v>
      </c>
      <c r="AD220">
        <v>15020537.599999987</v>
      </c>
      <c r="AE220">
        <v>14972728.449999984</v>
      </c>
      <c r="AF220">
        <v>14924919.299999982</v>
      </c>
      <c r="AG220">
        <v>14877110.14999998</v>
      </c>
      <c r="AH220">
        <v>14829301</v>
      </c>
    </row>
    <row r="221" spans="1:34">
      <c r="A221" t="s">
        <v>128</v>
      </c>
      <c r="B221" t="s">
        <v>177</v>
      </c>
      <c r="C221">
        <f t="shared" si="3"/>
        <v>2012020</v>
      </c>
      <c r="D221">
        <v>2024676.2180472726</v>
      </c>
      <c r="E221">
        <v>2024676.2095245454</v>
      </c>
      <c r="F221">
        <v>2024676.2010018181</v>
      </c>
      <c r="G221">
        <v>2024676.1924790908</v>
      </c>
      <c r="H221">
        <v>2024676.1839563635</v>
      </c>
      <c r="I221">
        <v>2024676.1754336362</v>
      </c>
      <c r="J221">
        <v>2024676.1669109089</v>
      </c>
      <c r="K221">
        <v>2024676.1583881816</v>
      </c>
      <c r="L221">
        <v>2024676.1498654543</v>
      </c>
      <c r="M221">
        <v>2024676.141342727</v>
      </c>
      <c r="N221">
        <v>2024676.1328200004</v>
      </c>
      <c r="O221">
        <v>2024656.9039130004</v>
      </c>
      <c r="P221">
        <v>2024637.6750060003</v>
      </c>
      <c r="Q221">
        <v>2024618.4460990003</v>
      </c>
      <c r="R221">
        <v>2024599.2171920002</v>
      </c>
      <c r="S221">
        <v>2024579.9882850002</v>
      </c>
      <c r="T221">
        <v>2024560.7593780002</v>
      </c>
      <c r="U221">
        <v>2024541.5304710001</v>
      </c>
      <c r="V221">
        <v>2024522.3015640001</v>
      </c>
      <c r="W221">
        <v>2024503.072657</v>
      </c>
      <c r="X221">
        <v>2024483.8437500007</v>
      </c>
      <c r="Y221">
        <v>2023904.8867190008</v>
      </c>
      <c r="Z221">
        <v>2023325.9296880008</v>
      </c>
      <c r="AA221">
        <v>2022746.9726570009</v>
      </c>
      <c r="AB221">
        <v>2022168.0156260009</v>
      </c>
      <c r="AC221">
        <v>2021589.058595001</v>
      </c>
      <c r="AD221">
        <v>2021010.1015640011</v>
      </c>
      <c r="AE221">
        <v>2020431.1445330011</v>
      </c>
      <c r="AF221">
        <v>2019852.1875020012</v>
      </c>
      <c r="AG221">
        <v>2019273.2304710012</v>
      </c>
      <c r="AH221">
        <v>2018694.2734400006</v>
      </c>
    </row>
    <row r="222" spans="1:34">
      <c r="A222" t="s">
        <v>128</v>
      </c>
      <c r="B222" t="s">
        <v>179</v>
      </c>
      <c r="C222">
        <f t="shared" si="3"/>
        <v>1945</v>
      </c>
      <c r="D222">
        <v>13630251.818181818</v>
      </c>
      <c r="E222">
        <v>13589276.636363637</v>
      </c>
      <c r="F222">
        <v>13548301.454545455</v>
      </c>
      <c r="G222">
        <v>13507326.272727273</v>
      </c>
      <c r="H222">
        <v>13466351.090909092</v>
      </c>
      <c r="I222">
        <v>13425375.90909091</v>
      </c>
      <c r="J222">
        <v>13384400.727272728</v>
      </c>
      <c r="K222">
        <v>13343425.545454547</v>
      </c>
      <c r="L222">
        <v>13302450.363636365</v>
      </c>
      <c r="M222">
        <v>13261475.181818184</v>
      </c>
      <c r="N222">
        <v>13220500</v>
      </c>
      <c r="O222">
        <v>13159995.800000001</v>
      </c>
      <c r="P222">
        <v>13099491.600000001</v>
      </c>
      <c r="Q222">
        <v>13038987.400000002</v>
      </c>
      <c r="R222">
        <v>12978483.200000003</v>
      </c>
      <c r="S222">
        <v>12917979.000000004</v>
      </c>
      <c r="T222">
        <v>12857474.800000004</v>
      </c>
      <c r="U222">
        <v>12796970.600000005</v>
      </c>
      <c r="V222">
        <v>12736466.400000006</v>
      </c>
      <c r="W222">
        <v>12675962.200000007</v>
      </c>
      <c r="X222">
        <v>12615458</v>
      </c>
      <c r="Y222">
        <v>12532833.1</v>
      </c>
      <c r="Z222">
        <v>12450208.199999999</v>
      </c>
      <c r="AA222">
        <v>12367583.299999999</v>
      </c>
      <c r="AB222">
        <v>12284958.399999999</v>
      </c>
      <c r="AC222">
        <v>12202333.499999998</v>
      </c>
      <c r="AD222">
        <v>12119708.599999998</v>
      </c>
      <c r="AE222">
        <v>12037083.699999997</v>
      </c>
      <c r="AF222">
        <v>11954458.799999997</v>
      </c>
      <c r="AG222">
        <v>11871833.899999997</v>
      </c>
      <c r="AH222">
        <v>11789209</v>
      </c>
    </row>
    <row r="223" spans="1:34">
      <c r="A223" t="s">
        <v>128</v>
      </c>
      <c r="B223" t="s">
        <v>179</v>
      </c>
      <c r="C223">
        <f t="shared" si="3"/>
        <v>1945969</v>
      </c>
      <c r="D223">
        <v>7111435.1818181816</v>
      </c>
      <c r="E223">
        <v>7090056.8636363633</v>
      </c>
      <c r="F223">
        <v>7068678.5454545449</v>
      </c>
      <c r="G223">
        <v>7047300.2272727266</v>
      </c>
      <c r="H223">
        <v>7025921.9090909082</v>
      </c>
      <c r="I223">
        <v>7004543.5909090899</v>
      </c>
      <c r="J223">
        <v>6983165.2727272715</v>
      </c>
      <c r="K223">
        <v>6961786.9545454532</v>
      </c>
      <c r="L223">
        <v>6940408.6363636348</v>
      </c>
      <c r="M223">
        <v>6919030.3181818165</v>
      </c>
      <c r="N223">
        <v>6897652</v>
      </c>
      <c r="O223">
        <v>6866084.5999999996</v>
      </c>
      <c r="P223">
        <v>6834517.1999999993</v>
      </c>
      <c r="Q223">
        <v>6802949.7999999989</v>
      </c>
      <c r="R223">
        <v>6771382.3999999985</v>
      </c>
      <c r="S223">
        <v>6739814.9999999981</v>
      </c>
      <c r="T223">
        <v>6708247.5999999978</v>
      </c>
      <c r="U223">
        <v>6676680.1999999974</v>
      </c>
      <c r="V223">
        <v>6645112.799999997</v>
      </c>
      <c r="W223">
        <v>6613545.3999999966</v>
      </c>
      <c r="X223">
        <v>6581978</v>
      </c>
      <c r="Y223">
        <v>6538869.3499999996</v>
      </c>
      <c r="Z223">
        <v>6495760.6999999993</v>
      </c>
      <c r="AA223">
        <v>6452652.0499999989</v>
      </c>
      <c r="AB223">
        <v>6409543.3999999985</v>
      </c>
      <c r="AC223">
        <v>6366434.7499999981</v>
      </c>
      <c r="AD223">
        <v>6323326.0999999978</v>
      </c>
      <c r="AE223">
        <v>6280217.4499999974</v>
      </c>
      <c r="AF223">
        <v>6237108.799999997</v>
      </c>
      <c r="AG223">
        <v>6194000.1499999966</v>
      </c>
      <c r="AH223">
        <v>6150891.5</v>
      </c>
    </row>
    <row r="224" spans="1:34">
      <c r="A224" t="s">
        <v>128</v>
      </c>
      <c r="B224" t="s">
        <v>179</v>
      </c>
      <c r="C224">
        <f t="shared" si="3"/>
        <v>1970989</v>
      </c>
      <c r="D224">
        <v>9468546.4772727266</v>
      </c>
      <c r="E224">
        <v>9457023.7045454532</v>
      </c>
      <c r="F224">
        <v>9445500.9318181798</v>
      </c>
      <c r="G224">
        <v>9433978.1590909064</v>
      </c>
      <c r="H224">
        <v>9422455.386363633</v>
      </c>
      <c r="I224">
        <v>9410932.6136363596</v>
      </c>
      <c r="J224">
        <v>9399409.8409090862</v>
      </c>
      <c r="K224">
        <v>9387887.0681818128</v>
      </c>
      <c r="L224">
        <v>9376364.2954545394</v>
      </c>
      <c r="M224">
        <v>9364841.522727266</v>
      </c>
      <c r="N224">
        <v>9353318.7499999963</v>
      </c>
      <c r="O224">
        <v>9334094.674999997</v>
      </c>
      <c r="P224">
        <v>9314870.5999999978</v>
      </c>
      <c r="Q224">
        <v>9295646.5249999985</v>
      </c>
      <c r="R224">
        <v>9276422.4499999993</v>
      </c>
      <c r="S224">
        <v>9257198.375</v>
      </c>
      <c r="T224">
        <v>9237974.3000000007</v>
      </c>
      <c r="U224">
        <v>9218750.2250000015</v>
      </c>
      <c r="V224">
        <v>9199526.1500000022</v>
      </c>
      <c r="W224">
        <v>9180302.075000003</v>
      </c>
      <c r="X224">
        <v>9161078.0000000037</v>
      </c>
      <c r="Y224">
        <v>9131527.6500000022</v>
      </c>
      <c r="Z224">
        <v>9101977.3000000007</v>
      </c>
      <c r="AA224">
        <v>9072426.9499999993</v>
      </c>
      <c r="AB224">
        <v>9042876.5999999978</v>
      </c>
      <c r="AC224">
        <v>9013326.2499999963</v>
      </c>
      <c r="AD224">
        <v>8983775.8999999948</v>
      </c>
      <c r="AE224">
        <v>8954225.5499999933</v>
      </c>
      <c r="AF224">
        <v>8924675.1999999918</v>
      </c>
      <c r="AG224">
        <v>8895124.8499999903</v>
      </c>
      <c r="AH224">
        <v>8865574.4999999963</v>
      </c>
    </row>
    <row r="225" spans="1:34">
      <c r="A225" t="s">
        <v>128</v>
      </c>
      <c r="B225" t="s">
        <v>179</v>
      </c>
      <c r="C225">
        <f t="shared" si="3"/>
        <v>19902010</v>
      </c>
      <c r="D225">
        <v>16368801.454545453</v>
      </c>
      <c r="E225">
        <v>16365544.409090906</v>
      </c>
      <c r="F225">
        <v>16362287.36363636</v>
      </c>
      <c r="G225">
        <v>16359030.318181813</v>
      </c>
      <c r="H225">
        <v>16355773.272727266</v>
      </c>
      <c r="I225">
        <v>16352516.227272719</v>
      </c>
      <c r="J225">
        <v>16349259.181818172</v>
      </c>
      <c r="K225">
        <v>16346002.136363626</v>
      </c>
      <c r="L225">
        <v>16342745.090909079</v>
      </c>
      <c r="M225">
        <v>16339488.045454532</v>
      </c>
      <c r="N225">
        <v>16336230.999999991</v>
      </c>
      <c r="O225">
        <v>16326861.649999991</v>
      </c>
      <c r="P225">
        <v>16317492.29999999</v>
      </c>
      <c r="Q225">
        <v>16308122.949999988</v>
      </c>
      <c r="R225">
        <v>16298753.599999987</v>
      </c>
      <c r="S225">
        <v>16289384.249999985</v>
      </c>
      <c r="T225">
        <v>16280014.899999984</v>
      </c>
      <c r="U225">
        <v>16270645.549999982</v>
      </c>
      <c r="V225">
        <v>16261276.199999981</v>
      </c>
      <c r="W225">
        <v>16251906.849999979</v>
      </c>
      <c r="X225">
        <v>16242537.499999985</v>
      </c>
      <c r="Y225">
        <v>16222207.249999985</v>
      </c>
      <c r="Z225">
        <v>16201876.999999985</v>
      </c>
      <c r="AA225">
        <v>16181546.749999985</v>
      </c>
      <c r="AB225">
        <v>16161216.499999985</v>
      </c>
      <c r="AC225">
        <v>16140886.249999985</v>
      </c>
      <c r="AD225">
        <v>16120555.999999985</v>
      </c>
      <c r="AE225">
        <v>16100225.749999985</v>
      </c>
      <c r="AF225">
        <v>16079895.499999985</v>
      </c>
      <c r="AG225">
        <v>16059565.249999985</v>
      </c>
      <c r="AH225">
        <v>16039234.999999985</v>
      </c>
    </row>
    <row r="226" spans="1:34">
      <c r="A226" t="s">
        <v>128</v>
      </c>
      <c r="B226" t="s">
        <v>179</v>
      </c>
      <c r="C226">
        <f t="shared" si="3"/>
        <v>2012020</v>
      </c>
      <c r="D226">
        <v>1349848.7223036364</v>
      </c>
      <c r="E226">
        <v>1349848.7336672726</v>
      </c>
      <c r="F226">
        <v>1349848.7450309088</v>
      </c>
      <c r="G226">
        <v>1349848.7563945451</v>
      </c>
      <c r="H226">
        <v>1349848.7677581813</v>
      </c>
      <c r="I226">
        <v>1349848.7791218176</v>
      </c>
      <c r="J226">
        <v>1349848.7904854538</v>
      </c>
      <c r="K226">
        <v>1349848.80184909</v>
      </c>
      <c r="L226">
        <v>1349848.8132127263</v>
      </c>
      <c r="M226">
        <v>1349848.8245763625</v>
      </c>
      <c r="N226">
        <v>1349848.835939999</v>
      </c>
      <c r="O226">
        <v>1349839.5671899989</v>
      </c>
      <c r="P226">
        <v>1349830.2984399989</v>
      </c>
      <c r="Q226">
        <v>1349821.0296899988</v>
      </c>
      <c r="R226">
        <v>1349811.7609399988</v>
      </c>
      <c r="S226">
        <v>1349802.4921899987</v>
      </c>
      <c r="T226">
        <v>1349793.2234399987</v>
      </c>
      <c r="U226">
        <v>1349783.9546899986</v>
      </c>
      <c r="V226">
        <v>1349774.6859399986</v>
      </c>
      <c r="W226">
        <v>1349765.4171899986</v>
      </c>
      <c r="X226">
        <v>1349756.148439999</v>
      </c>
      <c r="Y226">
        <v>1349489.3921899989</v>
      </c>
      <c r="Z226">
        <v>1349222.6359399988</v>
      </c>
      <c r="AA226">
        <v>1348955.8796899987</v>
      </c>
      <c r="AB226">
        <v>1348689.1234399986</v>
      </c>
      <c r="AC226">
        <v>1348422.3671899985</v>
      </c>
      <c r="AD226">
        <v>1348155.6109399984</v>
      </c>
      <c r="AE226">
        <v>1347888.8546899983</v>
      </c>
      <c r="AF226">
        <v>1347622.0984399982</v>
      </c>
      <c r="AG226">
        <v>1347355.3421899981</v>
      </c>
      <c r="AH226">
        <v>1347088.5859399985</v>
      </c>
    </row>
    <row r="227" spans="1:34">
      <c r="A227" t="s">
        <v>128</v>
      </c>
      <c r="B227" t="s">
        <v>181</v>
      </c>
      <c r="C227">
        <f t="shared" si="3"/>
        <v>1945</v>
      </c>
      <c r="D227">
        <v>20041694.90909091</v>
      </c>
      <c r="E227">
        <v>19981275.81818182</v>
      </c>
      <c r="F227">
        <v>19920856.72727273</v>
      </c>
      <c r="G227">
        <v>19860437.63636364</v>
      </c>
      <c r="H227">
        <v>19800018.545454551</v>
      </c>
      <c r="I227">
        <v>19739599.454545461</v>
      </c>
      <c r="J227">
        <v>19679180.363636371</v>
      </c>
      <c r="K227">
        <v>19618761.272727281</v>
      </c>
      <c r="L227">
        <v>19558342.181818191</v>
      </c>
      <c r="M227">
        <v>19497923.090909101</v>
      </c>
      <c r="N227">
        <v>19437504</v>
      </c>
      <c r="O227">
        <v>19347265.800000001</v>
      </c>
      <c r="P227">
        <v>19257027.600000001</v>
      </c>
      <c r="Q227">
        <v>19166789.400000002</v>
      </c>
      <c r="R227">
        <v>19076551.200000003</v>
      </c>
      <c r="S227">
        <v>18986313.000000004</v>
      </c>
      <c r="T227">
        <v>18896074.800000004</v>
      </c>
      <c r="U227">
        <v>18805836.600000005</v>
      </c>
      <c r="V227">
        <v>18715598.400000006</v>
      </c>
      <c r="W227">
        <v>18625360.200000007</v>
      </c>
      <c r="X227">
        <v>18535122</v>
      </c>
      <c r="Y227">
        <v>18410993.399999999</v>
      </c>
      <c r="Z227">
        <v>18286864.799999997</v>
      </c>
      <c r="AA227">
        <v>18162736.199999996</v>
      </c>
      <c r="AB227">
        <v>18038607.599999994</v>
      </c>
      <c r="AC227">
        <v>17914478.999999993</v>
      </c>
      <c r="AD227">
        <v>17790350.399999991</v>
      </c>
      <c r="AE227">
        <v>17666221.79999999</v>
      </c>
      <c r="AF227">
        <v>17542093.199999988</v>
      </c>
      <c r="AG227">
        <v>17417964.599999987</v>
      </c>
      <c r="AH227">
        <v>17293836</v>
      </c>
    </row>
    <row r="228" spans="1:34">
      <c r="A228" t="s">
        <v>128</v>
      </c>
      <c r="B228" t="s">
        <v>181</v>
      </c>
      <c r="C228">
        <f t="shared" si="3"/>
        <v>1945969</v>
      </c>
      <c r="D228">
        <v>10456536</v>
      </c>
      <c r="E228">
        <v>10425013</v>
      </c>
      <c r="F228">
        <v>10393490</v>
      </c>
      <c r="G228">
        <v>10361967</v>
      </c>
      <c r="H228">
        <v>10330444</v>
      </c>
      <c r="I228">
        <v>10298921</v>
      </c>
      <c r="J228">
        <v>10267398</v>
      </c>
      <c r="K228">
        <v>10235875</v>
      </c>
      <c r="L228">
        <v>10204352</v>
      </c>
      <c r="M228">
        <v>10172829</v>
      </c>
      <c r="N228">
        <v>10141306</v>
      </c>
      <c r="O228">
        <v>10094225.199999999</v>
      </c>
      <c r="P228">
        <v>10047144.399999999</v>
      </c>
      <c r="Q228">
        <v>10000063.599999998</v>
      </c>
      <c r="R228">
        <v>9952982.799999997</v>
      </c>
      <c r="S228">
        <v>9905901.9999999963</v>
      </c>
      <c r="T228">
        <v>9858821.1999999955</v>
      </c>
      <c r="U228">
        <v>9811740.3999999948</v>
      </c>
      <c r="V228">
        <v>9764659.599999994</v>
      </c>
      <c r="W228">
        <v>9717578.7999999933</v>
      </c>
      <c r="X228">
        <v>9670498</v>
      </c>
      <c r="Y228">
        <v>9605735.3000000007</v>
      </c>
      <c r="Z228">
        <v>9540972.6000000015</v>
      </c>
      <c r="AA228">
        <v>9476209.9000000022</v>
      </c>
      <c r="AB228">
        <v>9411447.200000003</v>
      </c>
      <c r="AC228">
        <v>9346684.5000000037</v>
      </c>
      <c r="AD228">
        <v>9281921.8000000045</v>
      </c>
      <c r="AE228">
        <v>9217159.1000000052</v>
      </c>
      <c r="AF228">
        <v>9152396.400000006</v>
      </c>
      <c r="AG228">
        <v>9087633.7000000067</v>
      </c>
      <c r="AH228">
        <v>9022871</v>
      </c>
    </row>
    <row r="229" spans="1:34">
      <c r="A229" t="s">
        <v>128</v>
      </c>
      <c r="B229" t="s">
        <v>181</v>
      </c>
      <c r="C229">
        <f t="shared" si="3"/>
        <v>1970989</v>
      </c>
      <c r="D229">
        <v>4352705.4545454541</v>
      </c>
      <c r="E229">
        <v>4335386.4090909082</v>
      </c>
      <c r="F229">
        <v>4318067.3636363624</v>
      </c>
      <c r="G229">
        <v>4300748.3181818165</v>
      </c>
      <c r="H229">
        <v>4283429.2727272706</v>
      </c>
      <c r="I229">
        <v>4266110.2272727247</v>
      </c>
      <c r="J229">
        <v>4248791.1818181789</v>
      </c>
      <c r="K229">
        <v>4231472.136363633</v>
      </c>
      <c r="L229">
        <v>4214153.0909090871</v>
      </c>
      <c r="M229">
        <v>4196834.0454545412</v>
      </c>
      <c r="N229">
        <v>4179515</v>
      </c>
      <c r="O229">
        <v>4149738.3250000011</v>
      </c>
      <c r="P229">
        <v>4119961.6500000018</v>
      </c>
      <c r="Q229">
        <v>4090184.9750000024</v>
      </c>
      <c r="R229">
        <v>4060408.3000000031</v>
      </c>
      <c r="S229">
        <v>4030631.6250000037</v>
      </c>
      <c r="T229">
        <v>4000854.9500000044</v>
      </c>
      <c r="U229">
        <v>3971078.275000005</v>
      </c>
      <c r="V229">
        <v>3941301.6000000057</v>
      </c>
      <c r="W229">
        <v>3911524.9250000063</v>
      </c>
      <c r="X229">
        <v>3881748.25</v>
      </c>
      <c r="Y229">
        <v>3834622.9999999991</v>
      </c>
      <c r="Z229">
        <v>3787497.7499999981</v>
      </c>
      <c r="AA229">
        <v>3740372.4999999972</v>
      </c>
      <c r="AB229">
        <v>3693247.2499999963</v>
      </c>
      <c r="AC229">
        <v>3646121.9999999953</v>
      </c>
      <c r="AD229">
        <v>3598996.7499999944</v>
      </c>
      <c r="AE229">
        <v>3551871.4999999935</v>
      </c>
      <c r="AF229">
        <v>3504746.2499999925</v>
      </c>
      <c r="AG229">
        <v>3457620.9999999916</v>
      </c>
      <c r="AH229">
        <v>3410495.75</v>
      </c>
    </row>
    <row r="230" spans="1:34">
      <c r="A230" t="s">
        <v>128</v>
      </c>
      <c r="B230" t="s">
        <v>181</v>
      </c>
      <c r="C230">
        <f t="shared" si="3"/>
        <v>19902010</v>
      </c>
      <c r="D230">
        <v>11409924.818181816</v>
      </c>
      <c r="E230">
        <v>11404501.636363633</v>
      </c>
      <c r="F230">
        <v>11399078.454545449</v>
      </c>
      <c r="G230">
        <v>11393655.272727266</v>
      </c>
      <c r="H230">
        <v>11388232.090909082</v>
      </c>
      <c r="I230">
        <v>11382808.909090899</v>
      </c>
      <c r="J230">
        <v>11377385.727272715</v>
      </c>
      <c r="K230">
        <v>11371962.545454532</v>
      </c>
      <c r="L230">
        <v>11366539.363636348</v>
      </c>
      <c r="M230">
        <v>11361116.181818165</v>
      </c>
      <c r="N230">
        <v>11355693</v>
      </c>
      <c r="O230">
        <v>11339916.1</v>
      </c>
      <c r="P230">
        <v>11324139.199999999</v>
      </c>
      <c r="Q230">
        <v>11308362.299999999</v>
      </c>
      <c r="R230">
        <v>11292585.399999999</v>
      </c>
      <c r="S230">
        <v>11276808.499999998</v>
      </c>
      <c r="T230">
        <v>11261031.599999998</v>
      </c>
      <c r="U230">
        <v>11245254.699999997</v>
      </c>
      <c r="V230">
        <v>11229477.799999997</v>
      </c>
      <c r="W230">
        <v>11213700.899999997</v>
      </c>
      <c r="X230">
        <v>11197924</v>
      </c>
      <c r="Y230">
        <v>11163446.299999999</v>
      </c>
      <c r="Z230">
        <v>11128968.599999998</v>
      </c>
      <c r="AA230">
        <v>11094490.899999997</v>
      </c>
      <c r="AB230">
        <v>11060013.199999996</v>
      </c>
      <c r="AC230">
        <v>11025535.499999994</v>
      </c>
      <c r="AD230">
        <v>10991057.799999993</v>
      </c>
      <c r="AE230">
        <v>10956580.099999992</v>
      </c>
      <c r="AF230">
        <v>10922102.399999991</v>
      </c>
      <c r="AG230">
        <v>10887624.69999999</v>
      </c>
      <c r="AH230">
        <v>10853147</v>
      </c>
    </row>
    <row r="231" spans="1:34">
      <c r="A231" t="s">
        <v>128</v>
      </c>
      <c r="B231" t="s">
        <v>181</v>
      </c>
      <c r="C231">
        <f t="shared" si="3"/>
        <v>2012020</v>
      </c>
      <c r="D231">
        <v>2151864.2670454546</v>
      </c>
      <c r="E231">
        <v>2151864.2840909092</v>
      </c>
      <c r="F231">
        <v>2151864.3011363638</v>
      </c>
      <c r="G231">
        <v>2151864.3181818184</v>
      </c>
      <c r="H231">
        <v>2151864.3352272729</v>
      </c>
      <c r="I231">
        <v>2151864.3522727275</v>
      </c>
      <c r="J231">
        <v>2151864.3693181821</v>
      </c>
      <c r="K231">
        <v>2151864.3863636367</v>
      </c>
      <c r="L231">
        <v>2151864.4034090913</v>
      </c>
      <c r="M231">
        <v>2151864.4204545459</v>
      </c>
      <c r="N231">
        <v>2151864.4374999991</v>
      </c>
      <c r="O231">
        <v>2151850.7499999991</v>
      </c>
      <c r="P231">
        <v>2151837.0624999991</v>
      </c>
      <c r="Q231">
        <v>2151823.3749999991</v>
      </c>
      <c r="R231">
        <v>2151809.6874999991</v>
      </c>
      <c r="S231">
        <v>2151795.9999999991</v>
      </c>
      <c r="T231">
        <v>2151782.3124999991</v>
      </c>
      <c r="U231">
        <v>2151768.6249999991</v>
      </c>
      <c r="V231">
        <v>2151754.9374999991</v>
      </c>
      <c r="W231">
        <v>2151741.2499999991</v>
      </c>
      <c r="X231">
        <v>2151727.5624999991</v>
      </c>
      <c r="Y231">
        <v>2151333.4812499993</v>
      </c>
      <c r="Z231">
        <v>2150939.3999999994</v>
      </c>
      <c r="AA231">
        <v>2150545.3187499996</v>
      </c>
      <c r="AB231">
        <v>2150151.2374999998</v>
      </c>
      <c r="AC231">
        <v>2149757.15625</v>
      </c>
      <c r="AD231">
        <v>2149363.0750000002</v>
      </c>
      <c r="AE231">
        <v>2148968.9937500004</v>
      </c>
      <c r="AF231">
        <v>2148574.9125000006</v>
      </c>
      <c r="AG231">
        <v>2148180.8312500007</v>
      </c>
      <c r="AH231">
        <v>2147786.75</v>
      </c>
    </row>
    <row r="232" spans="1:34">
      <c r="A232" t="s">
        <v>128</v>
      </c>
      <c r="B232" t="s">
        <v>183</v>
      </c>
      <c r="C232">
        <f t="shared" si="3"/>
        <v>1945</v>
      </c>
      <c r="D232">
        <v>7145059.9090909092</v>
      </c>
      <c r="E232">
        <v>7123537.8181818184</v>
      </c>
      <c r="F232">
        <v>7102015.7272727275</v>
      </c>
      <c r="G232">
        <v>7080493.6363636367</v>
      </c>
      <c r="H232">
        <v>7058971.5454545459</v>
      </c>
      <c r="I232">
        <v>7037449.4545454551</v>
      </c>
      <c r="J232">
        <v>7015927.3636363642</v>
      </c>
      <c r="K232">
        <v>6994405.2727272734</v>
      </c>
      <c r="L232">
        <v>6972883.1818181826</v>
      </c>
      <c r="M232">
        <v>6951361.0909090918</v>
      </c>
      <c r="N232">
        <v>6929839</v>
      </c>
      <c r="O232">
        <v>6897830.75</v>
      </c>
      <c r="P232">
        <v>6865822.5</v>
      </c>
      <c r="Q232">
        <v>6833814.25</v>
      </c>
      <c r="R232">
        <v>6801806</v>
      </c>
      <c r="S232">
        <v>6769797.75</v>
      </c>
      <c r="T232">
        <v>6737789.5</v>
      </c>
      <c r="U232">
        <v>6705781.25</v>
      </c>
      <c r="V232">
        <v>6673773</v>
      </c>
      <c r="W232">
        <v>6641764.75</v>
      </c>
      <c r="X232">
        <v>6609756.5</v>
      </c>
      <c r="Y232">
        <v>6565862.75</v>
      </c>
      <c r="Z232">
        <v>6521969</v>
      </c>
      <c r="AA232">
        <v>6478075.25</v>
      </c>
      <c r="AB232">
        <v>6434181.5</v>
      </c>
      <c r="AC232">
        <v>6390287.75</v>
      </c>
      <c r="AD232">
        <v>6346394</v>
      </c>
      <c r="AE232">
        <v>6302500.25</v>
      </c>
      <c r="AF232">
        <v>6258606.5</v>
      </c>
      <c r="AG232">
        <v>6214712.75</v>
      </c>
      <c r="AH232">
        <v>6170819</v>
      </c>
    </row>
    <row r="233" spans="1:34">
      <c r="A233" t="s">
        <v>128</v>
      </c>
      <c r="B233" t="s">
        <v>183</v>
      </c>
      <c r="C233">
        <f t="shared" si="3"/>
        <v>1945969</v>
      </c>
      <c r="D233">
        <v>3727857.3181818184</v>
      </c>
      <c r="E233">
        <v>3716628.3863636367</v>
      </c>
      <c r="F233">
        <v>3705399.4545454551</v>
      </c>
      <c r="G233">
        <v>3694170.5227272734</v>
      </c>
      <c r="H233">
        <v>3682941.5909090918</v>
      </c>
      <c r="I233">
        <v>3671712.6590909101</v>
      </c>
      <c r="J233">
        <v>3660483.7272727285</v>
      </c>
      <c r="K233">
        <v>3649254.7954545468</v>
      </c>
      <c r="L233">
        <v>3638025.8636363652</v>
      </c>
      <c r="M233">
        <v>3626796.9318181835</v>
      </c>
      <c r="N233">
        <v>3615568</v>
      </c>
      <c r="O233">
        <v>3598868.05</v>
      </c>
      <c r="P233">
        <v>3582168.0999999996</v>
      </c>
      <c r="Q233">
        <v>3565468.1499999994</v>
      </c>
      <c r="R233">
        <v>3548768.1999999993</v>
      </c>
      <c r="S233">
        <v>3532068.2499999991</v>
      </c>
      <c r="T233">
        <v>3515368.2999999989</v>
      </c>
      <c r="U233">
        <v>3498668.3499999987</v>
      </c>
      <c r="V233">
        <v>3481968.3999999985</v>
      </c>
      <c r="W233">
        <v>3465268.4499999983</v>
      </c>
      <c r="X233">
        <v>3448568.5</v>
      </c>
      <c r="Y233">
        <v>3425667.4249999998</v>
      </c>
      <c r="Z233">
        <v>3402766.3499999996</v>
      </c>
      <c r="AA233">
        <v>3379865.2749999994</v>
      </c>
      <c r="AB233">
        <v>3356964.1999999993</v>
      </c>
      <c r="AC233">
        <v>3334063.1249999991</v>
      </c>
      <c r="AD233">
        <v>3311162.0499999989</v>
      </c>
      <c r="AE233">
        <v>3288260.9749999987</v>
      </c>
      <c r="AF233">
        <v>3265359.8999999985</v>
      </c>
      <c r="AG233">
        <v>3242458.8249999983</v>
      </c>
      <c r="AH233">
        <v>3219557.75</v>
      </c>
    </row>
    <row r="234" spans="1:34">
      <c r="A234" t="s">
        <v>128</v>
      </c>
      <c r="B234" t="s">
        <v>183</v>
      </c>
      <c r="C234">
        <f t="shared" si="3"/>
        <v>1970989</v>
      </c>
      <c r="D234">
        <v>5339314.4886363633</v>
      </c>
      <c r="E234">
        <v>5333153.6022727266</v>
      </c>
      <c r="F234">
        <v>5326992.7159090899</v>
      </c>
      <c r="G234">
        <v>5320831.8295454532</v>
      </c>
      <c r="H234">
        <v>5314670.9431818165</v>
      </c>
      <c r="I234">
        <v>5308510.0568181798</v>
      </c>
      <c r="J234">
        <v>5302349.1704545431</v>
      </c>
      <c r="K234">
        <v>5296188.2840909064</v>
      </c>
      <c r="L234">
        <v>5290027.3977272697</v>
      </c>
      <c r="M234">
        <v>5283866.511363633</v>
      </c>
      <c r="N234">
        <v>5277705.6249999981</v>
      </c>
      <c r="O234">
        <v>5267166.5999999978</v>
      </c>
      <c r="P234">
        <v>5256627.5749999974</v>
      </c>
      <c r="Q234">
        <v>5246088.549999997</v>
      </c>
      <c r="R234">
        <v>5235549.5249999966</v>
      </c>
      <c r="S234">
        <v>5225010.4999999963</v>
      </c>
      <c r="T234">
        <v>5214471.4749999959</v>
      </c>
      <c r="U234">
        <v>5203932.4499999955</v>
      </c>
      <c r="V234">
        <v>5193393.4249999952</v>
      </c>
      <c r="W234">
        <v>5182854.3999999948</v>
      </c>
      <c r="X234">
        <v>5172315.3749999963</v>
      </c>
      <c r="Y234">
        <v>5155695.6999999965</v>
      </c>
      <c r="Z234">
        <v>5139076.0249999966</v>
      </c>
      <c r="AA234">
        <v>5122456.3499999968</v>
      </c>
      <c r="AB234">
        <v>5105836.674999997</v>
      </c>
      <c r="AC234">
        <v>5089216.9999999972</v>
      </c>
      <c r="AD234">
        <v>5072597.3249999974</v>
      </c>
      <c r="AE234">
        <v>5055977.6499999976</v>
      </c>
      <c r="AF234">
        <v>5039357.9749999978</v>
      </c>
      <c r="AG234">
        <v>5022738.299999998</v>
      </c>
      <c r="AH234">
        <v>5006118.6249999963</v>
      </c>
    </row>
    <row r="235" spans="1:34">
      <c r="A235" t="s">
        <v>128</v>
      </c>
      <c r="B235" t="s">
        <v>183</v>
      </c>
      <c r="C235">
        <f t="shared" si="3"/>
        <v>19902010</v>
      </c>
      <c r="D235">
        <v>8197601.8636363633</v>
      </c>
      <c r="E235">
        <v>8195685.9772727266</v>
      </c>
      <c r="F235">
        <v>8193770.0909090899</v>
      </c>
      <c r="G235">
        <v>8191854.2045454532</v>
      </c>
      <c r="H235">
        <v>8189938.3181818165</v>
      </c>
      <c r="I235">
        <v>8188022.4318181798</v>
      </c>
      <c r="J235">
        <v>8186106.5454545431</v>
      </c>
      <c r="K235">
        <v>8184190.6590909064</v>
      </c>
      <c r="L235">
        <v>8182274.7727272697</v>
      </c>
      <c r="M235">
        <v>8180358.886363633</v>
      </c>
      <c r="N235">
        <v>8178442.9999999953</v>
      </c>
      <c r="O235">
        <v>8172891.8999999957</v>
      </c>
      <c r="P235">
        <v>8167340.7999999961</v>
      </c>
      <c r="Q235">
        <v>8161789.6999999965</v>
      </c>
      <c r="R235">
        <v>8156238.5999999968</v>
      </c>
      <c r="S235">
        <v>8150687.4999999972</v>
      </c>
      <c r="T235">
        <v>8145136.3999999976</v>
      </c>
      <c r="U235">
        <v>8139585.299999998</v>
      </c>
      <c r="V235">
        <v>8134034.1999999983</v>
      </c>
      <c r="W235">
        <v>8128483.0999999987</v>
      </c>
      <c r="X235">
        <v>8122931.9999999953</v>
      </c>
      <c r="Y235">
        <v>8110827.8249999955</v>
      </c>
      <c r="Z235">
        <v>8098723.6499999948</v>
      </c>
      <c r="AA235">
        <v>8086619.474999994</v>
      </c>
      <c r="AB235">
        <v>8074515.2999999933</v>
      </c>
      <c r="AC235">
        <v>8062411.1249999925</v>
      </c>
      <c r="AD235">
        <v>8050306.9499999918</v>
      </c>
      <c r="AE235">
        <v>8038202.7749999911</v>
      </c>
      <c r="AF235">
        <v>8026098.5999999903</v>
      </c>
      <c r="AG235">
        <v>8013994.4249999896</v>
      </c>
      <c r="AH235">
        <v>8001890.2499999925</v>
      </c>
    </row>
    <row r="236" spans="1:34">
      <c r="A236" t="s">
        <v>128</v>
      </c>
      <c r="B236" t="s">
        <v>183</v>
      </c>
      <c r="C236">
        <f t="shared" si="3"/>
        <v>2012020</v>
      </c>
      <c r="D236">
        <v>499147.70952000003</v>
      </c>
      <c r="E236">
        <v>499147.70810000005</v>
      </c>
      <c r="F236">
        <v>499147.70668000006</v>
      </c>
      <c r="G236">
        <v>499147.70526000008</v>
      </c>
      <c r="H236">
        <v>499147.70384000009</v>
      </c>
      <c r="I236">
        <v>499147.7024200001</v>
      </c>
      <c r="J236">
        <v>499147.70100000012</v>
      </c>
      <c r="K236">
        <v>499147.69958000013</v>
      </c>
      <c r="L236">
        <v>499147.69816000015</v>
      </c>
      <c r="M236">
        <v>499147.69674000016</v>
      </c>
      <c r="N236">
        <v>499147.69532000006</v>
      </c>
      <c r="O236">
        <v>499143.39532000007</v>
      </c>
      <c r="P236">
        <v>499139.09532000008</v>
      </c>
      <c r="Q236">
        <v>499134.79532000009</v>
      </c>
      <c r="R236">
        <v>499130.4953200001</v>
      </c>
      <c r="S236">
        <v>499126.19532000012</v>
      </c>
      <c r="T236">
        <v>499121.89532000013</v>
      </c>
      <c r="U236">
        <v>499117.59532000014</v>
      </c>
      <c r="V236">
        <v>499113.29532000015</v>
      </c>
      <c r="W236">
        <v>499108.99532000016</v>
      </c>
      <c r="X236">
        <v>499104.69532000006</v>
      </c>
      <c r="Y236">
        <v>498973.18203800003</v>
      </c>
      <c r="Z236">
        <v>498841.668756</v>
      </c>
      <c r="AA236">
        <v>498710.15547399997</v>
      </c>
      <c r="AB236">
        <v>498578.64219199994</v>
      </c>
      <c r="AC236">
        <v>498447.12890999991</v>
      </c>
      <c r="AD236">
        <v>498315.61562799988</v>
      </c>
      <c r="AE236">
        <v>498184.10234599985</v>
      </c>
      <c r="AF236">
        <v>498052.58906399983</v>
      </c>
      <c r="AG236">
        <v>497921.0757819998</v>
      </c>
      <c r="AH236">
        <v>497789.56249999994</v>
      </c>
    </row>
    <row r="237" spans="1:34">
      <c r="A237" t="s">
        <v>128</v>
      </c>
      <c r="B237" t="s">
        <v>185</v>
      </c>
      <c r="C237">
        <f t="shared" si="3"/>
        <v>1945</v>
      </c>
      <c r="D237">
        <v>28470153.272727273</v>
      </c>
      <c r="E237">
        <v>28385024.545454547</v>
      </c>
      <c r="F237">
        <v>28299895.81818182</v>
      </c>
      <c r="G237">
        <v>28214767.090909094</v>
      </c>
      <c r="H237">
        <v>28129638.363636367</v>
      </c>
      <c r="I237">
        <v>28044509.63636364</v>
      </c>
      <c r="J237">
        <v>27959380.909090914</v>
      </c>
      <c r="K237">
        <v>27874252.181818187</v>
      </c>
      <c r="L237">
        <v>27789123.454545461</v>
      </c>
      <c r="M237">
        <v>27703994.727272734</v>
      </c>
      <c r="N237">
        <v>27618866</v>
      </c>
      <c r="O237">
        <v>27494017.800000001</v>
      </c>
      <c r="P237">
        <v>27369169.600000001</v>
      </c>
      <c r="Q237">
        <v>27244321.400000002</v>
      </c>
      <c r="R237">
        <v>27119473.200000003</v>
      </c>
      <c r="S237">
        <v>26994625.000000004</v>
      </c>
      <c r="T237">
        <v>26869776.800000004</v>
      </c>
      <c r="U237">
        <v>26744928.600000005</v>
      </c>
      <c r="V237">
        <v>26620080.400000006</v>
      </c>
      <c r="W237">
        <v>26495232.200000007</v>
      </c>
      <c r="X237">
        <v>26370384</v>
      </c>
      <c r="Y237">
        <v>26199091</v>
      </c>
      <c r="Z237">
        <v>26027798</v>
      </c>
      <c r="AA237">
        <v>25856505</v>
      </c>
      <c r="AB237">
        <v>25685212</v>
      </c>
      <c r="AC237">
        <v>25513919</v>
      </c>
      <c r="AD237">
        <v>25342626</v>
      </c>
      <c r="AE237">
        <v>25171333</v>
      </c>
      <c r="AF237">
        <v>25000040</v>
      </c>
      <c r="AG237">
        <v>24828747</v>
      </c>
      <c r="AH237">
        <v>24657454</v>
      </c>
    </row>
    <row r="238" spans="1:34">
      <c r="A238" t="s">
        <v>128</v>
      </c>
      <c r="B238" t="s">
        <v>185</v>
      </c>
      <c r="C238">
        <f t="shared" si="3"/>
        <v>1945969</v>
      </c>
      <c r="D238">
        <v>14853992.090909092</v>
      </c>
      <c r="E238">
        <v>14809577.181818184</v>
      </c>
      <c r="F238">
        <v>14765162.272727275</v>
      </c>
      <c r="G238">
        <v>14720747.363636367</v>
      </c>
      <c r="H238">
        <v>14676332.454545459</v>
      </c>
      <c r="I238">
        <v>14631917.545454551</v>
      </c>
      <c r="J238">
        <v>14587502.636363642</v>
      </c>
      <c r="K238">
        <v>14543087.727272734</v>
      </c>
      <c r="L238">
        <v>14498672.818181826</v>
      </c>
      <c r="M238">
        <v>14454257.909090918</v>
      </c>
      <c r="N238">
        <v>14409843</v>
      </c>
      <c r="O238">
        <v>14344704.800000001</v>
      </c>
      <c r="P238">
        <v>14279566.600000001</v>
      </c>
      <c r="Q238">
        <v>14214428.400000002</v>
      </c>
      <c r="R238">
        <v>14149290.200000003</v>
      </c>
      <c r="S238">
        <v>14084152.000000004</v>
      </c>
      <c r="T238">
        <v>14019013.800000004</v>
      </c>
      <c r="U238">
        <v>13953875.600000005</v>
      </c>
      <c r="V238">
        <v>13888737.400000006</v>
      </c>
      <c r="W238">
        <v>13823599.200000007</v>
      </c>
      <c r="X238">
        <v>13758461</v>
      </c>
      <c r="Y238">
        <v>13669090.800000001</v>
      </c>
      <c r="Z238">
        <v>13579720.600000001</v>
      </c>
      <c r="AA238">
        <v>13490350.400000002</v>
      </c>
      <c r="AB238">
        <v>13400980.200000003</v>
      </c>
      <c r="AC238">
        <v>13311610.000000004</v>
      </c>
      <c r="AD238">
        <v>13222239.800000004</v>
      </c>
      <c r="AE238">
        <v>13132869.600000005</v>
      </c>
      <c r="AF238">
        <v>13043499.400000006</v>
      </c>
      <c r="AG238">
        <v>12954129.200000007</v>
      </c>
      <c r="AH238">
        <v>12864759</v>
      </c>
    </row>
    <row r="239" spans="1:34">
      <c r="A239" t="s">
        <v>128</v>
      </c>
      <c r="B239" t="s">
        <v>185</v>
      </c>
      <c r="C239">
        <f t="shared" si="3"/>
        <v>1970989</v>
      </c>
      <c r="D239">
        <v>6183121.8636363633</v>
      </c>
      <c r="E239">
        <v>6158574.2272727266</v>
      </c>
      <c r="F239">
        <v>6134026.5909090899</v>
      </c>
      <c r="G239">
        <v>6109478.9545454532</v>
      </c>
      <c r="H239">
        <v>6084931.3181818165</v>
      </c>
      <c r="I239">
        <v>6060383.6818181798</v>
      </c>
      <c r="J239">
        <v>6035836.0454545431</v>
      </c>
      <c r="K239">
        <v>6011288.4090909064</v>
      </c>
      <c r="L239">
        <v>5986740.7727272697</v>
      </c>
      <c r="M239">
        <v>5962193.136363633</v>
      </c>
      <c r="N239">
        <v>5937645.5</v>
      </c>
      <c r="O239">
        <v>5894525.2499999991</v>
      </c>
      <c r="P239">
        <v>5851404.9999999981</v>
      </c>
      <c r="Q239">
        <v>5808284.7499999972</v>
      </c>
      <c r="R239">
        <v>5765164.4999999963</v>
      </c>
      <c r="S239">
        <v>5722044.2499999953</v>
      </c>
      <c r="T239">
        <v>5678923.9999999944</v>
      </c>
      <c r="U239">
        <v>5635803.7499999935</v>
      </c>
      <c r="V239">
        <v>5592683.4999999925</v>
      </c>
      <c r="W239">
        <v>5549563.2499999916</v>
      </c>
      <c r="X239">
        <v>5506443</v>
      </c>
      <c r="Y239">
        <v>5436871.4000000004</v>
      </c>
      <c r="Z239">
        <v>5367299.8000000007</v>
      </c>
      <c r="AA239">
        <v>5297728.2000000011</v>
      </c>
      <c r="AB239">
        <v>5228156.6000000015</v>
      </c>
      <c r="AC239">
        <v>5158585.0000000019</v>
      </c>
      <c r="AD239">
        <v>5089013.4000000022</v>
      </c>
      <c r="AE239">
        <v>5019441.8000000026</v>
      </c>
      <c r="AF239">
        <v>4949870.200000003</v>
      </c>
      <c r="AG239">
        <v>4880298.6000000034</v>
      </c>
      <c r="AH239">
        <v>4810727</v>
      </c>
    </row>
    <row r="240" spans="1:34">
      <c r="A240" t="s">
        <v>128</v>
      </c>
      <c r="B240" t="s">
        <v>185</v>
      </c>
      <c r="C240">
        <f t="shared" si="3"/>
        <v>19902010</v>
      </c>
      <c r="D240">
        <v>32837607.909090906</v>
      </c>
      <c r="E240">
        <v>32829691.818181813</v>
      </c>
      <c r="F240">
        <v>32821775.727272719</v>
      </c>
      <c r="G240">
        <v>32813859.636363626</v>
      </c>
      <c r="H240">
        <v>32805943.545454532</v>
      </c>
      <c r="I240">
        <v>32798027.454545438</v>
      </c>
      <c r="J240">
        <v>32790111.363636345</v>
      </c>
      <c r="K240">
        <v>32782195.272727251</v>
      </c>
      <c r="L240">
        <v>32774279.181818157</v>
      </c>
      <c r="M240">
        <v>32766363.090909064</v>
      </c>
      <c r="N240">
        <v>32758446.999999981</v>
      </c>
      <c r="O240">
        <v>32732942.299999982</v>
      </c>
      <c r="P240">
        <v>32707437.599999979</v>
      </c>
      <c r="Q240">
        <v>32681932.899999976</v>
      </c>
      <c r="R240">
        <v>32656428.199999973</v>
      </c>
      <c r="S240">
        <v>32630923.49999997</v>
      </c>
      <c r="T240">
        <v>32605418.799999967</v>
      </c>
      <c r="U240">
        <v>32579914.099999964</v>
      </c>
      <c r="V240">
        <v>32554409.399999961</v>
      </c>
      <c r="W240">
        <v>32528904.699999958</v>
      </c>
      <c r="X240">
        <v>32503399.99999997</v>
      </c>
      <c r="Y240">
        <v>32446952.699999969</v>
      </c>
      <c r="Z240">
        <v>32390505.399999969</v>
      </c>
      <c r="AA240">
        <v>32334058.099999972</v>
      </c>
      <c r="AB240">
        <v>32277610.799999975</v>
      </c>
      <c r="AC240">
        <v>32221163.499999978</v>
      </c>
      <c r="AD240">
        <v>32164716.199999981</v>
      </c>
      <c r="AE240">
        <v>32108268.899999984</v>
      </c>
      <c r="AF240">
        <v>32051821.599999987</v>
      </c>
      <c r="AG240">
        <v>31995374.29999999</v>
      </c>
      <c r="AH240">
        <v>31938926.999999985</v>
      </c>
    </row>
    <row r="241" spans="1:34">
      <c r="A241" t="s">
        <v>128</v>
      </c>
      <c r="B241" t="s">
        <v>185</v>
      </c>
      <c r="C241">
        <f t="shared" si="3"/>
        <v>2012020</v>
      </c>
      <c r="D241">
        <v>3550599.6434709085</v>
      </c>
      <c r="E241">
        <v>3550599.6150618172</v>
      </c>
      <c r="F241">
        <v>3550599.5866527259</v>
      </c>
      <c r="G241">
        <v>3550599.5582436346</v>
      </c>
      <c r="H241">
        <v>3550599.5298345434</v>
      </c>
      <c r="I241">
        <v>3550599.5014254521</v>
      </c>
      <c r="J241">
        <v>3550599.4730163608</v>
      </c>
      <c r="K241">
        <v>3550599.4446072695</v>
      </c>
      <c r="L241">
        <v>3550599.4161981782</v>
      </c>
      <c r="M241">
        <v>3550599.3877890869</v>
      </c>
      <c r="N241">
        <v>3550599.3593799984</v>
      </c>
      <c r="O241">
        <v>3550566.1531299981</v>
      </c>
      <c r="P241">
        <v>3550532.9468799978</v>
      </c>
      <c r="Q241">
        <v>3550499.7406299976</v>
      </c>
      <c r="R241">
        <v>3550466.5343799973</v>
      </c>
      <c r="S241">
        <v>3550433.328129997</v>
      </c>
      <c r="T241">
        <v>3550400.1218799967</v>
      </c>
      <c r="U241">
        <v>3550366.9156299965</v>
      </c>
      <c r="V241">
        <v>3550333.7093799962</v>
      </c>
      <c r="W241">
        <v>3550300.5031299959</v>
      </c>
      <c r="X241">
        <v>3550267.2968799975</v>
      </c>
      <c r="Y241">
        <v>3549471.8031299971</v>
      </c>
      <c r="Z241">
        <v>3548676.3093799967</v>
      </c>
      <c r="AA241">
        <v>3547880.8156299964</v>
      </c>
      <c r="AB241">
        <v>3547085.321879996</v>
      </c>
      <c r="AC241">
        <v>3546289.8281299956</v>
      </c>
      <c r="AD241">
        <v>3545494.3343799952</v>
      </c>
      <c r="AE241">
        <v>3544698.8406299949</v>
      </c>
      <c r="AF241">
        <v>3543903.3468799945</v>
      </c>
      <c r="AG241">
        <v>3543107.8531299941</v>
      </c>
      <c r="AH241">
        <v>3542312.3593799956</v>
      </c>
    </row>
    <row r="242" spans="1:34">
      <c r="A242" t="s">
        <v>130</v>
      </c>
      <c r="B242" t="s">
        <v>175</v>
      </c>
      <c r="C242">
        <f t="shared" si="3"/>
        <v>1945</v>
      </c>
      <c r="D242">
        <v>557057.53409090906</v>
      </c>
      <c r="E242">
        <v>554565.13068181812</v>
      </c>
      <c r="F242">
        <v>552072.72727272718</v>
      </c>
      <c r="G242">
        <v>549580.32386363624</v>
      </c>
      <c r="H242">
        <v>547087.9204545453</v>
      </c>
      <c r="I242">
        <v>544595.51704545435</v>
      </c>
      <c r="J242">
        <v>542103.11363636341</v>
      </c>
      <c r="K242">
        <v>539610.71022727247</v>
      </c>
      <c r="L242">
        <v>537118.30681818153</v>
      </c>
      <c r="M242">
        <v>534625.90340909059</v>
      </c>
      <c r="N242">
        <v>532133.5</v>
      </c>
      <c r="O242">
        <v>528741.69687500002</v>
      </c>
      <c r="P242">
        <v>525349.89375000005</v>
      </c>
      <c r="Q242">
        <v>521958.09062500007</v>
      </c>
      <c r="R242">
        <v>518566.28750000009</v>
      </c>
      <c r="S242">
        <v>515174.48437500012</v>
      </c>
      <c r="T242">
        <v>511782.68125000014</v>
      </c>
      <c r="U242">
        <v>508390.87812500016</v>
      </c>
      <c r="V242">
        <v>504999.07500000019</v>
      </c>
      <c r="W242">
        <v>501607.27187500021</v>
      </c>
      <c r="X242">
        <v>498215.46875</v>
      </c>
      <c r="Y242">
        <v>493924.65937499999</v>
      </c>
      <c r="Z242">
        <v>489633.85</v>
      </c>
      <c r="AA242">
        <v>485343.04062499997</v>
      </c>
      <c r="AB242">
        <v>481052.23124999995</v>
      </c>
      <c r="AC242">
        <v>476761.42187499994</v>
      </c>
      <c r="AD242">
        <v>472470.61249999993</v>
      </c>
      <c r="AE242">
        <v>468179.80312499992</v>
      </c>
      <c r="AF242">
        <v>463888.99374999991</v>
      </c>
      <c r="AG242">
        <v>459598.1843749999</v>
      </c>
      <c r="AH242">
        <v>455307.375</v>
      </c>
    </row>
    <row r="243" spans="1:34">
      <c r="A243" t="s">
        <v>130</v>
      </c>
      <c r="B243" t="s">
        <v>175</v>
      </c>
      <c r="C243">
        <f t="shared" si="3"/>
        <v>1945969</v>
      </c>
      <c r="D243">
        <v>570104.30681818177</v>
      </c>
      <c r="E243">
        <v>567348.36363636353</v>
      </c>
      <c r="F243">
        <v>564592.4204545453</v>
      </c>
      <c r="G243">
        <v>561836.47727272706</v>
      </c>
      <c r="H243">
        <v>559080.53409090883</v>
      </c>
      <c r="I243">
        <v>556324.59090909059</v>
      </c>
      <c r="J243">
        <v>553568.64772727236</v>
      </c>
      <c r="K243">
        <v>550812.70454545412</v>
      </c>
      <c r="L243">
        <v>548056.76136363589</v>
      </c>
      <c r="M243">
        <v>545300.81818181765</v>
      </c>
      <c r="N243">
        <v>542544.875</v>
      </c>
      <c r="O243">
        <v>538469.13749999995</v>
      </c>
      <c r="P243">
        <v>534393.39999999991</v>
      </c>
      <c r="Q243">
        <v>530317.66249999986</v>
      </c>
      <c r="R243">
        <v>526241.92499999981</v>
      </c>
      <c r="S243">
        <v>522166.18749999983</v>
      </c>
      <c r="T243">
        <v>518090.44999999984</v>
      </c>
      <c r="U243">
        <v>514014.71249999985</v>
      </c>
      <c r="V243">
        <v>509938.97499999986</v>
      </c>
      <c r="W243">
        <v>505863.23749999987</v>
      </c>
      <c r="X243">
        <v>501787.5</v>
      </c>
      <c r="Y243">
        <v>496602.75</v>
      </c>
      <c r="Z243">
        <v>491418</v>
      </c>
      <c r="AA243">
        <v>486233.25</v>
      </c>
      <c r="AB243">
        <v>481048.5</v>
      </c>
      <c r="AC243">
        <v>475863.75</v>
      </c>
      <c r="AD243">
        <v>470679</v>
      </c>
      <c r="AE243">
        <v>465494.25</v>
      </c>
      <c r="AF243">
        <v>460309.5</v>
      </c>
      <c r="AG243">
        <v>455124.75</v>
      </c>
      <c r="AH243">
        <v>449940</v>
      </c>
    </row>
    <row r="244" spans="1:34">
      <c r="A244" t="s">
        <v>130</v>
      </c>
      <c r="B244" t="s">
        <v>175</v>
      </c>
      <c r="C244">
        <f t="shared" si="3"/>
        <v>1970989</v>
      </c>
      <c r="D244">
        <v>355972.55113636365</v>
      </c>
      <c r="E244">
        <v>354379.03977272729</v>
      </c>
      <c r="F244">
        <v>352785.52840909094</v>
      </c>
      <c r="G244">
        <v>351192.01704545459</v>
      </c>
      <c r="H244">
        <v>349598.50568181823</v>
      </c>
      <c r="I244">
        <v>348004.99431818188</v>
      </c>
      <c r="J244">
        <v>346411.48295454553</v>
      </c>
      <c r="K244">
        <v>344817.97159090918</v>
      </c>
      <c r="L244">
        <v>343224.46022727282</v>
      </c>
      <c r="M244">
        <v>341630.94886363647</v>
      </c>
      <c r="N244">
        <v>340037.4375</v>
      </c>
      <c r="O244">
        <v>337403.48750000005</v>
      </c>
      <c r="P244">
        <v>334769.53750000009</v>
      </c>
      <c r="Q244">
        <v>332135.58750000014</v>
      </c>
      <c r="R244">
        <v>329501.63750000019</v>
      </c>
      <c r="S244">
        <v>326867.68750000023</v>
      </c>
      <c r="T244">
        <v>324233.73750000028</v>
      </c>
      <c r="U244">
        <v>321599.78750000033</v>
      </c>
      <c r="V244">
        <v>318965.83750000037</v>
      </c>
      <c r="W244">
        <v>316331.88750000042</v>
      </c>
      <c r="X244">
        <v>313697.9375</v>
      </c>
      <c r="Y244">
        <v>309798.36250000005</v>
      </c>
      <c r="Z244">
        <v>305898.78750000009</v>
      </c>
      <c r="AA244">
        <v>301999.21250000014</v>
      </c>
      <c r="AB244">
        <v>298099.63750000019</v>
      </c>
      <c r="AC244">
        <v>294200.06250000023</v>
      </c>
      <c r="AD244">
        <v>290300.48750000028</v>
      </c>
      <c r="AE244">
        <v>286400.91250000033</v>
      </c>
      <c r="AF244">
        <v>282501.33750000037</v>
      </c>
      <c r="AG244">
        <v>278601.76250000042</v>
      </c>
      <c r="AH244">
        <v>274702.1875</v>
      </c>
    </row>
    <row r="245" spans="1:34">
      <c r="A245" t="s">
        <v>130</v>
      </c>
      <c r="B245" t="s">
        <v>175</v>
      </c>
      <c r="C245">
        <f t="shared" si="3"/>
        <v>19902010</v>
      </c>
      <c r="D245">
        <v>763158.06818181823</v>
      </c>
      <c r="E245">
        <v>763115.94886363647</v>
      </c>
      <c r="F245">
        <v>763073.8295454547</v>
      </c>
      <c r="G245">
        <v>763031.71022727294</v>
      </c>
      <c r="H245">
        <v>762989.59090909117</v>
      </c>
      <c r="I245">
        <v>762947.47159090941</v>
      </c>
      <c r="J245">
        <v>762905.35227272764</v>
      </c>
      <c r="K245">
        <v>762863.23295454588</v>
      </c>
      <c r="L245">
        <v>762821.11363636411</v>
      </c>
      <c r="M245">
        <v>762778.99431818235</v>
      </c>
      <c r="N245">
        <v>762736.87500000023</v>
      </c>
      <c r="O245">
        <v>762561.45781300031</v>
      </c>
      <c r="P245">
        <v>762386.04062600038</v>
      </c>
      <c r="Q245">
        <v>762210.62343900045</v>
      </c>
      <c r="R245">
        <v>762035.20625200053</v>
      </c>
      <c r="S245">
        <v>761859.7890650006</v>
      </c>
      <c r="T245">
        <v>761684.37187800067</v>
      </c>
      <c r="U245">
        <v>761508.95469100075</v>
      </c>
      <c r="V245">
        <v>761333.53750400082</v>
      </c>
      <c r="W245">
        <v>761158.1203170009</v>
      </c>
      <c r="X245">
        <v>760982.70313000074</v>
      </c>
      <c r="Y245">
        <v>760536.15156700066</v>
      </c>
      <c r="Z245">
        <v>760089.60000400059</v>
      </c>
      <c r="AA245">
        <v>759643.04844100052</v>
      </c>
      <c r="AB245">
        <v>759196.49687800044</v>
      </c>
      <c r="AC245">
        <v>758749.94531500037</v>
      </c>
      <c r="AD245">
        <v>758303.39375200029</v>
      </c>
      <c r="AE245">
        <v>757856.84218900022</v>
      </c>
      <c r="AF245">
        <v>757410.29062600015</v>
      </c>
      <c r="AG245">
        <v>756963.73906300007</v>
      </c>
      <c r="AH245">
        <v>756517.18750000023</v>
      </c>
    </row>
    <row r="246" spans="1:34">
      <c r="A246" t="s">
        <v>130</v>
      </c>
      <c r="B246" t="s">
        <v>175</v>
      </c>
      <c r="C246">
        <f t="shared" si="3"/>
        <v>2012020</v>
      </c>
      <c r="D246">
        <v>245969.92577999999</v>
      </c>
      <c r="E246">
        <v>245969.92577999999</v>
      </c>
      <c r="F246">
        <v>245969.92577999999</v>
      </c>
      <c r="G246">
        <v>245969.92577999999</v>
      </c>
      <c r="H246">
        <v>245969.92577999999</v>
      </c>
      <c r="I246">
        <v>245969.92577999999</v>
      </c>
      <c r="J246">
        <v>245969.92577999999</v>
      </c>
      <c r="K246">
        <v>245969.92577999999</v>
      </c>
      <c r="L246">
        <v>245969.92577999999</v>
      </c>
      <c r="M246">
        <v>245969.92577999999</v>
      </c>
      <c r="N246">
        <v>245969.92577999999</v>
      </c>
      <c r="O246">
        <v>245967.25058399999</v>
      </c>
      <c r="P246">
        <v>245964.575388</v>
      </c>
      <c r="Q246">
        <v>245961.900192</v>
      </c>
      <c r="R246">
        <v>245959.224996</v>
      </c>
      <c r="S246">
        <v>245956.54980000001</v>
      </c>
      <c r="T246">
        <v>245953.87460400001</v>
      </c>
      <c r="U246">
        <v>245951.19940800001</v>
      </c>
      <c r="V246">
        <v>245948.52421200002</v>
      </c>
      <c r="W246">
        <v>245945.84901600002</v>
      </c>
      <c r="X246">
        <v>245943.17381999994</v>
      </c>
      <c r="Y246">
        <v>245889.29862599995</v>
      </c>
      <c r="Z246">
        <v>245835.42343199998</v>
      </c>
      <c r="AA246">
        <v>245781.54823800002</v>
      </c>
      <c r="AB246">
        <v>245727.67304400005</v>
      </c>
      <c r="AC246">
        <v>245673.79785000009</v>
      </c>
      <c r="AD246">
        <v>245619.92265600013</v>
      </c>
      <c r="AE246">
        <v>245566.04746200016</v>
      </c>
      <c r="AF246">
        <v>245512.1722680002</v>
      </c>
      <c r="AG246">
        <v>245458.29707400023</v>
      </c>
      <c r="AH246">
        <v>245404.4218800001</v>
      </c>
    </row>
    <row r="247" spans="1:34">
      <c r="A247" t="s">
        <v>130</v>
      </c>
      <c r="B247" t="s">
        <v>177</v>
      </c>
      <c r="C247">
        <f t="shared" si="3"/>
        <v>1945</v>
      </c>
      <c r="D247">
        <v>654948.15909090906</v>
      </c>
      <c r="E247">
        <v>651987.81818181812</v>
      </c>
      <c r="F247">
        <v>649027.47727272718</v>
      </c>
      <c r="G247">
        <v>646067.13636363624</v>
      </c>
      <c r="H247">
        <v>643106.7954545453</v>
      </c>
      <c r="I247">
        <v>640146.45454545435</v>
      </c>
      <c r="J247">
        <v>637186.11363636341</v>
      </c>
      <c r="K247">
        <v>634225.77272727247</v>
      </c>
      <c r="L247">
        <v>631265.43181818153</v>
      </c>
      <c r="M247">
        <v>628305.09090909059</v>
      </c>
      <c r="N247">
        <v>625344.75</v>
      </c>
      <c r="O247">
        <v>621219.41874999995</v>
      </c>
      <c r="P247">
        <v>617094.08749999991</v>
      </c>
      <c r="Q247">
        <v>612968.75624999986</v>
      </c>
      <c r="R247">
        <v>608843.42499999981</v>
      </c>
      <c r="S247">
        <v>604718.09374999977</v>
      </c>
      <c r="T247">
        <v>600592.76249999972</v>
      </c>
      <c r="U247">
        <v>596467.43124999967</v>
      </c>
      <c r="V247">
        <v>592342.09999999963</v>
      </c>
      <c r="W247">
        <v>588216.76874999958</v>
      </c>
      <c r="X247">
        <v>584091.4375</v>
      </c>
      <c r="Y247">
        <v>578828.50624999998</v>
      </c>
      <c r="Z247">
        <v>573565.57499999995</v>
      </c>
      <c r="AA247">
        <v>568302.64374999993</v>
      </c>
      <c r="AB247">
        <v>563039.71249999991</v>
      </c>
      <c r="AC247">
        <v>557776.78124999988</v>
      </c>
      <c r="AD247">
        <v>552513.84999999986</v>
      </c>
      <c r="AE247">
        <v>547250.91874999984</v>
      </c>
      <c r="AF247">
        <v>541987.98749999981</v>
      </c>
      <c r="AG247">
        <v>536725.05624999979</v>
      </c>
      <c r="AH247">
        <v>531462.125</v>
      </c>
    </row>
    <row r="248" spans="1:34">
      <c r="A248" t="s">
        <v>130</v>
      </c>
      <c r="B248" t="s">
        <v>177</v>
      </c>
      <c r="C248">
        <f t="shared" si="3"/>
        <v>1945969</v>
      </c>
      <c r="D248">
        <v>739962.09090909094</v>
      </c>
      <c r="E248">
        <v>735981.68181818188</v>
      </c>
      <c r="F248">
        <v>732001.27272727282</v>
      </c>
      <c r="G248">
        <v>728020.86363636376</v>
      </c>
      <c r="H248">
        <v>724040.4545454547</v>
      </c>
      <c r="I248">
        <v>720060.04545454565</v>
      </c>
      <c r="J248">
        <v>716079.63636363659</v>
      </c>
      <c r="K248">
        <v>712099.22727272753</v>
      </c>
      <c r="L248">
        <v>708118.81818181847</v>
      </c>
      <c r="M248">
        <v>704138.40909090941</v>
      </c>
      <c r="N248">
        <v>700158</v>
      </c>
      <c r="O248">
        <v>694023.68125000002</v>
      </c>
      <c r="P248">
        <v>687889.36250000005</v>
      </c>
      <c r="Q248">
        <v>681755.04375000007</v>
      </c>
      <c r="R248">
        <v>675620.72500000009</v>
      </c>
      <c r="S248">
        <v>669486.40625000012</v>
      </c>
      <c r="T248">
        <v>663352.08750000014</v>
      </c>
      <c r="U248">
        <v>657217.76875000016</v>
      </c>
      <c r="V248">
        <v>651083.45000000019</v>
      </c>
      <c r="W248">
        <v>644949.13125000021</v>
      </c>
      <c r="X248">
        <v>638814.8125</v>
      </c>
      <c r="Y248">
        <v>630962.02500000002</v>
      </c>
      <c r="Z248">
        <v>623109.23750000005</v>
      </c>
      <c r="AA248">
        <v>615256.45000000007</v>
      </c>
      <c r="AB248">
        <v>607403.66250000009</v>
      </c>
      <c r="AC248">
        <v>599550.87500000012</v>
      </c>
      <c r="AD248">
        <v>591698.08750000014</v>
      </c>
      <c r="AE248">
        <v>583845.30000000016</v>
      </c>
      <c r="AF248">
        <v>575992.51250000019</v>
      </c>
      <c r="AG248">
        <v>568139.72500000021</v>
      </c>
      <c r="AH248">
        <v>560286.9375</v>
      </c>
    </row>
    <row r="249" spans="1:34">
      <c r="A249" t="s">
        <v>130</v>
      </c>
      <c r="B249" t="s">
        <v>177</v>
      </c>
      <c r="C249">
        <f t="shared" si="3"/>
        <v>1970989</v>
      </c>
      <c r="D249">
        <v>821602.1875</v>
      </c>
      <c r="E249">
        <v>819731.6875</v>
      </c>
      <c r="F249">
        <v>817861.1875</v>
      </c>
      <c r="G249">
        <v>815990.6875</v>
      </c>
      <c r="H249">
        <v>814120.1875</v>
      </c>
      <c r="I249">
        <v>812249.6875</v>
      </c>
      <c r="J249">
        <v>810379.1875</v>
      </c>
      <c r="K249">
        <v>808508.6875</v>
      </c>
      <c r="L249">
        <v>806638.1875</v>
      </c>
      <c r="M249">
        <v>804767.6875</v>
      </c>
      <c r="N249">
        <v>802897.1875</v>
      </c>
      <c r="O249">
        <v>799597.45625000005</v>
      </c>
      <c r="P249">
        <v>796297.72500000009</v>
      </c>
      <c r="Q249">
        <v>792997.99375000014</v>
      </c>
      <c r="R249">
        <v>789698.26250000019</v>
      </c>
      <c r="S249">
        <v>786398.53125000023</v>
      </c>
      <c r="T249">
        <v>783098.80000000028</v>
      </c>
      <c r="U249">
        <v>779799.06875000033</v>
      </c>
      <c r="V249">
        <v>776499.33750000037</v>
      </c>
      <c r="W249">
        <v>773199.60625000042</v>
      </c>
      <c r="X249">
        <v>769899.875</v>
      </c>
      <c r="Y249">
        <v>765013.70625000005</v>
      </c>
      <c r="Z249">
        <v>760127.53750000009</v>
      </c>
      <c r="AA249">
        <v>755241.36875000014</v>
      </c>
      <c r="AB249">
        <v>750355.20000000019</v>
      </c>
      <c r="AC249">
        <v>745469.03125000023</v>
      </c>
      <c r="AD249">
        <v>740582.86250000028</v>
      </c>
      <c r="AE249">
        <v>735696.69375000033</v>
      </c>
      <c r="AF249">
        <v>730810.52500000037</v>
      </c>
      <c r="AG249">
        <v>725924.35625000042</v>
      </c>
      <c r="AH249">
        <v>721038.1875</v>
      </c>
    </row>
    <row r="250" spans="1:34">
      <c r="A250" t="s">
        <v>130</v>
      </c>
      <c r="B250" t="s">
        <v>177</v>
      </c>
      <c r="C250">
        <f t="shared" si="3"/>
        <v>19902010</v>
      </c>
      <c r="D250">
        <v>413776.51136363641</v>
      </c>
      <c r="E250">
        <v>413704.71022727282</v>
      </c>
      <c r="F250">
        <v>413632.90909090923</v>
      </c>
      <c r="G250">
        <v>413561.10795454565</v>
      </c>
      <c r="H250">
        <v>413489.30681818206</v>
      </c>
      <c r="I250">
        <v>413417.50568181847</v>
      </c>
      <c r="J250">
        <v>413345.70454545488</v>
      </c>
      <c r="K250">
        <v>413273.90340909129</v>
      </c>
      <c r="L250">
        <v>413202.1022727277</v>
      </c>
      <c r="M250">
        <v>413130.30113636411</v>
      </c>
      <c r="N250">
        <v>413058.5</v>
      </c>
      <c r="O250">
        <v>412737.97187499993</v>
      </c>
      <c r="P250">
        <v>412417.44374999986</v>
      </c>
      <c r="Q250">
        <v>412096.91562499979</v>
      </c>
      <c r="R250">
        <v>411776.38749999972</v>
      </c>
      <c r="S250">
        <v>411455.85937499965</v>
      </c>
      <c r="T250">
        <v>411135.33124999958</v>
      </c>
      <c r="U250">
        <v>410814.80312499951</v>
      </c>
      <c r="V250">
        <v>410494.27499999944</v>
      </c>
      <c r="W250">
        <v>410173.74687499937</v>
      </c>
      <c r="X250">
        <v>409853.21875</v>
      </c>
      <c r="Y250">
        <v>409102.87187499995</v>
      </c>
      <c r="Z250">
        <v>408352.52499999991</v>
      </c>
      <c r="AA250">
        <v>407602.17812499986</v>
      </c>
      <c r="AB250">
        <v>406851.83124999981</v>
      </c>
      <c r="AC250">
        <v>406101.48437499977</v>
      </c>
      <c r="AD250">
        <v>405351.13749999972</v>
      </c>
      <c r="AE250">
        <v>404600.79062499967</v>
      </c>
      <c r="AF250">
        <v>403850.44374999963</v>
      </c>
      <c r="AG250">
        <v>403100.09687499958</v>
      </c>
      <c r="AH250">
        <v>402349.75</v>
      </c>
    </row>
    <row r="251" spans="1:34">
      <c r="A251" t="s">
        <v>130</v>
      </c>
      <c r="B251" t="s">
        <v>177</v>
      </c>
      <c r="C251">
        <f t="shared" si="3"/>
        <v>2012020</v>
      </c>
      <c r="D251">
        <v>132848.7876490909</v>
      </c>
      <c r="E251">
        <v>132848.78622818179</v>
      </c>
      <c r="F251">
        <v>132848.78480727269</v>
      </c>
      <c r="G251">
        <v>132848.78338636359</v>
      </c>
      <c r="H251">
        <v>132848.78196545449</v>
      </c>
      <c r="I251">
        <v>132848.78054454539</v>
      </c>
      <c r="J251">
        <v>132848.77912363628</v>
      </c>
      <c r="K251">
        <v>132848.77770272718</v>
      </c>
      <c r="L251">
        <v>132848.77628181808</v>
      </c>
      <c r="M251">
        <v>132848.77486090898</v>
      </c>
      <c r="N251">
        <v>132848.7734399999</v>
      </c>
      <c r="O251">
        <v>132847.49804899993</v>
      </c>
      <c r="P251">
        <v>132846.22265799996</v>
      </c>
      <c r="Q251">
        <v>132844.94726699998</v>
      </c>
      <c r="R251">
        <v>132843.67187600001</v>
      </c>
      <c r="S251">
        <v>132842.39648500003</v>
      </c>
      <c r="T251">
        <v>132841.12109400006</v>
      </c>
      <c r="U251">
        <v>132839.84570300009</v>
      </c>
      <c r="V251">
        <v>132838.57031200011</v>
      </c>
      <c r="W251">
        <v>132837.29492100014</v>
      </c>
      <c r="X251">
        <v>132836.01953000008</v>
      </c>
      <c r="Y251">
        <v>132802.82656100008</v>
      </c>
      <c r="Z251">
        <v>132769.63359200009</v>
      </c>
      <c r="AA251">
        <v>132736.44062300009</v>
      </c>
      <c r="AB251">
        <v>132703.24765400009</v>
      </c>
      <c r="AC251">
        <v>132670.0546850001</v>
      </c>
      <c r="AD251">
        <v>132636.8617160001</v>
      </c>
      <c r="AE251">
        <v>132603.66874700011</v>
      </c>
      <c r="AF251">
        <v>132570.47577800011</v>
      </c>
      <c r="AG251">
        <v>132537.28280900011</v>
      </c>
      <c r="AH251">
        <v>132504.08984000009</v>
      </c>
    </row>
    <row r="252" spans="1:34">
      <c r="A252" t="s">
        <v>130</v>
      </c>
      <c r="B252" t="s">
        <v>179</v>
      </c>
      <c r="C252">
        <f t="shared" si="3"/>
        <v>1945</v>
      </c>
      <c r="D252">
        <v>278873.09090909088</v>
      </c>
      <c r="E252">
        <v>277646.96306818177</v>
      </c>
      <c r="F252">
        <v>276420.83522727265</v>
      </c>
      <c r="G252">
        <v>275194.70738636353</v>
      </c>
      <c r="H252">
        <v>273968.57954545441</v>
      </c>
      <c r="I252">
        <v>272742.4517045453</v>
      </c>
      <c r="J252">
        <v>271516.32386363618</v>
      </c>
      <c r="K252">
        <v>270290.19602272706</v>
      </c>
      <c r="L252">
        <v>269064.06818181794</v>
      </c>
      <c r="M252">
        <v>267837.94034090883</v>
      </c>
      <c r="N252">
        <v>266611.8125</v>
      </c>
      <c r="O252">
        <v>264950.648438</v>
      </c>
      <c r="P252">
        <v>263289.48437600001</v>
      </c>
      <c r="Q252">
        <v>261628.32031400001</v>
      </c>
      <c r="R252">
        <v>259967.15625200002</v>
      </c>
      <c r="S252">
        <v>258305.99219000002</v>
      </c>
      <c r="T252">
        <v>256644.82812800002</v>
      </c>
      <c r="U252">
        <v>254983.66406600003</v>
      </c>
      <c r="V252">
        <v>253322.50000400003</v>
      </c>
      <c r="W252">
        <v>251661.33594200003</v>
      </c>
      <c r="X252">
        <v>250000.17188000001</v>
      </c>
      <c r="Y252">
        <v>247894.532817</v>
      </c>
      <c r="Z252">
        <v>245788.89375399999</v>
      </c>
      <c r="AA252">
        <v>243683.25469099998</v>
      </c>
      <c r="AB252">
        <v>241577.61562799997</v>
      </c>
      <c r="AC252">
        <v>239471.97656499996</v>
      </c>
      <c r="AD252">
        <v>237366.33750199995</v>
      </c>
      <c r="AE252">
        <v>235260.69843899994</v>
      </c>
      <c r="AF252">
        <v>233155.05937599993</v>
      </c>
      <c r="AG252">
        <v>231049.42031299992</v>
      </c>
      <c r="AH252">
        <v>228943.78125</v>
      </c>
    </row>
    <row r="253" spans="1:34">
      <c r="A253" t="s">
        <v>130</v>
      </c>
      <c r="B253" t="s">
        <v>179</v>
      </c>
      <c r="C253">
        <f t="shared" si="3"/>
        <v>1945969</v>
      </c>
      <c r="D253">
        <v>187309.84658636362</v>
      </c>
      <c r="E253">
        <v>186487.05255272725</v>
      </c>
      <c r="F253">
        <v>185664.25851909089</v>
      </c>
      <c r="G253">
        <v>184841.46448545452</v>
      </c>
      <c r="H253">
        <v>184018.67045181815</v>
      </c>
      <c r="I253">
        <v>183195.87641818178</v>
      </c>
      <c r="J253">
        <v>182373.08238454541</v>
      </c>
      <c r="K253">
        <v>181550.28835090905</v>
      </c>
      <c r="L253">
        <v>180727.49431727268</v>
      </c>
      <c r="M253">
        <v>179904.70028363631</v>
      </c>
      <c r="N253">
        <v>179081.90625</v>
      </c>
      <c r="O253">
        <v>177850.24687500001</v>
      </c>
      <c r="P253">
        <v>176618.58750000002</v>
      </c>
      <c r="Q253">
        <v>175386.92812500003</v>
      </c>
      <c r="R253">
        <v>174155.26875000005</v>
      </c>
      <c r="S253">
        <v>172923.60937500006</v>
      </c>
      <c r="T253">
        <v>171691.95000000007</v>
      </c>
      <c r="U253">
        <v>170460.29062500008</v>
      </c>
      <c r="V253">
        <v>169228.63125000009</v>
      </c>
      <c r="W253">
        <v>167996.9718750001</v>
      </c>
      <c r="X253">
        <v>166765.3125</v>
      </c>
      <c r="Y253">
        <v>165176.05781199998</v>
      </c>
      <c r="Z253">
        <v>163586.80312399997</v>
      </c>
      <c r="AA253">
        <v>161997.54843599995</v>
      </c>
      <c r="AB253">
        <v>160408.29374799994</v>
      </c>
      <c r="AC253">
        <v>158819.03905999992</v>
      </c>
      <c r="AD253">
        <v>157229.78437199991</v>
      </c>
      <c r="AE253">
        <v>155640.52968399989</v>
      </c>
      <c r="AF253">
        <v>154051.27499599988</v>
      </c>
      <c r="AG253">
        <v>152462.02030799986</v>
      </c>
      <c r="AH253">
        <v>150872.76561999999</v>
      </c>
    </row>
    <row r="254" spans="1:34">
      <c r="A254" t="s">
        <v>130</v>
      </c>
      <c r="B254" t="s">
        <v>179</v>
      </c>
      <c r="C254">
        <f t="shared" si="3"/>
        <v>1970989</v>
      </c>
      <c r="D254">
        <v>258098.2826709091</v>
      </c>
      <c r="E254">
        <v>257521.0028418182</v>
      </c>
      <c r="F254">
        <v>256943.72301272731</v>
      </c>
      <c r="G254">
        <v>256366.44318363641</v>
      </c>
      <c r="H254">
        <v>255789.16335454551</v>
      </c>
      <c r="I254">
        <v>255211.88352545461</v>
      </c>
      <c r="J254">
        <v>254634.60369636372</v>
      </c>
      <c r="K254">
        <v>254057.32386727282</v>
      </c>
      <c r="L254">
        <v>253480.04403818192</v>
      </c>
      <c r="M254">
        <v>252902.76420909102</v>
      </c>
      <c r="N254">
        <v>252325.48438000001</v>
      </c>
      <c r="O254">
        <v>251368.34219200001</v>
      </c>
      <c r="P254">
        <v>250411.20000400001</v>
      </c>
      <c r="Q254">
        <v>249454.05781600002</v>
      </c>
      <c r="R254">
        <v>248496.91562800002</v>
      </c>
      <c r="S254">
        <v>247539.77344000002</v>
      </c>
      <c r="T254">
        <v>246582.63125200002</v>
      </c>
      <c r="U254">
        <v>245625.48906400002</v>
      </c>
      <c r="V254">
        <v>244668.34687600003</v>
      </c>
      <c r="W254">
        <v>243711.20468800003</v>
      </c>
      <c r="X254">
        <v>242754.0625</v>
      </c>
      <c r="Y254">
        <v>241332.05624999999</v>
      </c>
      <c r="Z254">
        <v>239910.05</v>
      </c>
      <c r="AA254">
        <v>238488.04374999998</v>
      </c>
      <c r="AB254">
        <v>237066.03749999998</v>
      </c>
      <c r="AC254">
        <v>235644.03124999997</v>
      </c>
      <c r="AD254">
        <v>234222.02499999997</v>
      </c>
      <c r="AE254">
        <v>232800.01874999996</v>
      </c>
      <c r="AF254">
        <v>231378.01249999995</v>
      </c>
      <c r="AG254">
        <v>229956.00624999995</v>
      </c>
      <c r="AH254">
        <v>228534</v>
      </c>
    </row>
    <row r="255" spans="1:34">
      <c r="A255" t="s">
        <v>130</v>
      </c>
      <c r="B255" t="s">
        <v>179</v>
      </c>
      <c r="C255">
        <f t="shared" si="3"/>
        <v>19902010</v>
      </c>
      <c r="D255">
        <v>322369.01562545454</v>
      </c>
      <c r="E255">
        <v>322350.78125090909</v>
      </c>
      <c r="F255">
        <v>322332.54687636363</v>
      </c>
      <c r="G255">
        <v>322314.31250181817</v>
      </c>
      <c r="H255">
        <v>322296.07812727272</v>
      </c>
      <c r="I255">
        <v>322277.84375272726</v>
      </c>
      <c r="J255">
        <v>322259.60937818181</v>
      </c>
      <c r="K255">
        <v>322241.37500363635</v>
      </c>
      <c r="L255">
        <v>322223.14062909089</v>
      </c>
      <c r="M255">
        <v>322204.90625454544</v>
      </c>
      <c r="N255">
        <v>322186.67187999986</v>
      </c>
      <c r="O255">
        <v>322111.58281699987</v>
      </c>
      <c r="P255">
        <v>322036.49375399988</v>
      </c>
      <c r="Q255">
        <v>321961.40469099989</v>
      </c>
      <c r="R255">
        <v>321886.31562799989</v>
      </c>
      <c r="S255">
        <v>321811.2265649999</v>
      </c>
      <c r="T255">
        <v>321736.13750199991</v>
      </c>
      <c r="U255">
        <v>321661.04843899992</v>
      </c>
      <c r="V255">
        <v>321585.95937599993</v>
      </c>
      <c r="W255">
        <v>321510.87031299993</v>
      </c>
      <c r="X255">
        <v>321435.78124999988</v>
      </c>
      <c r="Y255">
        <v>321245.32343699987</v>
      </c>
      <c r="Z255">
        <v>321054.86562399985</v>
      </c>
      <c r="AA255">
        <v>320864.40781099984</v>
      </c>
      <c r="AB255">
        <v>320673.94999799982</v>
      </c>
      <c r="AC255">
        <v>320483.49218499981</v>
      </c>
      <c r="AD255">
        <v>320293.03437199979</v>
      </c>
      <c r="AE255">
        <v>320102.57655899978</v>
      </c>
      <c r="AF255">
        <v>319912.11874599976</v>
      </c>
      <c r="AG255">
        <v>319721.66093299974</v>
      </c>
      <c r="AH255">
        <v>319531.20311999973</v>
      </c>
    </row>
    <row r="256" spans="1:34">
      <c r="A256" t="s">
        <v>130</v>
      </c>
      <c r="B256" t="s">
        <v>179</v>
      </c>
      <c r="C256">
        <f t="shared" si="3"/>
        <v>2012020</v>
      </c>
      <c r="D256">
        <v>97783.439272727279</v>
      </c>
      <c r="E256">
        <v>97783.439095454552</v>
      </c>
      <c r="F256">
        <v>97783.438918181826</v>
      </c>
      <c r="G256">
        <v>97783.4387409091</v>
      </c>
      <c r="H256">
        <v>97783.438563636373</v>
      </c>
      <c r="I256">
        <v>97783.438386363647</v>
      </c>
      <c r="J256">
        <v>97783.43820909092</v>
      </c>
      <c r="K256">
        <v>97783.438031818194</v>
      </c>
      <c r="L256">
        <v>97783.437854545467</v>
      </c>
      <c r="M256">
        <v>97783.437677272741</v>
      </c>
      <c r="N256">
        <v>97783.4375</v>
      </c>
      <c r="O256">
        <v>97782.383203000005</v>
      </c>
      <c r="P256">
        <v>97781.32890600001</v>
      </c>
      <c r="Q256">
        <v>97780.274609000015</v>
      </c>
      <c r="R256">
        <v>97779.220312000019</v>
      </c>
      <c r="S256">
        <v>97778.166015000024</v>
      </c>
      <c r="T256">
        <v>97777.111718000029</v>
      </c>
      <c r="U256">
        <v>97776.057421000034</v>
      </c>
      <c r="V256">
        <v>97775.003124000039</v>
      </c>
      <c r="W256">
        <v>97773.948827000044</v>
      </c>
      <c r="X256">
        <v>97772.89452999999</v>
      </c>
      <c r="Y256">
        <v>97752.17773299999</v>
      </c>
      <c r="Z256">
        <v>97731.460935999989</v>
      </c>
      <c r="AA256">
        <v>97710.744138999988</v>
      </c>
      <c r="AB256">
        <v>97690.027341999987</v>
      </c>
      <c r="AC256">
        <v>97669.310544999986</v>
      </c>
      <c r="AD256">
        <v>97648.593747999985</v>
      </c>
      <c r="AE256">
        <v>97627.876950999984</v>
      </c>
      <c r="AF256">
        <v>97607.160153999983</v>
      </c>
      <c r="AG256">
        <v>97586.443356999982</v>
      </c>
      <c r="AH256">
        <v>97565.726559999996</v>
      </c>
    </row>
    <row r="257" spans="1:34">
      <c r="A257" t="s">
        <v>130</v>
      </c>
      <c r="B257" t="s">
        <v>181</v>
      </c>
      <c r="C257">
        <f t="shared" si="3"/>
        <v>1945</v>
      </c>
      <c r="D257">
        <v>695911.72159090906</v>
      </c>
      <c r="E257">
        <v>692778.69318181812</v>
      </c>
      <c r="F257">
        <v>689645.66477272718</v>
      </c>
      <c r="G257">
        <v>686512.63636363624</v>
      </c>
      <c r="H257">
        <v>683379.6079545453</v>
      </c>
      <c r="I257">
        <v>680246.57954545435</v>
      </c>
      <c r="J257">
        <v>677113.55113636341</v>
      </c>
      <c r="K257">
        <v>673980.52272727247</v>
      </c>
      <c r="L257">
        <v>670847.49431818153</v>
      </c>
      <c r="M257">
        <v>667714.46590909059</v>
      </c>
      <c r="N257">
        <v>664581.4375</v>
      </c>
      <c r="O257">
        <v>660118.54374999995</v>
      </c>
      <c r="P257">
        <v>655655.64999999991</v>
      </c>
      <c r="Q257">
        <v>651192.75624999986</v>
      </c>
      <c r="R257">
        <v>646729.86249999981</v>
      </c>
      <c r="S257">
        <v>642266.96874999977</v>
      </c>
      <c r="T257">
        <v>637804.07499999972</v>
      </c>
      <c r="U257">
        <v>633341.18124999967</v>
      </c>
      <c r="V257">
        <v>628878.28749999963</v>
      </c>
      <c r="W257">
        <v>624415.39374999958</v>
      </c>
      <c r="X257">
        <v>619952.5</v>
      </c>
      <c r="Y257">
        <v>614169.88124999998</v>
      </c>
      <c r="Z257">
        <v>608387.26249999995</v>
      </c>
      <c r="AA257">
        <v>602604.64374999993</v>
      </c>
      <c r="AB257">
        <v>596822.02499999991</v>
      </c>
      <c r="AC257">
        <v>591039.40624999988</v>
      </c>
      <c r="AD257">
        <v>585256.78749999986</v>
      </c>
      <c r="AE257">
        <v>579474.16874999984</v>
      </c>
      <c r="AF257">
        <v>573691.54999999981</v>
      </c>
      <c r="AG257">
        <v>567908.93124999979</v>
      </c>
      <c r="AH257">
        <v>562126.3125</v>
      </c>
    </row>
    <row r="258" spans="1:34">
      <c r="A258" t="s">
        <v>130</v>
      </c>
      <c r="B258" t="s">
        <v>181</v>
      </c>
      <c r="C258">
        <f t="shared" si="3"/>
        <v>1945969</v>
      </c>
      <c r="D258">
        <v>690115.27840909094</v>
      </c>
      <c r="E258">
        <v>686500.43181818188</v>
      </c>
      <c r="F258">
        <v>682885.58522727282</v>
      </c>
      <c r="G258">
        <v>679270.73863636376</v>
      </c>
      <c r="H258">
        <v>675655.8920454547</v>
      </c>
      <c r="I258">
        <v>672041.04545454565</v>
      </c>
      <c r="J258">
        <v>668426.19886363659</v>
      </c>
      <c r="K258">
        <v>664811.35227272753</v>
      </c>
      <c r="L258">
        <v>661196.50568181847</v>
      </c>
      <c r="M258">
        <v>657581.65909090941</v>
      </c>
      <c r="N258">
        <v>653966.8125</v>
      </c>
      <c r="O258">
        <v>648111.28125</v>
      </c>
      <c r="P258">
        <v>642255.75</v>
      </c>
      <c r="Q258">
        <v>636400.21875</v>
      </c>
      <c r="R258">
        <v>630544.6875</v>
      </c>
      <c r="S258">
        <v>624689.15625</v>
      </c>
      <c r="T258">
        <v>618833.625</v>
      </c>
      <c r="U258">
        <v>612978.09375</v>
      </c>
      <c r="V258">
        <v>607122.5625</v>
      </c>
      <c r="W258">
        <v>601267.03125</v>
      </c>
      <c r="X258">
        <v>595411.5</v>
      </c>
      <c r="Y258">
        <v>587671.80000000005</v>
      </c>
      <c r="Z258">
        <v>579932.10000000009</v>
      </c>
      <c r="AA258">
        <v>572192.40000000014</v>
      </c>
      <c r="AB258">
        <v>564452.70000000019</v>
      </c>
      <c r="AC258">
        <v>556713.00000000023</v>
      </c>
      <c r="AD258">
        <v>548973.30000000028</v>
      </c>
      <c r="AE258">
        <v>541233.60000000033</v>
      </c>
      <c r="AF258">
        <v>533493.90000000037</v>
      </c>
      <c r="AG258">
        <v>525754.20000000042</v>
      </c>
      <c r="AH258">
        <v>518014.5</v>
      </c>
    </row>
    <row r="259" spans="1:34">
      <c r="A259" t="s">
        <v>130</v>
      </c>
      <c r="B259" t="s">
        <v>181</v>
      </c>
      <c r="C259">
        <f t="shared" si="3"/>
        <v>1970989</v>
      </c>
      <c r="D259">
        <v>400613.92045454541</v>
      </c>
      <c r="E259">
        <v>398759.09090909082</v>
      </c>
      <c r="F259">
        <v>396904.26136363624</v>
      </c>
      <c r="G259">
        <v>395049.43181818165</v>
      </c>
      <c r="H259">
        <v>393194.60227272706</v>
      </c>
      <c r="I259">
        <v>391339.77272727247</v>
      </c>
      <c r="J259">
        <v>389484.94318181789</v>
      </c>
      <c r="K259">
        <v>387630.1136363633</v>
      </c>
      <c r="L259">
        <v>385775.28409090871</v>
      </c>
      <c r="M259">
        <v>383920.45454545412</v>
      </c>
      <c r="N259">
        <v>382065.625</v>
      </c>
      <c r="O259">
        <v>378567.8125</v>
      </c>
      <c r="P259">
        <v>375070</v>
      </c>
      <c r="Q259">
        <v>371572.1875</v>
      </c>
      <c r="R259">
        <v>368074.375</v>
      </c>
      <c r="S259">
        <v>364576.5625</v>
      </c>
      <c r="T259">
        <v>361078.75</v>
      </c>
      <c r="U259">
        <v>357580.9375</v>
      </c>
      <c r="V259">
        <v>354083.125</v>
      </c>
      <c r="W259">
        <v>350585.3125</v>
      </c>
      <c r="X259">
        <v>347087.5</v>
      </c>
      <c r="Y259">
        <v>341789.30000000005</v>
      </c>
      <c r="Z259">
        <v>336491.10000000009</v>
      </c>
      <c r="AA259">
        <v>331192.90000000014</v>
      </c>
      <c r="AB259">
        <v>325894.70000000019</v>
      </c>
      <c r="AC259">
        <v>320596.50000000023</v>
      </c>
      <c r="AD259">
        <v>315298.30000000028</v>
      </c>
      <c r="AE259">
        <v>310000.10000000033</v>
      </c>
      <c r="AF259">
        <v>304701.90000000037</v>
      </c>
      <c r="AG259">
        <v>299403.70000000042</v>
      </c>
      <c r="AH259">
        <v>294105.5</v>
      </c>
    </row>
    <row r="260" spans="1:34">
      <c r="A260" t="s">
        <v>130</v>
      </c>
      <c r="B260" t="s">
        <v>181</v>
      </c>
      <c r="C260">
        <f t="shared" si="3"/>
        <v>19902010</v>
      </c>
      <c r="D260">
        <v>54721.832744545478</v>
      </c>
      <c r="E260">
        <v>54712.130329090956</v>
      </c>
      <c r="F260">
        <v>54702.427913636435</v>
      </c>
      <c r="G260">
        <v>54692.725498181913</v>
      </c>
      <c r="H260">
        <v>54683.023082727392</v>
      </c>
      <c r="I260">
        <v>54673.32066727287</v>
      </c>
      <c r="J260">
        <v>54663.618251818349</v>
      </c>
      <c r="K260">
        <v>54653.915836363827</v>
      </c>
      <c r="L260">
        <v>54644.213420909306</v>
      </c>
      <c r="M260">
        <v>54634.511005454784</v>
      </c>
      <c r="N260">
        <v>54624.808590000001</v>
      </c>
      <c r="O260">
        <v>54575.086715000027</v>
      </c>
      <c r="P260">
        <v>54525.364840000053</v>
      </c>
      <c r="Q260">
        <v>54475.642965000079</v>
      </c>
      <c r="R260">
        <v>54425.921090000105</v>
      </c>
      <c r="S260">
        <v>54376.199215000132</v>
      </c>
      <c r="T260">
        <v>54326.477340000158</v>
      </c>
      <c r="U260">
        <v>54276.755465000184</v>
      </c>
      <c r="V260">
        <v>54227.03359000021</v>
      </c>
      <c r="W260">
        <v>54177.311715000236</v>
      </c>
      <c r="X260">
        <v>54127.589840000001</v>
      </c>
      <c r="Y260">
        <v>53944.333199999979</v>
      </c>
      <c r="Z260">
        <v>53761.076559999958</v>
      </c>
      <c r="AA260">
        <v>53577.819919999936</v>
      </c>
      <c r="AB260">
        <v>53394.563279999915</v>
      </c>
      <c r="AC260">
        <v>53211.306639999893</v>
      </c>
      <c r="AD260">
        <v>53028.049999999872</v>
      </c>
      <c r="AE260">
        <v>52844.793359999851</v>
      </c>
      <c r="AF260">
        <v>52661.536719999829</v>
      </c>
      <c r="AG260">
        <v>52478.280079999808</v>
      </c>
      <c r="AH260">
        <v>52295.023439999997</v>
      </c>
    </row>
    <row r="261" spans="1:34">
      <c r="A261" t="s">
        <v>130</v>
      </c>
      <c r="B261" t="s">
        <v>181</v>
      </c>
      <c r="C261">
        <f t="shared" si="3"/>
        <v>2012020</v>
      </c>
      <c r="D261">
        <v>232476.74884909092</v>
      </c>
      <c r="E261">
        <v>232476.74671818182</v>
      </c>
      <c r="F261">
        <v>232476.74458727273</v>
      </c>
      <c r="G261">
        <v>232476.74245636363</v>
      </c>
      <c r="H261">
        <v>232476.74032545454</v>
      </c>
      <c r="I261">
        <v>232476.73819454544</v>
      </c>
      <c r="J261">
        <v>232476.73606363634</v>
      </c>
      <c r="K261">
        <v>232476.73393272725</v>
      </c>
      <c r="L261">
        <v>232476.73180181815</v>
      </c>
      <c r="M261">
        <v>232476.72967090906</v>
      </c>
      <c r="N261">
        <v>232476.72754000008</v>
      </c>
      <c r="O261">
        <v>232473.89629000009</v>
      </c>
      <c r="P261">
        <v>232471.0650400001</v>
      </c>
      <c r="Q261">
        <v>232468.23379000011</v>
      </c>
      <c r="R261">
        <v>232465.40254000013</v>
      </c>
      <c r="S261">
        <v>232462.57129000014</v>
      </c>
      <c r="T261">
        <v>232459.74004000015</v>
      </c>
      <c r="U261">
        <v>232456.90879000016</v>
      </c>
      <c r="V261">
        <v>232454.07754000017</v>
      </c>
      <c r="W261">
        <v>232451.24629000018</v>
      </c>
      <c r="X261">
        <v>232448.41504000008</v>
      </c>
      <c r="Y261">
        <v>232388.83242300007</v>
      </c>
      <c r="Z261">
        <v>232329.24980600007</v>
      </c>
      <c r="AA261">
        <v>232269.66718900006</v>
      </c>
      <c r="AB261">
        <v>232210.08457200005</v>
      </c>
      <c r="AC261">
        <v>232150.50195500004</v>
      </c>
      <c r="AD261">
        <v>232090.91933800004</v>
      </c>
      <c r="AE261">
        <v>232031.33672100003</v>
      </c>
      <c r="AF261">
        <v>231971.75410400002</v>
      </c>
      <c r="AG261">
        <v>231912.17148700001</v>
      </c>
      <c r="AH261">
        <v>231852.58887000009</v>
      </c>
    </row>
    <row r="262" spans="1:34">
      <c r="A262" t="s">
        <v>130</v>
      </c>
      <c r="B262" t="s">
        <v>183</v>
      </c>
      <c r="C262">
        <f t="shared" si="3"/>
        <v>1945</v>
      </c>
      <c r="D262">
        <v>299588.84090909088</v>
      </c>
      <c r="E262">
        <v>298244.18181818177</v>
      </c>
      <c r="F262">
        <v>296899.52272727265</v>
      </c>
      <c r="G262">
        <v>295554.86363636353</v>
      </c>
      <c r="H262">
        <v>294210.20454545441</v>
      </c>
      <c r="I262">
        <v>292865.5454545453</v>
      </c>
      <c r="J262">
        <v>291520.88636363618</v>
      </c>
      <c r="K262">
        <v>290176.22727272706</v>
      </c>
      <c r="L262">
        <v>288831.56818181794</v>
      </c>
      <c r="M262">
        <v>287486.90909090883</v>
      </c>
      <c r="N262">
        <v>286142.25</v>
      </c>
      <c r="O262">
        <v>284230.28437499999</v>
      </c>
      <c r="P262">
        <v>282318.31874999998</v>
      </c>
      <c r="Q262">
        <v>280406.35312499997</v>
      </c>
      <c r="R262">
        <v>278494.38749999995</v>
      </c>
      <c r="S262">
        <v>276582.42187499994</v>
      </c>
      <c r="T262">
        <v>274670.45624999993</v>
      </c>
      <c r="U262">
        <v>272758.49062499992</v>
      </c>
      <c r="V262">
        <v>270846.52499999991</v>
      </c>
      <c r="W262">
        <v>268934.5593749999</v>
      </c>
      <c r="X262">
        <v>267022.59375</v>
      </c>
      <c r="Y262">
        <v>264549.19062499999</v>
      </c>
      <c r="Z262">
        <v>262075.78749999998</v>
      </c>
      <c r="AA262">
        <v>259602.38437499997</v>
      </c>
      <c r="AB262">
        <v>257128.98124999995</v>
      </c>
      <c r="AC262">
        <v>254655.57812499994</v>
      </c>
      <c r="AD262">
        <v>252182.17499999993</v>
      </c>
      <c r="AE262">
        <v>249708.77187499992</v>
      </c>
      <c r="AF262">
        <v>247235.36874999991</v>
      </c>
      <c r="AG262">
        <v>244761.9656249999</v>
      </c>
      <c r="AH262">
        <v>242288.5625</v>
      </c>
    </row>
    <row r="263" spans="1:34">
      <c r="A263" t="s">
        <v>130</v>
      </c>
      <c r="B263" t="s">
        <v>183</v>
      </c>
      <c r="C263">
        <f t="shared" si="3"/>
        <v>1945969</v>
      </c>
      <c r="D263">
        <v>355508.73295454547</v>
      </c>
      <c r="E263">
        <v>353753.09090909094</v>
      </c>
      <c r="F263">
        <v>351997.44886363641</v>
      </c>
      <c r="G263">
        <v>350241.80681818188</v>
      </c>
      <c r="H263">
        <v>348486.16477272735</v>
      </c>
      <c r="I263">
        <v>346730.52272727282</v>
      </c>
      <c r="J263">
        <v>344974.88068181829</v>
      </c>
      <c r="K263">
        <v>343219.23863636376</v>
      </c>
      <c r="L263">
        <v>341463.59659090923</v>
      </c>
      <c r="M263">
        <v>339707.9545454547</v>
      </c>
      <c r="N263">
        <v>337952.3125</v>
      </c>
      <c r="O263">
        <v>335099.24687500001</v>
      </c>
      <c r="P263">
        <v>332246.18125000002</v>
      </c>
      <c r="Q263">
        <v>329393.11562500003</v>
      </c>
      <c r="R263">
        <v>326540.05000000005</v>
      </c>
      <c r="S263">
        <v>323686.98437500006</v>
      </c>
      <c r="T263">
        <v>320833.91875000007</v>
      </c>
      <c r="U263">
        <v>317980.85312500008</v>
      </c>
      <c r="V263">
        <v>315127.78750000009</v>
      </c>
      <c r="W263">
        <v>312274.7218750001</v>
      </c>
      <c r="X263">
        <v>309421.65625</v>
      </c>
      <c r="Y263">
        <v>305653.46562500001</v>
      </c>
      <c r="Z263">
        <v>301885.27500000002</v>
      </c>
      <c r="AA263">
        <v>298117.08437500003</v>
      </c>
      <c r="AB263">
        <v>294348.89375000005</v>
      </c>
      <c r="AC263">
        <v>290580.70312500006</v>
      </c>
      <c r="AD263">
        <v>286812.51250000007</v>
      </c>
      <c r="AE263">
        <v>283044.32187500008</v>
      </c>
      <c r="AF263">
        <v>279276.13125000009</v>
      </c>
      <c r="AG263">
        <v>275507.9406250001</v>
      </c>
      <c r="AH263">
        <v>271739.75</v>
      </c>
    </row>
    <row r="264" spans="1:34">
      <c r="A264" t="s">
        <v>130</v>
      </c>
      <c r="B264" t="s">
        <v>183</v>
      </c>
      <c r="C264">
        <f t="shared" ref="C264:C327" si="4">C259</f>
        <v>1970989</v>
      </c>
      <c r="D264">
        <v>443389.75</v>
      </c>
      <c r="E264">
        <v>442369.625</v>
      </c>
      <c r="F264">
        <v>441349.5</v>
      </c>
      <c r="G264">
        <v>440329.375</v>
      </c>
      <c r="H264">
        <v>439309.25</v>
      </c>
      <c r="I264">
        <v>438289.125</v>
      </c>
      <c r="J264">
        <v>437269</v>
      </c>
      <c r="K264">
        <v>436248.875</v>
      </c>
      <c r="L264">
        <v>435228.75</v>
      </c>
      <c r="M264">
        <v>434208.625</v>
      </c>
      <c r="N264">
        <v>433188.5</v>
      </c>
      <c r="O264">
        <v>431276.08124999999</v>
      </c>
      <c r="P264">
        <v>429363.66249999998</v>
      </c>
      <c r="Q264">
        <v>427451.24374999997</v>
      </c>
      <c r="R264">
        <v>425538.82499999995</v>
      </c>
      <c r="S264">
        <v>423626.40624999994</v>
      </c>
      <c r="T264">
        <v>421713.98749999993</v>
      </c>
      <c r="U264">
        <v>419801.56874999992</v>
      </c>
      <c r="V264">
        <v>417889.14999999991</v>
      </c>
      <c r="W264">
        <v>415976.7312499999</v>
      </c>
      <c r="X264">
        <v>414064.3125</v>
      </c>
      <c r="Y264">
        <v>411194.05</v>
      </c>
      <c r="Z264">
        <v>408323.78749999998</v>
      </c>
      <c r="AA264">
        <v>405453.52499999997</v>
      </c>
      <c r="AB264">
        <v>402583.26249999995</v>
      </c>
      <c r="AC264">
        <v>399712.99999999994</v>
      </c>
      <c r="AD264">
        <v>396842.73749999993</v>
      </c>
      <c r="AE264">
        <v>393972.47499999992</v>
      </c>
      <c r="AF264">
        <v>391102.21249999991</v>
      </c>
      <c r="AG264">
        <v>388231.9499999999</v>
      </c>
      <c r="AH264">
        <v>385361.6875</v>
      </c>
    </row>
    <row r="265" spans="1:34">
      <c r="A265" t="s">
        <v>130</v>
      </c>
      <c r="B265" t="s">
        <v>183</v>
      </c>
      <c r="C265">
        <f t="shared" si="4"/>
        <v>19902010</v>
      </c>
      <c r="D265">
        <v>206170.19602545453</v>
      </c>
      <c r="E265">
        <v>206163.82564090905</v>
      </c>
      <c r="F265">
        <v>206157.45525636358</v>
      </c>
      <c r="G265">
        <v>206151.08487181811</v>
      </c>
      <c r="H265">
        <v>206144.71448727263</v>
      </c>
      <c r="I265">
        <v>206138.34410272716</v>
      </c>
      <c r="J265">
        <v>206131.97371818169</v>
      </c>
      <c r="K265">
        <v>206125.60333363622</v>
      </c>
      <c r="L265">
        <v>206119.23294909074</v>
      </c>
      <c r="M265">
        <v>206112.86256454527</v>
      </c>
      <c r="N265">
        <v>206106.49217999991</v>
      </c>
      <c r="O265">
        <v>206074.77889999992</v>
      </c>
      <c r="P265">
        <v>206043.06561999992</v>
      </c>
      <c r="Q265">
        <v>206011.35233999992</v>
      </c>
      <c r="R265">
        <v>205979.63905999993</v>
      </c>
      <c r="S265">
        <v>205947.92577999993</v>
      </c>
      <c r="T265">
        <v>205916.21249999994</v>
      </c>
      <c r="U265">
        <v>205884.49921999994</v>
      </c>
      <c r="V265">
        <v>205852.78593999994</v>
      </c>
      <c r="W265">
        <v>205821.07265999995</v>
      </c>
      <c r="X265">
        <v>205789.35937999992</v>
      </c>
      <c r="Y265">
        <v>205675.48672299992</v>
      </c>
      <c r="Z265">
        <v>205561.61406599992</v>
      </c>
      <c r="AA265">
        <v>205447.74140899992</v>
      </c>
      <c r="AB265">
        <v>205333.86875199992</v>
      </c>
      <c r="AC265">
        <v>205219.99609499992</v>
      </c>
      <c r="AD265">
        <v>205106.12343799992</v>
      </c>
      <c r="AE265">
        <v>204992.25078099992</v>
      </c>
      <c r="AF265">
        <v>204878.37812399992</v>
      </c>
      <c r="AG265">
        <v>204764.50546699992</v>
      </c>
      <c r="AH265">
        <v>204650.63280999992</v>
      </c>
    </row>
    <row r="266" spans="1:34">
      <c r="A266" t="s">
        <v>130</v>
      </c>
      <c r="B266" t="s">
        <v>183</v>
      </c>
      <c r="C266">
        <f t="shared" si="4"/>
        <v>2012020</v>
      </c>
      <c r="D266">
        <v>110604.72514909091</v>
      </c>
      <c r="E266">
        <v>110604.72372818182</v>
      </c>
      <c r="F266">
        <v>110604.72230727274</v>
      </c>
      <c r="G266">
        <v>110604.72088636365</v>
      </c>
      <c r="H266">
        <v>110604.71946545456</v>
      </c>
      <c r="I266">
        <v>110604.71804454547</v>
      </c>
      <c r="J266">
        <v>110604.71662363638</v>
      </c>
      <c r="K266">
        <v>110604.7152027273</v>
      </c>
      <c r="L266">
        <v>110604.71378181821</v>
      </c>
      <c r="M266">
        <v>110604.71236090912</v>
      </c>
      <c r="N266">
        <v>110604.71094</v>
      </c>
      <c r="O266">
        <v>110602.99570500001</v>
      </c>
      <c r="P266">
        <v>110601.28047000001</v>
      </c>
      <c r="Q266">
        <v>110599.56523500002</v>
      </c>
      <c r="R266">
        <v>110597.85000000002</v>
      </c>
      <c r="S266">
        <v>110596.13476500002</v>
      </c>
      <c r="T266">
        <v>110594.41953000003</v>
      </c>
      <c r="U266">
        <v>110592.70429500003</v>
      </c>
      <c r="V266">
        <v>110590.98906000004</v>
      </c>
      <c r="W266">
        <v>110589.27382500004</v>
      </c>
      <c r="X266">
        <v>110587.55859000002</v>
      </c>
      <c r="Y266">
        <v>110552.62323800001</v>
      </c>
      <c r="Z266">
        <v>110517.68788600001</v>
      </c>
      <c r="AA266">
        <v>110482.75253400001</v>
      </c>
      <c r="AB266">
        <v>110447.81718200001</v>
      </c>
      <c r="AC266">
        <v>110412.88183000001</v>
      </c>
      <c r="AD266">
        <v>110377.94647800001</v>
      </c>
      <c r="AE266">
        <v>110343.01112600001</v>
      </c>
      <c r="AF266">
        <v>110308.07577400001</v>
      </c>
      <c r="AG266">
        <v>110273.14042200001</v>
      </c>
      <c r="AH266">
        <v>110238.20507000005</v>
      </c>
    </row>
    <row r="267" spans="1:34">
      <c r="A267" t="s">
        <v>130</v>
      </c>
      <c r="B267" t="s">
        <v>185</v>
      </c>
      <c r="C267">
        <f t="shared" si="4"/>
        <v>1945</v>
      </c>
      <c r="D267">
        <v>1202927.5568181819</v>
      </c>
      <c r="E267">
        <v>1197515.7386363638</v>
      </c>
      <c r="F267">
        <v>1192103.9204545456</v>
      </c>
      <c r="G267">
        <v>1186692.1022727275</v>
      </c>
      <c r="H267">
        <v>1181280.2840909094</v>
      </c>
      <c r="I267">
        <v>1175868.4659090913</v>
      </c>
      <c r="J267">
        <v>1170456.6477272732</v>
      </c>
      <c r="K267">
        <v>1165044.8295454551</v>
      </c>
      <c r="L267">
        <v>1159633.0113636369</v>
      </c>
      <c r="M267">
        <v>1154221.1931818188</v>
      </c>
      <c r="N267">
        <v>1148809.375</v>
      </c>
      <c r="O267">
        <v>1141472.3999999999</v>
      </c>
      <c r="P267">
        <v>1134135.4249999998</v>
      </c>
      <c r="Q267">
        <v>1126798.4499999997</v>
      </c>
      <c r="R267">
        <v>1119461.4749999996</v>
      </c>
      <c r="S267">
        <v>1112124.4999999995</v>
      </c>
      <c r="T267">
        <v>1104787.5249999994</v>
      </c>
      <c r="U267">
        <v>1097450.5499999993</v>
      </c>
      <c r="V267">
        <v>1090113.5749999993</v>
      </c>
      <c r="W267">
        <v>1082776.5999999992</v>
      </c>
      <c r="X267">
        <v>1075439.625</v>
      </c>
      <c r="Y267">
        <v>1066168.54375</v>
      </c>
      <c r="Z267">
        <v>1056897.4624999999</v>
      </c>
      <c r="AA267">
        <v>1047626.3812499999</v>
      </c>
      <c r="AB267">
        <v>1038355.2999999998</v>
      </c>
      <c r="AC267">
        <v>1029084.2187499998</v>
      </c>
      <c r="AD267">
        <v>1019813.1374999997</v>
      </c>
      <c r="AE267">
        <v>1010542.0562499997</v>
      </c>
      <c r="AF267">
        <v>1001270.9749999996</v>
      </c>
      <c r="AG267">
        <v>991999.89374999958</v>
      </c>
      <c r="AH267">
        <v>982728.8125</v>
      </c>
    </row>
    <row r="268" spans="1:34">
      <c r="A268" t="s">
        <v>130</v>
      </c>
      <c r="B268" t="s">
        <v>185</v>
      </c>
      <c r="C268">
        <f t="shared" si="4"/>
        <v>1945969</v>
      </c>
      <c r="D268">
        <v>1348072.6931818181</v>
      </c>
      <c r="E268">
        <v>1340885.5113636362</v>
      </c>
      <c r="F268">
        <v>1333698.3295454544</v>
      </c>
      <c r="G268">
        <v>1326511.1477272725</v>
      </c>
      <c r="H268">
        <v>1319323.9659090906</v>
      </c>
      <c r="I268">
        <v>1312136.7840909087</v>
      </c>
      <c r="J268">
        <v>1304949.6022727268</v>
      </c>
      <c r="K268">
        <v>1297762.4204545449</v>
      </c>
      <c r="L268">
        <v>1290575.2386363631</v>
      </c>
      <c r="M268">
        <v>1283388.0568181812</v>
      </c>
      <c r="N268">
        <v>1276200.875</v>
      </c>
      <c r="O268">
        <v>1265725.9624999999</v>
      </c>
      <c r="P268">
        <v>1255251.0499999998</v>
      </c>
      <c r="Q268">
        <v>1244776.1374999997</v>
      </c>
      <c r="R268">
        <v>1234301.2249999996</v>
      </c>
      <c r="S268">
        <v>1223826.3124999995</v>
      </c>
      <c r="T268">
        <v>1213351.3999999994</v>
      </c>
      <c r="U268">
        <v>1202876.4874999993</v>
      </c>
      <c r="V268">
        <v>1192401.5749999993</v>
      </c>
      <c r="W268">
        <v>1181926.6624999992</v>
      </c>
      <c r="X268">
        <v>1171451.75</v>
      </c>
      <c r="Y268">
        <v>1158248.8999999999</v>
      </c>
      <c r="Z268">
        <v>1145046.0499999998</v>
      </c>
      <c r="AA268">
        <v>1131843.1999999997</v>
      </c>
      <c r="AB268">
        <v>1118640.3499999996</v>
      </c>
      <c r="AC268">
        <v>1105437.4999999995</v>
      </c>
      <c r="AD268">
        <v>1092234.6499999994</v>
      </c>
      <c r="AE268">
        <v>1079031.7999999993</v>
      </c>
      <c r="AF268">
        <v>1065828.9499999993</v>
      </c>
      <c r="AG268">
        <v>1052626.0999999992</v>
      </c>
      <c r="AH268">
        <v>1039423.25</v>
      </c>
    </row>
    <row r="269" spans="1:34">
      <c r="A269" t="s">
        <v>130</v>
      </c>
      <c r="B269" t="s">
        <v>185</v>
      </c>
      <c r="C269">
        <f t="shared" si="4"/>
        <v>1970989</v>
      </c>
      <c r="D269">
        <v>743336.875</v>
      </c>
      <c r="E269">
        <v>740017.375</v>
      </c>
      <c r="F269">
        <v>736697.875</v>
      </c>
      <c r="G269">
        <v>733378.375</v>
      </c>
      <c r="H269">
        <v>730058.875</v>
      </c>
      <c r="I269">
        <v>726739.375</v>
      </c>
      <c r="J269">
        <v>723419.875</v>
      </c>
      <c r="K269">
        <v>720100.375</v>
      </c>
      <c r="L269">
        <v>716780.875</v>
      </c>
      <c r="M269">
        <v>713461.375</v>
      </c>
      <c r="N269">
        <v>710141.875</v>
      </c>
      <c r="O269">
        <v>704645.72500000009</v>
      </c>
      <c r="P269">
        <v>699149.57500000019</v>
      </c>
      <c r="Q269">
        <v>693653.42500000028</v>
      </c>
      <c r="R269">
        <v>688157.27500000037</v>
      </c>
      <c r="S269">
        <v>682661.12500000047</v>
      </c>
      <c r="T269">
        <v>677164.97500000056</v>
      </c>
      <c r="U269">
        <v>671668.82500000065</v>
      </c>
      <c r="V269">
        <v>666172.67500000075</v>
      </c>
      <c r="W269">
        <v>660676.52500000084</v>
      </c>
      <c r="X269">
        <v>655180.375</v>
      </c>
      <c r="Y269">
        <v>646964.22500000009</v>
      </c>
      <c r="Z269">
        <v>638748.07500000019</v>
      </c>
      <c r="AA269">
        <v>630531.92500000028</v>
      </c>
      <c r="AB269">
        <v>622315.77500000037</v>
      </c>
      <c r="AC269">
        <v>614099.62500000047</v>
      </c>
      <c r="AD269">
        <v>605883.47500000056</v>
      </c>
      <c r="AE269">
        <v>597667.32500000065</v>
      </c>
      <c r="AF269">
        <v>589451.17500000075</v>
      </c>
      <c r="AG269">
        <v>581235.02500000084</v>
      </c>
      <c r="AH269">
        <v>573018.875</v>
      </c>
    </row>
    <row r="270" spans="1:34">
      <c r="A270" t="s">
        <v>130</v>
      </c>
      <c r="B270" t="s">
        <v>185</v>
      </c>
      <c r="C270">
        <f t="shared" si="4"/>
        <v>19902010</v>
      </c>
      <c r="D270">
        <v>2238083.6079545454</v>
      </c>
      <c r="E270">
        <v>2237954.0284090908</v>
      </c>
      <c r="F270">
        <v>2237824.4488636362</v>
      </c>
      <c r="G270">
        <v>2237694.8693181816</v>
      </c>
      <c r="H270">
        <v>2237565.2897727271</v>
      </c>
      <c r="I270">
        <v>2237435.7102272725</v>
      </c>
      <c r="J270">
        <v>2237306.1306818179</v>
      </c>
      <c r="K270">
        <v>2237176.5511363633</v>
      </c>
      <c r="L270">
        <v>2237046.9715909087</v>
      </c>
      <c r="M270">
        <v>2236917.3920454541</v>
      </c>
      <c r="N270">
        <v>2236787.8124999991</v>
      </c>
      <c r="O270">
        <v>2236239.743749999</v>
      </c>
      <c r="P270">
        <v>2235691.6749999989</v>
      </c>
      <c r="Q270">
        <v>2235143.6062499988</v>
      </c>
      <c r="R270">
        <v>2234595.5374999987</v>
      </c>
      <c r="S270">
        <v>2234047.4687499986</v>
      </c>
      <c r="T270">
        <v>2233499.3999999985</v>
      </c>
      <c r="U270">
        <v>2232951.3312499984</v>
      </c>
      <c r="V270">
        <v>2232403.2624999983</v>
      </c>
      <c r="W270">
        <v>2231855.1937499982</v>
      </c>
      <c r="X270">
        <v>2231307.1249999991</v>
      </c>
      <c r="Y270">
        <v>2229934.8312499989</v>
      </c>
      <c r="Z270">
        <v>2228562.5374999987</v>
      </c>
      <c r="AA270">
        <v>2227190.2437499985</v>
      </c>
      <c r="AB270">
        <v>2225817.9499999983</v>
      </c>
      <c r="AC270">
        <v>2224445.6562499981</v>
      </c>
      <c r="AD270">
        <v>2223073.362499998</v>
      </c>
      <c r="AE270">
        <v>2221701.0687499978</v>
      </c>
      <c r="AF270">
        <v>2220328.7749999976</v>
      </c>
      <c r="AG270">
        <v>2218956.4812499974</v>
      </c>
      <c r="AH270">
        <v>2217584.1874999972</v>
      </c>
    </row>
    <row r="271" spans="1:34">
      <c r="A271" t="s">
        <v>130</v>
      </c>
      <c r="B271" t="s">
        <v>185</v>
      </c>
      <c r="C271">
        <f t="shared" si="4"/>
        <v>2012020</v>
      </c>
      <c r="D271">
        <v>580821.45525090909</v>
      </c>
      <c r="E271">
        <v>580821.45738181821</v>
      </c>
      <c r="F271">
        <v>580821.45951272734</v>
      </c>
      <c r="G271">
        <v>580821.46164363646</v>
      </c>
      <c r="H271">
        <v>580821.46377454558</v>
      </c>
      <c r="I271">
        <v>580821.46590545471</v>
      </c>
      <c r="J271">
        <v>580821.46803636383</v>
      </c>
      <c r="K271">
        <v>580821.47016727296</v>
      </c>
      <c r="L271">
        <v>580821.47229818208</v>
      </c>
      <c r="M271">
        <v>580821.47442909121</v>
      </c>
      <c r="N271">
        <v>580821.4765600001</v>
      </c>
      <c r="O271">
        <v>580815.26796600013</v>
      </c>
      <c r="P271">
        <v>580809.05937200016</v>
      </c>
      <c r="Q271">
        <v>580802.8507780002</v>
      </c>
      <c r="R271">
        <v>580796.64218400023</v>
      </c>
      <c r="S271">
        <v>580790.43359000026</v>
      </c>
      <c r="T271">
        <v>580784.2249960003</v>
      </c>
      <c r="U271">
        <v>580778.01640200033</v>
      </c>
      <c r="V271">
        <v>580771.80780800036</v>
      </c>
      <c r="W271">
        <v>580765.59921400039</v>
      </c>
      <c r="X271">
        <v>580759.39062000019</v>
      </c>
      <c r="Y271">
        <v>580635.26913600019</v>
      </c>
      <c r="Z271">
        <v>580511.14765200019</v>
      </c>
      <c r="AA271">
        <v>580387.02616800019</v>
      </c>
      <c r="AB271">
        <v>580262.90468400018</v>
      </c>
      <c r="AC271">
        <v>580138.78320000018</v>
      </c>
      <c r="AD271">
        <v>580014.66171600018</v>
      </c>
      <c r="AE271">
        <v>579890.54023200017</v>
      </c>
      <c r="AF271">
        <v>579766.41874800017</v>
      </c>
      <c r="AG271">
        <v>579642.29726400017</v>
      </c>
      <c r="AH271">
        <v>579518.17578000017</v>
      </c>
    </row>
    <row r="272" spans="1:34">
      <c r="A272" t="s">
        <v>132</v>
      </c>
      <c r="B272" t="s">
        <v>175</v>
      </c>
      <c r="C272">
        <f t="shared" si="4"/>
        <v>1945</v>
      </c>
      <c r="D272">
        <v>2324396.5227272729</v>
      </c>
      <c r="E272">
        <v>2315906.0454545459</v>
      </c>
      <c r="F272">
        <v>2307415.5681818188</v>
      </c>
      <c r="G272">
        <v>2298925.0909090918</v>
      </c>
      <c r="H272">
        <v>2290434.6136363647</v>
      </c>
      <c r="I272">
        <v>2281944.1363636376</v>
      </c>
      <c r="J272">
        <v>2273453.6590909106</v>
      </c>
      <c r="K272">
        <v>2264963.1818181835</v>
      </c>
      <c r="L272">
        <v>2256472.7045454565</v>
      </c>
      <c r="M272">
        <v>2247982.2272727294</v>
      </c>
      <c r="N272">
        <v>2239491.75</v>
      </c>
      <c r="O272">
        <v>2227022.9</v>
      </c>
      <c r="P272">
        <v>2214554.0499999998</v>
      </c>
      <c r="Q272">
        <v>2202085.1999999997</v>
      </c>
      <c r="R272">
        <v>2189616.3499999996</v>
      </c>
      <c r="S272">
        <v>2177147.4999999995</v>
      </c>
      <c r="T272">
        <v>2164678.6499999994</v>
      </c>
      <c r="U272">
        <v>2152209.7999999993</v>
      </c>
      <c r="V272">
        <v>2139740.9499999993</v>
      </c>
      <c r="W272">
        <v>2127272.0999999992</v>
      </c>
      <c r="X272">
        <v>2114803.25</v>
      </c>
      <c r="Y272">
        <v>2098671.1749999998</v>
      </c>
      <c r="Z272">
        <v>2082539.0999999999</v>
      </c>
      <c r="AA272">
        <v>2066407.0249999999</v>
      </c>
      <c r="AB272">
        <v>2050274.95</v>
      </c>
      <c r="AC272">
        <v>2034142.875</v>
      </c>
      <c r="AD272">
        <v>2018010.8</v>
      </c>
      <c r="AE272">
        <v>2001878.7250000001</v>
      </c>
      <c r="AF272">
        <v>1985746.6500000001</v>
      </c>
      <c r="AG272">
        <v>1969614.5750000002</v>
      </c>
      <c r="AH272">
        <v>1953482.5</v>
      </c>
    </row>
    <row r="273" spans="1:34">
      <c r="A273" t="s">
        <v>132</v>
      </c>
      <c r="B273" t="s">
        <v>175</v>
      </c>
      <c r="C273">
        <f t="shared" si="4"/>
        <v>1945969</v>
      </c>
      <c r="D273">
        <v>4548201.4090909092</v>
      </c>
      <c r="E273">
        <v>4530528.8181818184</v>
      </c>
      <c r="F273">
        <v>4512856.2272727275</v>
      </c>
      <c r="G273">
        <v>4495183.6363636367</v>
      </c>
      <c r="H273">
        <v>4477511.0454545459</v>
      </c>
      <c r="I273">
        <v>4459838.4545454551</v>
      </c>
      <c r="J273">
        <v>4442165.8636363642</v>
      </c>
      <c r="K273">
        <v>4424493.2727272734</v>
      </c>
      <c r="L273">
        <v>4406820.6818181826</v>
      </c>
      <c r="M273">
        <v>4389148.0909090918</v>
      </c>
      <c r="N273">
        <v>4371475.5</v>
      </c>
      <c r="O273">
        <v>4340309.6500000004</v>
      </c>
      <c r="P273">
        <v>4309143.8000000007</v>
      </c>
      <c r="Q273">
        <v>4277977.9500000011</v>
      </c>
      <c r="R273">
        <v>4246812.1000000015</v>
      </c>
      <c r="S273">
        <v>4215646.2500000019</v>
      </c>
      <c r="T273">
        <v>4184480.4000000018</v>
      </c>
      <c r="U273">
        <v>4153314.5500000017</v>
      </c>
      <c r="V273">
        <v>4122148.7000000016</v>
      </c>
      <c r="W273">
        <v>4090982.8500000015</v>
      </c>
      <c r="X273">
        <v>4059817</v>
      </c>
      <c r="Y273">
        <v>4015796.75</v>
      </c>
      <c r="Z273">
        <v>3971776.5</v>
      </c>
      <c r="AA273">
        <v>3927756.25</v>
      </c>
      <c r="AB273">
        <v>3883736</v>
      </c>
      <c r="AC273">
        <v>3839715.75</v>
      </c>
      <c r="AD273">
        <v>3795695.5</v>
      </c>
      <c r="AE273">
        <v>3751675.25</v>
      </c>
      <c r="AF273">
        <v>3707655</v>
      </c>
      <c r="AG273">
        <v>3663634.75</v>
      </c>
      <c r="AH273">
        <v>3619614.5</v>
      </c>
    </row>
    <row r="274" spans="1:34">
      <c r="A274" t="s">
        <v>132</v>
      </c>
      <c r="B274" t="s">
        <v>175</v>
      </c>
      <c r="C274">
        <f t="shared" si="4"/>
        <v>1970989</v>
      </c>
      <c r="D274">
        <v>5325415.3636363642</v>
      </c>
      <c r="E274">
        <v>5311295.7272727285</v>
      </c>
      <c r="F274">
        <v>5297176.0909090927</v>
      </c>
      <c r="G274">
        <v>5283056.4545454569</v>
      </c>
      <c r="H274">
        <v>5268936.8181818211</v>
      </c>
      <c r="I274">
        <v>5254817.1818181854</v>
      </c>
      <c r="J274">
        <v>5240697.5454545496</v>
      </c>
      <c r="K274">
        <v>5226577.9090909138</v>
      </c>
      <c r="L274">
        <v>5212458.2727272781</v>
      </c>
      <c r="M274">
        <v>5198338.6363636423</v>
      </c>
      <c r="N274">
        <v>5184219</v>
      </c>
      <c r="O274">
        <v>5154671.8</v>
      </c>
      <c r="P274">
        <v>5125124.5999999996</v>
      </c>
      <c r="Q274">
        <v>5095577.3999999994</v>
      </c>
      <c r="R274">
        <v>5066030.1999999993</v>
      </c>
      <c r="S274">
        <v>5036482.9999999991</v>
      </c>
      <c r="T274">
        <v>5006935.7999999989</v>
      </c>
      <c r="U274">
        <v>4977388.5999999987</v>
      </c>
      <c r="V274">
        <v>4947841.3999999985</v>
      </c>
      <c r="W274">
        <v>4918294.1999999983</v>
      </c>
      <c r="X274">
        <v>4888747</v>
      </c>
      <c r="Y274">
        <v>4840076.45</v>
      </c>
      <c r="Z274">
        <v>4791405.9000000004</v>
      </c>
      <c r="AA274">
        <v>4742735.3500000006</v>
      </c>
      <c r="AB274">
        <v>4694064.8000000007</v>
      </c>
      <c r="AC274">
        <v>4645394.2500000009</v>
      </c>
      <c r="AD274">
        <v>4596723.7000000011</v>
      </c>
      <c r="AE274">
        <v>4548053.1500000013</v>
      </c>
      <c r="AF274">
        <v>4499382.6000000015</v>
      </c>
      <c r="AG274">
        <v>4450712.0500000017</v>
      </c>
      <c r="AH274">
        <v>4402041.5</v>
      </c>
    </row>
    <row r="275" spans="1:34">
      <c r="A275" t="s">
        <v>132</v>
      </c>
      <c r="B275" t="s">
        <v>175</v>
      </c>
      <c r="C275">
        <f t="shared" si="4"/>
        <v>19902010</v>
      </c>
      <c r="D275">
        <v>9970576.5909090918</v>
      </c>
      <c r="E275">
        <v>9969898.9318181816</v>
      </c>
      <c r="F275">
        <v>9969221.2727272715</v>
      </c>
      <c r="G275">
        <v>9968543.6136363614</v>
      </c>
      <c r="H275">
        <v>9967865.9545454513</v>
      </c>
      <c r="I275">
        <v>9967188.2954545412</v>
      </c>
      <c r="J275">
        <v>9966510.6363636311</v>
      </c>
      <c r="K275">
        <v>9965832.977272721</v>
      </c>
      <c r="L275">
        <v>9965155.3181818109</v>
      </c>
      <c r="M275">
        <v>9964477.6590909008</v>
      </c>
      <c r="N275">
        <v>9963799.9999999888</v>
      </c>
      <c r="O275">
        <v>9960429.0499999896</v>
      </c>
      <c r="P275">
        <v>9957058.0999999903</v>
      </c>
      <c r="Q275">
        <v>9953687.1499999911</v>
      </c>
      <c r="R275">
        <v>9950316.1999999918</v>
      </c>
      <c r="S275">
        <v>9946945.2499999925</v>
      </c>
      <c r="T275">
        <v>9943574.2999999933</v>
      </c>
      <c r="U275">
        <v>9940203.349999994</v>
      </c>
      <c r="V275">
        <v>9936832.3999999948</v>
      </c>
      <c r="W275">
        <v>9933461.4499999955</v>
      </c>
      <c r="X275">
        <v>9930090.4999999925</v>
      </c>
      <c r="Y275">
        <v>9921829.4499999918</v>
      </c>
      <c r="Z275">
        <v>9913568.3999999911</v>
      </c>
      <c r="AA275">
        <v>9905307.3499999903</v>
      </c>
      <c r="AB275">
        <v>9897046.2999999896</v>
      </c>
      <c r="AC275">
        <v>9888785.2499999888</v>
      </c>
      <c r="AD275">
        <v>9880524.1999999881</v>
      </c>
      <c r="AE275">
        <v>9872263.1499999873</v>
      </c>
      <c r="AF275">
        <v>9864002.0999999866</v>
      </c>
      <c r="AG275">
        <v>9855741.0499999858</v>
      </c>
      <c r="AH275">
        <v>9847479.9999999851</v>
      </c>
    </row>
    <row r="276" spans="1:34">
      <c r="A276" t="s">
        <v>132</v>
      </c>
      <c r="B276" t="s">
        <v>175</v>
      </c>
      <c r="C276">
        <f t="shared" si="4"/>
        <v>2012020</v>
      </c>
      <c r="D276">
        <v>1393691.926849091</v>
      </c>
      <c r="E276">
        <v>1393691.9552581818</v>
      </c>
      <c r="F276">
        <v>1393691.9836672726</v>
      </c>
      <c r="G276">
        <v>1393692.0120763634</v>
      </c>
      <c r="H276">
        <v>1393692.0404854543</v>
      </c>
      <c r="I276">
        <v>1393692.0688945451</v>
      </c>
      <c r="J276">
        <v>1393692.0973036359</v>
      </c>
      <c r="K276">
        <v>1393692.1257127267</v>
      </c>
      <c r="L276">
        <v>1393692.1541218176</v>
      </c>
      <c r="M276">
        <v>1393692.1825309084</v>
      </c>
      <c r="N276">
        <v>1393692.210939999</v>
      </c>
      <c r="O276">
        <v>1393689.242189999</v>
      </c>
      <c r="P276">
        <v>1393686.273439999</v>
      </c>
      <c r="Q276">
        <v>1393683.304689999</v>
      </c>
      <c r="R276">
        <v>1393680.335939999</v>
      </c>
      <c r="S276">
        <v>1393677.367189999</v>
      </c>
      <c r="T276">
        <v>1393674.398439999</v>
      </c>
      <c r="U276">
        <v>1393671.429689999</v>
      </c>
      <c r="V276">
        <v>1393668.460939999</v>
      </c>
      <c r="W276">
        <v>1393665.492189999</v>
      </c>
      <c r="X276">
        <v>1393662.523439999</v>
      </c>
      <c r="Y276">
        <v>1393450.8796899989</v>
      </c>
      <c r="Z276">
        <v>1393239.2359399991</v>
      </c>
      <c r="AA276">
        <v>1393027.5921899993</v>
      </c>
      <c r="AB276">
        <v>1392815.9484399995</v>
      </c>
      <c r="AC276">
        <v>1392604.3046899997</v>
      </c>
      <c r="AD276">
        <v>1392392.6609399999</v>
      </c>
      <c r="AE276">
        <v>1392181.01719</v>
      </c>
      <c r="AF276">
        <v>1391969.3734400002</v>
      </c>
      <c r="AG276">
        <v>1391757.7296900004</v>
      </c>
      <c r="AH276">
        <v>1391546.0859399997</v>
      </c>
    </row>
    <row r="277" spans="1:34">
      <c r="A277" t="s">
        <v>132</v>
      </c>
      <c r="B277" t="s">
        <v>177</v>
      </c>
      <c r="C277">
        <f t="shared" si="4"/>
        <v>1945</v>
      </c>
      <c r="D277">
        <v>7039412.0909090908</v>
      </c>
      <c r="E277">
        <v>7016405.1818181816</v>
      </c>
      <c r="F277">
        <v>6993398.2727272725</v>
      </c>
      <c r="G277">
        <v>6970391.3636363633</v>
      </c>
      <c r="H277">
        <v>6947384.4545454541</v>
      </c>
      <c r="I277">
        <v>6924377.5454545449</v>
      </c>
      <c r="J277">
        <v>6901370.6363636358</v>
      </c>
      <c r="K277">
        <v>6878363.7272727266</v>
      </c>
      <c r="L277">
        <v>6855356.8181818174</v>
      </c>
      <c r="M277">
        <v>6832349.9090909082</v>
      </c>
      <c r="N277">
        <v>6809343</v>
      </c>
      <c r="O277">
        <v>6776005</v>
      </c>
      <c r="P277">
        <v>6742667</v>
      </c>
      <c r="Q277">
        <v>6709329</v>
      </c>
      <c r="R277">
        <v>6675991</v>
      </c>
      <c r="S277">
        <v>6642653</v>
      </c>
      <c r="T277">
        <v>6609315</v>
      </c>
      <c r="U277">
        <v>6575977</v>
      </c>
      <c r="V277">
        <v>6542639</v>
      </c>
      <c r="W277">
        <v>6509301</v>
      </c>
      <c r="X277">
        <v>6475963</v>
      </c>
      <c r="Y277">
        <v>6433044.1500000004</v>
      </c>
      <c r="Z277">
        <v>6390125.3000000007</v>
      </c>
      <c r="AA277">
        <v>6347206.4500000011</v>
      </c>
      <c r="AB277">
        <v>6304287.6000000015</v>
      </c>
      <c r="AC277">
        <v>6261368.7500000019</v>
      </c>
      <c r="AD277">
        <v>6218449.9000000022</v>
      </c>
      <c r="AE277">
        <v>6175531.0500000026</v>
      </c>
      <c r="AF277">
        <v>6132612.200000003</v>
      </c>
      <c r="AG277">
        <v>6089693.3500000034</v>
      </c>
      <c r="AH277">
        <v>6046774.5</v>
      </c>
    </row>
    <row r="278" spans="1:34">
      <c r="A278" t="s">
        <v>132</v>
      </c>
      <c r="B278" t="s">
        <v>177</v>
      </c>
      <c r="C278">
        <f t="shared" si="4"/>
        <v>1945969</v>
      </c>
      <c r="D278">
        <v>7598534.4090909092</v>
      </c>
      <c r="E278">
        <v>7570150.8181818184</v>
      </c>
      <c r="F278">
        <v>7541767.2272727275</v>
      </c>
      <c r="G278">
        <v>7513383.6363636367</v>
      </c>
      <c r="H278">
        <v>7485000.0454545459</v>
      </c>
      <c r="I278">
        <v>7456616.4545454551</v>
      </c>
      <c r="J278">
        <v>7428232.8636363642</v>
      </c>
      <c r="K278">
        <v>7399849.2727272734</v>
      </c>
      <c r="L278">
        <v>7371465.6818181826</v>
      </c>
      <c r="M278">
        <v>7343082.0909090918</v>
      </c>
      <c r="N278">
        <v>7314698.5</v>
      </c>
      <c r="O278">
        <v>7264788.9500000002</v>
      </c>
      <c r="P278">
        <v>7214879.4000000004</v>
      </c>
      <c r="Q278">
        <v>7164969.8500000006</v>
      </c>
      <c r="R278">
        <v>7115060.3000000007</v>
      </c>
      <c r="S278">
        <v>7065150.7500000009</v>
      </c>
      <c r="T278">
        <v>7015241.2000000011</v>
      </c>
      <c r="U278">
        <v>6965331.6500000013</v>
      </c>
      <c r="V278">
        <v>6915422.1000000015</v>
      </c>
      <c r="W278">
        <v>6865512.5500000017</v>
      </c>
      <c r="X278">
        <v>6815603</v>
      </c>
      <c r="Y278">
        <v>6744975.5499999998</v>
      </c>
      <c r="Z278">
        <v>6674348.0999999996</v>
      </c>
      <c r="AA278">
        <v>6603720.6499999994</v>
      </c>
      <c r="AB278">
        <v>6533093.1999999993</v>
      </c>
      <c r="AC278">
        <v>6462465.7499999991</v>
      </c>
      <c r="AD278">
        <v>6391838.2999999989</v>
      </c>
      <c r="AE278">
        <v>6321210.8499999987</v>
      </c>
      <c r="AF278">
        <v>6250583.3999999985</v>
      </c>
      <c r="AG278">
        <v>6179955.9499999983</v>
      </c>
      <c r="AH278">
        <v>6109328.5</v>
      </c>
    </row>
    <row r="279" spans="1:34">
      <c r="A279" t="s">
        <v>132</v>
      </c>
      <c r="B279" t="s">
        <v>177</v>
      </c>
      <c r="C279">
        <f t="shared" si="4"/>
        <v>1970989</v>
      </c>
      <c r="D279">
        <v>15229932.636363637</v>
      </c>
      <c r="E279">
        <v>15212151.772727273</v>
      </c>
      <c r="F279">
        <v>15194370.90909091</v>
      </c>
      <c r="G279">
        <v>15176590.045454547</v>
      </c>
      <c r="H279">
        <v>15158809.181818184</v>
      </c>
      <c r="I279">
        <v>15141028.31818182</v>
      </c>
      <c r="J279">
        <v>15123247.454545457</v>
      </c>
      <c r="K279">
        <v>15105466.590909094</v>
      </c>
      <c r="L279">
        <v>15087685.72727273</v>
      </c>
      <c r="M279">
        <v>15069904.863636367</v>
      </c>
      <c r="N279">
        <v>15052124.000000009</v>
      </c>
      <c r="O279">
        <v>15014764.600000009</v>
      </c>
      <c r="P279">
        <v>14977405.200000009</v>
      </c>
      <c r="Q279">
        <v>14940045.800000008</v>
      </c>
      <c r="R279">
        <v>14902686.400000008</v>
      </c>
      <c r="S279">
        <v>14865327.000000007</v>
      </c>
      <c r="T279">
        <v>14827967.600000007</v>
      </c>
      <c r="U279">
        <v>14790608.200000007</v>
      </c>
      <c r="V279">
        <v>14753248.800000006</v>
      </c>
      <c r="W279">
        <v>14715889.400000006</v>
      </c>
      <c r="X279">
        <v>14678530.000000009</v>
      </c>
      <c r="Y279">
        <v>14616664.850000009</v>
      </c>
      <c r="Z279">
        <v>14554799.700000009</v>
      </c>
      <c r="AA279">
        <v>14492934.550000008</v>
      </c>
      <c r="AB279">
        <v>14431069.400000008</v>
      </c>
      <c r="AC279">
        <v>14369204.250000007</v>
      </c>
      <c r="AD279">
        <v>14307339.100000007</v>
      </c>
      <c r="AE279">
        <v>14245473.950000007</v>
      </c>
      <c r="AF279">
        <v>14183608.800000006</v>
      </c>
      <c r="AG279">
        <v>14121743.650000006</v>
      </c>
      <c r="AH279">
        <v>14059878.500000009</v>
      </c>
    </row>
    <row r="280" spans="1:34">
      <c r="A280" t="s">
        <v>132</v>
      </c>
      <c r="B280" t="s">
        <v>177</v>
      </c>
      <c r="C280">
        <f t="shared" si="4"/>
        <v>19902010</v>
      </c>
      <c r="D280">
        <v>4198451.1363636367</v>
      </c>
      <c r="E280">
        <v>4197709.7727272734</v>
      </c>
      <c r="F280">
        <v>4196968.4090909101</v>
      </c>
      <c r="G280">
        <v>4196227.0454545468</v>
      </c>
      <c r="H280">
        <v>4195485.6818181835</v>
      </c>
      <c r="I280">
        <v>4194744.3181818202</v>
      </c>
      <c r="J280">
        <v>4194002.9545454565</v>
      </c>
      <c r="K280">
        <v>4193261.5909090927</v>
      </c>
      <c r="L280">
        <v>4192520.2272727289</v>
      </c>
      <c r="M280">
        <v>4191778.8636363652</v>
      </c>
      <c r="N280">
        <v>4191037.5</v>
      </c>
      <c r="O280">
        <v>4187591.6999999997</v>
      </c>
      <c r="P280">
        <v>4184145.8999999994</v>
      </c>
      <c r="Q280">
        <v>4180700.0999999992</v>
      </c>
      <c r="R280">
        <v>4177254.2999999989</v>
      </c>
      <c r="S280">
        <v>4173808.4999999986</v>
      </c>
      <c r="T280">
        <v>4170362.6999999983</v>
      </c>
      <c r="U280">
        <v>4166916.899999998</v>
      </c>
      <c r="V280">
        <v>4163471.0999999978</v>
      </c>
      <c r="W280">
        <v>4160025.2999999975</v>
      </c>
      <c r="X280">
        <v>4156579.5</v>
      </c>
      <c r="Y280">
        <v>4148230.5249999999</v>
      </c>
      <c r="Z280">
        <v>4139881.55</v>
      </c>
      <c r="AA280">
        <v>4131532.5749999997</v>
      </c>
      <c r="AB280">
        <v>4123183.5999999996</v>
      </c>
      <c r="AC280">
        <v>4114834.6249999995</v>
      </c>
      <c r="AD280">
        <v>4106485.6499999994</v>
      </c>
      <c r="AE280">
        <v>4098136.6749999993</v>
      </c>
      <c r="AF280">
        <v>4089787.6999999993</v>
      </c>
      <c r="AG280">
        <v>4081438.7249999992</v>
      </c>
      <c r="AH280">
        <v>4073089.75</v>
      </c>
    </row>
    <row r="281" spans="1:34">
      <c r="A281" t="s">
        <v>132</v>
      </c>
      <c r="B281" t="s">
        <v>177</v>
      </c>
      <c r="C281">
        <f t="shared" si="4"/>
        <v>2012020</v>
      </c>
      <c r="D281">
        <v>1102867.6363636362</v>
      </c>
      <c r="E281">
        <v>1102867.6477272725</v>
      </c>
      <c r="F281">
        <v>1102867.6590909087</v>
      </c>
      <c r="G281">
        <v>1102867.6704545449</v>
      </c>
      <c r="H281">
        <v>1102867.6818181812</v>
      </c>
      <c r="I281">
        <v>1102867.6931818174</v>
      </c>
      <c r="J281">
        <v>1102867.7045454537</v>
      </c>
      <c r="K281">
        <v>1102867.7159090899</v>
      </c>
      <c r="L281">
        <v>1102867.7272727261</v>
      </c>
      <c r="M281">
        <v>1102867.7386363624</v>
      </c>
      <c r="N281">
        <v>1102867.7499999988</v>
      </c>
      <c r="O281">
        <v>1102861.5117189989</v>
      </c>
      <c r="P281">
        <v>1102855.273437999</v>
      </c>
      <c r="Q281">
        <v>1102849.035156999</v>
      </c>
      <c r="R281">
        <v>1102842.7968759991</v>
      </c>
      <c r="S281">
        <v>1102836.5585949991</v>
      </c>
      <c r="T281">
        <v>1102830.3203139992</v>
      </c>
      <c r="U281">
        <v>1102824.0820329993</v>
      </c>
      <c r="V281">
        <v>1102817.8437519993</v>
      </c>
      <c r="W281">
        <v>1102811.6054709994</v>
      </c>
      <c r="X281">
        <v>1102805.3671899997</v>
      </c>
      <c r="Y281">
        <v>1102474.3789089997</v>
      </c>
      <c r="Z281">
        <v>1102143.3906279998</v>
      </c>
      <c r="AA281">
        <v>1101812.4023469999</v>
      </c>
      <c r="AB281">
        <v>1101481.4140659999</v>
      </c>
      <c r="AC281">
        <v>1101150.425785</v>
      </c>
      <c r="AD281">
        <v>1100819.437504</v>
      </c>
      <c r="AE281">
        <v>1100488.4492230001</v>
      </c>
      <c r="AF281">
        <v>1100157.4609420002</v>
      </c>
      <c r="AG281">
        <v>1099826.4726610002</v>
      </c>
      <c r="AH281">
        <v>1099495.4843800005</v>
      </c>
    </row>
    <row r="282" spans="1:34">
      <c r="A282" t="s">
        <v>132</v>
      </c>
      <c r="B282" t="s">
        <v>179</v>
      </c>
      <c r="C282">
        <f t="shared" si="4"/>
        <v>1945</v>
      </c>
      <c r="D282">
        <v>1740459.8522727273</v>
      </c>
      <c r="E282">
        <v>1734460.2045454546</v>
      </c>
      <c r="F282">
        <v>1728460.5568181819</v>
      </c>
      <c r="G282">
        <v>1722460.9090909092</v>
      </c>
      <c r="H282">
        <v>1716461.2613636365</v>
      </c>
      <c r="I282">
        <v>1710461.6136363638</v>
      </c>
      <c r="J282">
        <v>1704461.9659090911</v>
      </c>
      <c r="K282">
        <v>1698462.3181818184</v>
      </c>
      <c r="L282">
        <v>1692462.6704545456</v>
      </c>
      <c r="M282">
        <v>1686463.0227272729</v>
      </c>
      <c r="N282">
        <v>1680463.375</v>
      </c>
      <c r="O282">
        <v>1671706.8875</v>
      </c>
      <c r="P282">
        <v>1662950.3999999999</v>
      </c>
      <c r="Q282">
        <v>1654193.9124999999</v>
      </c>
      <c r="R282">
        <v>1645437.4249999998</v>
      </c>
      <c r="S282">
        <v>1636680.9374999998</v>
      </c>
      <c r="T282">
        <v>1627924.4499999997</v>
      </c>
      <c r="U282">
        <v>1619167.9624999997</v>
      </c>
      <c r="V282">
        <v>1610411.4749999996</v>
      </c>
      <c r="W282">
        <v>1601654.9874999996</v>
      </c>
      <c r="X282">
        <v>1592898.5</v>
      </c>
      <c r="Y282">
        <v>1581559.9125000001</v>
      </c>
      <c r="Z282">
        <v>1570221.3250000002</v>
      </c>
      <c r="AA282">
        <v>1558882.7375000003</v>
      </c>
      <c r="AB282">
        <v>1547544.1500000004</v>
      </c>
      <c r="AC282">
        <v>1536205.5625000005</v>
      </c>
      <c r="AD282">
        <v>1524866.9750000006</v>
      </c>
      <c r="AE282">
        <v>1513528.3875000007</v>
      </c>
      <c r="AF282">
        <v>1502189.8000000007</v>
      </c>
      <c r="AG282">
        <v>1490851.2125000008</v>
      </c>
      <c r="AH282">
        <v>1479512.625</v>
      </c>
    </row>
    <row r="283" spans="1:34">
      <c r="A283" t="s">
        <v>132</v>
      </c>
      <c r="B283" t="s">
        <v>179</v>
      </c>
      <c r="C283">
        <f t="shared" si="4"/>
        <v>1945969</v>
      </c>
      <c r="D283">
        <v>2426919.25</v>
      </c>
      <c r="E283">
        <v>2417866.5</v>
      </c>
      <c r="F283">
        <v>2408813.75</v>
      </c>
      <c r="G283">
        <v>2399761</v>
      </c>
      <c r="H283">
        <v>2390708.25</v>
      </c>
      <c r="I283">
        <v>2381655.5</v>
      </c>
      <c r="J283">
        <v>2372602.75</v>
      </c>
      <c r="K283">
        <v>2363550</v>
      </c>
      <c r="L283">
        <v>2354497.25</v>
      </c>
      <c r="M283">
        <v>2345444.5</v>
      </c>
      <c r="N283">
        <v>2336391.75</v>
      </c>
      <c r="O283">
        <v>2320498.6749999998</v>
      </c>
      <c r="P283">
        <v>2304605.5999999996</v>
      </c>
      <c r="Q283">
        <v>2288712.5249999994</v>
      </c>
      <c r="R283">
        <v>2272819.4499999993</v>
      </c>
      <c r="S283">
        <v>2256926.3749999991</v>
      </c>
      <c r="T283">
        <v>2241033.2999999989</v>
      </c>
      <c r="U283">
        <v>2225140.2249999987</v>
      </c>
      <c r="V283">
        <v>2209247.1499999985</v>
      </c>
      <c r="W283">
        <v>2193354.0749999983</v>
      </c>
      <c r="X283">
        <v>2177461</v>
      </c>
      <c r="Y283">
        <v>2155057.5625</v>
      </c>
      <c r="Z283">
        <v>2132654.125</v>
      </c>
      <c r="AA283">
        <v>2110250.6875</v>
      </c>
      <c r="AB283">
        <v>2087847.25</v>
      </c>
      <c r="AC283">
        <v>2065443.8125</v>
      </c>
      <c r="AD283">
        <v>2043040.375</v>
      </c>
      <c r="AE283">
        <v>2020636.9375</v>
      </c>
      <c r="AF283">
        <v>1998233.5</v>
      </c>
      <c r="AG283">
        <v>1975830.0625</v>
      </c>
      <c r="AH283">
        <v>1953426.625</v>
      </c>
    </row>
    <row r="284" spans="1:34">
      <c r="A284" t="s">
        <v>132</v>
      </c>
      <c r="B284" t="s">
        <v>179</v>
      </c>
      <c r="C284">
        <f t="shared" si="4"/>
        <v>1970989</v>
      </c>
      <c r="D284">
        <v>4249424.5454545449</v>
      </c>
      <c r="E284">
        <v>4244291.3409090899</v>
      </c>
      <c r="F284">
        <v>4239158.1363636348</v>
      </c>
      <c r="G284">
        <v>4234024.9318181798</v>
      </c>
      <c r="H284">
        <v>4228891.7272727247</v>
      </c>
      <c r="I284">
        <v>4223758.5227272697</v>
      </c>
      <c r="J284">
        <v>4218625.3181818146</v>
      </c>
      <c r="K284">
        <v>4213492.1136363596</v>
      </c>
      <c r="L284">
        <v>4208358.9090909045</v>
      </c>
      <c r="M284">
        <v>4203225.7045454495</v>
      </c>
      <c r="N284">
        <v>4198092.4999999953</v>
      </c>
      <c r="O284">
        <v>4187375.4499999955</v>
      </c>
      <c r="P284">
        <v>4176658.3999999957</v>
      </c>
      <c r="Q284">
        <v>4165941.3499999959</v>
      </c>
      <c r="R284">
        <v>4155224.2999999961</v>
      </c>
      <c r="S284">
        <v>4144507.2499999963</v>
      </c>
      <c r="T284">
        <v>4133790.1999999965</v>
      </c>
      <c r="U284">
        <v>4123073.1499999966</v>
      </c>
      <c r="V284">
        <v>4112356.0999999968</v>
      </c>
      <c r="W284">
        <v>4101639.049999997</v>
      </c>
      <c r="X284">
        <v>4090921.9999999972</v>
      </c>
      <c r="Y284">
        <v>4073311.049999997</v>
      </c>
      <c r="Z284">
        <v>4055700.0999999968</v>
      </c>
      <c r="AA284">
        <v>4038089.1499999966</v>
      </c>
      <c r="AB284">
        <v>4020478.1999999965</v>
      </c>
      <c r="AC284">
        <v>4002867.2499999963</v>
      </c>
      <c r="AD284">
        <v>3985256.2999999961</v>
      </c>
      <c r="AE284">
        <v>3967645.3499999959</v>
      </c>
      <c r="AF284">
        <v>3950034.3999999957</v>
      </c>
      <c r="AG284">
        <v>3932423.4499999955</v>
      </c>
      <c r="AH284">
        <v>3914812.4999999953</v>
      </c>
    </row>
    <row r="285" spans="1:34">
      <c r="A285" t="s">
        <v>132</v>
      </c>
      <c r="B285" t="s">
        <v>179</v>
      </c>
      <c r="C285">
        <f t="shared" si="4"/>
        <v>19902010</v>
      </c>
      <c r="D285">
        <v>3071604.9545454541</v>
      </c>
      <c r="E285">
        <v>3071365.9090909082</v>
      </c>
      <c r="F285">
        <v>3071126.8636363624</v>
      </c>
      <c r="G285">
        <v>3070887.8181818165</v>
      </c>
      <c r="H285">
        <v>3070648.7727272706</v>
      </c>
      <c r="I285">
        <v>3070409.7272727247</v>
      </c>
      <c r="J285">
        <v>3070170.6818181789</v>
      </c>
      <c r="K285">
        <v>3069931.636363633</v>
      </c>
      <c r="L285">
        <v>3069692.5909090871</v>
      </c>
      <c r="M285">
        <v>3069453.5454545412</v>
      </c>
      <c r="N285">
        <v>3069214.4999999977</v>
      </c>
      <c r="O285">
        <v>3068111.6624999978</v>
      </c>
      <c r="P285">
        <v>3067008.8249999974</v>
      </c>
      <c r="Q285">
        <v>3065905.987499997</v>
      </c>
      <c r="R285">
        <v>3064803.1499999966</v>
      </c>
      <c r="S285">
        <v>3063700.3124999963</v>
      </c>
      <c r="T285">
        <v>3062597.4749999959</v>
      </c>
      <c r="U285">
        <v>3061494.6374999955</v>
      </c>
      <c r="V285">
        <v>3060391.7999999952</v>
      </c>
      <c r="W285">
        <v>3059288.9624999948</v>
      </c>
      <c r="X285">
        <v>3058186.1249999963</v>
      </c>
      <c r="Y285">
        <v>3055528.9749999964</v>
      </c>
      <c r="Z285">
        <v>3052871.8249999965</v>
      </c>
      <c r="AA285">
        <v>3050214.6749999966</v>
      </c>
      <c r="AB285">
        <v>3047557.5249999966</v>
      </c>
      <c r="AC285">
        <v>3044900.3749999967</v>
      </c>
      <c r="AD285">
        <v>3042243.2249999968</v>
      </c>
      <c r="AE285">
        <v>3039586.0749999969</v>
      </c>
      <c r="AF285">
        <v>3036928.924999997</v>
      </c>
      <c r="AG285">
        <v>3034271.7749999971</v>
      </c>
      <c r="AH285">
        <v>3031614.6249999963</v>
      </c>
    </row>
    <row r="286" spans="1:34">
      <c r="A286" t="s">
        <v>132</v>
      </c>
      <c r="B286" t="s">
        <v>179</v>
      </c>
      <c r="C286">
        <f t="shared" si="4"/>
        <v>2012020</v>
      </c>
      <c r="D286">
        <v>574192.07527909079</v>
      </c>
      <c r="E286">
        <v>574192.07243818161</v>
      </c>
      <c r="F286">
        <v>574192.06959727244</v>
      </c>
      <c r="G286">
        <v>574192.06675636326</v>
      </c>
      <c r="H286">
        <v>574192.06391545408</v>
      </c>
      <c r="I286">
        <v>574192.06107454491</v>
      </c>
      <c r="J286">
        <v>574192.05823363573</v>
      </c>
      <c r="K286">
        <v>574192.05539272656</v>
      </c>
      <c r="L286">
        <v>574192.05255181738</v>
      </c>
      <c r="M286">
        <v>574192.04971090821</v>
      </c>
      <c r="N286">
        <v>574192.04686999938</v>
      </c>
      <c r="O286">
        <v>574190.66229999927</v>
      </c>
      <c r="P286">
        <v>574189.27772999927</v>
      </c>
      <c r="Q286">
        <v>574187.89315999928</v>
      </c>
      <c r="R286">
        <v>574186.50858999928</v>
      </c>
      <c r="S286">
        <v>574185.12401999929</v>
      </c>
      <c r="T286">
        <v>574183.7394499993</v>
      </c>
      <c r="U286">
        <v>574182.3548799993</v>
      </c>
      <c r="V286">
        <v>574180.97030999931</v>
      </c>
      <c r="W286">
        <v>574179.58573999931</v>
      </c>
      <c r="X286">
        <v>574178.20116999943</v>
      </c>
      <c r="Y286">
        <v>574089.06152199942</v>
      </c>
      <c r="Z286">
        <v>573999.92187399941</v>
      </c>
      <c r="AA286">
        <v>573910.7822259994</v>
      </c>
      <c r="AB286">
        <v>573821.64257799939</v>
      </c>
      <c r="AC286">
        <v>573732.50292999938</v>
      </c>
      <c r="AD286">
        <v>573643.36328199937</v>
      </c>
      <c r="AE286">
        <v>573554.22363399935</v>
      </c>
      <c r="AF286">
        <v>573465.08398599934</v>
      </c>
      <c r="AG286">
        <v>573375.94433799933</v>
      </c>
      <c r="AH286">
        <v>573286.80468999932</v>
      </c>
    </row>
    <row r="287" spans="1:34">
      <c r="A287" t="s">
        <v>132</v>
      </c>
      <c r="B287" t="s">
        <v>181</v>
      </c>
      <c r="C287">
        <f t="shared" si="4"/>
        <v>1945</v>
      </c>
      <c r="D287">
        <v>4667355.3636363633</v>
      </c>
      <c r="E287">
        <v>4651475.7272727266</v>
      </c>
      <c r="F287">
        <v>4635596.0909090899</v>
      </c>
      <c r="G287">
        <v>4619716.4545454532</v>
      </c>
      <c r="H287">
        <v>4603836.8181818165</v>
      </c>
      <c r="I287">
        <v>4587957.1818181798</v>
      </c>
      <c r="J287">
        <v>4572077.5454545431</v>
      </c>
      <c r="K287">
        <v>4556197.9090909064</v>
      </c>
      <c r="L287">
        <v>4540318.2727272697</v>
      </c>
      <c r="M287">
        <v>4524438.636363633</v>
      </c>
      <c r="N287">
        <v>4508559</v>
      </c>
      <c r="O287">
        <v>4485065.05</v>
      </c>
      <c r="P287">
        <v>4461571.0999999996</v>
      </c>
      <c r="Q287">
        <v>4438077.1499999994</v>
      </c>
      <c r="R287">
        <v>4414583.1999999993</v>
      </c>
      <c r="S287">
        <v>4391089.2499999991</v>
      </c>
      <c r="T287">
        <v>4367595.2999999989</v>
      </c>
      <c r="U287">
        <v>4344101.3499999987</v>
      </c>
      <c r="V287">
        <v>4320607.3999999985</v>
      </c>
      <c r="W287">
        <v>4297113.4499999983</v>
      </c>
      <c r="X287">
        <v>4273619.5</v>
      </c>
      <c r="Y287">
        <v>4242915.8499999996</v>
      </c>
      <c r="Z287">
        <v>4212212.1999999993</v>
      </c>
      <c r="AA287">
        <v>4181508.5499999993</v>
      </c>
      <c r="AB287">
        <v>4150804.8999999994</v>
      </c>
      <c r="AC287">
        <v>4120101.2499999995</v>
      </c>
      <c r="AD287">
        <v>4089397.5999999996</v>
      </c>
      <c r="AE287">
        <v>4058693.9499999997</v>
      </c>
      <c r="AF287">
        <v>4027990.3</v>
      </c>
      <c r="AG287">
        <v>3997286.65</v>
      </c>
      <c r="AH287">
        <v>3966583</v>
      </c>
    </row>
    <row r="288" spans="1:34">
      <c r="A288" t="s">
        <v>132</v>
      </c>
      <c r="B288" t="s">
        <v>181</v>
      </c>
      <c r="C288">
        <f t="shared" si="4"/>
        <v>1945969</v>
      </c>
      <c r="D288">
        <v>8514490.0909090918</v>
      </c>
      <c r="E288">
        <v>8483506.1818181835</v>
      </c>
      <c r="F288">
        <v>8452522.2727272753</v>
      </c>
      <c r="G288">
        <v>8421538.363636367</v>
      </c>
      <c r="H288">
        <v>8390554.4545454588</v>
      </c>
      <c r="I288">
        <v>8359570.5454545496</v>
      </c>
      <c r="J288">
        <v>8328586.6363636404</v>
      </c>
      <c r="K288">
        <v>8297602.7272727313</v>
      </c>
      <c r="L288">
        <v>8266618.8181818221</v>
      </c>
      <c r="M288">
        <v>8235634.9090909129</v>
      </c>
      <c r="N288">
        <v>8204651</v>
      </c>
      <c r="O288">
        <v>8150371.2999999998</v>
      </c>
      <c r="P288">
        <v>8096091.5999999996</v>
      </c>
      <c r="Q288">
        <v>8041811.8999999994</v>
      </c>
      <c r="R288">
        <v>7987532.1999999993</v>
      </c>
      <c r="S288">
        <v>7933252.4999999991</v>
      </c>
      <c r="T288">
        <v>7878972.7999999989</v>
      </c>
      <c r="U288">
        <v>7824693.0999999987</v>
      </c>
      <c r="V288">
        <v>7770413.3999999985</v>
      </c>
      <c r="W288">
        <v>7716133.6999999983</v>
      </c>
      <c r="X288">
        <v>7661854</v>
      </c>
      <c r="Y288">
        <v>7585313.9500000002</v>
      </c>
      <c r="Z288">
        <v>7508773.9000000004</v>
      </c>
      <c r="AA288">
        <v>7432233.8500000006</v>
      </c>
      <c r="AB288">
        <v>7355693.8000000007</v>
      </c>
      <c r="AC288">
        <v>7279153.7500000009</v>
      </c>
      <c r="AD288">
        <v>7202613.7000000011</v>
      </c>
      <c r="AE288">
        <v>7126073.6500000013</v>
      </c>
      <c r="AF288">
        <v>7049533.6000000015</v>
      </c>
      <c r="AG288">
        <v>6972993.5500000017</v>
      </c>
      <c r="AH288">
        <v>6896453.5</v>
      </c>
    </row>
    <row r="289" spans="1:34">
      <c r="A289" t="s">
        <v>132</v>
      </c>
      <c r="B289" t="s">
        <v>181</v>
      </c>
      <c r="C289">
        <f t="shared" si="4"/>
        <v>1970989</v>
      </c>
      <c r="D289">
        <v>3961098.8409090908</v>
      </c>
      <c r="E289">
        <v>3951529.6818181816</v>
      </c>
      <c r="F289">
        <v>3941960.5227272725</v>
      </c>
      <c r="G289">
        <v>3932391.3636363633</v>
      </c>
      <c r="H289">
        <v>3922822.2045454541</v>
      </c>
      <c r="I289">
        <v>3913253.0454545449</v>
      </c>
      <c r="J289">
        <v>3903683.8863636358</v>
      </c>
      <c r="K289">
        <v>3894114.7272727266</v>
      </c>
      <c r="L289">
        <v>3884545.5681818174</v>
      </c>
      <c r="M289">
        <v>3874976.4090909082</v>
      </c>
      <c r="N289">
        <v>3865407.25</v>
      </c>
      <c r="O289">
        <v>3845628.0749999997</v>
      </c>
      <c r="P289">
        <v>3825848.8999999994</v>
      </c>
      <c r="Q289">
        <v>3806069.7249999992</v>
      </c>
      <c r="R289">
        <v>3786290.5499999989</v>
      </c>
      <c r="S289">
        <v>3766511.3749999986</v>
      </c>
      <c r="T289">
        <v>3746732.1999999983</v>
      </c>
      <c r="U289">
        <v>3726953.024999998</v>
      </c>
      <c r="V289">
        <v>3707173.8499999978</v>
      </c>
      <c r="W289">
        <v>3687394.6749999975</v>
      </c>
      <c r="X289">
        <v>3667615.5</v>
      </c>
      <c r="Y289">
        <v>3635330.35</v>
      </c>
      <c r="Z289">
        <v>3603045.2</v>
      </c>
      <c r="AA289">
        <v>3570760.0500000003</v>
      </c>
      <c r="AB289">
        <v>3538474.9000000004</v>
      </c>
      <c r="AC289">
        <v>3506189.7500000005</v>
      </c>
      <c r="AD289">
        <v>3473904.6000000006</v>
      </c>
      <c r="AE289">
        <v>3441619.4500000007</v>
      </c>
      <c r="AF289">
        <v>3409334.3000000007</v>
      </c>
      <c r="AG289">
        <v>3377049.1500000008</v>
      </c>
      <c r="AH289">
        <v>3344764</v>
      </c>
    </row>
    <row r="290" spans="1:34">
      <c r="A290" t="s">
        <v>132</v>
      </c>
      <c r="B290" t="s">
        <v>181</v>
      </c>
      <c r="C290">
        <f t="shared" si="4"/>
        <v>19902010</v>
      </c>
      <c r="D290">
        <v>1962794.2159090911</v>
      </c>
      <c r="E290">
        <v>1962450.5568181821</v>
      </c>
      <c r="F290">
        <v>1962106.8977272732</v>
      </c>
      <c r="G290">
        <v>1961763.2386363642</v>
      </c>
      <c r="H290">
        <v>1961419.5795454553</v>
      </c>
      <c r="I290">
        <v>1961075.9204545463</v>
      </c>
      <c r="J290">
        <v>1960732.2613636374</v>
      </c>
      <c r="K290">
        <v>1960388.6022727285</v>
      </c>
      <c r="L290">
        <v>1960044.9431818195</v>
      </c>
      <c r="M290">
        <v>1959701.2840909106</v>
      </c>
      <c r="N290">
        <v>1959357.625</v>
      </c>
      <c r="O290">
        <v>1957801.5249999999</v>
      </c>
      <c r="P290">
        <v>1956245.4249999998</v>
      </c>
      <c r="Q290">
        <v>1954689.3249999997</v>
      </c>
      <c r="R290">
        <v>1953133.2249999996</v>
      </c>
      <c r="S290">
        <v>1951577.1249999995</v>
      </c>
      <c r="T290">
        <v>1950021.0249999994</v>
      </c>
      <c r="U290">
        <v>1948464.9249999993</v>
      </c>
      <c r="V290">
        <v>1946908.8249999993</v>
      </c>
      <c r="W290">
        <v>1945352.7249999992</v>
      </c>
      <c r="X290">
        <v>1943796.625</v>
      </c>
      <c r="Y290">
        <v>1940067.075</v>
      </c>
      <c r="Z290">
        <v>1936337.5249999999</v>
      </c>
      <c r="AA290">
        <v>1932607.9749999999</v>
      </c>
      <c r="AB290">
        <v>1928878.4249999998</v>
      </c>
      <c r="AC290">
        <v>1925148.8749999998</v>
      </c>
      <c r="AD290">
        <v>1921419.3249999997</v>
      </c>
      <c r="AE290">
        <v>1917689.7749999997</v>
      </c>
      <c r="AF290">
        <v>1913960.2249999996</v>
      </c>
      <c r="AG290">
        <v>1910230.6749999996</v>
      </c>
      <c r="AH290">
        <v>1906501.125</v>
      </c>
    </row>
    <row r="291" spans="1:34">
      <c r="A291" t="s">
        <v>132</v>
      </c>
      <c r="B291" t="s">
        <v>181</v>
      </c>
      <c r="C291">
        <f t="shared" si="4"/>
        <v>2012020</v>
      </c>
      <c r="D291">
        <v>1201823.95312</v>
      </c>
      <c r="E291">
        <v>1201823.95312</v>
      </c>
      <c r="F291">
        <v>1201823.95312</v>
      </c>
      <c r="G291">
        <v>1201823.95312</v>
      </c>
      <c r="H291">
        <v>1201823.95312</v>
      </c>
      <c r="I291">
        <v>1201823.95312</v>
      </c>
      <c r="J291">
        <v>1201823.95312</v>
      </c>
      <c r="K291">
        <v>1201823.95312</v>
      </c>
      <c r="L291">
        <v>1201823.95312</v>
      </c>
      <c r="M291">
        <v>1201823.95312</v>
      </c>
      <c r="N291">
        <v>1201823.95312</v>
      </c>
      <c r="O291">
        <v>1201821.9585889999</v>
      </c>
      <c r="P291">
        <v>1201819.9640579999</v>
      </c>
      <c r="Q291">
        <v>1201817.9695269999</v>
      </c>
      <c r="R291">
        <v>1201815.9749959998</v>
      </c>
      <c r="S291">
        <v>1201813.9804649998</v>
      </c>
      <c r="T291">
        <v>1201811.9859339998</v>
      </c>
      <c r="U291">
        <v>1201809.9914029997</v>
      </c>
      <c r="V291">
        <v>1201807.9968719997</v>
      </c>
      <c r="W291">
        <v>1201806.0023409997</v>
      </c>
      <c r="X291">
        <v>1201804.0078100001</v>
      </c>
      <c r="Y291">
        <v>1201630.9835910001</v>
      </c>
      <c r="Z291">
        <v>1201457.9593719998</v>
      </c>
      <c r="AA291">
        <v>1201284.9351529996</v>
      </c>
      <c r="AB291">
        <v>1201111.9109339993</v>
      </c>
      <c r="AC291">
        <v>1200938.8867149991</v>
      </c>
      <c r="AD291">
        <v>1200765.8624959989</v>
      </c>
      <c r="AE291">
        <v>1200592.8382769986</v>
      </c>
      <c r="AF291">
        <v>1200419.8140579984</v>
      </c>
      <c r="AG291">
        <v>1200246.7898389981</v>
      </c>
      <c r="AH291">
        <v>1200073.7656199983</v>
      </c>
    </row>
    <row r="292" spans="1:34">
      <c r="A292" t="s">
        <v>132</v>
      </c>
      <c r="B292" t="s">
        <v>183</v>
      </c>
      <c r="C292">
        <f t="shared" si="4"/>
        <v>1945</v>
      </c>
      <c r="D292">
        <v>1918924.4431818181</v>
      </c>
      <c r="E292">
        <v>1911821.7613636362</v>
      </c>
      <c r="F292">
        <v>1904719.0795454544</v>
      </c>
      <c r="G292">
        <v>1897616.3977272725</v>
      </c>
      <c r="H292">
        <v>1890513.7159090906</v>
      </c>
      <c r="I292">
        <v>1883411.0340909087</v>
      </c>
      <c r="J292">
        <v>1876308.3522727268</v>
      </c>
      <c r="K292">
        <v>1869205.6704545449</v>
      </c>
      <c r="L292">
        <v>1862102.9886363631</v>
      </c>
      <c r="M292">
        <v>1855000.3068181812</v>
      </c>
      <c r="N292">
        <v>1847897.625</v>
      </c>
      <c r="O292">
        <v>1837511.3625</v>
      </c>
      <c r="P292">
        <v>1827125.1</v>
      </c>
      <c r="Q292">
        <v>1816738.8375000001</v>
      </c>
      <c r="R292">
        <v>1806352.5750000002</v>
      </c>
      <c r="S292">
        <v>1795966.3125000002</v>
      </c>
      <c r="T292">
        <v>1785580.0500000003</v>
      </c>
      <c r="U292">
        <v>1775193.7875000003</v>
      </c>
      <c r="V292">
        <v>1764807.5250000004</v>
      </c>
      <c r="W292">
        <v>1754421.2625000004</v>
      </c>
      <c r="X292">
        <v>1744035</v>
      </c>
      <c r="Y292">
        <v>1730647.75</v>
      </c>
      <c r="Z292">
        <v>1717260.5</v>
      </c>
      <c r="AA292">
        <v>1703873.25</v>
      </c>
      <c r="AB292">
        <v>1690486</v>
      </c>
      <c r="AC292">
        <v>1677098.75</v>
      </c>
      <c r="AD292">
        <v>1663711.5</v>
      </c>
      <c r="AE292">
        <v>1650324.25</v>
      </c>
      <c r="AF292">
        <v>1636937</v>
      </c>
      <c r="AG292">
        <v>1623549.75</v>
      </c>
      <c r="AH292">
        <v>1610162.5</v>
      </c>
    </row>
    <row r="293" spans="1:34">
      <c r="A293" t="s">
        <v>132</v>
      </c>
      <c r="B293" t="s">
        <v>183</v>
      </c>
      <c r="C293">
        <f t="shared" si="4"/>
        <v>1945969</v>
      </c>
      <c r="D293">
        <v>2599761.5</v>
      </c>
      <c r="E293">
        <v>2590215</v>
      </c>
      <c r="F293">
        <v>2580668.5</v>
      </c>
      <c r="G293">
        <v>2571122</v>
      </c>
      <c r="H293">
        <v>2561575.5</v>
      </c>
      <c r="I293">
        <v>2552029</v>
      </c>
      <c r="J293">
        <v>2542482.5</v>
      </c>
      <c r="K293">
        <v>2532936</v>
      </c>
      <c r="L293">
        <v>2523389.5</v>
      </c>
      <c r="M293">
        <v>2513843</v>
      </c>
      <c r="N293">
        <v>2504296.5</v>
      </c>
      <c r="O293">
        <v>2487598.875</v>
      </c>
      <c r="P293">
        <v>2470901.25</v>
      </c>
      <c r="Q293">
        <v>2454203.625</v>
      </c>
      <c r="R293">
        <v>2437506</v>
      </c>
      <c r="S293">
        <v>2420808.375</v>
      </c>
      <c r="T293">
        <v>2404110.75</v>
      </c>
      <c r="U293">
        <v>2387413.125</v>
      </c>
      <c r="V293">
        <v>2370715.5</v>
      </c>
      <c r="W293">
        <v>2354017.875</v>
      </c>
      <c r="X293">
        <v>2337320.25</v>
      </c>
      <c r="Y293">
        <v>2313881.4750000001</v>
      </c>
      <c r="Z293">
        <v>2290442.7000000002</v>
      </c>
      <c r="AA293">
        <v>2267003.9250000003</v>
      </c>
      <c r="AB293">
        <v>2243565.1500000004</v>
      </c>
      <c r="AC293">
        <v>2220126.3750000005</v>
      </c>
      <c r="AD293">
        <v>2196687.6000000006</v>
      </c>
      <c r="AE293">
        <v>2173248.8250000007</v>
      </c>
      <c r="AF293">
        <v>2149810.0500000007</v>
      </c>
      <c r="AG293">
        <v>2126371.2750000008</v>
      </c>
      <c r="AH293">
        <v>2102932.5</v>
      </c>
    </row>
    <row r="294" spans="1:34">
      <c r="A294" t="s">
        <v>132</v>
      </c>
      <c r="B294" t="s">
        <v>183</v>
      </c>
      <c r="C294">
        <f t="shared" si="4"/>
        <v>1970989</v>
      </c>
      <c r="D294">
        <v>4121088.375</v>
      </c>
      <c r="E294">
        <v>4116128</v>
      </c>
      <c r="F294">
        <v>4111167.625</v>
      </c>
      <c r="G294">
        <v>4106207.25</v>
      </c>
      <c r="H294">
        <v>4101246.875</v>
      </c>
      <c r="I294">
        <v>4096286.5</v>
      </c>
      <c r="J294">
        <v>4091326.125</v>
      </c>
      <c r="K294">
        <v>4086365.75</v>
      </c>
      <c r="L294">
        <v>4081405.375</v>
      </c>
      <c r="M294">
        <v>4076445</v>
      </c>
      <c r="N294">
        <v>4071484.6249999977</v>
      </c>
      <c r="O294">
        <v>4061145.1874999981</v>
      </c>
      <c r="P294">
        <v>4050805.7499999981</v>
      </c>
      <c r="Q294">
        <v>4040466.3124999981</v>
      </c>
      <c r="R294">
        <v>4030126.8749999981</v>
      </c>
      <c r="S294">
        <v>4019787.4374999981</v>
      </c>
      <c r="T294">
        <v>4009447.9999999981</v>
      </c>
      <c r="U294">
        <v>3999108.5624999981</v>
      </c>
      <c r="V294">
        <v>3988769.1249999981</v>
      </c>
      <c r="W294">
        <v>3978429.6874999981</v>
      </c>
      <c r="X294">
        <v>3968090.2499999963</v>
      </c>
      <c r="Y294">
        <v>3951113.4249999961</v>
      </c>
      <c r="Z294">
        <v>3934136.5999999959</v>
      </c>
      <c r="AA294">
        <v>3917159.7749999957</v>
      </c>
      <c r="AB294">
        <v>3900182.9499999955</v>
      </c>
      <c r="AC294">
        <v>3883206.1249999953</v>
      </c>
      <c r="AD294">
        <v>3866229.2999999952</v>
      </c>
      <c r="AE294">
        <v>3849252.474999995</v>
      </c>
      <c r="AF294">
        <v>3832275.6499999948</v>
      </c>
      <c r="AG294">
        <v>3815298.8249999946</v>
      </c>
      <c r="AH294">
        <v>3798321.9999999963</v>
      </c>
    </row>
    <row r="295" spans="1:34">
      <c r="A295" t="s">
        <v>132</v>
      </c>
      <c r="B295" t="s">
        <v>183</v>
      </c>
      <c r="C295">
        <f t="shared" si="4"/>
        <v>19902010</v>
      </c>
      <c r="D295">
        <v>2539757.2386363633</v>
      </c>
      <c r="E295">
        <v>2539504.9772727266</v>
      </c>
      <c r="F295">
        <v>2539252.7159090899</v>
      </c>
      <c r="G295">
        <v>2539000.4545454532</v>
      </c>
      <c r="H295">
        <v>2538748.1931818165</v>
      </c>
      <c r="I295">
        <v>2538495.9318181798</v>
      </c>
      <c r="J295">
        <v>2538243.6704545431</v>
      </c>
      <c r="K295">
        <v>2537991.4090909064</v>
      </c>
      <c r="L295">
        <v>2537739.1477272697</v>
      </c>
      <c r="M295">
        <v>2537486.886363633</v>
      </c>
      <c r="N295">
        <v>2537234.6249999977</v>
      </c>
      <c r="O295">
        <v>2536200.6624999978</v>
      </c>
      <c r="P295">
        <v>2535166.6999999979</v>
      </c>
      <c r="Q295">
        <v>2534132.737499998</v>
      </c>
      <c r="R295">
        <v>2533098.774999998</v>
      </c>
      <c r="S295">
        <v>2532064.8124999981</v>
      </c>
      <c r="T295">
        <v>2531030.8499999982</v>
      </c>
      <c r="U295">
        <v>2529996.8874999983</v>
      </c>
      <c r="V295">
        <v>2528962.9249999984</v>
      </c>
      <c r="W295">
        <v>2527928.9624999985</v>
      </c>
      <c r="X295">
        <v>2526894.9999999977</v>
      </c>
      <c r="Y295">
        <v>2524491.3124999977</v>
      </c>
      <c r="Z295">
        <v>2522087.6249999977</v>
      </c>
      <c r="AA295">
        <v>2519683.9374999977</v>
      </c>
      <c r="AB295">
        <v>2517280.2499999977</v>
      </c>
      <c r="AC295">
        <v>2514876.5624999977</v>
      </c>
      <c r="AD295">
        <v>2512472.8749999977</v>
      </c>
      <c r="AE295">
        <v>2510069.1874999977</v>
      </c>
      <c r="AF295">
        <v>2507665.4999999977</v>
      </c>
      <c r="AG295">
        <v>2505261.8124999977</v>
      </c>
      <c r="AH295">
        <v>2502858.1249999977</v>
      </c>
    </row>
    <row r="296" spans="1:34">
      <c r="A296" t="s">
        <v>132</v>
      </c>
      <c r="B296" t="s">
        <v>183</v>
      </c>
      <c r="C296">
        <f t="shared" si="4"/>
        <v>2012020</v>
      </c>
      <c r="D296">
        <v>292382.64861818176</v>
      </c>
      <c r="E296">
        <v>292382.64293636353</v>
      </c>
      <c r="F296">
        <v>292382.63725454529</v>
      </c>
      <c r="G296">
        <v>292382.63157272706</v>
      </c>
      <c r="H296">
        <v>292382.62589090882</v>
      </c>
      <c r="I296">
        <v>292382.62020909059</v>
      </c>
      <c r="J296">
        <v>292382.61452727235</v>
      </c>
      <c r="K296">
        <v>292382.60884545412</v>
      </c>
      <c r="L296">
        <v>292382.60316363588</v>
      </c>
      <c r="M296">
        <v>292382.59748181765</v>
      </c>
      <c r="N296">
        <v>292382.59179999999</v>
      </c>
      <c r="O296">
        <v>292381.15097899997</v>
      </c>
      <c r="P296">
        <v>292379.71015799994</v>
      </c>
      <c r="Q296">
        <v>292378.26933699992</v>
      </c>
      <c r="R296">
        <v>292376.82851599989</v>
      </c>
      <c r="S296">
        <v>292375.38769499987</v>
      </c>
      <c r="T296">
        <v>292373.94687399984</v>
      </c>
      <c r="U296">
        <v>292372.50605299982</v>
      </c>
      <c r="V296">
        <v>292371.06523199979</v>
      </c>
      <c r="W296">
        <v>292369.62441099976</v>
      </c>
      <c r="X296">
        <v>292368.1835900002</v>
      </c>
      <c r="Y296">
        <v>292279.92382500024</v>
      </c>
      <c r="Z296">
        <v>292191.66406000027</v>
      </c>
      <c r="AA296">
        <v>292103.40429500031</v>
      </c>
      <c r="AB296">
        <v>292015.14453000034</v>
      </c>
      <c r="AC296">
        <v>291926.88476500037</v>
      </c>
      <c r="AD296">
        <v>291838.62500000041</v>
      </c>
      <c r="AE296">
        <v>291750.36523500044</v>
      </c>
      <c r="AF296">
        <v>291662.10547000048</v>
      </c>
      <c r="AG296">
        <v>291573.84570500051</v>
      </c>
      <c r="AH296">
        <v>291485.58594000019</v>
      </c>
    </row>
    <row r="297" spans="1:34">
      <c r="A297" t="s">
        <v>132</v>
      </c>
      <c r="B297" t="s">
        <v>185</v>
      </c>
      <c r="C297">
        <f t="shared" si="4"/>
        <v>1945</v>
      </c>
      <c r="D297">
        <v>1304447.0681818181</v>
      </c>
      <c r="E297">
        <v>1299788.6363636362</v>
      </c>
      <c r="F297">
        <v>1295130.2045454544</v>
      </c>
      <c r="G297">
        <v>1290471.7727272725</v>
      </c>
      <c r="H297">
        <v>1285813.3409090906</v>
      </c>
      <c r="I297">
        <v>1281154.9090909087</v>
      </c>
      <c r="J297">
        <v>1276496.4772727268</v>
      </c>
      <c r="K297">
        <v>1271838.0454545449</v>
      </c>
      <c r="L297">
        <v>1267179.6136363631</v>
      </c>
      <c r="M297">
        <v>1262521.1818181812</v>
      </c>
      <c r="N297">
        <v>1257862.75</v>
      </c>
      <c r="O297">
        <v>1251043.4875</v>
      </c>
      <c r="P297">
        <v>1244224.2250000001</v>
      </c>
      <c r="Q297">
        <v>1237404.9625000001</v>
      </c>
      <c r="R297">
        <v>1230585.7000000002</v>
      </c>
      <c r="S297">
        <v>1223766.4375000002</v>
      </c>
      <c r="T297">
        <v>1216947.1750000003</v>
      </c>
      <c r="U297">
        <v>1210127.9125000003</v>
      </c>
      <c r="V297">
        <v>1203308.6500000004</v>
      </c>
      <c r="W297">
        <v>1196489.3875000004</v>
      </c>
      <c r="X297">
        <v>1189670.125</v>
      </c>
      <c r="Y297">
        <v>1180848.1000000001</v>
      </c>
      <c r="Z297">
        <v>1172026.0750000002</v>
      </c>
      <c r="AA297">
        <v>1163204.0500000003</v>
      </c>
      <c r="AB297">
        <v>1154382.0250000004</v>
      </c>
      <c r="AC297">
        <v>1145560.0000000005</v>
      </c>
      <c r="AD297">
        <v>1136737.9750000006</v>
      </c>
      <c r="AE297">
        <v>1127915.9500000007</v>
      </c>
      <c r="AF297">
        <v>1119093.9250000007</v>
      </c>
      <c r="AG297">
        <v>1110271.9000000008</v>
      </c>
      <c r="AH297">
        <v>1101449.875</v>
      </c>
    </row>
    <row r="298" spans="1:34">
      <c r="A298" t="s">
        <v>132</v>
      </c>
      <c r="B298" t="s">
        <v>185</v>
      </c>
      <c r="C298">
        <f t="shared" si="4"/>
        <v>1945969</v>
      </c>
      <c r="D298">
        <v>2019231.9204545454</v>
      </c>
      <c r="E298">
        <v>2011698.3409090908</v>
      </c>
      <c r="F298">
        <v>2004164.7613636362</v>
      </c>
      <c r="G298">
        <v>1996631.1818181816</v>
      </c>
      <c r="H298">
        <v>1989097.6022727271</v>
      </c>
      <c r="I298">
        <v>1981564.0227272725</v>
      </c>
      <c r="J298">
        <v>1974030.4431818179</v>
      </c>
      <c r="K298">
        <v>1966496.8636363633</v>
      </c>
      <c r="L298">
        <v>1958963.2840909087</v>
      </c>
      <c r="M298">
        <v>1951429.7045454541</v>
      </c>
      <c r="N298">
        <v>1943896.125</v>
      </c>
      <c r="O298">
        <v>1930670.9875</v>
      </c>
      <c r="P298">
        <v>1917445.85</v>
      </c>
      <c r="Q298">
        <v>1904220.7125000001</v>
      </c>
      <c r="R298">
        <v>1890995.5750000002</v>
      </c>
      <c r="S298">
        <v>1877770.4375000002</v>
      </c>
      <c r="T298">
        <v>1864545.3000000003</v>
      </c>
      <c r="U298">
        <v>1851320.1625000003</v>
      </c>
      <c r="V298">
        <v>1838095.0250000004</v>
      </c>
      <c r="W298">
        <v>1824869.8875000004</v>
      </c>
      <c r="X298">
        <v>1811644.75</v>
      </c>
      <c r="Y298">
        <v>1793036.6875</v>
      </c>
      <c r="Z298">
        <v>1774428.625</v>
      </c>
      <c r="AA298">
        <v>1755820.5625</v>
      </c>
      <c r="AB298">
        <v>1737212.5</v>
      </c>
      <c r="AC298">
        <v>1718604.4375</v>
      </c>
      <c r="AD298">
        <v>1699996.375</v>
      </c>
      <c r="AE298">
        <v>1681388.3125</v>
      </c>
      <c r="AF298">
        <v>1662780.25</v>
      </c>
      <c r="AG298">
        <v>1644172.1875</v>
      </c>
      <c r="AH298">
        <v>1625564.125</v>
      </c>
    </row>
    <row r="299" spans="1:34">
      <c r="A299" t="s">
        <v>132</v>
      </c>
      <c r="B299" t="s">
        <v>185</v>
      </c>
      <c r="C299">
        <f t="shared" si="4"/>
        <v>1970989</v>
      </c>
      <c r="D299">
        <v>1576148.0568181816</v>
      </c>
      <c r="E299">
        <v>1571954.7386363633</v>
      </c>
      <c r="F299">
        <v>1567761.4204545449</v>
      </c>
      <c r="G299">
        <v>1563568.1022727266</v>
      </c>
      <c r="H299">
        <v>1559374.7840909082</v>
      </c>
      <c r="I299">
        <v>1555181.4659090899</v>
      </c>
      <c r="J299">
        <v>1550988.1477272715</v>
      </c>
      <c r="K299">
        <v>1546794.8295454532</v>
      </c>
      <c r="L299">
        <v>1542601.5113636348</v>
      </c>
      <c r="M299">
        <v>1538408.1931818165</v>
      </c>
      <c r="N299">
        <v>1534214.875</v>
      </c>
      <c r="O299">
        <v>1525441.5</v>
      </c>
      <c r="P299">
        <v>1516668.125</v>
      </c>
      <c r="Q299">
        <v>1507894.75</v>
      </c>
      <c r="R299">
        <v>1499121.375</v>
      </c>
      <c r="S299">
        <v>1490348</v>
      </c>
      <c r="T299">
        <v>1481574.625</v>
      </c>
      <c r="U299">
        <v>1472801.25</v>
      </c>
      <c r="V299">
        <v>1464027.875</v>
      </c>
      <c r="W299">
        <v>1455254.5</v>
      </c>
      <c r="X299">
        <v>1446481.125</v>
      </c>
      <c r="Y299">
        <v>1432063.4000000001</v>
      </c>
      <c r="Z299">
        <v>1417645.6750000003</v>
      </c>
      <c r="AA299">
        <v>1403227.9500000004</v>
      </c>
      <c r="AB299">
        <v>1388810.2250000006</v>
      </c>
      <c r="AC299">
        <v>1374392.5000000007</v>
      </c>
      <c r="AD299">
        <v>1359974.7750000008</v>
      </c>
      <c r="AE299">
        <v>1345557.050000001</v>
      </c>
      <c r="AF299">
        <v>1331139.3250000011</v>
      </c>
      <c r="AG299">
        <v>1316721.6000000013</v>
      </c>
      <c r="AH299">
        <v>1302303.875</v>
      </c>
    </row>
    <row r="300" spans="1:34">
      <c r="A300" t="s">
        <v>132</v>
      </c>
      <c r="B300" t="s">
        <v>185</v>
      </c>
      <c r="C300">
        <f t="shared" si="4"/>
        <v>19902010</v>
      </c>
      <c r="D300">
        <v>2685835.8636363638</v>
      </c>
      <c r="E300">
        <v>2685627.9772727275</v>
      </c>
      <c r="F300">
        <v>2685420.0909090913</v>
      </c>
      <c r="G300">
        <v>2685212.2045454551</v>
      </c>
      <c r="H300">
        <v>2685004.3181818188</v>
      </c>
      <c r="I300">
        <v>2684796.4318181826</v>
      </c>
      <c r="J300">
        <v>2684588.5454545463</v>
      </c>
      <c r="K300">
        <v>2684380.6590909101</v>
      </c>
      <c r="L300">
        <v>2684172.7727272739</v>
      </c>
      <c r="M300">
        <v>2683964.8863636376</v>
      </c>
      <c r="N300">
        <v>2683757</v>
      </c>
      <c r="O300">
        <v>2682796.125</v>
      </c>
      <c r="P300">
        <v>2681835.25</v>
      </c>
      <c r="Q300">
        <v>2680874.375</v>
      </c>
      <c r="R300">
        <v>2679913.5</v>
      </c>
      <c r="S300">
        <v>2678952.625</v>
      </c>
      <c r="T300">
        <v>2677991.75</v>
      </c>
      <c r="U300">
        <v>2677030.875</v>
      </c>
      <c r="V300">
        <v>2676070</v>
      </c>
      <c r="W300">
        <v>2675109.125</v>
      </c>
      <c r="X300">
        <v>2674148.25</v>
      </c>
      <c r="Y300">
        <v>2671843.4249999998</v>
      </c>
      <c r="Z300">
        <v>2669538.5999999996</v>
      </c>
      <c r="AA300">
        <v>2667233.7749999994</v>
      </c>
      <c r="AB300">
        <v>2664928.9499999993</v>
      </c>
      <c r="AC300">
        <v>2662624.1249999991</v>
      </c>
      <c r="AD300">
        <v>2660319.2999999989</v>
      </c>
      <c r="AE300">
        <v>2658014.4749999987</v>
      </c>
      <c r="AF300">
        <v>2655709.6499999985</v>
      </c>
      <c r="AG300">
        <v>2653404.8249999983</v>
      </c>
      <c r="AH300">
        <v>2651100</v>
      </c>
    </row>
    <row r="301" spans="1:34">
      <c r="A301" t="s">
        <v>132</v>
      </c>
      <c r="B301" t="s">
        <v>185</v>
      </c>
      <c r="C301">
        <f t="shared" si="4"/>
        <v>2012020</v>
      </c>
      <c r="D301">
        <v>477374.33931000001</v>
      </c>
      <c r="E301">
        <v>477374.34073</v>
      </c>
      <c r="F301">
        <v>477374.34214999998</v>
      </c>
      <c r="G301">
        <v>477374.34356999997</v>
      </c>
      <c r="H301">
        <v>477374.34498999995</v>
      </c>
      <c r="I301">
        <v>477374.34640999994</v>
      </c>
      <c r="J301">
        <v>477374.34782999993</v>
      </c>
      <c r="K301">
        <v>477374.34924999991</v>
      </c>
      <c r="L301">
        <v>477374.3506699999</v>
      </c>
      <c r="M301">
        <v>477374.35208999988</v>
      </c>
      <c r="N301">
        <v>477374.35351000004</v>
      </c>
      <c r="O301">
        <v>477373.15878400009</v>
      </c>
      <c r="P301">
        <v>477371.96405800013</v>
      </c>
      <c r="Q301">
        <v>477370.76933200017</v>
      </c>
      <c r="R301">
        <v>477369.57460600021</v>
      </c>
      <c r="S301">
        <v>477368.37988000026</v>
      </c>
      <c r="T301">
        <v>477367.1851540003</v>
      </c>
      <c r="U301">
        <v>477365.99042800034</v>
      </c>
      <c r="V301">
        <v>477364.79570200038</v>
      </c>
      <c r="W301">
        <v>477363.60097600042</v>
      </c>
      <c r="X301">
        <v>477362.40625000035</v>
      </c>
      <c r="Y301">
        <v>477288.00820300035</v>
      </c>
      <c r="Z301">
        <v>477213.61015600036</v>
      </c>
      <c r="AA301">
        <v>477139.21210900036</v>
      </c>
      <c r="AB301">
        <v>477064.81406200037</v>
      </c>
      <c r="AC301">
        <v>476990.41601500037</v>
      </c>
      <c r="AD301">
        <v>476916.01796800038</v>
      </c>
      <c r="AE301">
        <v>476841.61992100038</v>
      </c>
      <c r="AF301">
        <v>476767.22187400039</v>
      </c>
      <c r="AG301">
        <v>476692.82382700039</v>
      </c>
      <c r="AH301">
        <v>476618.4257800004</v>
      </c>
    </row>
    <row r="302" spans="1:34">
      <c r="A302" t="s">
        <v>134</v>
      </c>
      <c r="B302" t="s">
        <v>175</v>
      </c>
      <c r="C302">
        <f t="shared" si="4"/>
        <v>1945</v>
      </c>
      <c r="D302">
        <v>117254291.63636364</v>
      </c>
      <c r="E302">
        <v>116878207.27272728</v>
      </c>
      <c r="F302">
        <v>116502122.90909092</v>
      </c>
      <c r="G302">
        <v>116126038.54545456</v>
      </c>
      <c r="H302">
        <v>115749954.1818182</v>
      </c>
      <c r="I302">
        <v>115373869.81818184</v>
      </c>
      <c r="J302">
        <v>114997785.45454548</v>
      </c>
      <c r="K302">
        <v>114621701.09090912</v>
      </c>
      <c r="L302">
        <v>114245616.72727276</v>
      </c>
      <c r="M302">
        <v>113869532.3636364</v>
      </c>
      <c r="N302">
        <v>113493448</v>
      </c>
      <c r="O302">
        <v>112936205.59999999</v>
      </c>
      <c r="P302">
        <v>112378963.19999999</v>
      </c>
      <c r="Q302">
        <v>111821720.79999998</v>
      </c>
      <c r="R302">
        <v>111264478.39999998</v>
      </c>
      <c r="S302">
        <v>110707235.99999997</v>
      </c>
      <c r="T302">
        <v>110149993.59999996</v>
      </c>
      <c r="U302">
        <v>109592751.19999996</v>
      </c>
      <c r="V302">
        <v>109035508.79999995</v>
      </c>
      <c r="W302">
        <v>108478266.39999995</v>
      </c>
      <c r="X302">
        <v>107921024</v>
      </c>
      <c r="Y302">
        <v>107159471.2</v>
      </c>
      <c r="Z302">
        <v>106397918.40000001</v>
      </c>
      <c r="AA302">
        <v>105636365.60000001</v>
      </c>
      <c r="AB302">
        <v>104874812.80000001</v>
      </c>
      <c r="AC302">
        <v>104113260.00000001</v>
      </c>
      <c r="AD302">
        <v>103351707.20000002</v>
      </c>
      <c r="AE302">
        <v>102590154.40000002</v>
      </c>
      <c r="AF302">
        <v>101828601.60000002</v>
      </c>
      <c r="AG302">
        <v>101067048.80000003</v>
      </c>
      <c r="AH302">
        <v>100305496</v>
      </c>
    </row>
    <row r="303" spans="1:34">
      <c r="A303" t="s">
        <v>134</v>
      </c>
      <c r="B303" t="s">
        <v>175</v>
      </c>
      <c r="C303">
        <f t="shared" si="4"/>
        <v>1945969</v>
      </c>
      <c r="D303">
        <v>61176150.18181818</v>
      </c>
      <c r="E303">
        <v>60979932.36363636</v>
      </c>
      <c r="F303">
        <v>60783714.545454539</v>
      </c>
      <c r="G303">
        <v>60587496.727272719</v>
      </c>
      <c r="H303">
        <v>60391278.909090899</v>
      </c>
      <c r="I303">
        <v>60195061.090909079</v>
      </c>
      <c r="J303">
        <v>59998843.272727259</v>
      </c>
      <c r="K303">
        <v>59802625.454545438</v>
      </c>
      <c r="L303">
        <v>59606407.636363618</v>
      </c>
      <c r="M303">
        <v>59410189.818181798</v>
      </c>
      <c r="N303">
        <v>59213972</v>
      </c>
      <c r="O303">
        <v>58923236.799999997</v>
      </c>
      <c r="P303">
        <v>58632501.599999994</v>
      </c>
      <c r="Q303">
        <v>58341766.399999991</v>
      </c>
      <c r="R303">
        <v>58051031.199999988</v>
      </c>
      <c r="S303">
        <v>57760295.999999985</v>
      </c>
      <c r="T303">
        <v>57469560.799999982</v>
      </c>
      <c r="U303">
        <v>57178825.599999979</v>
      </c>
      <c r="V303">
        <v>56888090.399999976</v>
      </c>
      <c r="W303">
        <v>56597355.199999973</v>
      </c>
      <c r="X303">
        <v>56306620</v>
      </c>
      <c r="Y303">
        <v>55909288.399999999</v>
      </c>
      <c r="Z303">
        <v>55511956.799999997</v>
      </c>
      <c r="AA303">
        <v>55114625.199999996</v>
      </c>
      <c r="AB303">
        <v>54717293.599999994</v>
      </c>
      <c r="AC303">
        <v>54319961.999999993</v>
      </c>
      <c r="AD303">
        <v>53922630.399999991</v>
      </c>
      <c r="AE303">
        <v>53525298.79999999</v>
      </c>
      <c r="AF303">
        <v>53127967.199999988</v>
      </c>
      <c r="AG303">
        <v>52730635.599999987</v>
      </c>
      <c r="AH303">
        <v>52333304</v>
      </c>
    </row>
    <row r="304" spans="1:34">
      <c r="A304" t="s">
        <v>134</v>
      </c>
      <c r="B304" t="s">
        <v>175</v>
      </c>
      <c r="C304">
        <f t="shared" si="4"/>
        <v>1970989</v>
      </c>
      <c r="D304">
        <v>34052207.272727273</v>
      </c>
      <c r="E304">
        <v>33926154.545454547</v>
      </c>
      <c r="F304">
        <v>33800101.81818182</v>
      </c>
      <c r="G304">
        <v>33674049.090909094</v>
      </c>
      <c r="H304">
        <v>33547996.363636367</v>
      </c>
      <c r="I304">
        <v>33421943.63636364</v>
      </c>
      <c r="J304">
        <v>33295890.909090914</v>
      </c>
      <c r="K304">
        <v>33169838.181818187</v>
      </c>
      <c r="L304">
        <v>33043785.454545464</v>
      </c>
      <c r="M304">
        <v>32917732.727272741</v>
      </c>
      <c r="N304">
        <v>32791680</v>
      </c>
      <c r="O304">
        <v>32567534.399999995</v>
      </c>
      <c r="P304">
        <v>32343388.79999999</v>
      </c>
      <c r="Q304">
        <v>32119243.199999984</v>
      </c>
      <c r="R304">
        <v>31895097.599999979</v>
      </c>
      <c r="S304">
        <v>31670951.999999974</v>
      </c>
      <c r="T304">
        <v>31446806.399999969</v>
      </c>
      <c r="U304">
        <v>31222660.799999963</v>
      </c>
      <c r="V304">
        <v>30998515.199999958</v>
      </c>
      <c r="W304">
        <v>30774369.599999961</v>
      </c>
      <c r="X304">
        <v>30550224</v>
      </c>
      <c r="Y304">
        <v>30193176.799999997</v>
      </c>
      <c r="Z304">
        <v>29836129.599999994</v>
      </c>
      <c r="AA304">
        <v>29479082.399999991</v>
      </c>
      <c r="AB304">
        <v>29122035.199999988</v>
      </c>
      <c r="AC304">
        <v>28764987.999999985</v>
      </c>
      <c r="AD304">
        <v>28407940.799999982</v>
      </c>
      <c r="AE304">
        <v>28050893.599999979</v>
      </c>
      <c r="AF304">
        <v>27693846.399999976</v>
      </c>
      <c r="AG304">
        <v>27336799.199999973</v>
      </c>
      <c r="AH304">
        <v>26979752</v>
      </c>
    </row>
    <row r="305" spans="1:34">
      <c r="A305" t="s">
        <v>134</v>
      </c>
      <c r="B305" t="s">
        <v>175</v>
      </c>
      <c r="C305">
        <f t="shared" si="4"/>
        <v>19902010</v>
      </c>
      <c r="D305">
        <v>133141095.63636363</v>
      </c>
      <c r="E305">
        <v>133120443.27272725</v>
      </c>
      <c r="F305">
        <v>133099790.90909088</v>
      </c>
      <c r="G305">
        <v>133079138.5454545</v>
      </c>
      <c r="H305">
        <v>133058486.18181813</v>
      </c>
      <c r="I305">
        <v>133037833.81818175</v>
      </c>
      <c r="J305">
        <v>133017181.45454538</v>
      </c>
      <c r="K305">
        <v>132996529.090909</v>
      </c>
      <c r="L305">
        <v>132975876.72727263</v>
      </c>
      <c r="M305">
        <v>132955224.36363626</v>
      </c>
      <c r="N305">
        <v>132934571.99999993</v>
      </c>
      <c r="O305">
        <v>132877138.79999992</v>
      </c>
      <c r="P305">
        <v>132819705.59999992</v>
      </c>
      <c r="Q305">
        <v>132762272.39999992</v>
      </c>
      <c r="R305">
        <v>132704839.19999991</v>
      </c>
      <c r="S305">
        <v>132647405.99999991</v>
      </c>
      <c r="T305">
        <v>132589972.79999991</v>
      </c>
      <c r="U305">
        <v>132532539.5999999</v>
      </c>
      <c r="V305">
        <v>132475106.3999999</v>
      </c>
      <c r="W305">
        <v>132417673.1999999</v>
      </c>
      <c r="X305">
        <v>132360239.99999993</v>
      </c>
      <c r="Y305">
        <v>132232614.79999992</v>
      </c>
      <c r="Z305">
        <v>132104989.59999992</v>
      </c>
      <c r="AA305">
        <v>131977364.39999992</v>
      </c>
      <c r="AB305">
        <v>131849739.19999991</v>
      </c>
      <c r="AC305">
        <v>131722113.99999991</v>
      </c>
      <c r="AD305">
        <v>131594488.79999991</v>
      </c>
      <c r="AE305">
        <v>131466863.5999999</v>
      </c>
      <c r="AF305">
        <v>131339238.3999999</v>
      </c>
      <c r="AG305">
        <v>131211613.1999999</v>
      </c>
      <c r="AH305">
        <v>131083987.99999993</v>
      </c>
    </row>
    <row r="306" spans="1:34">
      <c r="A306" t="s">
        <v>134</v>
      </c>
      <c r="B306" t="s">
        <v>175</v>
      </c>
      <c r="C306">
        <f t="shared" si="4"/>
        <v>2012020</v>
      </c>
      <c r="D306">
        <v>24577632.909090906</v>
      </c>
      <c r="E306">
        <v>24576664.818181813</v>
      </c>
      <c r="F306">
        <v>24575696.727272719</v>
      </c>
      <c r="G306">
        <v>24574728.636363626</v>
      </c>
      <c r="H306">
        <v>24573760.545454532</v>
      </c>
      <c r="I306">
        <v>24572792.454545438</v>
      </c>
      <c r="J306">
        <v>24571824.363636345</v>
      </c>
      <c r="K306">
        <v>24570856.272727251</v>
      </c>
      <c r="L306">
        <v>24569888.181818157</v>
      </c>
      <c r="M306">
        <v>24568920.090909064</v>
      </c>
      <c r="N306">
        <v>24567951.999999981</v>
      </c>
      <c r="O306">
        <v>24567831.799999982</v>
      </c>
      <c r="P306">
        <v>24567711.599999983</v>
      </c>
      <c r="Q306">
        <v>24567591.399999984</v>
      </c>
      <c r="R306">
        <v>24567471.199999984</v>
      </c>
      <c r="S306">
        <v>24567350.999999985</v>
      </c>
      <c r="T306">
        <v>24567230.799999986</v>
      </c>
      <c r="U306">
        <v>24567110.599999987</v>
      </c>
      <c r="V306">
        <v>24566990.399999987</v>
      </c>
      <c r="W306">
        <v>24566870.199999988</v>
      </c>
      <c r="X306">
        <v>24566749.999999981</v>
      </c>
      <c r="Y306">
        <v>24562289.799999982</v>
      </c>
      <c r="Z306">
        <v>24557829.599999979</v>
      </c>
      <c r="AA306">
        <v>24553369.399999976</v>
      </c>
      <c r="AB306">
        <v>24548909.199999973</v>
      </c>
      <c r="AC306">
        <v>24544448.99999997</v>
      </c>
      <c r="AD306">
        <v>24539988.799999967</v>
      </c>
      <c r="AE306">
        <v>24535528.599999964</v>
      </c>
      <c r="AF306">
        <v>24531068.399999961</v>
      </c>
      <c r="AG306">
        <v>24526608.199999958</v>
      </c>
      <c r="AH306">
        <v>24522147.99999997</v>
      </c>
    </row>
    <row r="307" spans="1:34">
      <c r="A307" t="s">
        <v>134</v>
      </c>
      <c r="B307" t="s">
        <v>177</v>
      </c>
      <c r="C307">
        <f t="shared" si="4"/>
        <v>1945</v>
      </c>
      <c r="D307">
        <v>122034928.18181819</v>
      </c>
      <c r="E307">
        <v>121648350.36363637</v>
      </c>
      <c r="F307">
        <v>121261772.54545456</v>
      </c>
      <c r="G307">
        <v>120875194.72727275</v>
      </c>
      <c r="H307">
        <v>120488616.90909094</v>
      </c>
      <c r="I307">
        <v>120102039.09090912</v>
      </c>
      <c r="J307">
        <v>119715461.27272731</v>
      </c>
      <c r="K307">
        <v>119328883.4545455</v>
      </c>
      <c r="L307">
        <v>118942305.63636369</v>
      </c>
      <c r="M307">
        <v>118555727.81818187</v>
      </c>
      <c r="N307">
        <v>118169150.00000007</v>
      </c>
      <c r="O307">
        <v>117589065.60000007</v>
      </c>
      <c r="P307">
        <v>117008981.20000006</v>
      </c>
      <c r="Q307">
        <v>116428896.80000006</v>
      </c>
      <c r="R307">
        <v>115848812.40000005</v>
      </c>
      <c r="S307">
        <v>115268728.00000004</v>
      </c>
      <c r="T307">
        <v>114688643.60000004</v>
      </c>
      <c r="U307">
        <v>114108559.20000003</v>
      </c>
      <c r="V307">
        <v>113528474.80000003</v>
      </c>
      <c r="W307">
        <v>112948390.40000002</v>
      </c>
      <c r="X307">
        <v>112368306.00000004</v>
      </c>
      <c r="Y307">
        <v>111575489.60000005</v>
      </c>
      <c r="Z307">
        <v>110782673.20000005</v>
      </c>
      <c r="AA307">
        <v>109989856.80000004</v>
      </c>
      <c r="AB307">
        <v>109197040.40000004</v>
      </c>
      <c r="AC307">
        <v>108404224.00000003</v>
      </c>
      <c r="AD307">
        <v>107611407.60000002</v>
      </c>
      <c r="AE307">
        <v>106818591.20000002</v>
      </c>
      <c r="AF307">
        <v>106025774.80000001</v>
      </c>
      <c r="AG307">
        <v>105232958.40000001</v>
      </c>
      <c r="AH307">
        <v>104440142</v>
      </c>
    </row>
    <row r="308" spans="1:34">
      <c r="A308" t="s">
        <v>134</v>
      </c>
      <c r="B308" t="s">
        <v>177</v>
      </c>
      <c r="C308">
        <f t="shared" si="4"/>
        <v>1945969</v>
      </c>
      <c r="D308">
        <v>63670396.181818187</v>
      </c>
      <c r="E308">
        <v>63468703.363636374</v>
      </c>
      <c r="F308">
        <v>63267010.545454562</v>
      </c>
      <c r="G308">
        <v>63065317.727272749</v>
      </c>
      <c r="H308">
        <v>62863624.909090936</v>
      </c>
      <c r="I308">
        <v>62661932.090909123</v>
      </c>
      <c r="J308">
        <v>62460239.272727311</v>
      </c>
      <c r="K308">
        <v>62258546.454545498</v>
      </c>
      <c r="L308">
        <v>62056853.636363685</v>
      </c>
      <c r="M308">
        <v>61855160.818181872</v>
      </c>
      <c r="N308">
        <v>61653468.000000037</v>
      </c>
      <c r="O308">
        <v>61350815.400000036</v>
      </c>
      <c r="P308">
        <v>61048162.800000034</v>
      </c>
      <c r="Q308">
        <v>60745510.200000033</v>
      </c>
      <c r="R308">
        <v>60442857.600000031</v>
      </c>
      <c r="S308">
        <v>60140205.00000003</v>
      </c>
      <c r="T308">
        <v>59837552.400000028</v>
      </c>
      <c r="U308">
        <v>59534899.800000027</v>
      </c>
      <c r="V308">
        <v>59232247.200000025</v>
      </c>
      <c r="W308">
        <v>58929594.600000024</v>
      </c>
      <c r="X308">
        <v>58626942.000000022</v>
      </c>
      <c r="Y308">
        <v>58213298.500000022</v>
      </c>
      <c r="Z308">
        <v>57799655.000000022</v>
      </c>
      <c r="AA308">
        <v>57386011.500000022</v>
      </c>
      <c r="AB308">
        <v>56972368.000000022</v>
      </c>
      <c r="AC308">
        <v>56558724.500000022</v>
      </c>
      <c r="AD308">
        <v>56145081.000000022</v>
      </c>
      <c r="AE308">
        <v>55731437.500000022</v>
      </c>
      <c r="AF308">
        <v>55317794.000000022</v>
      </c>
      <c r="AG308">
        <v>54904150.500000022</v>
      </c>
      <c r="AH308">
        <v>54490507.000000037</v>
      </c>
    </row>
    <row r="309" spans="1:34">
      <c r="A309" t="s">
        <v>134</v>
      </c>
      <c r="B309" t="s">
        <v>177</v>
      </c>
      <c r="C309">
        <f t="shared" si="4"/>
        <v>1970989</v>
      </c>
      <c r="D309">
        <v>83284738.545454547</v>
      </c>
      <c r="E309">
        <v>83174260.090909094</v>
      </c>
      <c r="F309">
        <v>83063781.63636364</v>
      </c>
      <c r="G309">
        <v>82953303.181818187</v>
      </c>
      <c r="H309">
        <v>82842824.727272734</v>
      </c>
      <c r="I309">
        <v>82732346.272727281</v>
      </c>
      <c r="J309">
        <v>82621867.818181828</v>
      </c>
      <c r="K309">
        <v>82511389.363636374</v>
      </c>
      <c r="L309">
        <v>82400910.909090921</v>
      </c>
      <c r="M309">
        <v>82290432.454545468</v>
      </c>
      <c r="N309">
        <v>82179954.00000003</v>
      </c>
      <c r="O309">
        <v>81983266.800000027</v>
      </c>
      <c r="P309">
        <v>81786579.600000024</v>
      </c>
      <c r="Q309">
        <v>81589892.400000021</v>
      </c>
      <c r="R309">
        <v>81393205.200000018</v>
      </c>
      <c r="S309">
        <v>81196518.000000015</v>
      </c>
      <c r="T309">
        <v>80999830.800000012</v>
      </c>
      <c r="U309">
        <v>80803143.600000009</v>
      </c>
      <c r="V309">
        <v>80606456.400000006</v>
      </c>
      <c r="W309">
        <v>80409769.200000003</v>
      </c>
      <c r="X309">
        <v>80213082.000000015</v>
      </c>
      <c r="Y309">
        <v>79905627.400000021</v>
      </c>
      <c r="Z309">
        <v>79598172.800000027</v>
      </c>
      <c r="AA309">
        <v>79290718.200000033</v>
      </c>
      <c r="AB309">
        <v>78983263.600000039</v>
      </c>
      <c r="AC309">
        <v>78675809.000000045</v>
      </c>
      <c r="AD309">
        <v>78368354.400000051</v>
      </c>
      <c r="AE309">
        <v>78060899.800000057</v>
      </c>
      <c r="AF309">
        <v>77753445.200000063</v>
      </c>
      <c r="AG309">
        <v>77445990.600000069</v>
      </c>
      <c r="AH309">
        <v>77138536.000000045</v>
      </c>
    </row>
    <row r="310" spans="1:34">
      <c r="A310" t="s">
        <v>134</v>
      </c>
      <c r="B310" t="s">
        <v>177</v>
      </c>
      <c r="C310">
        <f t="shared" si="4"/>
        <v>19902010</v>
      </c>
      <c r="D310">
        <v>68668490.818181813</v>
      </c>
      <c r="E310">
        <v>68654001.636363626</v>
      </c>
      <c r="F310">
        <v>68639512.454545438</v>
      </c>
      <c r="G310">
        <v>68625023.272727251</v>
      </c>
      <c r="H310">
        <v>68610534.090909064</v>
      </c>
      <c r="I310">
        <v>68596044.909090877</v>
      </c>
      <c r="J310">
        <v>68581555.727272689</v>
      </c>
      <c r="K310">
        <v>68567066.545454502</v>
      </c>
      <c r="L310">
        <v>68552577.363636315</v>
      </c>
      <c r="M310">
        <v>68538088.181818128</v>
      </c>
      <c r="N310">
        <v>68523598.999999925</v>
      </c>
      <c r="O310">
        <v>68469914.274999917</v>
      </c>
      <c r="P310">
        <v>68416229.549999908</v>
      </c>
      <c r="Q310">
        <v>68362544.824999899</v>
      </c>
      <c r="R310">
        <v>68308860.09999989</v>
      </c>
      <c r="S310">
        <v>68255175.374999881</v>
      </c>
      <c r="T310">
        <v>68201490.649999872</v>
      </c>
      <c r="U310">
        <v>68147805.924999863</v>
      </c>
      <c r="V310">
        <v>68094121.199999854</v>
      </c>
      <c r="W310">
        <v>68040436.474999845</v>
      </c>
      <c r="X310">
        <v>67986751.749999866</v>
      </c>
      <c r="Y310">
        <v>67867263.374999866</v>
      </c>
      <c r="Z310">
        <v>67747774.999999866</v>
      </c>
      <c r="AA310">
        <v>67628286.624999866</v>
      </c>
      <c r="AB310">
        <v>67508798.249999866</v>
      </c>
      <c r="AC310">
        <v>67389309.874999866</v>
      </c>
      <c r="AD310">
        <v>67269821.499999866</v>
      </c>
      <c r="AE310">
        <v>67150333.124999866</v>
      </c>
      <c r="AF310">
        <v>67030844.749999866</v>
      </c>
      <c r="AG310">
        <v>66911356.374999866</v>
      </c>
      <c r="AH310">
        <v>66791867.999999836</v>
      </c>
    </row>
    <row r="311" spans="1:34">
      <c r="A311" t="s">
        <v>134</v>
      </c>
      <c r="B311" t="s">
        <v>177</v>
      </c>
      <c r="C311">
        <f t="shared" si="4"/>
        <v>2012020</v>
      </c>
      <c r="D311">
        <v>15705526.623574546</v>
      </c>
      <c r="E311">
        <v>15705526.419029091</v>
      </c>
      <c r="F311">
        <v>15705526.214483636</v>
      </c>
      <c r="G311">
        <v>15705526.00993818</v>
      </c>
      <c r="H311">
        <v>15705525.805392725</v>
      </c>
      <c r="I311">
        <v>15705525.60084727</v>
      </c>
      <c r="J311">
        <v>15705525.396301815</v>
      </c>
      <c r="K311">
        <v>15705525.19175636</v>
      </c>
      <c r="L311">
        <v>15705524.987210905</v>
      </c>
      <c r="M311">
        <v>15705524.78266545</v>
      </c>
      <c r="N311">
        <v>15705524.578120004</v>
      </c>
      <c r="O311">
        <v>15705369.877339004</v>
      </c>
      <c r="P311">
        <v>15705215.176558003</v>
      </c>
      <c r="Q311">
        <v>15705060.475777002</v>
      </c>
      <c r="R311">
        <v>15704905.774996001</v>
      </c>
      <c r="S311">
        <v>15704751.074215</v>
      </c>
      <c r="T311">
        <v>15704596.373434</v>
      </c>
      <c r="U311">
        <v>15704441.672652999</v>
      </c>
      <c r="V311">
        <v>15704286.971871998</v>
      </c>
      <c r="W311">
        <v>15704132.271090997</v>
      </c>
      <c r="X311">
        <v>15703977.57031</v>
      </c>
      <c r="Y311">
        <v>15699035.432029</v>
      </c>
      <c r="Z311">
        <v>15694093.293747999</v>
      </c>
      <c r="AA311">
        <v>15689151.155466998</v>
      </c>
      <c r="AB311">
        <v>15684209.017185997</v>
      </c>
      <c r="AC311">
        <v>15679266.878904996</v>
      </c>
      <c r="AD311">
        <v>15674324.740623996</v>
      </c>
      <c r="AE311">
        <v>15669382.602342995</v>
      </c>
      <c r="AF311">
        <v>15664440.464061994</v>
      </c>
      <c r="AG311">
        <v>15659498.325780993</v>
      </c>
      <c r="AH311">
        <v>15654556.187499996</v>
      </c>
    </row>
    <row r="312" spans="1:34">
      <c r="A312" t="s">
        <v>134</v>
      </c>
      <c r="B312" t="s">
        <v>179</v>
      </c>
      <c r="C312">
        <f t="shared" si="4"/>
        <v>1945</v>
      </c>
      <c r="D312">
        <v>43031945.090909094</v>
      </c>
      <c r="E312">
        <v>42895642.181818187</v>
      </c>
      <c r="F312">
        <v>42759339.272727281</v>
      </c>
      <c r="G312">
        <v>42623036.363636374</v>
      </c>
      <c r="H312">
        <v>42486733.454545468</v>
      </c>
      <c r="I312">
        <v>42350430.545454562</v>
      </c>
      <c r="J312">
        <v>42214127.636363655</v>
      </c>
      <c r="K312">
        <v>42077824.727272749</v>
      </c>
      <c r="L312">
        <v>41941521.818181843</v>
      </c>
      <c r="M312">
        <v>41805218.909090936</v>
      </c>
      <c r="N312">
        <v>41668916</v>
      </c>
      <c r="O312">
        <v>41464530</v>
      </c>
      <c r="P312">
        <v>41260144</v>
      </c>
      <c r="Q312">
        <v>41055758</v>
      </c>
      <c r="R312">
        <v>40851372</v>
      </c>
      <c r="S312">
        <v>40646986</v>
      </c>
      <c r="T312">
        <v>40442600</v>
      </c>
      <c r="U312">
        <v>40238214</v>
      </c>
      <c r="V312">
        <v>40033828</v>
      </c>
      <c r="W312">
        <v>39829442</v>
      </c>
      <c r="X312">
        <v>39625056</v>
      </c>
      <c r="Y312">
        <v>39345595.600000001</v>
      </c>
      <c r="Z312">
        <v>39066135.200000003</v>
      </c>
      <c r="AA312">
        <v>38786674.800000004</v>
      </c>
      <c r="AB312">
        <v>38507214.400000006</v>
      </c>
      <c r="AC312">
        <v>38227754.000000007</v>
      </c>
      <c r="AD312">
        <v>37948293.600000009</v>
      </c>
      <c r="AE312">
        <v>37668833.20000001</v>
      </c>
      <c r="AF312">
        <v>37389372.800000012</v>
      </c>
      <c r="AG312">
        <v>37109912.400000013</v>
      </c>
      <c r="AH312">
        <v>36830452</v>
      </c>
    </row>
    <row r="313" spans="1:34">
      <c r="A313" t="s">
        <v>134</v>
      </c>
      <c r="B313" t="s">
        <v>179</v>
      </c>
      <c r="C313">
        <f t="shared" si="4"/>
        <v>1945969</v>
      </c>
      <c r="D313">
        <v>22451449.454545453</v>
      </c>
      <c r="E313">
        <v>22380334.909090906</v>
      </c>
      <c r="F313">
        <v>22309220.36363636</v>
      </c>
      <c r="G313">
        <v>22238105.818181813</v>
      </c>
      <c r="H313">
        <v>22166991.272727266</v>
      </c>
      <c r="I313">
        <v>22095876.727272719</v>
      </c>
      <c r="J313">
        <v>22024762.181818172</v>
      </c>
      <c r="K313">
        <v>21953647.636363626</v>
      </c>
      <c r="L313">
        <v>21882533.090909079</v>
      </c>
      <c r="M313">
        <v>21811418.545454532</v>
      </c>
      <c r="N313">
        <v>21740304</v>
      </c>
      <c r="O313">
        <v>21633667.800000001</v>
      </c>
      <c r="P313">
        <v>21527031.600000001</v>
      </c>
      <c r="Q313">
        <v>21420395.400000002</v>
      </c>
      <c r="R313">
        <v>21313759.200000003</v>
      </c>
      <c r="S313">
        <v>21207123.000000004</v>
      </c>
      <c r="T313">
        <v>21100486.800000004</v>
      </c>
      <c r="U313">
        <v>20993850.600000005</v>
      </c>
      <c r="V313">
        <v>20887214.400000006</v>
      </c>
      <c r="W313">
        <v>20780578.200000007</v>
      </c>
      <c r="X313">
        <v>20673942</v>
      </c>
      <c r="Y313">
        <v>20528136.600000001</v>
      </c>
      <c r="Z313">
        <v>20382331.200000003</v>
      </c>
      <c r="AA313">
        <v>20236525.800000004</v>
      </c>
      <c r="AB313">
        <v>20090720.400000006</v>
      </c>
      <c r="AC313">
        <v>19944915.000000007</v>
      </c>
      <c r="AD313">
        <v>19799109.600000009</v>
      </c>
      <c r="AE313">
        <v>19653304.20000001</v>
      </c>
      <c r="AF313">
        <v>19507498.800000012</v>
      </c>
      <c r="AG313">
        <v>19361693.400000013</v>
      </c>
      <c r="AH313">
        <v>19215888</v>
      </c>
    </row>
    <row r="314" spans="1:34">
      <c r="A314" t="s">
        <v>134</v>
      </c>
      <c r="B314" t="s">
        <v>179</v>
      </c>
      <c r="C314">
        <f t="shared" si="4"/>
        <v>1970989</v>
      </c>
      <c r="D314">
        <v>24874917.81818182</v>
      </c>
      <c r="E314">
        <v>24839116.63636364</v>
      </c>
      <c r="F314">
        <v>24803315.454545461</v>
      </c>
      <c r="G314">
        <v>24767514.272727281</v>
      </c>
      <c r="H314">
        <v>24731713.090909101</v>
      </c>
      <c r="I314">
        <v>24695911.909090921</v>
      </c>
      <c r="J314">
        <v>24660110.727272741</v>
      </c>
      <c r="K314">
        <v>24624309.545454562</v>
      </c>
      <c r="L314">
        <v>24588508.363636382</v>
      </c>
      <c r="M314">
        <v>24552707.181818202</v>
      </c>
      <c r="N314">
        <v>24516906.000000019</v>
      </c>
      <c r="O314">
        <v>24454833.600000016</v>
      </c>
      <c r="P314">
        <v>24392761.200000018</v>
      </c>
      <c r="Q314">
        <v>24330688.800000019</v>
      </c>
      <c r="R314">
        <v>24268616.400000021</v>
      </c>
      <c r="S314">
        <v>24206544.000000022</v>
      </c>
      <c r="T314">
        <v>24144471.600000024</v>
      </c>
      <c r="U314">
        <v>24082399.200000025</v>
      </c>
      <c r="V314">
        <v>24020326.800000027</v>
      </c>
      <c r="W314">
        <v>23958254.400000028</v>
      </c>
      <c r="X314">
        <v>23896182.00000003</v>
      </c>
      <c r="Y314">
        <v>23800741.00000003</v>
      </c>
      <c r="Z314">
        <v>23705300.00000003</v>
      </c>
      <c r="AA314">
        <v>23609859.00000003</v>
      </c>
      <c r="AB314">
        <v>23514418.00000003</v>
      </c>
      <c r="AC314">
        <v>23418977.00000003</v>
      </c>
      <c r="AD314">
        <v>23323536.00000003</v>
      </c>
      <c r="AE314">
        <v>23228095.00000003</v>
      </c>
      <c r="AF314">
        <v>23132654.00000003</v>
      </c>
      <c r="AG314">
        <v>23037213.00000003</v>
      </c>
      <c r="AH314">
        <v>22941772.00000003</v>
      </c>
    </row>
    <row r="315" spans="1:34">
      <c r="A315" t="s">
        <v>134</v>
      </c>
      <c r="B315" t="s">
        <v>179</v>
      </c>
      <c r="C315">
        <f t="shared" si="4"/>
        <v>19902010</v>
      </c>
      <c r="D315">
        <v>37364209.272727273</v>
      </c>
      <c r="E315">
        <v>37359726.545454547</v>
      </c>
      <c r="F315">
        <v>37355243.81818182</v>
      </c>
      <c r="G315">
        <v>37350761.090909094</v>
      </c>
      <c r="H315">
        <v>37346278.363636367</v>
      </c>
      <c r="I315">
        <v>37341795.63636364</v>
      </c>
      <c r="J315">
        <v>37337312.909090914</v>
      </c>
      <c r="K315">
        <v>37332830.181818187</v>
      </c>
      <c r="L315">
        <v>37328347.454545461</v>
      </c>
      <c r="M315">
        <v>37323864.727272734</v>
      </c>
      <c r="N315">
        <v>37319382</v>
      </c>
      <c r="O315">
        <v>37302992.299999997</v>
      </c>
      <c r="P315">
        <v>37286602.599999994</v>
      </c>
      <c r="Q315">
        <v>37270212.899999991</v>
      </c>
      <c r="R315">
        <v>37253823.199999988</v>
      </c>
      <c r="S315">
        <v>37237433.499999985</v>
      </c>
      <c r="T315">
        <v>37221043.799999982</v>
      </c>
      <c r="U315">
        <v>37204654.099999979</v>
      </c>
      <c r="V315">
        <v>37188264.399999976</v>
      </c>
      <c r="W315">
        <v>37171874.699999973</v>
      </c>
      <c r="X315">
        <v>37155484.999999985</v>
      </c>
      <c r="Y315">
        <v>37119505.399999984</v>
      </c>
      <c r="Z315">
        <v>37083525.799999982</v>
      </c>
      <c r="AA315">
        <v>37047546.199999981</v>
      </c>
      <c r="AB315">
        <v>37011566.599999979</v>
      </c>
      <c r="AC315">
        <v>36975586.999999978</v>
      </c>
      <c r="AD315">
        <v>36939607.399999976</v>
      </c>
      <c r="AE315">
        <v>36903627.799999975</v>
      </c>
      <c r="AF315">
        <v>36867648.199999973</v>
      </c>
      <c r="AG315">
        <v>36831668.599999972</v>
      </c>
      <c r="AH315">
        <v>36795688.99999997</v>
      </c>
    </row>
    <row r="316" spans="1:34">
      <c r="A316" t="s">
        <v>134</v>
      </c>
      <c r="B316" t="s">
        <v>179</v>
      </c>
      <c r="C316">
        <f t="shared" si="4"/>
        <v>2012020</v>
      </c>
      <c r="D316">
        <v>7609380.9960899996</v>
      </c>
      <c r="E316">
        <v>7609380.9960899996</v>
      </c>
      <c r="F316">
        <v>7609380.9960899996</v>
      </c>
      <c r="G316">
        <v>7609380.9960899996</v>
      </c>
      <c r="H316">
        <v>7609380.9960899996</v>
      </c>
      <c r="I316">
        <v>7609380.9960899996</v>
      </c>
      <c r="J316">
        <v>7609380.9960899996</v>
      </c>
      <c r="K316">
        <v>7609380.9960899996</v>
      </c>
      <c r="L316">
        <v>7609380.9960899996</v>
      </c>
      <c r="M316">
        <v>7609380.9960899996</v>
      </c>
      <c r="N316">
        <v>7609380.9960899996</v>
      </c>
      <c r="O316">
        <v>7609344.4960899996</v>
      </c>
      <c r="P316">
        <v>7609307.9960899996</v>
      </c>
      <c r="Q316">
        <v>7609271.4960899996</v>
      </c>
      <c r="R316">
        <v>7609234.9960899996</v>
      </c>
      <c r="S316">
        <v>7609198.4960899996</v>
      </c>
      <c r="T316">
        <v>7609161.9960899996</v>
      </c>
      <c r="U316">
        <v>7609125.4960899996</v>
      </c>
      <c r="V316">
        <v>7609088.9960899996</v>
      </c>
      <c r="W316">
        <v>7609052.4960899996</v>
      </c>
      <c r="X316">
        <v>7609015.9960899996</v>
      </c>
      <c r="Y316">
        <v>7607654.4468719997</v>
      </c>
      <c r="Z316">
        <v>7606292.8976539997</v>
      </c>
      <c r="AA316">
        <v>7604931.3484359998</v>
      </c>
      <c r="AB316">
        <v>7603569.7992179999</v>
      </c>
      <c r="AC316">
        <v>7602208.25</v>
      </c>
      <c r="AD316">
        <v>7600846.7007820001</v>
      </c>
      <c r="AE316">
        <v>7599485.1515640002</v>
      </c>
      <c r="AF316">
        <v>7598123.6023460003</v>
      </c>
      <c r="AG316">
        <v>7596762.0531280003</v>
      </c>
      <c r="AH316">
        <v>7595400.5039099986</v>
      </c>
    </row>
    <row r="317" spans="1:34">
      <c r="A317" t="s">
        <v>134</v>
      </c>
      <c r="B317" t="s">
        <v>181</v>
      </c>
      <c r="C317">
        <f t="shared" si="4"/>
        <v>1945</v>
      </c>
      <c r="D317">
        <v>100082456.72727273</v>
      </c>
      <c r="E317">
        <v>99765409.454545468</v>
      </c>
      <c r="F317">
        <v>99448362.181818202</v>
      </c>
      <c r="G317">
        <v>99131314.909090936</v>
      </c>
      <c r="H317">
        <v>98814267.63636367</v>
      </c>
      <c r="I317">
        <v>98497220.363636404</v>
      </c>
      <c r="J317">
        <v>98180173.090909138</v>
      </c>
      <c r="K317">
        <v>97863125.818181872</v>
      </c>
      <c r="L317">
        <v>97546078.545454606</v>
      </c>
      <c r="M317">
        <v>97229031.27272734</v>
      </c>
      <c r="N317">
        <v>96911984</v>
      </c>
      <c r="O317">
        <v>96436481.599999994</v>
      </c>
      <c r="P317">
        <v>95960979.199999988</v>
      </c>
      <c r="Q317">
        <v>95485476.799999982</v>
      </c>
      <c r="R317">
        <v>95009974.399999976</v>
      </c>
      <c r="S317">
        <v>94534471.99999997</v>
      </c>
      <c r="T317">
        <v>94058969.599999964</v>
      </c>
      <c r="U317">
        <v>93583467.199999958</v>
      </c>
      <c r="V317">
        <v>93107964.799999952</v>
      </c>
      <c r="W317">
        <v>92632462.399999946</v>
      </c>
      <c r="X317">
        <v>92156960</v>
      </c>
      <c r="Y317">
        <v>91507163.200000003</v>
      </c>
      <c r="Z317">
        <v>90857366.400000006</v>
      </c>
      <c r="AA317">
        <v>90207569.600000009</v>
      </c>
      <c r="AB317">
        <v>89557772.800000012</v>
      </c>
      <c r="AC317">
        <v>88907976.000000015</v>
      </c>
      <c r="AD317">
        <v>88258179.200000018</v>
      </c>
      <c r="AE317">
        <v>87608382.400000021</v>
      </c>
      <c r="AF317">
        <v>86958585.600000024</v>
      </c>
      <c r="AG317">
        <v>86308788.800000027</v>
      </c>
      <c r="AH317">
        <v>85658992</v>
      </c>
    </row>
    <row r="318" spans="1:34">
      <c r="A318" t="s">
        <v>134</v>
      </c>
      <c r="B318" t="s">
        <v>181</v>
      </c>
      <c r="C318">
        <f t="shared" si="4"/>
        <v>1945969</v>
      </c>
      <c r="D318">
        <v>52216932</v>
      </c>
      <c r="E318">
        <v>52051516</v>
      </c>
      <c r="F318">
        <v>51886100</v>
      </c>
      <c r="G318">
        <v>51720684</v>
      </c>
      <c r="H318">
        <v>51555268</v>
      </c>
      <c r="I318">
        <v>51389852</v>
      </c>
      <c r="J318">
        <v>51224436</v>
      </c>
      <c r="K318">
        <v>51059020</v>
      </c>
      <c r="L318">
        <v>50893604</v>
      </c>
      <c r="M318">
        <v>50728188</v>
      </c>
      <c r="N318">
        <v>50562772</v>
      </c>
      <c r="O318">
        <v>50314684</v>
      </c>
      <c r="P318">
        <v>50066596</v>
      </c>
      <c r="Q318">
        <v>49818508</v>
      </c>
      <c r="R318">
        <v>49570420</v>
      </c>
      <c r="S318">
        <v>49322332</v>
      </c>
      <c r="T318">
        <v>49074244</v>
      </c>
      <c r="U318">
        <v>48826156</v>
      </c>
      <c r="V318">
        <v>48578068</v>
      </c>
      <c r="W318">
        <v>48329980</v>
      </c>
      <c r="X318">
        <v>48081892</v>
      </c>
      <c r="Y318">
        <v>47742867.600000001</v>
      </c>
      <c r="Z318">
        <v>47403843.200000003</v>
      </c>
      <c r="AA318">
        <v>47064818.800000004</v>
      </c>
      <c r="AB318">
        <v>46725794.400000006</v>
      </c>
      <c r="AC318">
        <v>46386770.000000007</v>
      </c>
      <c r="AD318">
        <v>46047745.600000009</v>
      </c>
      <c r="AE318">
        <v>45708721.20000001</v>
      </c>
      <c r="AF318">
        <v>45369696.800000012</v>
      </c>
      <c r="AG318">
        <v>45030672.400000013</v>
      </c>
      <c r="AH318">
        <v>44691648</v>
      </c>
    </row>
    <row r="319" spans="1:34">
      <c r="A319" t="s">
        <v>134</v>
      </c>
      <c r="B319" t="s">
        <v>181</v>
      </c>
      <c r="C319">
        <f t="shared" si="4"/>
        <v>1970989</v>
      </c>
      <c r="D319">
        <v>23600571.272727273</v>
      </c>
      <c r="E319">
        <v>23519468.545454547</v>
      </c>
      <c r="F319">
        <v>23438365.81818182</v>
      </c>
      <c r="G319">
        <v>23357263.090909094</v>
      </c>
      <c r="H319">
        <v>23276160.363636367</v>
      </c>
      <c r="I319">
        <v>23195057.63636364</v>
      </c>
      <c r="J319">
        <v>23113954.909090914</v>
      </c>
      <c r="K319">
        <v>23032852.181818187</v>
      </c>
      <c r="L319">
        <v>22951749.454545461</v>
      </c>
      <c r="M319">
        <v>22870646.727272734</v>
      </c>
      <c r="N319">
        <v>22789544</v>
      </c>
      <c r="O319">
        <v>22649736.799999997</v>
      </c>
      <c r="P319">
        <v>22509929.599999994</v>
      </c>
      <c r="Q319">
        <v>22370122.399999991</v>
      </c>
      <c r="R319">
        <v>22230315.199999988</v>
      </c>
      <c r="S319">
        <v>22090507.999999985</v>
      </c>
      <c r="T319">
        <v>21950700.799999982</v>
      </c>
      <c r="U319">
        <v>21810893.599999979</v>
      </c>
      <c r="V319">
        <v>21671086.399999976</v>
      </c>
      <c r="W319">
        <v>21531279.199999973</v>
      </c>
      <c r="X319">
        <v>21391472</v>
      </c>
      <c r="Y319">
        <v>21177812.200000003</v>
      </c>
      <c r="Z319">
        <v>20964152.400000006</v>
      </c>
      <c r="AA319">
        <v>20750492.600000009</v>
      </c>
      <c r="AB319">
        <v>20536832.800000012</v>
      </c>
      <c r="AC319">
        <v>20323173.000000015</v>
      </c>
      <c r="AD319">
        <v>20109513.200000018</v>
      </c>
      <c r="AE319">
        <v>19895853.400000021</v>
      </c>
      <c r="AF319">
        <v>19682193.600000024</v>
      </c>
      <c r="AG319">
        <v>19468533.800000027</v>
      </c>
      <c r="AH319">
        <v>19254874</v>
      </c>
    </row>
    <row r="320" spans="1:34">
      <c r="A320" t="s">
        <v>134</v>
      </c>
      <c r="B320" t="s">
        <v>181</v>
      </c>
      <c r="C320">
        <f t="shared" si="4"/>
        <v>19902010</v>
      </c>
      <c r="D320">
        <v>37659514.727272719</v>
      </c>
      <c r="E320">
        <v>37651533.454545438</v>
      </c>
      <c r="F320">
        <v>37643552.181818157</v>
      </c>
      <c r="G320">
        <v>37635570.909090877</v>
      </c>
      <c r="H320">
        <v>37627589.636363596</v>
      </c>
      <c r="I320">
        <v>37619608.363636315</v>
      </c>
      <c r="J320">
        <v>37611627.090909034</v>
      </c>
      <c r="K320">
        <v>37603645.818181753</v>
      </c>
      <c r="L320">
        <v>37595664.545454472</v>
      </c>
      <c r="M320">
        <v>37587683.272727191</v>
      </c>
      <c r="N320">
        <v>37579701.999999963</v>
      </c>
      <c r="O320">
        <v>37550036.199999966</v>
      </c>
      <c r="P320">
        <v>37520370.399999969</v>
      </c>
      <c r="Q320">
        <v>37490704.599999972</v>
      </c>
      <c r="R320">
        <v>37461038.799999975</v>
      </c>
      <c r="S320">
        <v>37431372.999999978</v>
      </c>
      <c r="T320">
        <v>37401707.199999981</v>
      </c>
      <c r="U320">
        <v>37372041.399999984</v>
      </c>
      <c r="V320">
        <v>37342375.599999987</v>
      </c>
      <c r="W320">
        <v>37312709.79999999</v>
      </c>
      <c r="X320">
        <v>37283043.999999963</v>
      </c>
      <c r="Y320">
        <v>37217500.399999961</v>
      </c>
      <c r="Z320">
        <v>37151956.79999996</v>
      </c>
      <c r="AA320">
        <v>37086413.199999958</v>
      </c>
      <c r="AB320">
        <v>37020869.599999957</v>
      </c>
      <c r="AC320">
        <v>36955325.999999955</v>
      </c>
      <c r="AD320">
        <v>36889782.399999954</v>
      </c>
      <c r="AE320">
        <v>36824238.799999952</v>
      </c>
      <c r="AF320">
        <v>36758695.199999951</v>
      </c>
      <c r="AG320">
        <v>36693151.599999949</v>
      </c>
      <c r="AH320">
        <v>36627607.999999963</v>
      </c>
    </row>
    <row r="321" spans="1:34">
      <c r="A321" t="s">
        <v>134</v>
      </c>
      <c r="B321" t="s">
        <v>181</v>
      </c>
      <c r="C321">
        <f t="shared" si="4"/>
        <v>2012020</v>
      </c>
      <c r="D321">
        <v>16174658.204545453</v>
      </c>
      <c r="E321">
        <v>16174658.159090906</v>
      </c>
      <c r="F321">
        <v>16174658.11363636</v>
      </c>
      <c r="G321">
        <v>16174658.068181813</v>
      </c>
      <c r="H321">
        <v>16174658.022727266</v>
      </c>
      <c r="I321">
        <v>16174657.977272719</v>
      </c>
      <c r="J321">
        <v>16174657.931818172</v>
      </c>
      <c r="K321">
        <v>16174657.886363626</v>
      </c>
      <c r="L321">
        <v>16174657.840909079</v>
      </c>
      <c r="M321">
        <v>16174657.795454532</v>
      </c>
      <c r="N321">
        <v>16174657.749999991</v>
      </c>
      <c r="O321">
        <v>16174594.53749999</v>
      </c>
      <c r="P321">
        <v>16174531.32499999</v>
      </c>
      <c r="Q321">
        <v>16174468.11249999</v>
      </c>
      <c r="R321">
        <v>16174404.899999989</v>
      </c>
      <c r="S321">
        <v>16174341.687499989</v>
      </c>
      <c r="T321">
        <v>16174278.474999988</v>
      </c>
      <c r="U321">
        <v>16174215.262499988</v>
      </c>
      <c r="V321">
        <v>16174152.049999988</v>
      </c>
      <c r="W321">
        <v>16174088.837499987</v>
      </c>
      <c r="X321">
        <v>16174025.624999996</v>
      </c>
      <c r="Y321">
        <v>16171348.037499994</v>
      </c>
      <c r="Z321">
        <v>16168670.449999992</v>
      </c>
      <c r="AA321">
        <v>16165992.86249999</v>
      </c>
      <c r="AB321">
        <v>16163315.274999987</v>
      </c>
      <c r="AC321">
        <v>16160637.687499985</v>
      </c>
      <c r="AD321">
        <v>16157960.099999983</v>
      </c>
      <c r="AE321">
        <v>16155282.512499981</v>
      </c>
      <c r="AF321">
        <v>16152604.924999978</v>
      </c>
      <c r="AG321">
        <v>16149927.337499976</v>
      </c>
      <c r="AH321">
        <v>16147249.749999981</v>
      </c>
    </row>
    <row r="322" spans="1:34">
      <c r="A322" t="s">
        <v>134</v>
      </c>
      <c r="B322" t="s">
        <v>183</v>
      </c>
      <c r="C322">
        <f t="shared" si="4"/>
        <v>1945</v>
      </c>
      <c r="D322">
        <v>44576146.18181818</v>
      </c>
      <c r="E322">
        <v>44435000.36363636</v>
      </c>
      <c r="F322">
        <v>44293854.545454539</v>
      </c>
      <c r="G322">
        <v>44152708.727272719</v>
      </c>
      <c r="H322">
        <v>44011562.909090899</v>
      </c>
      <c r="I322">
        <v>43870417.090909079</v>
      </c>
      <c r="J322">
        <v>43729271.272727259</v>
      </c>
      <c r="K322">
        <v>43588125.454545438</v>
      </c>
      <c r="L322">
        <v>43446979.636363618</v>
      </c>
      <c r="M322">
        <v>43305833.818181798</v>
      </c>
      <c r="N322">
        <v>43164688</v>
      </c>
      <c r="O322">
        <v>42953322.399999999</v>
      </c>
      <c r="P322">
        <v>42741956.799999997</v>
      </c>
      <c r="Q322">
        <v>42530591.199999996</v>
      </c>
      <c r="R322">
        <v>42319225.599999994</v>
      </c>
      <c r="S322">
        <v>42107859.999999993</v>
      </c>
      <c r="T322">
        <v>41896494.399999991</v>
      </c>
      <c r="U322">
        <v>41685128.79999999</v>
      </c>
      <c r="V322">
        <v>41473763.199999988</v>
      </c>
      <c r="W322">
        <v>41262397.599999987</v>
      </c>
      <c r="X322">
        <v>41051032</v>
      </c>
      <c r="Y322">
        <v>40762470.399999999</v>
      </c>
      <c r="Z322">
        <v>40473908.799999997</v>
      </c>
      <c r="AA322">
        <v>40185347.199999996</v>
      </c>
      <c r="AB322">
        <v>39896785.599999994</v>
      </c>
      <c r="AC322">
        <v>39608223.999999993</v>
      </c>
      <c r="AD322">
        <v>39319662.399999991</v>
      </c>
      <c r="AE322">
        <v>39031100.79999999</v>
      </c>
      <c r="AF322">
        <v>38742539.199999988</v>
      </c>
      <c r="AG322">
        <v>38453977.599999987</v>
      </c>
      <c r="AH322">
        <v>38165416</v>
      </c>
    </row>
    <row r="323" spans="1:34">
      <c r="A323" t="s">
        <v>134</v>
      </c>
      <c r="B323" t="s">
        <v>183</v>
      </c>
      <c r="C323">
        <f t="shared" si="4"/>
        <v>1945969</v>
      </c>
      <c r="D323">
        <v>23257118.90909091</v>
      </c>
      <c r="E323">
        <v>23183477.81818182</v>
      </c>
      <c r="F323">
        <v>23109836.72727273</v>
      </c>
      <c r="G323">
        <v>23036195.63636364</v>
      </c>
      <c r="H323">
        <v>22962554.545454551</v>
      </c>
      <c r="I323">
        <v>22888913.454545461</v>
      </c>
      <c r="J323">
        <v>22815272.363636371</v>
      </c>
      <c r="K323">
        <v>22741631.272727281</v>
      </c>
      <c r="L323">
        <v>22667990.181818191</v>
      </c>
      <c r="M323">
        <v>22594349.090909101</v>
      </c>
      <c r="N323">
        <v>22520708</v>
      </c>
      <c r="O323">
        <v>22410430.199999999</v>
      </c>
      <c r="P323">
        <v>22300152.399999999</v>
      </c>
      <c r="Q323">
        <v>22189874.599999998</v>
      </c>
      <c r="R323">
        <v>22079596.799999997</v>
      </c>
      <c r="S323">
        <v>21969318.999999996</v>
      </c>
      <c r="T323">
        <v>21859041.199999996</v>
      </c>
      <c r="U323">
        <v>21748763.399999995</v>
      </c>
      <c r="V323">
        <v>21638485.599999994</v>
      </c>
      <c r="W323">
        <v>21528207.799999993</v>
      </c>
      <c r="X323">
        <v>21417930</v>
      </c>
      <c r="Y323">
        <v>21267376</v>
      </c>
      <c r="Z323">
        <v>21116822</v>
      </c>
      <c r="AA323">
        <v>20966268</v>
      </c>
      <c r="AB323">
        <v>20815714</v>
      </c>
      <c r="AC323">
        <v>20665160</v>
      </c>
      <c r="AD323">
        <v>20514606</v>
      </c>
      <c r="AE323">
        <v>20364052</v>
      </c>
      <c r="AF323">
        <v>20213498</v>
      </c>
      <c r="AG323">
        <v>20062944</v>
      </c>
      <c r="AH323">
        <v>19912390</v>
      </c>
    </row>
    <row r="324" spans="1:34">
      <c r="A324" t="s">
        <v>134</v>
      </c>
      <c r="B324" t="s">
        <v>183</v>
      </c>
      <c r="C324">
        <f t="shared" si="4"/>
        <v>1970989</v>
      </c>
      <c r="D324">
        <v>33280308.454545453</v>
      </c>
      <c r="E324">
        <v>33237966.909090906</v>
      </c>
      <c r="F324">
        <v>33195625.36363636</v>
      </c>
      <c r="G324">
        <v>33153283.818181813</v>
      </c>
      <c r="H324">
        <v>33110942.272727266</v>
      </c>
      <c r="I324">
        <v>33068600.727272719</v>
      </c>
      <c r="J324">
        <v>33026259.181818172</v>
      </c>
      <c r="K324">
        <v>32983917.636363626</v>
      </c>
      <c r="L324">
        <v>32941576.090909079</v>
      </c>
      <c r="M324">
        <v>32899234.545454532</v>
      </c>
      <c r="N324">
        <v>32856892.999999981</v>
      </c>
      <c r="O324">
        <v>32781109.699999981</v>
      </c>
      <c r="P324">
        <v>32705326.39999998</v>
      </c>
      <c r="Q324">
        <v>32629543.099999979</v>
      </c>
      <c r="R324">
        <v>32553759.799999978</v>
      </c>
      <c r="S324">
        <v>32477976.499999978</v>
      </c>
      <c r="T324">
        <v>32402193.199999977</v>
      </c>
      <c r="U324">
        <v>32326409.899999976</v>
      </c>
      <c r="V324">
        <v>32250626.599999975</v>
      </c>
      <c r="W324">
        <v>32174843.299999975</v>
      </c>
      <c r="X324">
        <v>32099059.999999981</v>
      </c>
      <c r="Y324">
        <v>31980362.099999983</v>
      </c>
      <c r="Z324">
        <v>31861664.199999984</v>
      </c>
      <c r="AA324">
        <v>31742966.299999986</v>
      </c>
      <c r="AB324">
        <v>31624268.399999987</v>
      </c>
      <c r="AC324">
        <v>31505570.499999989</v>
      </c>
      <c r="AD324">
        <v>31386872.59999999</v>
      </c>
      <c r="AE324">
        <v>31268174.699999992</v>
      </c>
      <c r="AF324">
        <v>31149476.799999993</v>
      </c>
      <c r="AG324">
        <v>31030778.899999995</v>
      </c>
      <c r="AH324">
        <v>30912080.999999981</v>
      </c>
    </row>
    <row r="325" spans="1:34">
      <c r="A325" t="s">
        <v>134</v>
      </c>
      <c r="B325" t="s">
        <v>183</v>
      </c>
      <c r="C325">
        <f t="shared" si="4"/>
        <v>19902010</v>
      </c>
      <c r="D325">
        <v>49955500</v>
      </c>
      <c r="E325">
        <v>49950196</v>
      </c>
      <c r="F325">
        <v>49944892</v>
      </c>
      <c r="G325">
        <v>49939588</v>
      </c>
      <c r="H325">
        <v>49934284</v>
      </c>
      <c r="I325">
        <v>49928980</v>
      </c>
      <c r="J325">
        <v>49923676</v>
      </c>
      <c r="K325">
        <v>49918372</v>
      </c>
      <c r="L325">
        <v>49913068</v>
      </c>
      <c r="M325">
        <v>49907764</v>
      </c>
      <c r="N325">
        <v>49902460</v>
      </c>
      <c r="O325">
        <v>49882068.600000001</v>
      </c>
      <c r="P325">
        <v>49861677.200000003</v>
      </c>
      <c r="Q325">
        <v>49841285.800000004</v>
      </c>
      <c r="R325">
        <v>49820894.400000006</v>
      </c>
      <c r="S325">
        <v>49800503.000000007</v>
      </c>
      <c r="T325">
        <v>49780111.600000009</v>
      </c>
      <c r="U325">
        <v>49759720.20000001</v>
      </c>
      <c r="V325">
        <v>49739328.800000012</v>
      </c>
      <c r="W325">
        <v>49718937.400000013</v>
      </c>
      <c r="X325">
        <v>49698546</v>
      </c>
      <c r="Y325">
        <v>49652752.200000003</v>
      </c>
      <c r="Z325">
        <v>49606958.400000006</v>
      </c>
      <c r="AA325">
        <v>49561164.600000009</v>
      </c>
      <c r="AB325">
        <v>49515370.800000012</v>
      </c>
      <c r="AC325">
        <v>49469577.000000015</v>
      </c>
      <c r="AD325">
        <v>49423783.200000018</v>
      </c>
      <c r="AE325">
        <v>49377989.400000021</v>
      </c>
      <c r="AF325">
        <v>49332195.600000024</v>
      </c>
      <c r="AG325">
        <v>49286401.800000027</v>
      </c>
      <c r="AH325">
        <v>49240608.00000003</v>
      </c>
    </row>
    <row r="326" spans="1:34">
      <c r="A326" t="s">
        <v>134</v>
      </c>
      <c r="B326" t="s">
        <v>183</v>
      </c>
      <c r="C326">
        <f t="shared" si="4"/>
        <v>2012020</v>
      </c>
      <c r="D326">
        <v>6023415.8039772734</v>
      </c>
      <c r="E326">
        <v>6023415.8267045468</v>
      </c>
      <c r="F326">
        <v>6023415.8494318202</v>
      </c>
      <c r="G326">
        <v>6023415.8721590936</v>
      </c>
      <c r="H326">
        <v>6023415.894886367</v>
      </c>
      <c r="I326">
        <v>6023415.9176136404</v>
      </c>
      <c r="J326">
        <v>6023415.9403409138</v>
      </c>
      <c r="K326">
        <v>6023415.9630681872</v>
      </c>
      <c r="L326">
        <v>6023415.9857954606</v>
      </c>
      <c r="M326">
        <v>6023416.008522734</v>
      </c>
      <c r="N326">
        <v>6023416.0312500047</v>
      </c>
      <c r="O326">
        <v>6023360.3531250041</v>
      </c>
      <c r="P326">
        <v>6023304.6750000045</v>
      </c>
      <c r="Q326">
        <v>6023248.9968750048</v>
      </c>
      <c r="R326">
        <v>6023193.3187500052</v>
      </c>
      <c r="S326">
        <v>6023137.6406250056</v>
      </c>
      <c r="T326">
        <v>6023081.962500006</v>
      </c>
      <c r="U326">
        <v>6023026.2843750063</v>
      </c>
      <c r="V326">
        <v>6022970.6062500067</v>
      </c>
      <c r="W326">
        <v>6022914.9281250071</v>
      </c>
      <c r="X326">
        <v>6022859.2500000093</v>
      </c>
      <c r="Y326">
        <v>6021045.9000000088</v>
      </c>
      <c r="Z326">
        <v>6019232.5500000082</v>
      </c>
      <c r="AA326">
        <v>6017419.2000000076</v>
      </c>
      <c r="AB326">
        <v>6015605.8500000071</v>
      </c>
      <c r="AC326">
        <v>6013792.5000000065</v>
      </c>
      <c r="AD326">
        <v>6011979.150000006</v>
      </c>
      <c r="AE326">
        <v>6010165.8000000054</v>
      </c>
      <c r="AF326">
        <v>6008352.4500000048</v>
      </c>
      <c r="AG326">
        <v>6006539.1000000043</v>
      </c>
      <c r="AH326">
        <v>6004725.7500000093</v>
      </c>
    </row>
    <row r="327" spans="1:34">
      <c r="A327" t="s">
        <v>134</v>
      </c>
      <c r="B327" t="s">
        <v>185</v>
      </c>
      <c r="C327">
        <f t="shared" si="4"/>
        <v>1945</v>
      </c>
      <c r="D327">
        <v>86040276.36363636</v>
      </c>
      <c r="E327">
        <v>85788864.727272719</v>
      </c>
      <c r="F327">
        <v>85537453.090909079</v>
      </c>
      <c r="G327">
        <v>85286041.454545438</v>
      </c>
      <c r="H327">
        <v>85034629.818181798</v>
      </c>
      <c r="I327">
        <v>84783218.181818157</v>
      </c>
      <c r="J327">
        <v>84531806.545454517</v>
      </c>
      <c r="K327">
        <v>84280394.909090877</v>
      </c>
      <c r="L327">
        <v>84028983.272727236</v>
      </c>
      <c r="M327">
        <v>83777571.636363596</v>
      </c>
      <c r="N327">
        <v>83526160</v>
      </c>
      <c r="O327">
        <v>83162623.200000003</v>
      </c>
      <c r="P327">
        <v>82799086.400000006</v>
      </c>
      <c r="Q327">
        <v>82435549.600000009</v>
      </c>
      <c r="R327">
        <v>82072012.800000012</v>
      </c>
      <c r="S327">
        <v>81708476.000000015</v>
      </c>
      <c r="T327">
        <v>81344939.200000018</v>
      </c>
      <c r="U327">
        <v>80981402.400000021</v>
      </c>
      <c r="V327">
        <v>80617865.600000024</v>
      </c>
      <c r="W327">
        <v>80254328.800000027</v>
      </c>
      <c r="X327">
        <v>79890792</v>
      </c>
      <c r="Y327">
        <v>79412950.400000006</v>
      </c>
      <c r="Z327">
        <v>78935108.800000012</v>
      </c>
      <c r="AA327">
        <v>78457267.200000018</v>
      </c>
      <c r="AB327">
        <v>77979425.600000024</v>
      </c>
      <c r="AC327">
        <v>77501584.00000003</v>
      </c>
      <c r="AD327">
        <v>77023742.400000036</v>
      </c>
      <c r="AE327">
        <v>76545900.800000042</v>
      </c>
      <c r="AF327">
        <v>76068059.200000048</v>
      </c>
      <c r="AG327">
        <v>75590217.600000054</v>
      </c>
      <c r="AH327">
        <v>75112376</v>
      </c>
    </row>
    <row r="328" spans="1:34">
      <c r="A328" t="s">
        <v>134</v>
      </c>
      <c r="B328" t="s">
        <v>185</v>
      </c>
      <c r="C328">
        <f t="shared" ref="C328:C391" si="5">C323</f>
        <v>1945969</v>
      </c>
      <c r="D328">
        <v>32800465.636363637</v>
      </c>
      <c r="E328">
        <v>32674721.272727273</v>
      </c>
      <c r="F328">
        <v>32548976.90909091</v>
      </c>
      <c r="G328">
        <v>32423232.545454547</v>
      </c>
      <c r="H328">
        <v>32297488.181818184</v>
      </c>
      <c r="I328">
        <v>32171743.81818182</v>
      </c>
      <c r="J328">
        <v>32045999.454545457</v>
      </c>
      <c r="K328">
        <v>31920255.090909094</v>
      </c>
      <c r="L328">
        <v>31794510.72727273</v>
      </c>
      <c r="M328">
        <v>31668766.363636367</v>
      </c>
      <c r="N328">
        <v>31543022</v>
      </c>
      <c r="O328">
        <v>31345578.199999999</v>
      </c>
      <c r="P328">
        <v>31148134.399999999</v>
      </c>
      <c r="Q328">
        <v>30950690.599999998</v>
      </c>
      <c r="R328">
        <v>30753246.799999997</v>
      </c>
      <c r="S328">
        <v>30555802.999999996</v>
      </c>
      <c r="T328">
        <v>30358359.199999996</v>
      </c>
      <c r="U328">
        <v>30160915.399999995</v>
      </c>
      <c r="V328">
        <v>29963471.599999994</v>
      </c>
      <c r="W328">
        <v>29766027.799999993</v>
      </c>
      <c r="X328">
        <v>29568584</v>
      </c>
      <c r="Y328">
        <v>29306278.199999999</v>
      </c>
      <c r="Z328">
        <v>29043972.399999999</v>
      </c>
      <c r="AA328">
        <v>28781666.599999998</v>
      </c>
      <c r="AB328">
        <v>28519360.799999997</v>
      </c>
      <c r="AC328">
        <v>28257054.999999996</v>
      </c>
      <c r="AD328">
        <v>27994749.199999996</v>
      </c>
      <c r="AE328">
        <v>27732443.399999995</v>
      </c>
      <c r="AF328">
        <v>27470137.599999994</v>
      </c>
      <c r="AG328">
        <v>27207831.799999993</v>
      </c>
      <c r="AH328">
        <v>26945526</v>
      </c>
    </row>
    <row r="329" spans="1:34">
      <c r="A329" t="s">
        <v>134</v>
      </c>
      <c r="B329" t="s">
        <v>185</v>
      </c>
      <c r="C329">
        <f t="shared" si="5"/>
        <v>1970989</v>
      </c>
      <c r="D329">
        <v>19680354.545454547</v>
      </c>
      <c r="E329">
        <v>19616473.090909094</v>
      </c>
      <c r="F329">
        <v>19552591.63636364</v>
      </c>
      <c r="G329">
        <v>19488710.181818187</v>
      </c>
      <c r="H329">
        <v>19424828.727272734</v>
      </c>
      <c r="I329">
        <v>19360947.272727281</v>
      </c>
      <c r="J329">
        <v>19297065.818181828</v>
      </c>
      <c r="K329">
        <v>19233184.363636374</v>
      </c>
      <c r="L329">
        <v>19169302.909090921</v>
      </c>
      <c r="M329">
        <v>19105421.454545468</v>
      </c>
      <c r="N329">
        <v>19041540</v>
      </c>
      <c r="O329">
        <v>18919543.799999997</v>
      </c>
      <c r="P329">
        <v>18797547.599999994</v>
      </c>
      <c r="Q329">
        <v>18675551.399999991</v>
      </c>
      <c r="R329">
        <v>18553555.199999988</v>
      </c>
      <c r="S329">
        <v>18431558.999999985</v>
      </c>
      <c r="T329">
        <v>18309562.799999982</v>
      </c>
      <c r="U329">
        <v>18187566.599999979</v>
      </c>
      <c r="V329">
        <v>18065570.399999976</v>
      </c>
      <c r="W329">
        <v>17943574.199999973</v>
      </c>
      <c r="X329">
        <v>17821578</v>
      </c>
      <c r="Y329">
        <v>17629942.599999998</v>
      </c>
      <c r="Z329">
        <v>17438307.199999996</v>
      </c>
      <c r="AA329">
        <v>17246671.799999993</v>
      </c>
      <c r="AB329">
        <v>17055036.399999991</v>
      </c>
      <c r="AC329">
        <v>16863400.999999989</v>
      </c>
      <c r="AD329">
        <v>16671765.599999987</v>
      </c>
      <c r="AE329">
        <v>16480130.199999984</v>
      </c>
      <c r="AF329">
        <v>16288494.799999982</v>
      </c>
      <c r="AG329">
        <v>16096859.39999998</v>
      </c>
      <c r="AH329">
        <v>15905224</v>
      </c>
    </row>
    <row r="330" spans="1:34">
      <c r="A330" t="s">
        <v>134</v>
      </c>
      <c r="B330" t="s">
        <v>185</v>
      </c>
      <c r="C330">
        <f t="shared" si="5"/>
        <v>19902010</v>
      </c>
      <c r="D330">
        <v>48933738.36363636</v>
      </c>
      <c r="E330">
        <v>48928056.727272719</v>
      </c>
      <c r="F330">
        <v>48922375.090909079</v>
      </c>
      <c r="G330">
        <v>48916693.454545438</v>
      </c>
      <c r="H330">
        <v>48911011.818181798</v>
      </c>
      <c r="I330">
        <v>48905330.181818157</v>
      </c>
      <c r="J330">
        <v>48899648.545454517</v>
      </c>
      <c r="K330">
        <v>48893966.909090877</v>
      </c>
      <c r="L330">
        <v>48888285.272727236</v>
      </c>
      <c r="M330">
        <v>48882603.636363596</v>
      </c>
      <c r="N330">
        <v>48876921.999999963</v>
      </c>
      <c r="O330">
        <v>48855930.399999961</v>
      </c>
      <c r="P330">
        <v>48834938.79999996</v>
      </c>
      <c r="Q330">
        <v>48813947.199999958</v>
      </c>
      <c r="R330">
        <v>48792955.599999957</v>
      </c>
      <c r="S330">
        <v>48771963.999999955</v>
      </c>
      <c r="T330">
        <v>48750972.399999954</v>
      </c>
      <c r="U330">
        <v>48729980.799999952</v>
      </c>
      <c r="V330">
        <v>48708989.199999951</v>
      </c>
      <c r="W330">
        <v>48687997.599999949</v>
      </c>
      <c r="X330">
        <v>48667005.999999963</v>
      </c>
      <c r="Y330">
        <v>48620356.199999958</v>
      </c>
      <c r="Z330">
        <v>48573706.399999961</v>
      </c>
      <c r="AA330">
        <v>48527056.599999964</v>
      </c>
      <c r="AB330">
        <v>48480406.799999967</v>
      </c>
      <c r="AC330">
        <v>48433756.99999997</v>
      </c>
      <c r="AD330">
        <v>48387107.199999973</v>
      </c>
      <c r="AE330">
        <v>48340457.399999976</v>
      </c>
      <c r="AF330">
        <v>48293807.599999979</v>
      </c>
      <c r="AG330">
        <v>48247157.799999982</v>
      </c>
      <c r="AH330">
        <v>48200507.999999985</v>
      </c>
    </row>
    <row r="331" spans="1:34">
      <c r="A331" t="s">
        <v>134</v>
      </c>
      <c r="B331" t="s">
        <v>185</v>
      </c>
      <c r="C331">
        <f t="shared" si="5"/>
        <v>2012020</v>
      </c>
      <c r="D331">
        <v>12327721.19531</v>
      </c>
      <c r="E331">
        <v>12327721.19531</v>
      </c>
      <c r="F331">
        <v>12327721.19531</v>
      </c>
      <c r="G331">
        <v>12327721.19531</v>
      </c>
      <c r="H331">
        <v>12327721.19531</v>
      </c>
      <c r="I331">
        <v>12327721.19531</v>
      </c>
      <c r="J331">
        <v>12327721.19531</v>
      </c>
      <c r="K331">
        <v>12327721.19531</v>
      </c>
      <c r="L331">
        <v>12327721.19531</v>
      </c>
      <c r="M331">
        <v>12327721.19531</v>
      </c>
      <c r="N331">
        <v>12327721.19531</v>
      </c>
      <c r="O331">
        <v>12327666.44531</v>
      </c>
      <c r="P331">
        <v>12327611.69531</v>
      </c>
      <c r="Q331">
        <v>12327556.94531</v>
      </c>
      <c r="R331">
        <v>12327502.19531</v>
      </c>
      <c r="S331">
        <v>12327447.44531</v>
      </c>
      <c r="T331">
        <v>12327392.69531</v>
      </c>
      <c r="U331">
        <v>12327337.94531</v>
      </c>
      <c r="V331">
        <v>12327283.19531</v>
      </c>
      <c r="W331">
        <v>12327228.44531</v>
      </c>
      <c r="X331">
        <v>12327173.69531</v>
      </c>
      <c r="Y331">
        <v>12325023.44531</v>
      </c>
      <c r="Z331">
        <v>12322873.19531</v>
      </c>
      <c r="AA331">
        <v>12320722.94531</v>
      </c>
      <c r="AB331">
        <v>12318572.69531</v>
      </c>
      <c r="AC331">
        <v>12316422.44531</v>
      </c>
      <c r="AD331">
        <v>12314272.19531</v>
      </c>
      <c r="AE331">
        <v>12312121.94531</v>
      </c>
      <c r="AF331">
        <v>12309971.69531</v>
      </c>
      <c r="AG331">
        <v>12307821.44531</v>
      </c>
      <c r="AH331">
        <v>12305671.19531</v>
      </c>
    </row>
    <row r="332" spans="1:34">
      <c r="A332" t="s">
        <v>136</v>
      </c>
      <c r="B332" t="s">
        <v>175</v>
      </c>
      <c r="C332">
        <f t="shared" si="5"/>
        <v>1945</v>
      </c>
      <c r="D332">
        <v>73065183.272727266</v>
      </c>
      <c r="E332">
        <v>72833886.545454532</v>
      </c>
      <c r="F332">
        <v>72602589.818181798</v>
      </c>
      <c r="G332">
        <v>72371293.090909064</v>
      </c>
      <c r="H332">
        <v>72139996.36363633</v>
      </c>
      <c r="I332">
        <v>71908699.636363596</v>
      </c>
      <c r="J332">
        <v>71677402.909090862</v>
      </c>
      <c r="K332">
        <v>71446106.181818128</v>
      </c>
      <c r="L332">
        <v>71214809.454545394</v>
      </c>
      <c r="M332">
        <v>70983512.72727266</v>
      </c>
      <c r="N332">
        <v>70752216</v>
      </c>
      <c r="O332">
        <v>70409264.799999997</v>
      </c>
      <c r="P332">
        <v>70066313.599999994</v>
      </c>
      <c r="Q332">
        <v>69723362.399999991</v>
      </c>
      <c r="R332">
        <v>69380411.199999988</v>
      </c>
      <c r="S332">
        <v>69037459.999999985</v>
      </c>
      <c r="T332">
        <v>68694508.799999982</v>
      </c>
      <c r="U332">
        <v>68351557.599999979</v>
      </c>
      <c r="V332">
        <v>68008606.399999976</v>
      </c>
      <c r="W332">
        <v>67665655.199999973</v>
      </c>
      <c r="X332">
        <v>67322704</v>
      </c>
      <c r="Y332">
        <v>66858915.600000001</v>
      </c>
      <c r="Z332">
        <v>66395127.200000003</v>
      </c>
      <c r="AA332">
        <v>65931338.800000004</v>
      </c>
      <c r="AB332">
        <v>65467550.400000006</v>
      </c>
      <c r="AC332">
        <v>65003762.000000007</v>
      </c>
      <c r="AD332">
        <v>64539973.600000009</v>
      </c>
      <c r="AE332">
        <v>64076185.20000001</v>
      </c>
      <c r="AF332">
        <v>63612396.800000012</v>
      </c>
      <c r="AG332">
        <v>63148608.400000013</v>
      </c>
      <c r="AH332">
        <v>62684820</v>
      </c>
    </row>
    <row r="333" spans="1:34">
      <c r="A333" t="s">
        <v>136</v>
      </c>
      <c r="B333" t="s">
        <v>175</v>
      </c>
      <c r="C333">
        <f t="shared" si="5"/>
        <v>1945969</v>
      </c>
      <c r="D333">
        <v>38120963.636363633</v>
      </c>
      <c r="E333">
        <v>38000287.272727266</v>
      </c>
      <c r="F333">
        <v>37879610.909090899</v>
      </c>
      <c r="G333">
        <v>37758934.545454532</v>
      </c>
      <c r="H333">
        <v>37638258.181818165</v>
      </c>
      <c r="I333">
        <v>37517581.818181798</v>
      </c>
      <c r="J333">
        <v>37396905.454545431</v>
      </c>
      <c r="K333">
        <v>37276229.090909064</v>
      </c>
      <c r="L333">
        <v>37155552.727272697</v>
      </c>
      <c r="M333">
        <v>37034876.36363633</v>
      </c>
      <c r="N333">
        <v>36914200</v>
      </c>
      <c r="O333">
        <v>36735268.799999997</v>
      </c>
      <c r="P333">
        <v>36556337.599999994</v>
      </c>
      <c r="Q333">
        <v>36377406.399999991</v>
      </c>
      <c r="R333">
        <v>36198475.199999988</v>
      </c>
      <c r="S333">
        <v>36019543.999999985</v>
      </c>
      <c r="T333">
        <v>35840612.799999982</v>
      </c>
      <c r="U333">
        <v>35661681.599999979</v>
      </c>
      <c r="V333">
        <v>35482750.399999976</v>
      </c>
      <c r="W333">
        <v>35303819.199999973</v>
      </c>
      <c r="X333">
        <v>35124888</v>
      </c>
      <c r="Y333">
        <v>34882911.600000001</v>
      </c>
      <c r="Z333">
        <v>34640935.200000003</v>
      </c>
      <c r="AA333">
        <v>34398958.800000004</v>
      </c>
      <c r="AB333">
        <v>34156982.400000006</v>
      </c>
      <c r="AC333">
        <v>33915006.000000007</v>
      </c>
      <c r="AD333">
        <v>33673029.600000009</v>
      </c>
      <c r="AE333">
        <v>33431053.20000001</v>
      </c>
      <c r="AF333">
        <v>33189076.800000012</v>
      </c>
      <c r="AG333">
        <v>32947100.400000013</v>
      </c>
      <c r="AH333">
        <v>32705124</v>
      </c>
    </row>
    <row r="334" spans="1:34">
      <c r="A334" t="s">
        <v>136</v>
      </c>
      <c r="B334" t="s">
        <v>175</v>
      </c>
      <c r="C334">
        <f t="shared" si="5"/>
        <v>1970989</v>
      </c>
      <c r="D334">
        <v>24775275.636363633</v>
      </c>
      <c r="E334">
        <v>24684019.272727266</v>
      </c>
      <c r="F334">
        <v>24592762.909090899</v>
      </c>
      <c r="G334">
        <v>24501506.545454532</v>
      </c>
      <c r="H334">
        <v>24410250.181818165</v>
      </c>
      <c r="I334">
        <v>24318993.818181798</v>
      </c>
      <c r="J334">
        <v>24227737.454545431</v>
      </c>
      <c r="K334">
        <v>24136481.090909064</v>
      </c>
      <c r="L334">
        <v>24045224.727272697</v>
      </c>
      <c r="M334">
        <v>23953968.36363633</v>
      </c>
      <c r="N334">
        <v>23862712</v>
      </c>
      <c r="O334">
        <v>23692001.999999996</v>
      </c>
      <c r="P334">
        <v>23521291.999999993</v>
      </c>
      <c r="Q334">
        <v>23350581.999999989</v>
      </c>
      <c r="R334">
        <v>23179871.999999985</v>
      </c>
      <c r="S334">
        <v>23009161.999999981</v>
      </c>
      <c r="T334">
        <v>22838451.999999978</v>
      </c>
      <c r="U334">
        <v>22667741.999999974</v>
      </c>
      <c r="V334">
        <v>22497031.99999997</v>
      </c>
      <c r="W334">
        <v>22326321.999999966</v>
      </c>
      <c r="X334">
        <v>22155612</v>
      </c>
      <c r="Y334">
        <v>21877627.600000001</v>
      </c>
      <c r="Z334">
        <v>21599643.200000003</v>
      </c>
      <c r="AA334">
        <v>21321658.800000004</v>
      </c>
      <c r="AB334">
        <v>21043674.400000006</v>
      </c>
      <c r="AC334">
        <v>20765690.000000007</v>
      </c>
      <c r="AD334">
        <v>20487705.600000009</v>
      </c>
      <c r="AE334">
        <v>20209721.20000001</v>
      </c>
      <c r="AF334">
        <v>19931736.800000012</v>
      </c>
      <c r="AG334">
        <v>19653752.400000013</v>
      </c>
      <c r="AH334">
        <v>19375768</v>
      </c>
    </row>
    <row r="335" spans="1:34">
      <c r="A335" t="s">
        <v>136</v>
      </c>
      <c r="B335" t="s">
        <v>175</v>
      </c>
      <c r="C335">
        <f t="shared" si="5"/>
        <v>19902010</v>
      </c>
      <c r="D335">
        <v>108177207.63636363</v>
      </c>
      <c r="E335">
        <v>108166191.27272725</v>
      </c>
      <c r="F335">
        <v>108155174.90909088</v>
      </c>
      <c r="G335">
        <v>108144158.5454545</v>
      </c>
      <c r="H335">
        <v>108133142.18181813</v>
      </c>
      <c r="I335">
        <v>108122125.81818175</v>
      </c>
      <c r="J335">
        <v>108111109.45454538</v>
      </c>
      <c r="K335">
        <v>108100093.090909</v>
      </c>
      <c r="L335">
        <v>108089076.72727263</v>
      </c>
      <c r="M335">
        <v>108078060.36363626</v>
      </c>
      <c r="N335">
        <v>108067043.99999993</v>
      </c>
      <c r="O335">
        <v>108025254.39999993</v>
      </c>
      <c r="P335">
        <v>107983464.79999994</v>
      </c>
      <c r="Q335">
        <v>107941675.19999994</v>
      </c>
      <c r="R335">
        <v>107899885.59999995</v>
      </c>
      <c r="S335">
        <v>107858095.99999996</v>
      </c>
      <c r="T335">
        <v>107816306.39999996</v>
      </c>
      <c r="U335">
        <v>107774516.79999997</v>
      </c>
      <c r="V335">
        <v>107732727.19999997</v>
      </c>
      <c r="W335">
        <v>107690937.59999998</v>
      </c>
      <c r="X335">
        <v>107649147.99999993</v>
      </c>
      <c r="Y335">
        <v>107551892.79999992</v>
      </c>
      <c r="Z335">
        <v>107454637.59999993</v>
      </c>
      <c r="AA335">
        <v>107357382.39999995</v>
      </c>
      <c r="AB335">
        <v>107260127.19999996</v>
      </c>
      <c r="AC335">
        <v>107162871.99999997</v>
      </c>
      <c r="AD335">
        <v>107065616.79999998</v>
      </c>
      <c r="AE335">
        <v>106968361.59999999</v>
      </c>
      <c r="AF335">
        <v>106871106.40000001</v>
      </c>
      <c r="AG335">
        <v>106773851.20000002</v>
      </c>
      <c r="AH335">
        <v>106676595.99999997</v>
      </c>
    </row>
    <row r="336" spans="1:34">
      <c r="A336" t="s">
        <v>136</v>
      </c>
      <c r="B336" t="s">
        <v>175</v>
      </c>
      <c r="C336">
        <f t="shared" si="5"/>
        <v>2012020</v>
      </c>
      <c r="D336">
        <v>18643481.56818182</v>
      </c>
      <c r="E336">
        <v>18643481.38636364</v>
      </c>
      <c r="F336">
        <v>18643481.204545461</v>
      </c>
      <c r="G336">
        <v>18643481.022727281</v>
      </c>
      <c r="H336">
        <v>18643480.840909101</v>
      </c>
      <c r="I336">
        <v>18643480.659090921</v>
      </c>
      <c r="J336">
        <v>18643480.477272741</v>
      </c>
      <c r="K336">
        <v>18643480.295454562</v>
      </c>
      <c r="L336">
        <v>18643480.113636382</v>
      </c>
      <c r="M336">
        <v>18643479.931818202</v>
      </c>
      <c r="N336">
        <v>18643479.750000019</v>
      </c>
      <c r="O336">
        <v>18643261.60000002</v>
      </c>
      <c r="P336">
        <v>18643043.450000022</v>
      </c>
      <c r="Q336">
        <v>18642825.300000023</v>
      </c>
      <c r="R336">
        <v>18642607.150000025</v>
      </c>
      <c r="S336">
        <v>18642389.000000026</v>
      </c>
      <c r="T336">
        <v>18642170.850000028</v>
      </c>
      <c r="U336">
        <v>18641952.700000029</v>
      </c>
      <c r="V336">
        <v>18641734.550000031</v>
      </c>
      <c r="W336">
        <v>18641516.400000032</v>
      </c>
      <c r="X336">
        <v>18641298.250000026</v>
      </c>
      <c r="Y336">
        <v>18636907.975000028</v>
      </c>
      <c r="Z336">
        <v>18632517.700000029</v>
      </c>
      <c r="AA336">
        <v>18628127.425000031</v>
      </c>
      <c r="AB336">
        <v>18623737.150000032</v>
      </c>
      <c r="AC336">
        <v>18619346.875000034</v>
      </c>
      <c r="AD336">
        <v>18614956.600000035</v>
      </c>
      <c r="AE336">
        <v>18610566.325000037</v>
      </c>
      <c r="AF336">
        <v>18606176.050000038</v>
      </c>
      <c r="AG336">
        <v>18601785.775000039</v>
      </c>
      <c r="AH336">
        <v>18597395.50000003</v>
      </c>
    </row>
    <row r="337" spans="1:34">
      <c r="A337" t="s">
        <v>136</v>
      </c>
      <c r="B337" t="s">
        <v>177</v>
      </c>
      <c r="C337">
        <f t="shared" si="5"/>
        <v>1945</v>
      </c>
      <c r="D337">
        <v>52732722.545454547</v>
      </c>
      <c r="E337">
        <v>52584381.090909094</v>
      </c>
      <c r="F337">
        <v>52436039.63636364</v>
      </c>
      <c r="G337">
        <v>52287698.181818187</v>
      </c>
      <c r="H337">
        <v>52139356.727272734</v>
      </c>
      <c r="I337">
        <v>51991015.272727281</v>
      </c>
      <c r="J337">
        <v>51842673.818181828</v>
      </c>
      <c r="K337">
        <v>51694332.363636374</v>
      </c>
      <c r="L337">
        <v>51545990.909090921</v>
      </c>
      <c r="M337">
        <v>51397649.454545468</v>
      </c>
      <c r="N337">
        <v>51249308</v>
      </c>
      <c r="O337">
        <v>51020782.399999999</v>
      </c>
      <c r="P337">
        <v>50792256.799999997</v>
      </c>
      <c r="Q337">
        <v>50563731.199999996</v>
      </c>
      <c r="R337">
        <v>50335205.599999994</v>
      </c>
      <c r="S337">
        <v>50106679.999999993</v>
      </c>
      <c r="T337">
        <v>49878154.399999991</v>
      </c>
      <c r="U337">
        <v>49649628.79999999</v>
      </c>
      <c r="V337">
        <v>49421103.199999988</v>
      </c>
      <c r="W337">
        <v>49192577.599999987</v>
      </c>
      <c r="X337">
        <v>48964052</v>
      </c>
      <c r="Y337">
        <v>48647356</v>
      </c>
      <c r="Z337">
        <v>48330660</v>
      </c>
      <c r="AA337">
        <v>48013964</v>
      </c>
      <c r="AB337">
        <v>47697268</v>
      </c>
      <c r="AC337">
        <v>47380572</v>
      </c>
      <c r="AD337">
        <v>47063876</v>
      </c>
      <c r="AE337">
        <v>46747180</v>
      </c>
      <c r="AF337">
        <v>46430484</v>
      </c>
      <c r="AG337">
        <v>46113788</v>
      </c>
      <c r="AH337">
        <v>45797092</v>
      </c>
    </row>
    <row r="338" spans="1:34">
      <c r="A338" t="s">
        <v>136</v>
      </c>
      <c r="B338" t="s">
        <v>177</v>
      </c>
      <c r="C338">
        <f t="shared" si="5"/>
        <v>1945969</v>
      </c>
      <c r="D338">
        <v>27512724.545454547</v>
      </c>
      <c r="E338">
        <v>27435329.090909094</v>
      </c>
      <c r="F338">
        <v>27357933.63636364</v>
      </c>
      <c r="G338">
        <v>27280538.181818187</v>
      </c>
      <c r="H338">
        <v>27203142.727272734</v>
      </c>
      <c r="I338">
        <v>27125747.272727281</v>
      </c>
      <c r="J338">
        <v>27048351.818181828</v>
      </c>
      <c r="K338">
        <v>26970956.363636374</v>
      </c>
      <c r="L338">
        <v>26893560.909090921</v>
      </c>
      <c r="M338">
        <v>26816165.454545468</v>
      </c>
      <c r="N338">
        <v>26738770</v>
      </c>
      <c r="O338">
        <v>26619539.199999999</v>
      </c>
      <c r="P338">
        <v>26500308.399999999</v>
      </c>
      <c r="Q338">
        <v>26381077.599999998</v>
      </c>
      <c r="R338">
        <v>26261846.799999997</v>
      </c>
      <c r="S338">
        <v>26142615.999999996</v>
      </c>
      <c r="T338">
        <v>26023385.199999996</v>
      </c>
      <c r="U338">
        <v>25904154.399999995</v>
      </c>
      <c r="V338">
        <v>25784923.599999994</v>
      </c>
      <c r="W338">
        <v>25665692.799999993</v>
      </c>
      <c r="X338">
        <v>25546462</v>
      </c>
      <c r="Y338">
        <v>25381229.399999999</v>
      </c>
      <c r="Z338">
        <v>25215996.799999997</v>
      </c>
      <c r="AA338">
        <v>25050764.199999996</v>
      </c>
      <c r="AB338">
        <v>24885531.599999994</v>
      </c>
      <c r="AC338">
        <v>24720298.999999993</v>
      </c>
      <c r="AD338">
        <v>24555066.399999991</v>
      </c>
      <c r="AE338">
        <v>24389833.79999999</v>
      </c>
      <c r="AF338">
        <v>24224601.199999988</v>
      </c>
      <c r="AG338">
        <v>24059368.599999987</v>
      </c>
      <c r="AH338">
        <v>23894136</v>
      </c>
    </row>
    <row r="339" spans="1:34">
      <c r="A339" t="s">
        <v>136</v>
      </c>
      <c r="B339" t="s">
        <v>177</v>
      </c>
      <c r="C339">
        <f t="shared" si="5"/>
        <v>1970989</v>
      </c>
      <c r="D339">
        <v>46627268</v>
      </c>
      <c r="E339">
        <v>46576050</v>
      </c>
      <c r="F339">
        <v>46524832</v>
      </c>
      <c r="G339">
        <v>46473614</v>
      </c>
      <c r="H339">
        <v>46422396</v>
      </c>
      <c r="I339">
        <v>46371178</v>
      </c>
      <c r="J339">
        <v>46319960</v>
      </c>
      <c r="K339">
        <v>46268742</v>
      </c>
      <c r="L339">
        <v>46217524</v>
      </c>
      <c r="M339">
        <v>46166306</v>
      </c>
      <c r="N339">
        <v>46115088.000000015</v>
      </c>
      <c r="O339">
        <v>46023870.600000016</v>
      </c>
      <c r="P339">
        <v>45932653.200000018</v>
      </c>
      <c r="Q339">
        <v>45841435.800000019</v>
      </c>
      <c r="R339">
        <v>45750218.400000021</v>
      </c>
      <c r="S339">
        <v>45659001.000000022</v>
      </c>
      <c r="T339">
        <v>45567783.600000024</v>
      </c>
      <c r="U339">
        <v>45476566.200000025</v>
      </c>
      <c r="V339">
        <v>45385348.800000027</v>
      </c>
      <c r="W339">
        <v>45294131.400000028</v>
      </c>
      <c r="X339">
        <v>45202914.00000003</v>
      </c>
      <c r="Y339">
        <v>45058328.00000003</v>
      </c>
      <c r="Z339">
        <v>44913742.00000003</v>
      </c>
      <c r="AA339">
        <v>44769156.00000003</v>
      </c>
      <c r="AB339">
        <v>44624570.00000003</v>
      </c>
      <c r="AC339">
        <v>44479984.00000003</v>
      </c>
      <c r="AD339">
        <v>44335398.00000003</v>
      </c>
      <c r="AE339">
        <v>44190812.00000003</v>
      </c>
      <c r="AF339">
        <v>44046226.00000003</v>
      </c>
      <c r="AG339">
        <v>43901640.00000003</v>
      </c>
      <c r="AH339">
        <v>43757054.000000015</v>
      </c>
    </row>
    <row r="340" spans="1:34">
      <c r="A340" t="s">
        <v>136</v>
      </c>
      <c r="B340" t="s">
        <v>177</v>
      </c>
      <c r="C340">
        <f t="shared" si="5"/>
        <v>19902010</v>
      </c>
      <c r="D340">
        <v>31044897.454545453</v>
      </c>
      <c r="E340">
        <v>31038458.909090906</v>
      </c>
      <c r="F340">
        <v>31032020.36363636</v>
      </c>
      <c r="G340">
        <v>31025581.818181813</v>
      </c>
      <c r="H340">
        <v>31019143.272727266</v>
      </c>
      <c r="I340">
        <v>31012704.727272719</v>
      </c>
      <c r="J340">
        <v>31006266.181818172</v>
      </c>
      <c r="K340">
        <v>30999827.636363626</v>
      </c>
      <c r="L340">
        <v>30993389.090909079</v>
      </c>
      <c r="M340">
        <v>30986950.545454532</v>
      </c>
      <c r="N340">
        <v>30980512</v>
      </c>
      <c r="O340">
        <v>30957487.400000002</v>
      </c>
      <c r="P340">
        <v>30934462.800000004</v>
      </c>
      <c r="Q340">
        <v>30911438.200000007</v>
      </c>
      <c r="R340">
        <v>30888413.600000009</v>
      </c>
      <c r="S340">
        <v>30865389.000000011</v>
      </c>
      <c r="T340">
        <v>30842364.400000013</v>
      </c>
      <c r="U340">
        <v>30819339.800000016</v>
      </c>
      <c r="V340">
        <v>30796315.200000018</v>
      </c>
      <c r="W340">
        <v>30773290.60000002</v>
      </c>
      <c r="X340">
        <v>30750266</v>
      </c>
      <c r="Y340">
        <v>30701310.999999996</v>
      </c>
      <c r="Z340">
        <v>30652355.999999993</v>
      </c>
      <c r="AA340">
        <v>30603400.999999989</v>
      </c>
      <c r="AB340">
        <v>30554445.999999985</v>
      </c>
      <c r="AC340">
        <v>30505490.999999981</v>
      </c>
      <c r="AD340">
        <v>30456535.999999978</v>
      </c>
      <c r="AE340">
        <v>30407580.999999974</v>
      </c>
      <c r="AF340">
        <v>30358625.99999997</v>
      </c>
      <c r="AG340">
        <v>30309670.999999966</v>
      </c>
      <c r="AH340">
        <v>30260716</v>
      </c>
    </row>
    <row r="341" spans="1:34">
      <c r="A341" t="s">
        <v>136</v>
      </c>
      <c r="B341" t="s">
        <v>177</v>
      </c>
      <c r="C341">
        <f t="shared" si="5"/>
        <v>2012020</v>
      </c>
      <c r="D341">
        <v>8338123.6363636367</v>
      </c>
      <c r="E341">
        <v>8338123.6477272734</v>
      </c>
      <c r="F341">
        <v>8338123.6590909101</v>
      </c>
      <c r="G341">
        <v>8338123.6704545468</v>
      </c>
      <c r="H341">
        <v>8338123.6818181835</v>
      </c>
      <c r="I341">
        <v>8338123.6931818202</v>
      </c>
      <c r="J341">
        <v>8338123.7045454569</v>
      </c>
      <c r="K341">
        <v>8338123.7159090936</v>
      </c>
      <c r="L341">
        <v>8338123.7272727303</v>
      </c>
      <c r="M341">
        <v>8338123.738636367</v>
      </c>
      <c r="N341">
        <v>8338123.7500000019</v>
      </c>
      <c r="O341">
        <v>8338017.6500000022</v>
      </c>
      <c r="P341">
        <v>8337911.5500000026</v>
      </c>
      <c r="Q341">
        <v>8337805.450000003</v>
      </c>
      <c r="R341">
        <v>8337699.3500000034</v>
      </c>
      <c r="S341">
        <v>8337593.2500000037</v>
      </c>
      <c r="T341">
        <v>8337487.1500000041</v>
      </c>
      <c r="U341">
        <v>8337381.0500000045</v>
      </c>
      <c r="V341">
        <v>8337274.9500000048</v>
      </c>
      <c r="W341">
        <v>8337168.8500000052</v>
      </c>
      <c r="X341">
        <v>8337062.7500000019</v>
      </c>
      <c r="Y341">
        <v>8335061.5500000026</v>
      </c>
      <c r="Z341">
        <v>8333060.3500000034</v>
      </c>
      <c r="AA341">
        <v>8331059.1500000041</v>
      </c>
      <c r="AB341">
        <v>8329057.9500000048</v>
      </c>
      <c r="AC341">
        <v>8327056.7500000056</v>
      </c>
      <c r="AD341">
        <v>8325055.5500000063</v>
      </c>
      <c r="AE341">
        <v>8323054.3500000071</v>
      </c>
      <c r="AF341">
        <v>8321053.1500000078</v>
      </c>
      <c r="AG341">
        <v>8319051.9500000086</v>
      </c>
      <c r="AH341">
        <v>8317050.7500000056</v>
      </c>
    </row>
    <row r="342" spans="1:34">
      <c r="A342" t="s">
        <v>136</v>
      </c>
      <c r="B342" t="s">
        <v>179</v>
      </c>
      <c r="C342">
        <f t="shared" si="5"/>
        <v>1945</v>
      </c>
      <c r="D342">
        <v>23252644</v>
      </c>
      <c r="E342">
        <v>23179116</v>
      </c>
      <c r="F342">
        <v>23105588</v>
      </c>
      <c r="G342">
        <v>23032060</v>
      </c>
      <c r="H342">
        <v>22958532</v>
      </c>
      <c r="I342">
        <v>22885004</v>
      </c>
      <c r="J342">
        <v>22811476</v>
      </c>
      <c r="K342">
        <v>22737948</v>
      </c>
      <c r="L342">
        <v>22664420</v>
      </c>
      <c r="M342">
        <v>22590892</v>
      </c>
      <c r="N342">
        <v>22517364</v>
      </c>
      <c r="O342">
        <v>22408638</v>
      </c>
      <c r="P342">
        <v>22299912</v>
      </c>
      <c r="Q342">
        <v>22191186</v>
      </c>
      <c r="R342">
        <v>22082460</v>
      </c>
      <c r="S342">
        <v>21973734</v>
      </c>
      <c r="T342">
        <v>21865008</v>
      </c>
      <c r="U342">
        <v>21756282</v>
      </c>
      <c r="V342">
        <v>21647556</v>
      </c>
      <c r="W342">
        <v>21538830</v>
      </c>
      <c r="X342">
        <v>21430104</v>
      </c>
      <c r="Y342">
        <v>21283248.600000001</v>
      </c>
      <c r="Z342">
        <v>21136393.200000003</v>
      </c>
      <c r="AA342">
        <v>20989537.800000004</v>
      </c>
      <c r="AB342">
        <v>20842682.400000006</v>
      </c>
      <c r="AC342">
        <v>20695827.000000007</v>
      </c>
      <c r="AD342">
        <v>20548971.600000009</v>
      </c>
      <c r="AE342">
        <v>20402116.20000001</v>
      </c>
      <c r="AF342">
        <v>20255260.800000012</v>
      </c>
      <c r="AG342">
        <v>20108405.400000013</v>
      </c>
      <c r="AH342">
        <v>19961550</v>
      </c>
    </row>
    <row r="343" spans="1:34">
      <c r="A343" t="s">
        <v>136</v>
      </c>
      <c r="B343" t="s">
        <v>179</v>
      </c>
      <c r="C343">
        <f t="shared" si="5"/>
        <v>1945969</v>
      </c>
      <c r="D343">
        <v>12131813.636363637</v>
      </c>
      <c r="E343">
        <v>12093451.272727273</v>
      </c>
      <c r="F343">
        <v>12055088.90909091</v>
      </c>
      <c r="G343">
        <v>12016726.545454547</v>
      </c>
      <c r="H343">
        <v>11978364.181818184</v>
      </c>
      <c r="I343">
        <v>11940001.81818182</v>
      </c>
      <c r="J343">
        <v>11901639.454545457</v>
      </c>
      <c r="K343">
        <v>11863277.090909094</v>
      </c>
      <c r="L343">
        <v>11824914.72727273</v>
      </c>
      <c r="M343">
        <v>11786552.363636367</v>
      </c>
      <c r="N343">
        <v>11748190</v>
      </c>
      <c r="O343">
        <v>11691463.300000001</v>
      </c>
      <c r="P343">
        <v>11634736.600000001</v>
      </c>
      <c r="Q343">
        <v>11578009.900000002</v>
      </c>
      <c r="R343">
        <v>11521283.200000003</v>
      </c>
      <c r="S343">
        <v>11464556.500000004</v>
      </c>
      <c r="T343">
        <v>11407829.800000004</v>
      </c>
      <c r="U343">
        <v>11351103.100000005</v>
      </c>
      <c r="V343">
        <v>11294376.400000006</v>
      </c>
      <c r="W343">
        <v>11237649.700000007</v>
      </c>
      <c r="X343">
        <v>11180923</v>
      </c>
      <c r="Y343">
        <v>11104302.9</v>
      </c>
      <c r="Z343">
        <v>11027682.800000001</v>
      </c>
      <c r="AA343">
        <v>10951062.700000001</v>
      </c>
      <c r="AB343">
        <v>10874442.600000001</v>
      </c>
      <c r="AC343">
        <v>10797822.500000002</v>
      </c>
      <c r="AD343">
        <v>10721202.400000002</v>
      </c>
      <c r="AE343">
        <v>10644582.300000003</v>
      </c>
      <c r="AF343">
        <v>10567962.200000003</v>
      </c>
      <c r="AG343">
        <v>10491342.100000003</v>
      </c>
      <c r="AH343">
        <v>10414722</v>
      </c>
    </row>
    <row r="344" spans="1:34">
      <c r="A344" t="s">
        <v>136</v>
      </c>
      <c r="B344" t="s">
        <v>179</v>
      </c>
      <c r="C344">
        <f t="shared" si="5"/>
        <v>1970989</v>
      </c>
      <c r="D344">
        <v>17737985.090909094</v>
      </c>
      <c r="E344">
        <v>17715564.181818187</v>
      </c>
      <c r="F344">
        <v>17693143.272727281</v>
      </c>
      <c r="G344">
        <v>17670722.363636374</v>
      </c>
      <c r="H344">
        <v>17648301.454545468</v>
      </c>
      <c r="I344">
        <v>17625880.545454562</v>
      </c>
      <c r="J344">
        <v>17603459.636363655</v>
      </c>
      <c r="K344">
        <v>17581038.727272749</v>
      </c>
      <c r="L344">
        <v>17558617.818181843</v>
      </c>
      <c r="M344">
        <v>17536196.909090936</v>
      </c>
      <c r="N344">
        <v>17513776.000000019</v>
      </c>
      <c r="O344">
        <v>17473957.700000018</v>
      </c>
      <c r="P344">
        <v>17434139.400000017</v>
      </c>
      <c r="Q344">
        <v>17394321.100000016</v>
      </c>
      <c r="R344">
        <v>17354502.800000016</v>
      </c>
      <c r="S344">
        <v>17314684.500000015</v>
      </c>
      <c r="T344">
        <v>17274866.200000014</v>
      </c>
      <c r="U344">
        <v>17235047.900000013</v>
      </c>
      <c r="V344">
        <v>17195229.600000013</v>
      </c>
      <c r="W344">
        <v>17155411.300000012</v>
      </c>
      <c r="X344">
        <v>17115593.000000011</v>
      </c>
      <c r="Y344">
        <v>17053015.15000001</v>
      </c>
      <c r="Z344">
        <v>16990437.300000008</v>
      </c>
      <c r="AA344">
        <v>16927859.450000007</v>
      </c>
      <c r="AB344">
        <v>16865281.600000005</v>
      </c>
      <c r="AC344">
        <v>16802703.750000004</v>
      </c>
      <c r="AD344">
        <v>16740125.900000002</v>
      </c>
      <c r="AE344">
        <v>16677548.050000001</v>
      </c>
      <c r="AF344">
        <v>16614970.199999999</v>
      </c>
      <c r="AG344">
        <v>16552392.349999998</v>
      </c>
      <c r="AH344">
        <v>16489814.500000004</v>
      </c>
    </row>
    <row r="345" spans="1:34">
      <c r="A345" t="s">
        <v>136</v>
      </c>
      <c r="B345" t="s">
        <v>179</v>
      </c>
      <c r="C345">
        <f t="shared" si="5"/>
        <v>19902010</v>
      </c>
      <c r="D345">
        <v>27516667</v>
      </c>
      <c r="E345">
        <v>27514076</v>
      </c>
      <c r="F345">
        <v>27511485</v>
      </c>
      <c r="G345">
        <v>27508894</v>
      </c>
      <c r="H345">
        <v>27506303</v>
      </c>
      <c r="I345">
        <v>27503712</v>
      </c>
      <c r="J345">
        <v>27501121</v>
      </c>
      <c r="K345">
        <v>27498530</v>
      </c>
      <c r="L345">
        <v>27495939</v>
      </c>
      <c r="M345">
        <v>27493348</v>
      </c>
      <c r="N345">
        <v>27490757</v>
      </c>
      <c r="O345">
        <v>27480687.800000001</v>
      </c>
      <c r="P345">
        <v>27470618.600000001</v>
      </c>
      <c r="Q345">
        <v>27460549.400000002</v>
      </c>
      <c r="R345">
        <v>27450480.200000003</v>
      </c>
      <c r="S345">
        <v>27440411.000000004</v>
      </c>
      <c r="T345">
        <v>27430341.800000004</v>
      </c>
      <c r="U345">
        <v>27420272.600000005</v>
      </c>
      <c r="V345">
        <v>27410203.400000006</v>
      </c>
      <c r="W345">
        <v>27400134.200000007</v>
      </c>
      <c r="X345">
        <v>27390065</v>
      </c>
      <c r="Y345">
        <v>27366280.700000003</v>
      </c>
      <c r="Z345">
        <v>27342496.400000006</v>
      </c>
      <c r="AA345">
        <v>27318712.100000009</v>
      </c>
      <c r="AB345">
        <v>27294927.800000012</v>
      </c>
      <c r="AC345">
        <v>27271143.500000015</v>
      </c>
      <c r="AD345">
        <v>27247359.200000018</v>
      </c>
      <c r="AE345">
        <v>27223574.900000021</v>
      </c>
      <c r="AF345">
        <v>27199790.600000024</v>
      </c>
      <c r="AG345">
        <v>27176006.300000027</v>
      </c>
      <c r="AH345">
        <v>27152222.000000015</v>
      </c>
    </row>
    <row r="346" spans="1:34">
      <c r="A346" t="s">
        <v>136</v>
      </c>
      <c r="B346" t="s">
        <v>179</v>
      </c>
      <c r="C346">
        <f t="shared" si="5"/>
        <v>2012020</v>
      </c>
      <c r="D346">
        <v>5575972.8579545449</v>
      </c>
      <c r="E346">
        <v>5575972.8409090899</v>
      </c>
      <c r="F346">
        <v>5575972.8238636348</v>
      </c>
      <c r="G346">
        <v>5575972.8068181798</v>
      </c>
      <c r="H346">
        <v>5575972.7897727247</v>
      </c>
      <c r="I346">
        <v>5575972.7727272697</v>
      </c>
      <c r="J346">
        <v>5575972.7556818146</v>
      </c>
      <c r="K346">
        <v>5575972.7386363596</v>
      </c>
      <c r="L346">
        <v>5575972.7215909045</v>
      </c>
      <c r="M346">
        <v>5575972.7045454495</v>
      </c>
      <c r="N346">
        <v>5575972.6874999953</v>
      </c>
      <c r="O346">
        <v>5575906.6749999952</v>
      </c>
      <c r="P346">
        <v>5575840.662499995</v>
      </c>
      <c r="Q346">
        <v>5575774.6499999948</v>
      </c>
      <c r="R346">
        <v>5575708.6374999946</v>
      </c>
      <c r="S346">
        <v>5575642.6249999944</v>
      </c>
      <c r="T346">
        <v>5575576.6124999942</v>
      </c>
      <c r="U346">
        <v>5575510.599999994</v>
      </c>
      <c r="V346">
        <v>5575444.5874999939</v>
      </c>
      <c r="W346">
        <v>5575378.5749999937</v>
      </c>
      <c r="X346">
        <v>5575312.5624999925</v>
      </c>
      <c r="Y346">
        <v>5574007.6687499927</v>
      </c>
      <c r="Z346">
        <v>5572702.7749999929</v>
      </c>
      <c r="AA346">
        <v>5571397.8812499931</v>
      </c>
      <c r="AB346">
        <v>5570092.9874999933</v>
      </c>
      <c r="AC346">
        <v>5568788.0937499935</v>
      </c>
      <c r="AD346">
        <v>5567483.1999999937</v>
      </c>
      <c r="AE346">
        <v>5566178.3062499939</v>
      </c>
      <c r="AF346">
        <v>5564873.412499994</v>
      </c>
      <c r="AG346">
        <v>5563568.5187499942</v>
      </c>
      <c r="AH346">
        <v>5562263.6249999953</v>
      </c>
    </row>
    <row r="347" spans="1:34">
      <c r="A347" t="s">
        <v>136</v>
      </c>
      <c r="B347" t="s">
        <v>181</v>
      </c>
      <c r="C347">
        <f t="shared" si="5"/>
        <v>1945</v>
      </c>
      <c r="D347">
        <v>38564901.454545453</v>
      </c>
      <c r="E347">
        <v>38442990.909090906</v>
      </c>
      <c r="F347">
        <v>38321080.36363636</v>
      </c>
      <c r="G347">
        <v>38199169.818181813</v>
      </c>
      <c r="H347">
        <v>38077259.272727266</v>
      </c>
      <c r="I347">
        <v>37955348.727272719</v>
      </c>
      <c r="J347">
        <v>37833438.181818172</v>
      </c>
      <c r="K347">
        <v>37711527.636363626</v>
      </c>
      <c r="L347">
        <v>37589617.090909079</v>
      </c>
      <c r="M347">
        <v>37467706.545454532</v>
      </c>
      <c r="N347">
        <v>37345796</v>
      </c>
      <c r="O347">
        <v>37165860</v>
      </c>
      <c r="P347">
        <v>36985924</v>
      </c>
      <c r="Q347">
        <v>36805988</v>
      </c>
      <c r="R347">
        <v>36626052</v>
      </c>
      <c r="S347">
        <v>36446116</v>
      </c>
      <c r="T347">
        <v>36266180</v>
      </c>
      <c r="U347">
        <v>36086244</v>
      </c>
      <c r="V347">
        <v>35906308</v>
      </c>
      <c r="W347">
        <v>35726372</v>
      </c>
      <c r="X347">
        <v>35546436</v>
      </c>
      <c r="Y347">
        <v>35303442.399999999</v>
      </c>
      <c r="Z347">
        <v>35060448.799999997</v>
      </c>
      <c r="AA347">
        <v>34817455.199999996</v>
      </c>
      <c r="AB347">
        <v>34574461.599999994</v>
      </c>
      <c r="AC347">
        <v>34331467.999999993</v>
      </c>
      <c r="AD347">
        <v>34088474.399999991</v>
      </c>
      <c r="AE347">
        <v>33845480.79999999</v>
      </c>
      <c r="AF347">
        <v>33602487.199999988</v>
      </c>
      <c r="AG347">
        <v>33359493.599999987</v>
      </c>
      <c r="AH347">
        <v>33116500</v>
      </c>
    </row>
    <row r="348" spans="1:34">
      <c r="A348" t="s">
        <v>136</v>
      </c>
      <c r="B348" t="s">
        <v>181</v>
      </c>
      <c r="C348">
        <f t="shared" si="5"/>
        <v>1945969</v>
      </c>
      <c r="D348">
        <v>20120816.545454547</v>
      </c>
      <c r="E348">
        <v>20057211.090909094</v>
      </c>
      <c r="F348">
        <v>19993605.63636364</v>
      </c>
      <c r="G348">
        <v>19930000.181818187</v>
      </c>
      <c r="H348">
        <v>19866394.727272734</v>
      </c>
      <c r="I348">
        <v>19802789.272727281</v>
      </c>
      <c r="J348">
        <v>19739183.818181828</v>
      </c>
      <c r="K348">
        <v>19675578.363636374</v>
      </c>
      <c r="L348">
        <v>19611972.909090921</v>
      </c>
      <c r="M348">
        <v>19548367.454545468</v>
      </c>
      <c r="N348">
        <v>19484762</v>
      </c>
      <c r="O348">
        <v>19390882.600000001</v>
      </c>
      <c r="P348">
        <v>19297003.200000003</v>
      </c>
      <c r="Q348">
        <v>19203123.800000004</v>
      </c>
      <c r="R348">
        <v>19109244.400000006</v>
      </c>
      <c r="S348">
        <v>19015365.000000007</v>
      </c>
      <c r="T348">
        <v>18921485.600000009</v>
      </c>
      <c r="U348">
        <v>18827606.20000001</v>
      </c>
      <c r="V348">
        <v>18733726.800000012</v>
      </c>
      <c r="W348">
        <v>18639847.400000013</v>
      </c>
      <c r="X348">
        <v>18545968</v>
      </c>
      <c r="Y348">
        <v>18419188.600000001</v>
      </c>
      <c r="Z348">
        <v>18292409.200000003</v>
      </c>
      <c r="AA348">
        <v>18165629.800000004</v>
      </c>
      <c r="AB348">
        <v>18038850.400000006</v>
      </c>
      <c r="AC348">
        <v>17912071.000000007</v>
      </c>
      <c r="AD348">
        <v>17785291.600000009</v>
      </c>
      <c r="AE348">
        <v>17658512.20000001</v>
      </c>
      <c r="AF348">
        <v>17531732.800000012</v>
      </c>
      <c r="AG348">
        <v>17404953.400000013</v>
      </c>
      <c r="AH348">
        <v>17278174</v>
      </c>
    </row>
    <row r="349" spans="1:34">
      <c r="A349" t="s">
        <v>136</v>
      </c>
      <c r="B349" t="s">
        <v>181</v>
      </c>
      <c r="C349">
        <f t="shared" si="5"/>
        <v>1970989</v>
      </c>
      <c r="D349">
        <v>11849703.090909092</v>
      </c>
      <c r="E349">
        <v>11806858.181818184</v>
      </c>
      <c r="F349">
        <v>11764013.272727275</v>
      </c>
      <c r="G349">
        <v>11721168.363636367</v>
      </c>
      <c r="H349">
        <v>11678323.454545459</v>
      </c>
      <c r="I349">
        <v>11635478.545454551</v>
      </c>
      <c r="J349">
        <v>11592633.636363642</v>
      </c>
      <c r="K349">
        <v>11549788.727272734</v>
      </c>
      <c r="L349">
        <v>11506943.818181826</v>
      </c>
      <c r="M349">
        <v>11464098.909090918</v>
      </c>
      <c r="N349">
        <v>11421254</v>
      </c>
      <c r="O349">
        <v>11344050.299999999</v>
      </c>
      <c r="P349">
        <v>11266846.599999998</v>
      </c>
      <c r="Q349">
        <v>11189642.899999997</v>
      </c>
      <c r="R349">
        <v>11112439.199999996</v>
      </c>
      <c r="S349">
        <v>11035235.499999994</v>
      </c>
      <c r="T349">
        <v>10958031.799999993</v>
      </c>
      <c r="U349">
        <v>10880828.099999992</v>
      </c>
      <c r="V349">
        <v>10803624.399999991</v>
      </c>
      <c r="W349">
        <v>10726420.69999999</v>
      </c>
      <c r="X349">
        <v>10649217</v>
      </c>
      <c r="Y349">
        <v>10527243.699999999</v>
      </c>
      <c r="Z349">
        <v>10405270.399999999</v>
      </c>
      <c r="AA349">
        <v>10283297.099999998</v>
      </c>
      <c r="AB349">
        <v>10161323.799999997</v>
      </c>
      <c r="AC349">
        <v>10039350.499999996</v>
      </c>
      <c r="AD349">
        <v>9917377.1999999955</v>
      </c>
      <c r="AE349">
        <v>9795403.8999999948</v>
      </c>
      <c r="AF349">
        <v>9673430.599999994</v>
      </c>
      <c r="AG349">
        <v>9551457.2999999933</v>
      </c>
      <c r="AH349">
        <v>9429484</v>
      </c>
    </row>
    <row r="350" spans="1:34">
      <c r="A350" t="s">
        <v>136</v>
      </c>
      <c r="B350" t="s">
        <v>181</v>
      </c>
      <c r="C350">
        <f t="shared" si="5"/>
        <v>19902010</v>
      </c>
      <c r="D350">
        <v>23879008.545454547</v>
      </c>
      <c r="E350">
        <v>23873821.090909094</v>
      </c>
      <c r="F350">
        <v>23868633.63636364</v>
      </c>
      <c r="G350">
        <v>23863446.181818187</v>
      </c>
      <c r="H350">
        <v>23858258.727272734</v>
      </c>
      <c r="I350">
        <v>23853071.272727281</v>
      </c>
      <c r="J350">
        <v>23847883.818181828</v>
      </c>
      <c r="K350">
        <v>23842696.363636374</v>
      </c>
      <c r="L350">
        <v>23837508.909090921</v>
      </c>
      <c r="M350">
        <v>23832321.454545468</v>
      </c>
      <c r="N350">
        <v>23827134</v>
      </c>
      <c r="O350">
        <v>23807281</v>
      </c>
      <c r="P350">
        <v>23787428</v>
      </c>
      <c r="Q350">
        <v>23767575</v>
      </c>
      <c r="R350">
        <v>23747722</v>
      </c>
      <c r="S350">
        <v>23727869</v>
      </c>
      <c r="T350">
        <v>23708016</v>
      </c>
      <c r="U350">
        <v>23688163</v>
      </c>
      <c r="V350">
        <v>23668310</v>
      </c>
      <c r="W350">
        <v>23648457</v>
      </c>
      <c r="X350">
        <v>23628604</v>
      </c>
      <c r="Y350">
        <v>23583157.800000001</v>
      </c>
      <c r="Z350">
        <v>23537711.600000001</v>
      </c>
      <c r="AA350">
        <v>23492265.400000002</v>
      </c>
      <c r="AB350">
        <v>23446819.200000003</v>
      </c>
      <c r="AC350">
        <v>23401373.000000004</v>
      </c>
      <c r="AD350">
        <v>23355926.800000004</v>
      </c>
      <c r="AE350">
        <v>23310480.600000005</v>
      </c>
      <c r="AF350">
        <v>23265034.400000006</v>
      </c>
      <c r="AG350">
        <v>23219588.200000007</v>
      </c>
      <c r="AH350">
        <v>23174142</v>
      </c>
    </row>
    <row r="351" spans="1:34">
      <c r="A351" t="s">
        <v>136</v>
      </c>
      <c r="B351" t="s">
        <v>181</v>
      </c>
      <c r="C351">
        <f t="shared" si="5"/>
        <v>2012020</v>
      </c>
      <c r="D351">
        <v>7513443.1931818184</v>
      </c>
      <c r="E351">
        <v>7513443.2613636367</v>
      </c>
      <c r="F351">
        <v>7513443.3295454551</v>
      </c>
      <c r="G351">
        <v>7513443.3977272734</v>
      </c>
      <c r="H351">
        <v>7513443.4659090918</v>
      </c>
      <c r="I351">
        <v>7513443.5340909101</v>
      </c>
      <c r="J351">
        <v>7513443.6022727285</v>
      </c>
      <c r="K351">
        <v>7513443.6704545468</v>
      </c>
      <c r="L351">
        <v>7513443.7386363652</v>
      </c>
      <c r="M351">
        <v>7513443.8068181835</v>
      </c>
      <c r="N351">
        <v>7513443.8749999981</v>
      </c>
      <c r="O351">
        <v>7513371.7624999993</v>
      </c>
      <c r="P351">
        <v>7513299.6500000004</v>
      </c>
      <c r="Q351">
        <v>7513227.5375000015</v>
      </c>
      <c r="R351">
        <v>7513155.4250000026</v>
      </c>
      <c r="S351">
        <v>7513083.3125000037</v>
      </c>
      <c r="T351">
        <v>7513011.2000000048</v>
      </c>
      <c r="U351">
        <v>7512939.087500006</v>
      </c>
      <c r="V351">
        <v>7512866.9750000071</v>
      </c>
      <c r="W351">
        <v>7512794.8625000082</v>
      </c>
      <c r="X351">
        <v>7512722.7500000037</v>
      </c>
      <c r="Y351">
        <v>7511177.4625000041</v>
      </c>
      <c r="Z351">
        <v>7509632.1750000045</v>
      </c>
      <c r="AA351">
        <v>7508086.8875000048</v>
      </c>
      <c r="AB351">
        <v>7506541.6000000052</v>
      </c>
      <c r="AC351">
        <v>7504996.3125000056</v>
      </c>
      <c r="AD351">
        <v>7503451.025000006</v>
      </c>
      <c r="AE351">
        <v>7501905.7375000063</v>
      </c>
      <c r="AF351">
        <v>7500360.4500000067</v>
      </c>
      <c r="AG351">
        <v>7498815.1625000071</v>
      </c>
      <c r="AH351">
        <v>7497269.8750000056</v>
      </c>
    </row>
    <row r="352" spans="1:34">
      <c r="A352" t="s">
        <v>136</v>
      </c>
      <c r="B352" t="s">
        <v>183</v>
      </c>
      <c r="C352">
        <f t="shared" si="5"/>
        <v>1945</v>
      </c>
      <c r="D352">
        <v>17056993.454545453</v>
      </c>
      <c r="E352">
        <v>17003084.909090906</v>
      </c>
      <c r="F352">
        <v>16949176.36363636</v>
      </c>
      <c r="G352">
        <v>16895267.818181813</v>
      </c>
      <c r="H352">
        <v>16841359.272727266</v>
      </c>
      <c r="I352">
        <v>16787450.727272719</v>
      </c>
      <c r="J352">
        <v>16733542.181818174</v>
      </c>
      <c r="K352">
        <v>16679633.636363629</v>
      </c>
      <c r="L352">
        <v>16625725.090909084</v>
      </c>
      <c r="M352">
        <v>16571816.545454539</v>
      </c>
      <c r="N352">
        <v>16517908</v>
      </c>
      <c r="O352">
        <v>16438310.699999999</v>
      </c>
      <c r="P352">
        <v>16358713.399999999</v>
      </c>
      <c r="Q352">
        <v>16279116.099999998</v>
      </c>
      <c r="R352">
        <v>16199518.799999997</v>
      </c>
      <c r="S352">
        <v>16119921.499999996</v>
      </c>
      <c r="T352">
        <v>16040324.199999996</v>
      </c>
      <c r="U352">
        <v>15960726.899999995</v>
      </c>
      <c r="V352">
        <v>15881129.599999994</v>
      </c>
      <c r="W352">
        <v>15801532.299999993</v>
      </c>
      <c r="X352">
        <v>15721935</v>
      </c>
      <c r="Y352">
        <v>15614587.1</v>
      </c>
      <c r="Z352">
        <v>15507239.199999999</v>
      </c>
      <c r="AA352">
        <v>15399891.299999999</v>
      </c>
      <c r="AB352">
        <v>15292543.399999999</v>
      </c>
      <c r="AC352">
        <v>15185195.499999998</v>
      </c>
      <c r="AD352">
        <v>15077847.599999998</v>
      </c>
      <c r="AE352">
        <v>14970499.699999997</v>
      </c>
      <c r="AF352">
        <v>14863151.799999997</v>
      </c>
      <c r="AG352">
        <v>14755803.899999997</v>
      </c>
      <c r="AH352">
        <v>14648456</v>
      </c>
    </row>
    <row r="353" spans="1:34">
      <c r="A353" t="s">
        <v>136</v>
      </c>
      <c r="B353" t="s">
        <v>183</v>
      </c>
      <c r="C353">
        <f t="shared" si="5"/>
        <v>1945969</v>
      </c>
      <c r="D353">
        <v>8899300.8181818184</v>
      </c>
      <c r="E353">
        <v>8871174.6363636367</v>
      </c>
      <c r="F353">
        <v>8843048.4545454551</v>
      </c>
      <c r="G353">
        <v>8814922.2727272734</v>
      </c>
      <c r="H353">
        <v>8786796.0909090918</v>
      </c>
      <c r="I353">
        <v>8758669.9090909101</v>
      </c>
      <c r="J353">
        <v>8730543.7272727285</v>
      </c>
      <c r="K353">
        <v>8702417.5454545468</v>
      </c>
      <c r="L353">
        <v>8674291.3636363652</v>
      </c>
      <c r="M353">
        <v>8646165.1818181835</v>
      </c>
      <c r="N353">
        <v>8618039</v>
      </c>
      <c r="O353">
        <v>8576509.9499999993</v>
      </c>
      <c r="P353">
        <v>8534980.8999999985</v>
      </c>
      <c r="Q353">
        <v>8493451.8499999978</v>
      </c>
      <c r="R353">
        <v>8451922.799999997</v>
      </c>
      <c r="S353">
        <v>8410393.7499999963</v>
      </c>
      <c r="T353">
        <v>8368864.6999999965</v>
      </c>
      <c r="U353">
        <v>8327335.6499999966</v>
      </c>
      <c r="V353">
        <v>8285806.5999999968</v>
      </c>
      <c r="W353">
        <v>8244277.549999997</v>
      </c>
      <c r="X353">
        <v>8202748.5</v>
      </c>
      <c r="Y353">
        <v>8146740.9500000002</v>
      </c>
      <c r="Z353">
        <v>8090733.4000000004</v>
      </c>
      <c r="AA353">
        <v>8034725.8500000006</v>
      </c>
      <c r="AB353">
        <v>7978718.3000000007</v>
      </c>
      <c r="AC353">
        <v>7922710.7500000009</v>
      </c>
      <c r="AD353">
        <v>7866703.2000000011</v>
      </c>
      <c r="AE353">
        <v>7810695.6500000013</v>
      </c>
      <c r="AF353">
        <v>7754688.1000000015</v>
      </c>
      <c r="AG353">
        <v>7698680.5500000017</v>
      </c>
      <c r="AH353">
        <v>7642673</v>
      </c>
    </row>
    <row r="354" spans="1:34">
      <c r="A354" t="s">
        <v>136</v>
      </c>
      <c r="B354" t="s">
        <v>183</v>
      </c>
      <c r="C354">
        <f t="shared" si="5"/>
        <v>1970989</v>
      </c>
      <c r="D354">
        <v>18189033.772727273</v>
      </c>
      <c r="E354">
        <v>18169019.545454547</v>
      </c>
      <c r="F354">
        <v>18149005.31818182</v>
      </c>
      <c r="G354">
        <v>18128991.090909094</v>
      </c>
      <c r="H354">
        <v>18108976.863636367</v>
      </c>
      <c r="I354">
        <v>18088962.63636364</v>
      </c>
      <c r="J354">
        <v>18068948.409090914</v>
      </c>
      <c r="K354">
        <v>18048934.181818187</v>
      </c>
      <c r="L354">
        <v>18028919.954545461</v>
      </c>
      <c r="M354">
        <v>18008905.727272734</v>
      </c>
      <c r="N354">
        <v>17988891.5</v>
      </c>
      <c r="O354">
        <v>17952444.149999999</v>
      </c>
      <c r="P354">
        <v>17915996.799999997</v>
      </c>
      <c r="Q354">
        <v>17879549.449999996</v>
      </c>
      <c r="R354">
        <v>17843102.099999994</v>
      </c>
      <c r="S354">
        <v>17806654.749999993</v>
      </c>
      <c r="T354">
        <v>17770207.399999991</v>
      </c>
      <c r="U354">
        <v>17733760.04999999</v>
      </c>
      <c r="V354">
        <v>17697312.699999988</v>
      </c>
      <c r="W354">
        <v>17660865.349999987</v>
      </c>
      <c r="X354">
        <v>17624417.999999993</v>
      </c>
      <c r="Y354">
        <v>17566557.799999993</v>
      </c>
      <c r="Z354">
        <v>17508697.599999994</v>
      </c>
      <c r="AA354">
        <v>17450837.399999995</v>
      </c>
      <c r="AB354">
        <v>17392977.199999996</v>
      </c>
      <c r="AC354">
        <v>17335116.999999996</v>
      </c>
      <c r="AD354">
        <v>17277256.799999997</v>
      </c>
      <c r="AE354">
        <v>17219396.599999998</v>
      </c>
      <c r="AF354">
        <v>17161536.399999999</v>
      </c>
      <c r="AG354">
        <v>17103676.199999999</v>
      </c>
      <c r="AH354">
        <v>17045815.999999993</v>
      </c>
    </row>
    <row r="355" spans="1:34">
      <c r="A355" t="s">
        <v>136</v>
      </c>
      <c r="B355" t="s">
        <v>183</v>
      </c>
      <c r="C355">
        <f t="shared" si="5"/>
        <v>19902010</v>
      </c>
      <c r="D355">
        <v>25472381.636363637</v>
      </c>
      <c r="E355">
        <v>25469685.272727273</v>
      </c>
      <c r="F355">
        <v>25466988.90909091</v>
      </c>
      <c r="G355">
        <v>25464292.545454547</v>
      </c>
      <c r="H355">
        <v>25461596.181818184</v>
      </c>
      <c r="I355">
        <v>25458899.81818182</v>
      </c>
      <c r="J355">
        <v>25456203.454545457</v>
      </c>
      <c r="K355">
        <v>25453507.090909094</v>
      </c>
      <c r="L355">
        <v>25450810.72727273</v>
      </c>
      <c r="M355">
        <v>25448114.363636367</v>
      </c>
      <c r="N355">
        <v>25445418</v>
      </c>
      <c r="O355">
        <v>25434822.800000001</v>
      </c>
      <c r="P355">
        <v>25424227.600000001</v>
      </c>
      <c r="Q355">
        <v>25413632.400000002</v>
      </c>
      <c r="R355">
        <v>25403037.200000003</v>
      </c>
      <c r="S355">
        <v>25392442.000000004</v>
      </c>
      <c r="T355">
        <v>25381846.800000004</v>
      </c>
      <c r="U355">
        <v>25371251.600000005</v>
      </c>
      <c r="V355">
        <v>25360656.400000006</v>
      </c>
      <c r="W355">
        <v>25350061.200000007</v>
      </c>
      <c r="X355">
        <v>25339466</v>
      </c>
      <c r="Y355">
        <v>25315711.899999999</v>
      </c>
      <c r="Z355">
        <v>25291957.799999997</v>
      </c>
      <c r="AA355">
        <v>25268203.699999996</v>
      </c>
      <c r="AB355">
        <v>25244449.599999994</v>
      </c>
      <c r="AC355">
        <v>25220695.499999993</v>
      </c>
      <c r="AD355">
        <v>25196941.399999991</v>
      </c>
      <c r="AE355">
        <v>25173187.29999999</v>
      </c>
      <c r="AF355">
        <v>25149433.199999988</v>
      </c>
      <c r="AG355">
        <v>25125679.099999987</v>
      </c>
      <c r="AH355">
        <v>25101924.999999985</v>
      </c>
    </row>
    <row r="356" spans="1:34">
      <c r="A356" t="s">
        <v>136</v>
      </c>
      <c r="B356" t="s">
        <v>183</v>
      </c>
      <c r="C356">
        <f t="shared" si="5"/>
        <v>2012020</v>
      </c>
      <c r="D356">
        <v>1858377</v>
      </c>
      <c r="E356">
        <v>1858377</v>
      </c>
      <c r="F356">
        <v>1858377</v>
      </c>
      <c r="G356">
        <v>1858377</v>
      </c>
      <c r="H356">
        <v>1858377</v>
      </c>
      <c r="I356">
        <v>1858377</v>
      </c>
      <c r="J356">
        <v>1858377</v>
      </c>
      <c r="K356">
        <v>1858377</v>
      </c>
      <c r="L356">
        <v>1858377</v>
      </c>
      <c r="M356">
        <v>1858377</v>
      </c>
      <c r="N356">
        <v>1858377</v>
      </c>
      <c r="O356">
        <v>1858364.7</v>
      </c>
      <c r="P356">
        <v>1858352.4</v>
      </c>
      <c r="Q356">
        <v>1858340.0999999999</v>
      </c>
      <c r="R356">
        <v>1858327.7999999998</v>
      </c>
      <c r="S356">
        <v>1858315.4999999998</v>
      </c>
      <c r="T356">
        <v>1858303.1999999997</v>
      </c>
      <c r="U356">
        <v>1858290.8999999997</v>
      </c>
      <c r="V356">
        <v>1858278.5999999996</v>
      </c>
      <c r="W356">
        <v>1858266.2999999996</v>
      </c>
      <c r="X356">
        <v>1858254</v>
      </c>
      <c r="Y356">
        <v>1857898.0625</v>
      </c>
      <c r="Z356">
        <v>1857542.125</v>
      </c>
      <c r="AA356">
        <v>1857186.1875</v>
      </c>
      <c r="AB356">
        <v>1856830.25</v>
      </c>
      <c r="AC356">
        <v>1856474.3125</v>
      </c>
      <c r="AD356">
        <v>1856118.375</v>
      </c>
      <c r="AE356">
        <v>1855762.4375</v>
      </c>
      <c r="AF356">
        <v>1855406.5</v>
      </c>
      <c r="AG356">
        <v>1855050.5625</v>
      </c>
      <c r="AH356">
        <v>1854694.6249999991</v>
      </c>
    </row>
    <row r="357" spans="1:34">
      <c r="A357" t="s">
        <v>136</v>
      </c>
      <c r="B357" t="s">
        <v>185</v>
      </c>
      <c r="C357">
        <f t="shared" si="5"/>
        <v>1945</v>
      </c>
      <c r="D357">
        <v>52942905.090909094</v>
      </c>
      <c r="E357">
        <v>52774746.181818187</v>
      </c>
      <c r="F357">
        <v>52606587.272727281</v>
      </c>
      <c r="G357">
        <v>52438428.363636374</v>
      </c>
      <c r="H357">
        <v>52270269.454545468</v>
      </c>
      <c r="I357">
        <v>52102110.545454562</v>
      </c>
      <c r="J357">
        <v>51933951.636363655</v>
      </c>
      <c r="K357">
        <v>51765792.727272749</v>
      </c>
      <c r="L357">
        <v>51597633.818181843</v>
      </c>
      <c r="M357">
        <v>51429474.909090936</v>
      </c>
      <c r="N357">
        <v>51261316</v>
      </c>
      <c r="O357">
        <v>51007979.600000001</v>
      </c>
      <c r="P357">
        <v>50754643.200000003</v>
      </c>
      <c r="Q357">
        <v>50501306.800000004</v>
      </c>
      <c r="R357">
        <v>50247970.400000006</v>
      </c>
      <c r="S357">
        <v>49994634.000000007</v>
      </c>
      <c r="T357">
        <v>49741297.600000009</v>
      </c>
      <c r="U357">
        <v>49487961.20000001</v>
      </c>
      <c r="V357">
        <v>49234624.800000012</v>
      </c>
      <c r="W357">
        <v>48981288.400000013</v>
      </c>
      <c r="X357">
        <v>48727952</v>
      </c>
      <c r="Y357">
        <v>48380660.399999999</v>
      </c>
      <c r="Z357">
        <v>48033368.799999997</v>
      </c>
      <c r="AA357">
        <v>47686077.199999996</v>
      </c>
      <c r="AB357">
        <v>47338785.599999994</v>
      </c>
      <c r="AC357">
        <v>46991493.999999993</v>
      </c>
      <c r="AD357">
        <v>46644202.399999991</v>
      </c>
      <c r="AE357">
        <v>46296910.79999999</v>
      </c>
      <c r="AF357">
        <v>45949619.199999988</v>
      </c>
      <c r="AG357">
        <v>45602327.599999987</v>
      </c>
      <c r="AH357">
        <v>45255036</v>
      </c>
    </row>
    <row r="358" spans="1:34">
      <c r="A358" t="s">
        <v>136</v>
      </c>
      <c r="B358" t="s">
        <v>185</v>
      </c>
      <c r="C358">
        <f t="shared" si="5"/>
        <v>1945969</v>
      </c>
      <c r="D358">
        <v>27622384.90909091</v>
      </c>
      <c r="E358">
        <v>27534649.81818182</v>
      </c>
      <c r="F358">
        <v>27446914.72727273</v>
      </c>
      <c r="G358">
        <v>27359179.63636364</v>
      </c>
      <c r="H358">
        <v>27271444.545454551</v>
      </c>
      <c r="I358">
        <v>27183709.454545461</v>
      </c>
      <c r="J358">
        <v>27095974.363636371</v>
      </c>
      <c r="K358">
        <v>27008239.272727281</v>
      </c>
      <c r="L358">
        <v>26920504.181818191</v>
      </c>
      <c r="M358">
        <v>26832769.090909101</v>
      </c>
      <c r="N358">
        <v>26745034</v>
      </c>
      <c r="O358">
        <v>26612858.600000001</v>
      </c>
      <c r="P358">
        <v>26480683.200000003</v>
      </c>
      <c r="Q358">
        <v>26348507.800000004</v>
      </c>
      <c r="R358">
        <v>26216332.400000006</v>
      </c>
      <c r="S358">
        <v>26084157.000000007</v>
      </c>
      <c r="T358">
        <v>25951981.600000009</v>
      </c>
      <c r="U358">
        <v>25819806.20000001</v>
      </c>
      <c r="V358">
        <v>25687630.800000012</v>
      </c>
      <c r="W358">
        <v>25555455.400000013</v>
      </c>
      <c r="X358">
        <v>25423280</v>
      </c>
      <c r="Y358">
        <v>25242084.399999999</v>
      </c>
      <c r="Z358">
        <v>25060888.799999997</v>
      </c>
      <c r="AA358">
        <v>24879693.199999996</v>
      </c>
      <c r="AB358">
        <v>24698497.599999994</v>
      </c>
      <c r="AC358">
        <v>24517301.999999993</v>
      </c>
      <c r="AD358">
        <v>24336106.399999991</v>
      </c>
      <c r="AE358">
        <v>24154910.79999999</v>
      </c>
      <c r="AF358">
        <v>23973715.199999988</v>
      </c>
      <c r="AG358">
        <v>23792519.599999987</v>
      </c>
      <c r="AH358">
        <v>23611324</v>
      </c>
    </row>
    <row r="359" spans="1:34">
      <c r="A359" t="s">
        <v>136</v>
      </c>
      <c r="B359" t="s">
        <v>185</v>
      </c>
      <c r="C359">
        <f t="shared" si="5"/>
        <v>1970989</v>
      </c>
      <c r="D359">
        <v>14472589.454545455</v>
      </c>
      <c r="E359">
        <v>14421275.90909091</v>
      </c>
      <c r="F359">
        <v>14369962.363636365</v>
      </c>
      <c r="G359">
        <v>14318648.81818182</v>
      </c>
      <c r="H359">
        <v>14267335.272727275</v>
      </c>
      <c r="I359">
        <v>14216021.72727273</v>
      </c>
      <c r="J359">
        <v>14164708.181818185</v>
      </c>
      <c r="K359">
        <v>14113394.63636364</v>
      </c>
      <c r="L359">
        <v>14062081.090909095</v>
      </c>
      <c r="M359">
        <v>14010767.545454551</v>
      </c>
      <c r="N359">
        <v>13959454</v>
      </c>
      <c r="O359">
        <v>13867317.5</v>
      </c>
      <c r="P359">
        <v>13775181</v>
      </c>
      <c r="Q359">
        <v>13683044.5</v>
      </c>
      <c r="R359">
        <v>13590908</v>
      </c>
      <c r="S359">
        <v>13498771.5</v>
      </c>
      <c r="T359">
        <v>13406635</v>
      </c>
      <c r="U359">
        <v>13314498.5</v>
      </c>
      <c r="V359">
        <v>13222362</v>
      </c>
      <c r="W359">
        <v>13130225.5</v>
      </c>
      <c r="X359">
        <v>13038089</v>
      </c>
      <c r="Y359">
        <v>12892226.5</v>
      </c>
      <c r="Z359">
        <v>12746364</v>
      </c>
      <c r="AA359">
        <v>12600501.5</v>
      </c>
      <c r="AB359">
        <v>12454639</v>
      </c>
      <c r="AC359">
        <v>12308776.5</v>
      </c>
      <c r="AD359">
        <v>12162914</v>
      </c>
      <c r="AE359">
        <v>12017051.5</v>
      </c>
      <c r="AF359">
        <v>11871189</v>
      </c>
      <c r="AG359">
        <v>11725326.5</v>
      </c>
      <c r="AH359">
        <v>11579464</v>
      </c>
    </row>
    <row r="360" spans="1:34">
      <c r="A360" t="s">
        <v>136</v>
      </c>
      <c r="B360" t="s">
        <v>185</v>
      </c>
      <c r="C360">
        <f t="shared" si="5"/>
        <v>19902010</v>
      </c>
      <c r="D360">
        <v>49494344.545454547</v>
      </c>
      <c r="E360">
        <v>49489133.090909094</v>
      </c>
      <c r="F360">
        <v>49483921.63636364</v>
      </c>
      <c r="G360">
        <v>49478710.181818187</v>
      </c>
      <c r="H360">
        <v>49473498.727272734</v>
      </c>
      <c r="I360">
        <v>49468287.272727281</v>
      </c>
      <c r="J360">
        <v>49463075.818181828</v>
      </c>
      <c r="K360">
        <v>49457864.363636374</v>
      </c>
      <c r="L360">
        <v>49452652.909090921</v>
      </c>
      <c r="M360">
        <v>49447441.454545468</v>
      </c>
      <c r="N360">
        <v>49442230</v>
      </c>
      <c r="O360">
        <v>49422430.600000001</v>
      </c>
      <c r="P360">
        <v>49402631.200000003</v>
      </c>
      <c r="Q360">
        <v>49382831.800000004</v>
      </c>
      <c r="R360">
        <v>49363032.400000006</v>
      </c>
      <c r="S360">
        <v>49343233.000000007</v>
      </c>
      <c r="T360">
        <v>49323433.600000009</v>
      </c>
      <c r="U360">
        <v>49303634.20000001</v>
      </c>
      <c r="V360">
        <v>49283834.800000012</v>
      </c>
      <c r="W360">
        <v>49264035.400000013</v>
      </c>
      <c r="X360">
        <v>49244236</v>
      </c>
      <c r="Y360">
        <v>49198863.399999999</v>
      </c>
      <c r="Z360">
        <v>49153490.799999997</v>
      </c>
      <c r="AA360">
        <v>49108118.199999996</v>
      </c>
      <c r="AB360">
        <v>49062745.599999994</v>
      </c>
      <c r="AC360">
        <v>49017372.999999993</v>
      </c>
      <c r="AD360">
        <v>48972000.399999991</v>
      </c>
      <c r="AE360">
        <v>48926627.79999999</v>
      </c>
      <c r="AF360">
        <v>48881255.199999988</v>
      </c>
      <c r="AG360">
        <v>48835882.599999987</v>
      </c>
      <c r="AH360">
        <v>48790510</v>
      </c>
    </row>
    <row r="361" spans="1:34">
      <c r="A361" t="s">
        <v>136</v>
      </c>
      <c r="B361" t="s">
        <v>185</v>
      </c>
      <c r="C361">
        <f t="shared" si="5"/>
        <v>2012020</v>
      </c>
      <c r="D361">
        <v>8559783.625</v>
      </c>
      <c r="E361">
        <v>8559783.625</v>
      </c>
      <c r="F361">
        <v>8559783.625</v>
      </c>
      <c r="G361">
        <v>8559783.625</v>
      </c>
      <c r="H361">
        <v>8559783.625</v>
      </c>
      <c r="I361">
        <v>8559783.625</v>
      </c>
      <c r="J361">
        <v>8559783.625</v>
      </c>
      <c r="K361">
        <v>8559783.625</v>
      </c>
      <c r="L361">
        <v>8559783.625</v>
      </c>
      <c r="M361">
        <v>8559783.625</v>
      </c>
      <c r="N361">
        <v>8559783.625</v>
      </c>
      <c r="O361">
        <v>8559704.7750000004</v>
      </c>
      <c r="P361">
        <v>8559625.9250000007</v>
      </c>
      <c r="Q361">
        <v>8559547.0750000011</v>
      </c>
      <c r="R361">
        <v>8559468.2250000015</v>
      </c>
      <c r="S361">
        <v>8559389.3750000019</v>
      </c>
      <c r="T361">
        <v>8559310.5250000022</v>
      </c>
      <c r="U361">
        <v>8559231.6750000026</v>
      </c>
      <c r="V361">
        <v>8559152.825000003</v>
      </c>
      <c r="W361">
        <v>8559073.9750000034</v>
      </c>
      <c r="X361">
        <v>8558995.125</v>
      </c>
      <c r="Y361">
        <v>8557288.5124999993</v>
      </c>
      <c r="Z361">
        <v>8555581.8999999985</v>
      </c>
      <c r="AA361">
        <v>8553875.2874999978</v>
      </c>
      <c r="AB361">
        <v>8552168.674999997</v>
      </c>
      <c r="AC361">
        <v>8550462.0624999963</v>
      </c>
      <c r="AD361">
        <v>8548755.4499999955</v>
      </c>
      <c r="AE361">
        <v>8547048.8374999948</v>
      </c>
      <c r="AF361">
        <v>8545342.224999994</v>
      </c>
      <c r="AG361">
        <v>8543635.6124999933</v>
      </c>
      <c r="AH361">
        <v>8541928.9999999963</v>
      </c>
    </row>
    <row r="362" spans="1:34">
      <c r="A362" t="s">
        <v>138</v>
      </c>
      <c r="B362" t="s">
        <v>175</v>
      </c>
      <c r="C362">
        <f t="shared" si="5"/>
        <v>1945</v>
      </c>
      <c r="D362">
        <v>10225771.909090908</v>
      </c>
      <c r="E362">
        <v>10200122.818181816</v>
      </c>
      <c r="F362">
        <v>10174473.727272725</v>
      </c>
      <c r="G362">
        <v>10148824.636363633</v>
      </c>
      <c r="H362">
        <v>10123175.545454541</v>
      </c>
      <c r="I362">
        <v>10097526.454545449</v>
      </c>
      <c r="J362">
        <v>10071877.363636358</v>
      </c>
      <c r="K362">
        <v>10046228.272727266</v>
      </c>
      <c r="L362">
        <v>10020579.181818174</v>
      </c>
      <c r="M362">
        <v>9994930.0909090824</v>
      </c>
      <c r="N362">
        <v>9969281</v>
      </c>
      <c r="O362">
        <v>9933678.4000000004</v>
      </c>
      <c r="P362">
        <v>9898075.8000000007</v>
      </c>
      <c r="Q362">
        <v>9862473.2000000011</v>
      </c>
      <c r="R362">
        <v>9826870.6000000015</v>
      </c>
      <c r="S362">
        <v>9791268.0000000019</v>
      </c>
      <c r="T362">
        <v>9755665.4000000022</v>
      </c>
      <c r="U362">
        <v>9720062.8000000026</v>
      </c>
      <c r="V362">
        <v>9684460.200000003</v>
      </c>
      <c r="W362">
        <v>9648857.6000000034</v>
      </c>
      <c r="X362">
        <v>9613255</v>
      </c>
      <c r="Y362">
        <v>9565592.6999999993</v>
      </c>
      <c r="Z362">
        <v>9517930.3999999985</v>
      </c>
      <c r="AA362">
        <v>9470268.0999999978</v>
      </c>
      <c r="AB362">
        <v>9422605.799999997</v>
      </c>
      <c r="AC362">
        <v>9374943.4999999963</v>
      </c>
      <c r="AD362">
        <v>9327281.1999999955</v>
      </c>
      <c r="AE362">
        <v>9279618.8999999948</v>
      </c>
      <c r="AF362">
        <v>9231956.599999994</v>
      </c>
      <c r="AG362">
        <v>9184294.2999999933</v>
      </c>
      <c r="AH362">
        <v>9136632</v>
      </c>
    </row>
    <row r="363" spans="1:34">
      <c r="A363" t="s">
        <v>138</v>
      </c>
      <c r="B363" t="s">
        <v>175</v>
      </c>
      <c r="C363">
        <f t="shared" si="5"/>
        <v>1945969</v>
      </c>
      <c r="D363">
        <v>9439174</v>
      </c>
      <c r="E363">
        <v>9415498</v>
      </c>
      <c r="F363">
        <v>9391822</v>
      </c>
      <c r="G363">
        <v>9368146</v>
      </c>
      <c r="H363">
        <v>9344470</v>
      </c>
      <c r="I363">
        <v>9320794</v>
      </c>
      <c r="J363">
        <v>9297118</v>
      </c>
      <c r="K363">
        <v>9273442</v>
      </c>
      <c r="L363">
        <v>9249766</v>
      </c>
      <c r="M363">
        <v>9226090</v>
      </c>
      <c r="N363">
        <v>9202414</v>
      </c>
      <c r="O363">
        <v>9169550</v>
      </c>
      <c r="P363">
        <v>9136686</v>
      </c>
      <c r="Q363">
        <v>9103822</v>
      </c>
      <c r="R363">
        <v>9070958</v>
      </c>
      <c r="S363">
        <v>9038094</v>
      </c>
      <c r="T363">
        <v>9005230</v>
      </c>
      <c r="U363">
        <v>8972366</v>
      </c>
      <c r="V363">
        <v>8939502</v>
      </c>
      <c r="W363">
        <v>8906638</v>
      </c>
      <c r="X363">
        <v>8873774</v>
      </c>
      <c r="Y363">
        <v>8829778</v>
      </c>
      <c r="Z363">
        <v>8785782</v>
      </c>
      <c r="AA363">
        <v>8741786</v>
      </c>
      <c r="AB363">
        <v>8697790</v>
      </c>
      <c r="AC363">
        <v>8653794</v>
      </c>
      <c r="AD363">
        <v>8609798</v>
      </c>
      <c r="AE363">
        <v>8565802</v>
      </c>
      <c r="AF363">
        <v>8521806</v>
      </c>
      <c r="AG363">
        <v>8477810</v>
      </c>
      <c r="AH363">
        <v>8433814</v>
      </c>
    </row>
    <row r="364" spans="1:34">
      <c r="A364" t="s">
        <v>138</v>
      </c>
      <c r="B364" t="s">
        <v>175</v>
      </c>
      <c r="C364">
        <f t="shared" si="5"/>
        <v>1970989</v>
      </c>
      <c r="D364">
        <v>3928334.6363636367</v>
      </c>
      <c r="E364">
        <v>3913815.2727272734</v>
      </c>
      <c r="F364">
        <v>3899295.9090909101</v>
      </c>
      <c r="G364">
        <v>3884776.5454545468</v>
      </c>
      <c r="H364">
        <v>3870257.1818181835</v>
      </c>
      <c r="I364">
        <v>3855737.8181818202</v>
      </c>
      <c r="J364">
        <v>3841218.4545454569</v>
      </c>
      <c r="K364">
        <v>3826699.0909090936</v>
      </c>
      <c r="L364">
        <v>3812179.7272727303</v>
      </c>
      <c r="M364">
        <v>3797660.363636367</v>
      </c>
      <c r="N364">
        <v>3783141</v>
      </c>
      <c r="O364">
        <v>3760444.9750000006</v>
      </c>
      <c r="P364">
        <v>3737748.9500000011</v>
      </c>
      <c r="Q364">
        <v>3715052.9250000017</v>
      </c>
      <c r="R364">
        <v>3692356.9000000022</v>
      </c>
      <c r="S364">
        <v>3669660.8750000028</v>
      </c>
      <c r="T364">
        <v>3646964.8500000034</v>
      </c>
      <c r="U364">
        <v>3624268.8250000039</v>
      </c>
      <c r="V364">
        <v>3601572.8000000045</v>
      </c>
      <c r="W364">
        <v>3578876.775000005</v>
      </c>
      <c r="X364">
        <v>3556180.75</v>
      </c>
      <c r="Y364">
        <v>3522297.7999999993</v>
      </c>
      <c r="Z364">
        <v>3488414.8499999987</v>
      </c>
      <c r="AA364">
        <v>3454531.899999998</v>
      </c>
      <c r="AB364">
        <v>3420648.9499999974</v>
      </c>
      <c r="AC364">
        <v>3386765.9999999967</v>
      </c>
      <c r="AD364">
        <v>3352883.0499999961</v>
      </c>
      <c r="AE364">
        <v>3319000.0999999954</v>
      </c>
      <c r="AF364">
        <v>3285117.1499999948</v>
      </c>
      <c r="AG364">
        <v>3251234.1999999941</v>
      </c>
      <c r="AH364">
        <v>3217351.25</v>
      </c>
    </row>
    <row r="365" spans="1:34">
      <c r="A365" t="s">
        <v>138</v>
      </c>
      <c r="B365" t="s">
        <v>175</v>
      </c>
      <c r="C365">
        <f t="shared" si="5"/>
        <v>19902010</v>
      </c>
      <c r="D365">
        <v>33085469</v>
      </c>
      <c r="E365">
        <v>33080074</v>
      </c>
      <c r="F365">
        <v>33074679</v>
      </c>
      <c r="G365">
        <v>33069284</v>
      </c>
      <c r="H365">
        <v>33063889</v>
      </c>
      <c r="I365">
        <v>33058494</v>
      </c>
      <c r="J365">
        <v>33053099</v>
      </c>
      <c r="K365">
        <v>33047704</v>
      </c>
      <c r="L365">
        <v>33042309</v>
      </c>
      <c r="M365">
        <v>33036914</v>
      </c>
      <c r="N365">
        <v>33031519</v>
      </c>
      <c r="O365">
        <v>33019192.399999999</v>
      </c>
      <c r="P365">
        <v>33006865.799999997</v>
      </c>
      <c r="Q365">
        <v>32994539.199999996</v>
      </c>
      <c r="R365">
        <v>32982212.599999994</v>
      </c>
      <c r="S365">
        <v>32969885.999999993</v>
      </c>
      <c r="T365">
        <v>32957559.399999991</v>
      </c>
      <c r="U365">
        <v>32945232.79999999</v>
      </c>
      <c r="V365">
        <v>32932906.199999988</v>
      </c>
      <c r="W365">
        <v>32920579.599999987</v>
      </c>
      <c r="X365">
        <v>32908252.999999985</v>
      </c>
      <c r="Y365">
        <v>32882310.299999986</v>
      </c>
      <c r="Z365">
        <v>32856367.599999987</v>
      </c>
      <c r="AA365">
        <v>32830424.899999987</v>
      </c>
      <c r="AB365">
        <v>32804482.199999988</v>
      </c>
      <c r="AC365">
        <v>32778539.499999989</v>
      </c>
      <c r="AD365">
        <v>32752596.79999999</v>
      </c>
      <c r="AE365">
        <v>32726654.09999999</v>
      </c>
      <c r="AF365">
        <v>32700711.399999991</v>
      </c>
      <c r="AG365">
        <v>32674768.699999992</v>
      </c>
      <c r="AH365">
        <v>32648825.999999985</v>
      </c>
    </row>
    <row r="366" spans="1:34">
      <c r="A366" t="s">
        <v>138</v>
      </c>
      <c r="B366" t="s">
        <v>175</v>
      </c>
      <c r="C366">
        <f t="shared" si="5"/>
        <v>2012020</v>
      </c>
      <c r="D366">
        <v>853338.96022727271</v>
      </c>
      <c r="E366">
        <v>853316.73295454541</v>
      </c>
      <c r="F366">
        <v>853294.50568181812</v>
      </c>
      <c r="G366">
        <v>853272.27840909082</v>
      </c>
      <c r="H366">
        <v>853250.05113636353</v>
      </c>
      <c r="I366">
        <v>853227.82386363624</v>
      </c>
      <c r="J366">
        <v>853205.59659090894</v>
      </c>
      <c r="K366">
        <v>853183.36931818165</v>
      </c>
      <c r="L366">
        <v>853161.14204545435</v>
      </c>
      <c r="M366">
        <v>853138.91477272706</v>
      </c>
      <c r="N366">
        <v>853116.6875</v>
      </c>
      <c r="O366">
        <v>853116.11875000002</v>
      </c>
      <c r="P366">
        <v>853115.55</v>
      </c>
      <c r="Q366">
        <v>853114.98125000007</v>
      </c>
      <c r="R366">
        <v>853114.41250000009</v>
      </c>
      <c r="S366">
        <v>853113.84375000012</v>
      </c>
      <c r="T366">
        <v>853113.27500000014</v>
      </c>
      <c r="U366">
        <v>853112.70625000016</v>
      </c>
      <c r="V366">
        <v>853112.13750000019</v>
      </c>
      <c r="W366">
        <v>853111.56875000021</v>
      </c>
      <c r="X366">
        <v>853111</v>
      </c>
      <c r="Y366">
        <v>853013.5625</v>
      </c>
      <c r="Z366">
        <v>852916.125</v>
      </c>
      <c r="AA366">
        <v>852818.6875</v>
      </c>
      <c r="AB366">
        <v>852721.25</v>
      </c>
      <c r="AC366">
        <v>852623.8125</v>
      </c>
      <c r="AD366">
        <v>852526.375</v>
      </c>
      <c r="AE366">
        <v>852428.9375</v>
      </c>
      <c r="AF366">
        <v>852331.5</v>
      </c>
      <c r="AG366">
        <v>852234.0625</v>
      </c>
      <c r="AH366">
        <v>852136.625</v>
      </c>
    </row>
    <row r="367" spans="1:34">
      <c r="A367" t="s">
        <v>138</v>
      </c>
      <c r="B367" t="s">
        <v>177</v>
      </c>
      <c r="C367">
        <f t="shared" si="5"/>
        <v>1945</v>
      </c>
      <c r="D367">
        <v>9977663.0909090918</v>
      </c>
      <c r="E367">
        <v>9948264.1818181835</v>
      </c>
      <c r="F367">
        <v>9918865.2727272753</v>
      </c>
      <c r="G367">
        <v>9889466.363636367</v>
      </c>
      <c r="H367">
        <v>9860067.4545454588</v>
      </c>
      <c r="I367">
        <v>9830668.5454545505</v>
      </c>
      <c r="J367">
        <v>9801269.6363636423</v>
      </c>
      <c r="K367">
        <v>9771870.727272734</v>
      </c>
      <c r="L367">
        <v>9742471.8181818258</v>
      </c>
      <c r="M367">
        <v>9713072.9090909176</v>
      </c>
      <c r="N367">
        <v>9683674</v>
      </c>
      <c r="O367">
        <v>9648899.8000000007</v>
      </c>
      <c r="P367">
        <v>9614125.6000000015</v>
      </c>
      <c r="Q367">
        <v>9579351.4000000022</v>
      </c>
      <c r="R367">
        <v>9544577.200000003</v>
      </c>
      <c r="S367">
        <v>9509803.0000000037</v>
      </c>
      <c r="T367">
        <v>9475028.8000000045</v>
      </c>
      <c r="U367">
        <v>9440254.6000000052</v>
      </c>
      <c r="V367">
        <v>9405480.400000006</v>
      </c>
      <c r="W367">
        <v>9370706.2000000067</v>
      </c>
      <c r="X367">
        <v>9335932</v>
      </c>
      <c r="Y367">
        <v>9289343</v>
      </c>
      <c r="Z367">
        <v>9242754</v>
      </c>
      <c r="AA367">
        <v>9196165</v>
      </c>
      <c r="AB367">
        <v>9149576</v>
      </c>
      <c r="AC367">
        <v>9102987</v>
      </c>
      <c r="AD367">
        <v>9056398</v>
      </c>
      <c r="AE367">
        <v>9009809</v>
      </c>
      <c r="AF367">
        <v>8963220</v>
      </c>
      <c r="AG367">
        <v>8916631</v>
      </c>
      <c r="AH367">
        <v>8870042</v>
      </c>
    </row>
    <row r="368" spans="1:34">
      <c r="A368" t="s">
        <v>138</v>
      </c>
      <c r="B368" t="s">
        <v>177</v>
      </c>
      <c r="C368">
        <f t="shared" si="5"/>
        <v>1945969</v>
      </c>
      <c r="D368">
        <v>9210151.5454545449</v>
      </c>
      <c r="E368">
        <v>9183014.0909090899</v>
      </c>
      <c r="F368">
        <v>9155876.6363636348</v>
      </c>
      <c r="G368">
        <v>9128739.1818181798</v>
      </c>
      <c r="H368">
        <v>9101601.7272727247</v>
      </c>
      <c r="I368">
        <v>9074464.2727272697</v>
      </c>
      <c r="J368">
        <v>9047326.8181818146</v>
      </c>
      <c r="K368">
        <v>9020189.3636363596</v>
      </c>
      <c r="L368">
        <v>8993051.9090909045</v>
      </c>
      <c r="M368">
        <v>8965914.4545454495</v>
      </c>
      <c r="N368">
        <v>8938777</v>
      </c>
      <c r="O368">
        <v>8906677.6999999993</v>
      </c>
      <c r="P368">
        <v>8874578.3999999985</v>
      </c>
      <c r="Q368">
        <v>8842479.0999999978</v>
      </c>
      <c r="R368">
        <v>8810379.799999997</v>
      </c>
      <c r="S368">
        <v>8778280.4999999963</v>
      </c>
      <c r="T368">
        <v>8746181.1999999955</v>
      </c>
      <c r="U368">
        <v>8714081.8999999948</v>
      </c>
      <c r="V368">
        <v>8681982.599999994</v>
      </c>
      <c r="W368">
        <v>8649883.2999999933</v>
      </c>
      <c r="X368">
        <v>8617784</v>
      </c>
      <c r="Y368">
        <v>8574778.75</v>
      </c>
      <c r="Z368">
        <v>8531773.5</v>
      </c>
      <c r="AA368">
        <v>8488768.25</v>
      </c>
      <c r="AB368">
        <v>8445763</v>
      </c>
      <c r="AC368">
        <v>8402757.75</v>
      </c>
      <c r="AD368">
        <v>8359752.5</v>
      </c>
      <c r="AE368">
        <v>8316747.25</v>
      </c>
      <c r="AF368">
        <v>8273742</v>
      </c>
      <c r="AG368">
        <v>8230736.75</v>
      </c>
      <c r="AH368">
        <v>8187731.5</v>
      </c>
    </row>
    <row r="369" spans="1:34">
      <c r="A369" t="s">
        <v>138</v>
      </c>
      <c r="B369" t="s">
        <v>177</v>
      </c>
      <c r="C369">
        <f t="shared" si="5"/>
        <v>1970989</v>
      </c>
      <c r="D369">
        <v>14254391.386363637</v>
      </c>
      <c r="E369">
        <v>14233910.772727273</v>
      </c>
      <c r="F369">
        <v>14213430.15909091</v>
      </c>
      <c r="G369">
        <v>14192949.545454547</v>
      </c>
      <c r="H369">
        <v>14172468.931818184</v>
      </c>
      <c r="I369">
        <v>14151988.31818182</v>
      </c>
      <c r="J369">
        <v>14131507.704545457</v>
      </c>
      <c r="K369">
        <v>14111027.090909094</v>
      </c>
      <c r="L369">
        <v>14090546.47727273</v>
      </c>
      <c r="M369">
        <v>14070065.863636367</v>
      </c>
      <c r="N369">
        <v>14049585.25</v>
      </c>
      <c r="O369">
        <v>14027363.649999999</v>
      </c>
      <c r="P369">
        <v>14005142.049999997</v>
      </c>
      <c r="Q369">
        <v>13982920.449999996</v>
      </c>
      <c r="R369">
        <v>13960698.849999994</v>
      </c>
      <c r="S369">
        <v>13938477.249999993</v>
      </c>
      <c r="T369">
        <v>13916255.649999991</v>
      </c>
      <c r="U369">
        <v>13894034.04999999</v>
      </c>
      <c r="V369">
        <v>13871812.449999988</v>
      </c>
      <c r="W369">
        <v>13849590.849999987</v>
      </c>
      <c r="X369">
        <v>13827369.249999993</v>
      </c>
      <c r="Y369">
        <v>13794226.599999992</v>
      </c>
      <c r="Z369">
        <v>13761083.949999992</v>
      </c>
      <c r="AA369">
        <v>13727941.299999991</v>
      </c>
      <c r="AB369">
        <v>13694798.649999991</v>
      </c>
      <c r="AC369">
        <v>13661655.999999991</v>
      </c>
      <c r="AD369">
        <v>13628513.34999999</v>
      </c>
      <c r="AE369">
        <v>13595370.69999999</v>
      </c>
      <c r="AF369">
        <v>13562228.04999999</v>
      </c>
      <c r="AG369">
        <v>13529085.399999989</v>
      </c>
      <c r="AH369">
        <v>13495942.749999996</v>
      </c>
    </row>
    <row r="370" spans="1:34">
      <c r="A370" t="s">
        <v>138</v>
      </c>
      <c r="B370" t="s">
        <v>177</v>
      </c>
      <c r="C370">
        <f t="shared" si="5"/>
        <v>19902010</v>
      </c>
      <c r="D370">
        <v>11136981.545454543</v>
      </c>
      <c r="E370">
        <v>11117169.090909086</v>
      </c>
      <c r="F370">
        <v>11097356.636363629</v>
      </c>
      <c r="G370">
        <v>11077544.181818172</v>
      </c>
      <c r="H370">
        <v>11057731.727272715</v>
      </c>
      <c r="I370">
        <v>11037919.272727259</v>
      </c>
      <c r="J370">
        <v>11018106.818181802</v>
      </c>
      <c r="K370">
        <v>10998294.363636345</v>
      </c>
      <c r="L370">
        <v>10978481.909090888</v>
      </c>
      <c r="M370">
        <v>10958669.454545431</v>
      </c>
      <c r="N370">
        <v>10938857</v>
      </c>
      <c r="O370">
        <v>10926728.599999998</v>
      </c>
      <c r="P370">
        <v>10914600.199999996</v>
      </c>
      <c r="Q370">
        <v>10902471.799999993</v>
      </c>
      <c r="R370">
        <v>10890343.399999991</v>
      </c>
      <c r="S370">
        <v>10878214.999999989</v>
      </c>
      <c r="T370">
        <v>10866086.599999987</v>
      </c>
      <c r="U370">
        <v>10853958.199999984</v>
      </c>
      <c r="V370">
        <v>10841829.799999982</v>
      </c>
      <c r="W370">
        <v>10829701.39999998</v>
      </c>
      <c r="X370">
        <v>10817573</v>
      </c>
      <c r="Y370">
        <v>10792014.099999998</v>
      </c>
      <c r="Z370">
        <v>10766455.199999996</v>
      </c>
      <c r="AA370">
        <v>10740896.299999993</v>
      </c>
      <c r="AB370">
        <v>10715337.399999991</v>
      </c>
      <c r="AC370">
        <v>10689778.499999989</v>
      </c>
      <c r="AD370">
        <v>10664219.599999987</v>
      </c>
      <c r="AE370">
        <v>10638660.699999984</v>
      </c>
      <c r="AF370">
        <v>10613101.799999982</v>
      </c>
      <c r="AG370">
        <v>10587542.89999998</v>
      </c>
      <c r="AH370">
        <v>10561984</v>
      </c>
    </row>
    <row r="371" spans="1:34">
      <c r="A371" t="s">
        <v>138</v>
      </c>
      <c r="B371" t="s">
        <v>177</v>
      </c>
      <c r="C371">
        <f t="shared" si="5"/>
        <v>2012020</v>
      </c>
      <c r="D371">
        <v>633822.70454545459</v>
      </c>
      <c r="E371">
        <v>633306.28409090918</v>
      </c>
      <c r="F371">
        <v>632789.86363636376</v>
      </c>
      <c r="G371">
        <v>632273.44318181835</v>
      </c>
      <c r="H371">
        <v>631757.02272727294</v>
      </c>
      <c r="I371">
        <v>631240.60227272753</v>
      </c>
      <c r="J371">
        <v>630724.18181818211</v>
      </c>
      <c r="K371">
        <v>630207.7613636367</v>
      </c>
      <c r="L371">
        <v>629691.34090909129</v>
      </c>
      <c r="M371">
        <v>629174.92045454588</v>
      </c>
      <c r="N371">
        <v>628658.5</v>
      </c>
      <c r="O371">
        <v>628653.32187500002</v>
      </c>
      <c r="P371">
        <v>628648.14374999993</v>
      </c>
      <c r="Q371">
        <v>628642.96562499984</v>
      </c>
      <c r="R371">
        <v>628637.78749999974</v>
      </c>
      <c r="S371">
        <v>628632.60937499965</v>
      </c>
      <c r="T371">
        <v>628627.43124999956</v>
      </c>
      <c r="U371">
        <v>628622.25312499946</v>
      </c>
      <c r="V371">
        <v>628617.07499999937</v>
      </c>
      <c r="W371">
        <v>628611.89687499928</v>
      </c>
      <c r="X371">
        <v>628606.71874999965</v>
      </c>
      <c r="Y371">
        <v>628438.0281249996</v>
      </c>
      <c r="Z371">
        <v>628269.33749999956</v>
      </c>
      <c r="AA371">
        <v>628100.64687499951</v>
      </c>
      <c r="AB371">
        <v>627931.95624999946</v>
      </c>
      <c r="AC371">
        <v>627763.26562499942</v>
      </c>
      <c r="AD371">
        <v>627594.57499999937</v>
      </c>
      <c r="AE371">
        <v>627425.88437499932</v>
      </c>
      <c r="AF371">
        <v>627257.19374999928</v>
      </c>
      <c r="AG371">
        <v>627088.50312499923</v>
      </c>
      <c r="AH371">
        <v>626919.81249999965</v>
      </c>
    </row>
    <row r="372" spans="1:34">
      <c r="A372" t="s">
        <v>138</v>
      </c>
      <c r="B372" t="s">
        <v>179</v>
      </c>
      <c r="C372">
        <f t="shared" si="5"/>
        <v>1945</v>
      </c>
      <c r="D372">
        <v>7830059.8636363633</v>
      </c>
      <c r="E372">
        <v>7806766.7272727266</v>
      </c>
      <c r="F372">
        <v>7783473.5909090899</v>
      </c>
      <c r="G372">
        <v>7760180.4545454532</v>
      </c>
      <c r="H372">
        <v>7736887.3181818165</v>
      </c>
      <c r="I372">
        <v>7713594.1818181798</v>
      </c>
      <c r="J372">
        <v>7690301.0454545431</v>
      </c>
      <c r="K372">
        <v>7667007.9090909064</v>
      </c>
      <c r="L372">
        <v>7643714.7727272697</v>
      </c>
      <c r="M372">
        <v>7620421.636363633</v>
      </c>
      <c r="N372">
        <v>7597128.5</v>
      </c>
      <c r="O372">
        <v>7569302.8499999996</v>
      </c>
      <c r="P372">
        <v>7541477.1999999993</v>
      </c>
      <c r="Q372">
        <v>7513651.5499999989</v>
      </c>
      <c r="R372">
        <v>7485825.8999999985</v>
      </c>
      <c r="S372">
        <v>7458000.2499999981</v>
      </c>
      <c r="T372">
        <v>7430174.5999999978</v>
      </c>
      <c r="U372">
        <v>7402348.9499999974</v>
      </c>
      <c r="V372">
        <v>7374523.299999997</v>
      </c>
      <c r="W372">
        <v>7346697.6499999966</v>
      </c>
      <c r="X372">
        <v>7318872</v>
      </c>
      <c r="Y372">
        <v>7281505.3499999996</v>
      </c>
      <c r="Z372">
        <v>7244138.6999999993</v>
      </c>
      <c r="AA372">
        <v>7206772.0499999989</v>
      </c>
      <c r="AB372">
        <v>7169405.3999999985</v>
      </c>
      <c r="AC372">
        <v>7132038.7499999981</v>
      </c>
      <c r="AD372">
        <v>7094672.0999999978</v>
      </c>
      <c r="AE372">
        <v>7057305.4499999974</v>
      </c>
      <c r="AF372">
        <v>7019938.799999997</v>
      </c>
      <c r="AG372">
        <v>6982572.1499999966</v>
      </c>
      <c r="AH372">
        <v>6945205.5</v>
      </c>
    </row>
    <row r="373" spans="1:34">
      <c r="A373" t="s">
        <v>138</v>
      </c>
      <c r="B373" t="s">
        <v>179</v>
      </c>
      <c r="C373">
        <f t="shared" si="5"/>
        <v>1945969</v>
      </c>
      <c r="D373">
        <v>7227747.6363636367</v>
      </c>
      <c r="E373">
        <v>7206246.2727272734</v>
      </c>
      <c r="F373">
        <v>7184744.9090909101</v>
      </c>
      <c r="G373">
        <v>7163243.5454545468</v>
      </c>
      <c r="H373">
        <v>7141742.1818181835</v>
      </c>
      <c r="I373">
        <v>7120240.8181818202</v>
      </c>
      <c r="J373">
        <v>7098739.4545454569</v>
      </c>
      <c r="K373">
        <v>7077238.0909090936</v>
      </c>
      <c r="L373">
        <v>7055736.7272727303</v>
      </c>
      <c r="M373">
        <v>7034235.363636367</v>
      </c>
      <c r="N373">
        <v>7012734</v>
      </c>
      <c r="O373">
        <v>6987048.7999999998</v>
      </c>
      <c r="P373">
        <v>6961363.5999999996</v>
      </c>
      <c r="Q373">
        <v>6935678.3999999994</v>
      </c>
      <c r="R373">
        <v>6909993.1999999993</v>
      </c>
      <c r="S373">
        <v>6884307.9999999991</v>
      </c>
      <c r="T373">
        <v>6858622.7999999989</v>
      </c>
      <c r="U373">
        <v>6832937.5999999987</v>
      </c>
      <c r="V373">
        <v>6807252.3999999985</v>
      </c>
      <c r="W373">
        <v>6781567.1999999983</v>
      </c>
      <c r="X373">
        <v>6755882</v>
      </c>
      <c r="Y373">
        <v>6721389.7000000002</v>
      </c>
      <c r="Z373">
        <v>6686897.4000000004</v>
      </c>
      <c r="AA373">
        <v>6652405.1000000006</v>
      </c>
      <c r="AB373">
        <v>6617912.8000000007</v>
      </c>
      <c r="AC373">
        <v>6583420.5000000009</v>
      </c>
      <c r="AD373">
        <v>6548928.2000000011</v>
      </c>
      <c r="AE373">
        <v>6514435.9000000013</v>
      </c>
      <c r="AF373">
        <v>6479943.6000000015</v>
      </c>
      <c r="AG373">
        <v>6445451.3000000017</v>
      </c>
      <c r="AH373">
        <v>6410959</v>
      </c>
    </row>
    <row r="374" spans="1:34">
      <c r="A374" t="s">
        <v>138</v>
      </c>
      <c r="B374" t="s">
        <v>179</v>
      </c>
      <c r="C374">
        <f t="shared" si="5"/>
        <v>1970989</v>
      </c>
      <c r="D374">
        <v>15074009.181818182</v>
      </c>
      <c r="E374">
        <v>15054445.113636363</v>
      </c>
      <c r="F374">
        <v>15034881.045454545</v>
      </c>
      <c r="G374">
        <v>15015316.977272727</v>
      </c>
      <c r="H374">
        <v>14995752.909090908</v>
      </c>
      <c r="I374">
        <v>14976188.84090909</v>
      </c>
      <c r="J374">
        <v>14956624.772727272</v>
      </c>
      <c r="K374">
        <v>14937060.704545453</v>
      </c>
      <c r="L374">
        <v>14917496.636363635</v>
      </c>
      <c r="M374">
        <v>14897932.568181816</v>
      </c>
      <c r="N374">
        <v>14878368.499999996</v>
      </c>
      <c r="O374">
        <v>14857297.324999996</v>
      </c>
      <c r="P374">
        <v>14836226.149999995</v>
      </c>
      <c r="Q374">
        <v>14815154.974999994</v>
      </c>
      <c r="R374">
        <v>14794083.799999993</v>
      </c>
      <c r="S374">
        <v>14773012.624999993</v>
      </c>
      <c r="T374">
        <v>14751941.449999992</v>
      </c>
      <c r="U374">
        <v>14730870.274999991</v>
      </c>
      <c r="V374">
        <v>14709799.09999999</v>
      </c>
      <c r="W374">
        <v>14688727.92499999</v>
      </c>
      <c r="X374">
        <v>14667656.749999989</v>
      </c>
      <c r="Y374">
        <v>14635433.474999988</v>
      </c>
      <c r="Z374">
        <v>14603210.199999988</v>
      </c>
      <c r="AA374">
        <v>14570986.924999988</v>
      </c>
      <c r="AB374">
        <v>14538763.649999987</v>
      </c>
      <c r="AC374">
        <v>14506540.374999987</v>
      </c>
      <c r="AD374">
        <v>14474317.099999987</v>
      </c>
      <c r="AE374">
        <v>14442093.824999986</v>
      </c>
      <c r="AF374">
        <v>14409870.549999986</v>
      </c>
      <c r="AG374">
        <v>14377647.274999985</v>
      </c>
      <c r="AH374">
        <v>14345423.999999985</v>
      </c>
    </row>
    <row r="375" spans="1:34">
      <c r="A375" t="s">
        <v>138</v>
      </c>
      <c r="B375" t="s">
        <v>179</v>
      </c>
      <c r="C375">
        <f t="shared" si="5"/>
        <v>19902010</v>
      </c>
      <c r="D375">
        <v>31945211</v>
      </c>
      <c r="E375">
        <v>31924268</v>
      </c>
      <c r="F375">
        <v>31903325</v>
      </c>
      <c r="G375">
        <v>31882382</v>
      </c>
      <c r="H375">
        <v>31861439</v>
      </c>
      <c r="I375">
        <v>31840496</v>
      </c>
      <c r="J375">
        <v>31819553</v>
      </c>
      <c r="K375">
        <v>31798610</v>
      </c>
      <c r="L375">
        <v>31777667</v>
      </c>
      <c r="M375">
        <v>31756724</v>
      </c>
      <c r="N375">
        <v>31735781.000000019</v>
      </c>
      <c r="O375">
        <v>31721498.200000018</v>
      </c>
      <c r="P375">
        <v>31707215.400000017</v>
      </c>
      <c r="Q375">
        <v>31692932.600000016</v>
      </c>
      <c r="R375">
        <v>31678649.800000016</v>
      </c>
      <c r="S375">
        <v>31664367.000000015</v>
      </c>
      <c r="T375">
        <v>31650084.200000014</v>
      </c>
      <c r="U375">
        <v>31635801.400000013</v>
      </c>
      <c r="V375">
        <v>31621518.600000013</v>
      </c>
      <c r="W375">
        <v>31607235.800000012</v>
      </c>
      <c r="X375">
        <v>31592953.000000019</v>
      </c>
      <c r="Y375">
        <v>31564255.300000019</v>
      </c>
      <c r="Z375">
        <v>31535557.600000016</v>
      </c>
      <c r="AA375">
        <v>31506859.900000013</v>
      </c>
      <c r="AB375">
        <v>31478162.20000001</v>
      </c>
      <c r="AC375">
        <v>31449464.500000007</v>
      </c>
      <c r="AD375">
        <v>31420766.800000004</v>
      </c>
      <c r="AE375">
        <v>31392069.100000001</v>
      </c>
      <c r="AF375">
        <v>31363371.399999999</v>
      </c>
      <c r="AG375">
        <v>31334673.699999996</v>
      </c>
      <c r="AH375">
        <v>31305976.000000007</v>
      </c>
    </row>
    <row r="376" spans="1:34">
      <c r="A376" t="s">
        <v>138</v>
      </c>
      <c r="B376" t="s">
        <v>179</v>
      </c>
      <c r="C376">
        <f t="shared" si="5"/>
        <v>2012020</v>
      </c>
      <c r="D376">
        <v>797824.73579545459</v>
      </c>
      <c r="E376">
        <v>797432.40909090918</v>
      </c>
      <c r="F376">
        <v>797040.08238636376</v>
      </c>
      <c r="G376">
        <v>796647.75568181835</v>
      </c>
      <c r="H376">
        <v>796255.42897727294</v>
      </c>
      <c r="I376">
        <v>795863.10227272753</v>
      </c>
      <c r="J376">
        <v>795470.77556818211</v>
      </c>
      <c r="K376">
        <v>795078.4488636367</v>
      </c>
      <c r="L376">
        <v>794686.12215909129</v>
      </c>
      <c r="M376">
        <v>794293.79545454588</v>
      </c>
      <c r="N376">
        <v>793901.46875000058</v>
      </c>
      <c r="O376">
        <v>793900.71562500054</v>
      </c>
      <c r="P376">
        <v>793899.96250000049</v>
      </c>
      <c r="Q376">
        <v>793899.20937500044</v>
      </c>
      <c r="R376">
        <v>793898.4562500004</v>
      </c>
      <c r="S376">
        <v>793897.70312500035</v>
      </c>
      <c r="T376">
        <v>793896.9500000003</v>
      </c>
      <c r="U376">
        <v>793896.19687500026</v>
      </c>
      <c r="V376">
        <v>793895.44375000021</v>
      </c>
      <c r="W376">
        <v>793894.69062500016</v>
      </c>
      <c r="X376">
        <v>793893.93750000012</v>
      </c>
      <c r="Y376">
        <v>793795.88125000009</v>
      </c>
      <c r="Z376">
        <v>793697.82500000019</v>
      </c>
      <c r="AA376">
        <v>793599.76875000028</v>
      </c>
      <c r="AB376">
        <v>793501.71250000037</v>
      </c>
      <c r="AC376">
        <v>793403.65625000047</v>
      </c>
      <c r="AD376">
        <v>793305.60000000056</v>
      </c>
      <c r="AE376">
        <v>793207.54375000065</v>
      </c>
      <c r="AF376">
        <v>793109.48750000075</v>
      </c>
      <c r="AG376">
        <v>793011.43125000084</v>
      </c>
      <c r="AH376">
        <v>792913.37500000047</v>
      </c>
    </row>
    <row r="377" spans="1:34">
      <c r="A377" t="s">
        <v>138</v>
      </c>
      <c r="B377" t="s">
        <v>181</v>
      </c>
      <c r="C377">
        <f t="shared" si="5"/>
        <v>1945</v>
      </c>
      <c r="D377">
        <v>15710039.363636363</v>
      </c>
      <c r="E377">
        <v>15667854.727272727</v>
      </c>
      <c r="F377">
        <v>15625670.09090909</v>
      </c>
      <c r="G377">
        <v>15583485.454545453</v>
      </c>
      <c r="H377">
        <v>15541300.818181816</v>
      </c>
      <c r="I377">
        <v>15499116.18181818</v>
      </c>
      <c r="J377">
        <v>15456931.545454543</v>
      </c>
      <c r="K377">
        <v>15414746.909090906</v>
      </c>
      <c r="L377">
        <v>15372562.27272727</v>
      </c>
      <c r="M377">
        <v>15330377.636363633</v>
      </c>
      <c r="N377">
        <v>15288193</v>
      </c>
      <c r="O377">
        <v>15227907.199999999</v>
      </c>
      <c r="P377">
        <v>15167621.399999999</v>
      </c>
      <c r="Q377">
        <v>15107335.599999998</v>
      </c>
      <c r="R377">
        <v>15047049.799999997</v>
      </c>
      <c r="S377">
        <v>14986763.999999996</v>
      </c>
      <c r="T377">
        <v>14926478.199999996</v>
      </c>
      <c r="U377">
        <v>14866192.399999995</v>
      </c>
      <c r="V377">
        <v>14805906.599999994</v>
      </c>
      <c r="W377">
        <v>14745620.799999993</v>
      </c>
      <c r="X377">
        <v>14685335</v>
      </c>
      <c r="Y377">
        <v>14601294.5</v>
      </c>
      <c r="Z377">
        <v>14517254</v>
      </c>
      <c r="AA377">
        <v>14433213.5</v>
      </c>
      <c r="AB377">
        <v>14349173</v>
      </c>
      <c r="AC377">
        <v>14265132.5</v>
      </c>
      <c r="AD377">
        <v>14181092</v>
      </c>
      <c r="AE377">
        <v>14097051.5</v>
      </c>
      <c r="AF377">
        <v>14013011</v>
      </c>
      <c r="AG377">
        <v>13928970.5</v>
      </c>
      <c r="AH377">
        <v>13844930</v>
      </c>
    </row>
    <row r="378" spans="1:34">
      <c r="A378" t="s">
        <v>138</v>
      </c>
      <c r="B378" t="s">
        <v>181</v>
      </c>
      <c r="C378">
        <f t="shared" si="5"/>
        <v>1945969</v>
      </c>
      <c r="D378">
        <v>14501574.363636363</v>
      </c>
      <c r="E378">
        <v>14462634.727272727</v>
      </c>
      <c r="F378">
        <v>14423695.09090909</v>
      </c>
      <c r="G378">
        <v>14384755.454545453</v>
      </c>
      <c r="H378">
        <v>14345815.818181816</v>
      </c>
      <c r="I378">
        <v>14306876.18181818</v>
      </c>
      <c r="J378">
        <v>14267936.545454543</v>
      </c>
      <c r="K378">
        <v>14228996.909090906</v>
      </c>
      <c r="L378">
        <v>14190057.27272727</v>
      </c>
      <c r="M378">
        <v>14151117.636363633</v>
      </c>
      <c r="N378">
        <v>14112178</v>
      </c>
      <c r="O378">
        <v>14056529.6</v>
      </c>
      <c r="P378">
        <v>14000881.199999999</v>
      </c>
      <c r="Q378">
        <v>13945232.799999999</v>
      </c>
      <c r="R378">
        <v>13889584.399999999</v>
      </c>
      <c r="S378">
        <v>13833935.999999998</v>
      </c>
      <c r="T378">
        <v>13778287.599999998</v>
      </c>
      <c r="U378">
        <v>13722639.199999997</v>
      </c>
      <c r="V378">
        <v>13666990.799999997</v>
      </c>
      <c r="W378">
        <v>13611342.399999997</v>
      </c>
      <c r="X378">
        <v>13555694</v>
      </c>
      <c r="Y378">
        <v>13478118.199999999</v>
      </c>
      <c r="Z378">
        <v>13400542.399999999</v>
      </c>
      <c r="AA378">
        <v>13322966.599999998</v>
      </c>
      <c r="AB378">
        <v>13245390.799999997</v>
      </c>
      <c r="AC378">
        <v>13167814.999999996</v>
      </c>
      <c r="AD378">
        <v>13090239.199999996</v>
      </c>
      <c r="AE378">
        <v>13012663.399999995</v>
      </c>
      <c r="AF378">
        <v>12935087.599999994</v>
      </c>
      <c r="AG378">
        <v>12857511.799999993</v>
      </c>
      <c r="AH378">
        <v>12779936</v>
      </c>
    </row>
    <row r="379" spans="1:34">
      <c r="A379" t="s">
        <v>138</v>
      </c>
      <c r="B379" t="s">
        <v>181</v>
      </c>
      <c r="C379">
        <f t="shared" si="5"/>
        <v>1970989</v>
      </c>
      <c r="D379">
        <v>6040230.6818181816</v>
      </c>
      <c r="E379">
        <v>6021913.8636363633</v>
      </c>
      <c r="F379">
        <v>6003597.0454545449</v>
      </c>
      <c r="G379">
        <v>5985280.2272727266</v>
      </c>
      <c r="H379">
        <v>5966963.4090909082</v>
      </c>
      <c r="I379">
        <v>5948646.5909090899</v>
      </c>
      <c r="J379">
        <v>5930329.7727272715</v>
      </c>
      <c r="K379">
        <v>5912012.9545454532</v>
      </c>
      <c r="L379">
        <v>5893696.1363636348</v>
      </c>
      <c r="M379">
        <v>5875379.3181818165</v>
      </c>
      <c r="N379">
        <v>5857062.4999999953</v>
      </c>
      <c r="O379">
        <v>5830695.2499999953</v>
      </c>
      <c r="P379">
        <v>5804327.9999999953</v>
      </c>
      <c r="Q379">
        <v>5777960.7499999953</v>
      </c>
      <c r="R379">
        <v>5751593.4999999953</v>
      </c>
      <c r="S379">
        <v>5725226.2499999953</v>
      </c>
      <c r="T379">
        <v>5698858.9999999953</v>
      </c>
      <c r="U379">
        <v>5672491.7499999953</v>
      </c>
      <c r="V379">
        <v>5646124.4999999953</v>
      </c>
      <c r="W379">
        <v>5619757.2499999953</v>
      </c>
      <c r="X379">
        <v>5593389.9999999935</v>
      </c>
      <c r="Y379">
        <v>5556212.974999994</v>
      </c>
      <c r="Z379">
        <v>5519035.9499999937</v>
      </c>
      <c r="AA379">
        <v>5481858.9249999933</v>
      </c>
      <c r="AB379">
        <v>5444681.8999999929</v>
      </c>
      <c r="AC379">
        <v>5407504.8749999925</v>
      </c>
      <c r="AD379">
        <v>5370327.8499999922</v>
      </c>
      <c r="AE379">
        <v>5333150.8249999918</v>
      </c>
      <c r="AF379">
        <v>5295973.7999999914</v>
      </c>
      <c r="AG379">
        <v>5258796.7749999911</v>
      </c>
      <c r="AH379">
        <v>5221619.7499999907</v>
      </c>
    </row>
    <row r="380" spans="1:34">
      <c r="A380" t="s">
        <v>138</v>
      </c>
      <c r="B380" t="s">
        <v>181</v>
      </c>
      <c r="C380">
        <f t="shared" si="5"/>
        <v>19902010</v>
      </c>
      <c r="D380">
        <v>1022445.5965909088</v>
      </c>
      <c r="E380">
        <v>1021321.4431818177</v>
      </c>
      <c r="F380">
        <v>1020197.2897727265</v>
      </c>
      <c r="G380">
        <v>1019073.1363636353</v>
      </c>
      <c r="H380">
        <v>1017948.9829545441</v>
      </c>
      <c r="I380">
        <v>1016824.829545453</v>
      </c>
      <c r="J380">
        <v>1015700.6761363618</v>
      </c>
      <c r="K380">
        <v>1014576.5227272706</v>
      </c>
      <c r="L380">
        <v>1013452.3693181794</v>
      </c>
      <c r="M380">
        <v>1012328.2159090883</v>
      </c>
      <c r="N380">
        <v>1011204.0625</v>
      </c>
      <c r="O380">
        <v>1009722.425</v>
      </c>
      <c r="P380">
        <v>1008240.7875000001</v>
      </c>
      <c r="Q380">
        <v>1006759.1500000001</v>
      </c>
      <c r="R380">
        <v>1005277.5125000002</v>
      </c>
      <c r="S380">
        <v>1003795.8750000002</v>
      </c>
      <c r="T380">
        <v>1002314.2375000003</v>
      </c>
      <c r="U380">
        <v>1000832.6000000003</v>
      </c>
      <c r="V380">
        <v>999350.96250000037</v>
      </c>
      <c r="W380">
        <v>997869.32500000042</v>
      </c>
      <c r="X380">
        <v>996387.6875</v>
      </c>
      <c r="Y380">
        <v>992828.85000000009</v>
      </c>
      <c r="Z380">
        <v>989270.01250000019</v>
      </c>
      <c r="AA380">
        <v>985711.17500000028</v>
      </c>
      <c r="AB380">
        <v>982152.33750000037</v>
      </c>
      <c r="AC380">
        <v>978593.50000000047</v>
      </c>
      <c r="AD380">
        <v>975034.66250000056</v>
      </c>
      <c r="AE380">
        <v>971475.82500000065</v>
      </c>
      <c r="AF380">
        <v>967916.98750000075</v>
      </c>
      <c r="AG380">
        <v>964358.15000000084</v>
      </c>
      <c r="AH380">
        <v>960799.3125</v>
      </c>
    </row>
    <row r="381" spans="1:34">
      <c r="A381" t="s">
        <v>138</v>
      </c>
      <c r="B381" t="s">
        <v>181</v>
      </c>
      <c r="C381">
        <f t="shared" si="5"/>
        <v>2012020</v>
      </c>
      <c r="D381">
        <v>871926.97443181812</v>
      </c>
      <c r="E381">
        <v>871782.10511363624</v>
      </c>
      <c r="F381">
        <v>871637.23579545435</v>
      </c>
      <c r="G381">
        <v>871492.36647727247</v>
      </c>
      <c r="H381">
        <v>871347.49715909059</v>
      </c>
      <c r="I381">
        <v>871202.62784090871</v>
      </c>
      <c r="J381">
        <v>871057.75852272683</v>
      </c>
      <c r="K381">
        <v>870912.88920454495</v>
      </c>
      <c r="L381">
        <v>870768.01988636306</v>
      </c>
      <c r="M381">
        <v>870623.15056818118</v>
      </c>
      <c r="N381">
        <v>870478.28124999942</v>
      </c>
      <c r="O381">
        <v>870471.24374999944</v>
      </c>
      <c r="P381">
        <v>870464.20624999946</v>
      </c>
      <c r="Q381">
        <v>870457.16874999949</v>
      </c>
      <c r="R381">
        <v>870450.13124999951</v>
      </c>
      <c r="S381">
        <v>870443.09374999953</v>
      </c>
      <c r="T381">
        <v>870436.05624999956</v>
      </c>
      <c r="U381">
        <v>870429.01874999958</v>
      </c>
      <c r="V381">
        <v>870421.9812499996</v>
      </c>
      <c r="W381">
        <v>870414.94374999963</v>
      </c>
      <c r="X381">
        <v>870407.90624999942</v>
      </c>
      <c r="Y381">
        <v>870222.32812499942</v>
      </c>
      <c r="Z381">
        <v>870036.74999999942</v>
      </c>
      <c r="AA381">
        <v>869851.17187499942</v>
      </c>
      <c r="AB381">
        <v>869665.59374999942</v>
      </c>
      <c r="AC381">
        <v>869480.01562499942</v>
      </c>
      <c r="AD381">
        <v>869294.43749999942</v>
      </c>
      <c r="AE381">
        <v>869108.85937499942</v>
      </c>
      <c r="AF381">
        <v>868923.28124999942</v>
      </c>
      <c r="AG381">
        <v>868737.70312499942</v>
      </c>
      <c r="AH381">
        <v>868552.12499999942</v>
      </c>
    </row>
    <row r="382" spans="1:34">
      <c r="A382" t="s">
        <v>138</v>
      </c>
      <c r="B382" t="s">
        <v>183</v>
      </c>
      <c r="C382">
        <f t="shared" si="5"/>
        <v>1945</v>
      </c>
      <c r="D382">
        <v>8741345</v>
      </c>
      <c r="E382">
        <v>8717849</v>
      </c>
      <c r="F382">
        <v>8694353</v>
      </c>
      <c r="G382">
        <v>8670857</v>
      </c>
      <c r="H382">
        <v>8647361</v>
      </c>
      <c r="I382">
        <v>8623865</v>
      </c>
      <c r="J382">
        <v>8600369</v>
      </c>
      <c r="K382">
        <v>8576873</v>
      </c>
      <c r="L382">
        <v>8553377</v>
      </c>
      <c r="M382">
        <v>8529881</v>
      </c>
      <c r="N382">
        <v>8506385</v>
      </c>
      <c r="O382">
        <v>8472857.8499999996</v>
      </c>
      <c r="P382">
        <v>8439330.6999999993</v>
      </c>
      <c r="Q382">
        <v>8405803.5499999989</v>
      </c>
      <c r="R382">
        <v>8372276.3999999985</v>
      </c>
      <c r="S382">
        <v>8338749.2499999981</v>
      </c>
      <c r="T382">
        <v>8305222.0999999978</v>
      </c>
      <c r="U382">
        <v>8271694.9499999974</v>
      </c>
      <c r="V382">
        <v>8238167.799999997</v>
      </c>
      <c r="W382">
        <v>8204640.6499999966</v>
      </c>
      <c r="X382">
        <v>8171113.5</v>
      </c>
      <c r="Y382">
        <v>8124439.25</v>
      </c>
      <c r="Z382">
        <v>8077765</v>
      </c>
      <c r="AA382">
        <v>8031090.75</v>
      </c>
      <c r="AB382">
        <v>7984416.5</v>
      </c>
      <c r="AC382">
        <v>7937742.25</v>
      </c>
      <c r="AD382">
        <v>7891068</v>
      </c>
      <c r="AE382">
        <v>7844393.75</v>
      </c>
      <c r="AF382">
        <v>7797719.5</v>
      </c>
      <c r="AG382">
        <v>7751045.25</v>
      </c>
      <c r="AH382">
        <v>7704371</v>
      </c>
    </row>
    <row r="383" spans="1:34">
      <c r="A383" t="s">
        <v>138</v>
      </c>
      <c r="B383" t="s">
        <v>183</v>
      </c>
      <c r="C383">
        <f t="shared" si="5"/>
        <v>1945969</v>
      </c>
      <c r="D383">
        <v>8068934.3636363633</v>
      </c>
      <c r="E383">
        <v>8047245.7272727266</v>
      </c>
      <c r="F383">
        <v>8025557.0909090899</v>
      </c>
      <c r="G383">
        <v>8003868.4545454532</v>
      </c>
      <c r="H383">
        <v>7982179.8181818165</v>
      </c>
      <c r="I383">
        <v>7960491.1818181798</v>
      </c>
      <c r="J383">
        <v>7938802.5454545431</v>
      </c>
      <c r="K383">
        <v>7917113.9090909064</v>
      </c>
      <c r="L383">
        <v>7895425.2727272697</v>
      </c>
      <c r="M383">
        <v>7873736.636363633</v>
      </c>
      <c r="N383">
        <v>7852048</v>
      </c>
      <c r="O383">
        <v>7821099.8499999996</v>
      </c>
      <c r="P383">
        <v>7790151.6999999993</v>
      </c>
      <c r="Q383">
        <v>7759203.5499999989</v>
      </c>
      <c r="R383">
        <v>7728255.3999999985</v>
      </c>
      <c r="S383">
        <v>7697307.2499999981</v>
      </c>
      <c r="T383">
        <v>7666359.0999999978</v>
      </c>
      <c r="U383">
        <v>7635410.9499999974</v>
      </c>
      <c r="V383">
        <v>7604462.799999997</v>
      </c>
      <c r="W383">
        <v>7573514.6499999966</v>
      </c>
      <c r="X383">
        <v>7542566.5</v>
      </c>
      <c r="Y383">
        <v>7499482.5999999996</v>
      </c>
      <c r="Z383">
        <v>7456398.6999999993</v>
      </c>
      <c r="AA383">
        <v>7413314.7999999989</v>
      </c>
      <c r="AB383">
        <v>7370230.8999999985</v>
      </c>
      <c r="AC383">
        <v>7327146.9999999981</v>
      </c>
      <c r="AD383">
        <v>7284063.0999999978</v>
      </c>
      <c r="AE383">
        <v>7240979.1999999974</v>
      </c>
      <c r="AF383">
        <v>7197895.299999997</v>
      </c>
      <c r="AG383">
        <v>7154811.3999999966</v>
      </c>
      <c r="AH383">
        <v>7111727.5</v>
      </c>
    </row>
    <row r="384" spans="1:34">
      <c r="A384" t="s">
        <v>138</v>
      </c>
      <c r="B384" t="s">
        <v>183</v>
      </c>
      <c r="C384">
        <f t="shared" si="5"/>
        <v>1970989</v>
      </c>
      <c r="D384">
        <v>6468778.9090909092</v>
      </c>
      <c r="E384">
        <v>6457415.8181818184</v>
      </c>
      <c r="F384">
        <v>6446052.7272727275</v>
      </c>
      <c r="G384">
        <v>6434689.6363636367</v>
      </c>
      <c r="H384">
        <v>6423326.5454545459</v>
      </c>
      <c r="I384">
        <v>6411963.4545454551</v>
      </c>
      <c r="J384">
        <v>6400600.3636363642</v>
      </c>
      <c r="K384">
        <v>6389237.2727272734</v>
      </c>
      <c r="L384">
        <v>6377874.1818181826</v>
      </c>
      <c r="M384">
        <v>6366511.0909090918</v>
      </c>
      <c r="N384">
        <v>6355148</v>
      </c>
      <c r="O384">
        <v>6338365</v>
      </c>
      <c r="P384">
        <v>6321582</v>
      </c>
      <c r="Q384">
        <v>6304799</v>
      </c>
      <c r="R384">
        <v>6288016</v>
      </c>
      <c r="S384">
        <v>6271233</v>
      </c>
      <c r="T384">
        <v>6254450</v>
      </c>
      <c r="U384">
        <v>6237667</v>
      </c>
      <c r="V384">
        <v>6220884</v>
      </c>
      <c r="W384">
        <v>6204101</v>
      </c>
      <c r="X384">
        <v>6187318</v>
      </c>
      <c r="Y384">
        <v>6162638.4749999996</v>
      </c>
      <c r="Z384">
        <v>6137958.9499999993</v>
      </c>
      <c r="AA384">
        <v>6113279.4249999989</v>
      </c>
      <c r="AB384">
        <v>6088599.8999999985</v>
      </c>
      <c r="AC384">
        <v>6063920.3749999981</v>
      </c>
      <c r="AD384">
        <v>6039240.8499999978</v>
      </c>
      <c r="AE384">
        <v>6014561.3249999974</v>
      </c>
      <c r="AF384">
        <v>5989881.799999997</v>
      </c>
      <c r="AG384">
        <v>5965202.2749999966</v>
      </c>
      <c r="AH384">
        <v>5940522.7499999963</v>
      </c>
    </row>
    <row r="385" spans="1:34">
      <c r="A385" t="s">
        <v>138</v>
      </c>
      <c r="B385" t="s">
        <v>183</v>
      </c>
      <c r="C385">
        <f t="shared" si="5"/>
        <v>19902010</v>
      </c>
      <c r="D385">
        <v>7579683.3409090908</v>
      </c>
      <c r="E385">
        <v>7577128.9318181816</v>
      </c>
      <c r="F385">
        <v>7574574.5227272725</v>
      </c>
      <c r="G385">
        <v>7572020.1136363633</v>
      </c>
      <c r="H385">
        <v>7569465.7045454541</v>
      </c>
      <c r="I385">
        <v>7566911.2954545449</v>
      </c>
      <c r="J385">
        <v>7564356.8863636358</v>
      </c>
      <c r="K385">
        <v>7561802.4772727266</v>
      </c>
      <c r="L385">
        <v>7559248.0681818174</v>
      </c>
      <c r="M385">
        <v>7556693.6590909082</v>
      </c>
      <c r="N385">
        <v>7554139.25</v>
      </c>
      <c r="O385">
        <v>7550209.9249999998</v>
      </c>
      <c r="P385">
        <v>7546280.5999999996</v>
      </c>
      <c r="Q385">
        <v>7542351.2749999994</v>
      </c>
      <c r="R385">
        <v>7538421.9499999993</v>
      </c>
      <c r="S385">
        <v>7534492.6249999991</v>
      </c>
      <c r="T385">
        <v>7530563.2999999989</v>
      </c>
      <c r="U385">
        <v>7526633.9749999987</v>
      </c>
      <c r="V385">
        <v>7522704.6499999985</v>
      </c>
      <c r="W385">
        <v>7518775.3249999983</v>
      </c>
      <c r="X385">
        <v>7514846</v>
      </c>
      <c r="Y385">
        <v>7506404.6749999998</v>
      </c>
      <c r="Z385">
        <v>7497963.3499999996</v>
      </c>
      <c r="AA385">
        <v>7489522.0249999994</v>
      </c>
      <c r="AB385">
        <v>7481080.6999999993</v>
      </c>
      <c r="AC385">
        <v>7472639.3749999991</v>
      </c>
      <c r="AD385">
        <v>7464198.0499999989</v>
      </c>
      <c r="AE385">
        <v>7455756.7249999987</v>
      </c>
      <c r="AF385">
        <v>7447315.3999999985</v>
      </c>
      <c r="AG385">
        <v>7438874.0749999983</v>
      </c>
      <c r="AH385">
        <v>7430432.75</v>
      </c>
    </row>
    <row r="386" spans="1:34">
      <c r="A386" t="s">
        <v>138</v>
      </c>
      <c r="B386" t="s">
        <v>183</v>
      </c>
      <c r="C386">
        <f t="shared" si="5"/>
        <v>2012020</v>
      </c>
      <c r="D386">
        <v>432756.80255636363</v>
      </c>
      <c r="E386">
        <v>432646.79261272727</v>
      </c>
      <c r="F386">
        <v>432536.7826690909</v>
      </c>
      <c r="G386">
        <v>432426.77272545453</v>
      </c>
      <c r="H386">
        <v>432316.76278181816</v>
      </c>
      <c r="I386">
        <v>432206.7528381818</v>
      </c>
      <c r="J386">
        <v>432096.74289454543</v>
      </c>
      <c r="K386">
        <v>431986.73295090906</v>
      </c>
      <c r="L386">
        <v>431876.7230072727</v>
      </c>
      <c r="M386">
        <v>431766.71306363633</v>
      </c>
      <c r="N386">
        <v>431656.70311999996</v>
      </c>
      <c r="O386">
        <v>431651.3156209999</v>
      </c>
      <c r="P386">
        <v>431645.92812199984</v>
      </c>
      <c r="Q386">
        <v>431640.54062299978</v>
      </c>
      <c r="R386">
        <v>431635.15312399971</v>
      </c>
      <c r="S386">
        <v>431629.76562499965</v>
      </c>
      <c r="T386">
        <v>431624.37812599959</v>
      </c>
      <c r="U386">
        <v>431618.99062699953</v>
      </c>
      <c r="V386">
        <v>431613.60312799946</v>
      </c>
      <c r="W386">
        <v>431608.2156289994</v>
      </c>
      <c r="X386">
        <v>431602.82812999969</v>
      </c>
      <c r="Y386">
        <v>431460.72031699971</v>
      </c>
      <c r="Z386">
        <v>431318.61250399973</v>
      </c>
      <c r="AA386">
        <v>431176.50469099975</v>
      </c>
      <c r="AB386">
        <v>431034.39687799977</v>
      </c>
      <c r="AC386">
        <v>430892.28906499979</v>
      </c>
      <c r="AD386">
        <v>430750.18125199981</v>
      </c>
      <c r="AE386">
        <v>430608.07343899983</v>
      </c>
      <c r="AF386">
        <v>430465.96562599984</v>
      </c>
      <c r="AG386">
        <v>430323.85781299986</v>
      </c>
      <c r="AH386">
        <v>430181.74999999994</v>
      </c>
    </row>
    <row r="387" spans="1:34">
      <c r="A387" t="s">
        <v>138</v>
      </c>
      <c r="B387" t="s">
        <v>185</v>
      </c>
      <c r="C387">
        <f t="shared" si="5"/>
        <v>1945</v>
      </c>
      <c r="D387">
        <v>7303216.9545454541</v>
      </c>
      <c r="E387">
        <v>7281672.9090909082</v>
      </c>
      <c r="F387">
        <v>7260128.8636363624</v>
      </c>
      <c r="G387">
        <v>7238584.8181818165</v>
      </c>
      <c r="H387">
        <v>7217040.7727272706</v>
      </c>
      <c r="I387">
        <v>7195496.7272727247</v>
      </c>
      <c r="J387">
        <v>7173952.6818181789</v>
      </c>
      <c r="K387">
        <v>7152408.636363633</v>
      </c>
      <c r="L387">
        <v>7130864.5909090871</v>
      </c>
      <c r="M387">
        <v>7109320.5454545412</v>
      </c>
      <c r="N387">
        <v>7087776.5</v>
      </c>
      <c r="O387">
        <v>7062724.5</v>
      </c>
      <c r="P387">
        <v>7037672.5</v>
      </c>
      <c r="Q387">
        <v>7012620.5</v>
      </c>
      <c r="R387">
        <v>6987568.5</v>
      </c>
      <c r="S387">
        <v>6962516.5</v>
      </c>
      <c r="T387">
        <v>6937464.5</v>
      </c>
      <c r="U387">
        <v>6912412.5</v>
      </c>
      <c r="V387">
        <v>6887360.5</v>
      </c>
      <c r="W387">
        <v>6862308.5</v>
      </c>
      <c r="X387">
        <v>6837256.5</v>
      </c>
      <c r="Y387">
        <v>6803656</v>
      </c>
      <c r="Z387">
        <v>6770055.5</v>
      </c>
      <c r="AA387">
        <v>6736455</v>
      </c>
      <c r="AB387">
        <v>6702854.5</v>
      </c>
      <c r="AC387">
        <v>6669254</v>
      </c>
      <c r="AD387">
        <v>6635653.5</v>
      </c>
      <c r="AE387">
        <v>6602053</v>
      </c>
      <c r="AF387">
        <v>6568452.5</v>
      </c>
      <c r="AG387">
        <v>6534852</v>
      </c>
      <c r="AH387">
        <v>6501251.5</v>
      </c>
    </row>
    <row r="388" spans="1:34">
      <c r="A388" t="s">
        <v>138</v>
      </c>
      <c r="B388" t="s">
        <v>185</v>
      </c>
      <c r="C388">
        <f t="shared" si="5"/>
        <v>1945969</v>
      </c>
      <c r="D388">
        <v>6741431.1818181816</v>
      </c>
      <c r="E388">
        <v>6721544.3636363633</v>
      </c>
      <c r="F388">
        <v>6701657.5454545449</v>
      </c>
      <c r="G388">
        <v>6681770.7272727266</v>
      </c>
      <c r="H388">
        <v>6661883.9090909082</v>
      </c>
      <c r="I388">
        <v>6641997.0909090899</v>
      </c>
      <c r="J388">
        <v>6622110.2727272715</v>
      </c>
      <c r="K388">
        <v>6602223.4545454532</v>
      </c>
      <c r="L388">
        <v>6582336.6363636348</v>
      </c>
      <c r="M388">
        <v>6562449.8181818165</v>
      </c>
      <c r="N388">
        <v>6542563</v>
      </c>
      <c r="O388">
        <v>6519438.0999999996</v>
      </c>
      <c r="P388">
        <v>6496313.1999999993</v>
      </c>
      <c r="Q388">
        <v>6473188.2999999989</v>
      </c>
      <c r="R388">
        <v>6450063.3999999985</v>
      </c>
      <c r="S388">
        <v>6426938.4999999981</v>
      </c>
      <c r="T388">
        <v>6403813.5999999978</v>
      </c>
      <c r="U388">
        <v>6380688.6999999974</v>
      </c>
      <c r="V388">
        <v>6357563.799999997</v>
      </c>
      <c r="W388">
        <v>6334438.8999999966</v>
      </c>
      <c r="X388">
        <v>6311314</v>
      </c>
      <c r="Y388">
        <v>6280298.1500000004</v>
      </c>
      <c r="Z388">
        <v>6249282.3000000007</v>
      </c>
      <c r="AA388">
        <v>6218266.4500000011</v>
      </c>
      <c r="AB388">
        <v>6187250.6000000015</v>
      </c>
      <c r="AC388">
        <v>6156234.7500000019</v>
      </c>
      <c r="AD388">
        <v>6125218.9000000022</v>
      </c>
      <c r="AE388">
        <v>6094203.0500000026</v>
      </c>
      <c r="AF388">
        <v>6063187.200000003</v>
      </c>
      <c r="AG388">
        <v>6032171.3500000034</v>
      </c>
      <c r="AH388">
        <v>6001155.5</v>
      </c>
    </row>
    <row r="389" spans="1:34">
      <c r="A389" t="s">
        <v>138</v>
      </c>
      <c r="B389" t="s">
        <v>185</v>
      </c>
      <c r="C389">
        <f t="shared" si="5"/>
        <v>1970989</v>
      </c>
      <c r="D389">
        <v>2805066.3181818184</v>
      </c>
      <c r="E389">
        <v>2792916.8863636367</v>
      </c>
      <c r="F389">
        <v>2780767.4545454551</v>
      </c>
      <c r="G389">
        <v>2768618.0227272734</v>
      </c>
      <c r="H389">
        <v>2756468.5909090918</v>
      </c>
      <c r="I389">
        <v>2744319.1590909101</v>
      </c>
      <c r="J389">
        <v>2732169.7272727285</v>
      </c>
      <c r="K389">
        <v>2720020.2954545468</v>
      </c>
      <c r="L389">
        <v>2707870.8636363652</v>
      </c>
      <c r="M389">
        <v>2695721.4318181835</v>
      </c>
      <c r="N389">
        <v>2683572</v>
      </c>
      <c r="O389">
        <v>2670356.625</v>
      </c>
      <c r="P389">
        <v>2657141.25</v>
      </c>
      <c r="Q389">
        <v>2643925.875</v>
      </c>
      <c r="R389">
        <v>2630710.5</v>
      </c>
      <c r="S389">
        <v>2617495.125</v>
      </c>
      <c r="T389">
        <v>2604279.75</v>
      </c>
      <c r="U389">
        <v>2591064.375</v>
      </c>
      <c r="V389">
        <v>2577849</v>
      </c>
      <c r="W389">
        <v>2564633.625</v>
      </c>
      <c r="X389">
        <v>2551418.25</v>
      </c>
      <c r="Y389">
        <v>2532451.875</v>
      </c>
      <c r="Z389">
        <v>2513485.5</v>
      </c>
      <c r="AA389">
        <v>2494519.125</v>
      </c>
      <c r="AB389">
        <v>2475552.75</v>
      </c>
      <c r="AC389">
        <v>2456586.375</v>
      </c>
      <c r="AD389">
        <v>2437620</v>
      </c>
      <c r="AE389">
        <v>2418653.625</v>
      </c>
      <c r="AF389">
        <v>2399687.25</v>
      </c>
      <c r="AG389">
        <v>2380720.875</v>
      </c>
      <c r="AH389">
        <v>2361754.5</v>
      </c>
    </row>
    <row r="390" spans="1:34">
      <c r="A390" t="s">
        <v>138</v>
      </c>
      <c r="B390" t="s">
        <v>185</v>
      </c>
      <c r="C390">
        <f t="shared" si="5"/>
        <v>19902010</v>
      </c>
      <c r="D390">
        <v>11202039.65909091</v>
      </c>
      <c r="E390">
        <v>11194749.06818182</v>
      </c>
      <c r="F390">
        <v>11187458.47727273</v>
      </c>
      <c r="G390">
        <v>11180167.88636364</v>
      </c>
      <c r="H390">
        <v>11172877.295454551</v>
      </c>
      <c r="I390">
        <v>11165586.704545461</v>
      </c>
      <c r="J390">
        <v>11158296.113636371</v>
      </c>
      <c r="K390">
        <v>11151005.522727281</v>
      </c>
      <c r="L390">
        <v>11143714.931818191</v>
      </c>
      <c r="M390">
        <v>11136424.340909101</v>
      </c>
      <c r="N390">
        <v>11129133.750000009</v>
      </c>
      <c r="O390">
        <v>11124950.000000009</v>
      </c>
      <c r="P390">
        <v>11120766.250000009</v>
      </c>
      <c r="Q390">
        <v>11116582.500000009</v>
      </c>
      <c r="R390">
        <v>11112398.750000009</v>
      </c>
      <c r="S390">
        <v>11108215.000000009</v>
      </c>
      <c r="T390">
        <v>11104031.250000009</v>
      </c>
      <c r="U390">
        <v>11099847.500000009</v>
      </c>
      <c r="V390">
        <v>11095663.750000009</v>
      </c>
      <c r="W390">
        <v>11091480.000000009</v>
      </c>
      <c r="X390">
        <v>11087296.250000009</v>
      </c>
      <c r="Y390">
        <v>11078482.15000001</v>
      </c>
      <c r="Z390">
        <v>11069668.05000001</v>
      </c>
      <c r="AA390">
        <v>11060853.95000001</v>
      </c>
      <c r="AB390">
        <v>11052039.850000011</v>
      </c>
      <c r="AC390">
        <v>11043225.750000011</v>
      </c>
      <c r="AD390">
        <v>11034411.650000012</v>
      </c>
      <c r="AE390">
        <v>11025597.550000012</v>
      </c>
      <c r="AF390">
        <v>11016783.450000012</v>
      </c>
      <c r="AG390">
        <v>11007969.350000013</v>
      </c>
      <c r="AH390">
        <v>10999155.250000013</v>
      </c>
    </row>
    <row r="391" spans="1:34">
      <c r="A391" t="s">
        <v>138</v>
      </c>
      <c r="B391" t="s">
        <v>185</v>
      </c>
      <c r="C391">
        <f t="shared" si="5"/>
        <v>2012020</v>
      </c>
      <c r="D391">
        <v>391859.71449363639</v>
      </c>
      <c r="E391">
        <v>391658.91335727274</v>
      </c>
      <c r="F391">
        <v>391458.1122209091</v>
      </c>
      <c r="G391">
        <v>391257.31108454545</v>
      </c>
      <c r="H391">
        <v>391056.5099481818</v>
      </c>
      <c r="I391">
        <v>390855.70881181816</v>
      </c>
      <c r="J391">
        <v>390654.90767545451</v>
      </c>
      <c r="K391">
        <v>390454.10653909086</v>
      </c>
      <c r="L391">
        <v>390253.30540272722</v>
      </c>
      <c r="M391">
        <v>390052.50426636357</v>
      </c>
      <c r="N391">
        <v>389851.70313000004</v>
      </c>
      <c r="O391">
        <v>389851.67344300007</v>
      </c>
      <c r="P391">
        <v>389851.64375600009</v>
      </c>
      <c r="Q391">
        <v>389851.61406900012</v>
      </c>
      <c r="R391">
        <v>389851.58438200015</v>
      </c>
      <c r="S391">
        <v>389851.55469500017</v>
      </c>
      <c r="T391">
        <v>389851.5250080002</v>
      </c>
      <c r="U391">
        <v>389851.49532100023</v>
      </c>
      <c r="V391">
        <v>389851.46563400025</v>
      </c>
      <c r="W391">
        <v>389851.43594700028</v>
      </c>
      <c r="X391">
        <v>389851.40626000031</v>
      </c>
      <c r="Y391">
        <v>389809.02344700031</v>
      </c>
      <c r="Z391">
        <v>389766.6406340003</v>
      </c>
      <c r="AA391">
        <v>389724.2578210003</v>
      </c>
      <c r="AB391">
        <v>389681.87500800029</v>
      </c>
      <c r="AC391">
        <v>389639.49219500029</v>
      </c>
      <c r="AD391">
        <v>389597.10938200029</v>
      </c>
      <c r="AE391">
        <v>389554.72656900028</v>
      </c>
      <c r="AF391">
        <v>389512.34375600028</v>
      </c>
      <c r="AG391">
        <v>389469.96094300027</v>
      </c>
      <c r="AH391">
        <v>389427.57813000027</v>
      </c>
    </row>
    <row r="392" spans="1:34">
      <c r="A392" t="s">
        <v>140</v>
      </c>
      <c r="B392" t="s">
        <v>175</v>
      </c>
      <c r="C392">
        <f t="shared" ref="C392:C455" si="6">C387</f>
        <v>1945</v>
      </c>
      <c r="D392">
        <v>822911.97727272729</v>
      </c>
      <c r="E392">
        <v>821725.26704545459</v>
      </c>
      <c r="F392">
        <v>820538.55681818188</v>
      </c>
      <c r="G392">
        <v>819351.84659090918</v>
      </c>
      <c r="H392">
        <v>818165.13636363647</v>
      </c>
      <c r="I392">
        <v>816978.42613636376</v>
      </c>
      <c r="J392">
        <v>815791.71590909106</v>
      </c>
      <c r="K392">
        <v>814605.00568181835</v>
      </c>
      <c r="L392">
        <v>813418.29545454565</v>
      </c>
      <c r="M392">
        <v>812231.58522727294</v>
      </c>
      <c r="N392">
        <v>811044.875</v>
      </c>
      <c r="O392">
        <v>809163.5</v>
      </c>
      <c r="P392">
        <v>807282.125</v>
      </c>
      <c r="Q392">
        <v>805400.75</v>
      </c>
      <c r="R392">
        <v>803519.375</v>
      </c>
      <c r="S392">
        <v>801638</v>
      </c>
      <c r="T392">
        <v>799756.625</v>
      </c>
      <c r="U392">
        <v>797875.25</v>
      </c>
      <c r="V392">
        <v>795993.875</v>
      </c>
      <c r="W392">
        <v>794112.5</v>
      </c>
      <c r="X392">
        <v>792231.125</v>
      </c>
      <c r="Y392">
        <v>789635.96250000002</v>
      </c>
      <c r="Z392">
        <v>787040.8</v>
      </c>
      <c r="AA392">
        <v>784445.63750000007</v>
      </c>
      <c r="AB392">
        <v>781850.47500000009</v>
      </c>
      <c r="AC392">
        <v>779255.31250000012</v>
      </c>
      <c r="AD392">
        <v>776660.15000000014</v>
      </c>
      <c r="AE392">
        <v>774064.98750000016</v>
      </c>
      <c r="AF392">
        <v>771469.82500000019</v>
      </c>
      <c r="AG392">
        <v>768874.66250000021</v>
      </c>
      <c r="AH392">
        <v>766279.5</v>
      </c>
    </row>
    <row r="393" spans="1:34">
      <c r="A393" t="s">
        <v>140</v>
      </c>
      <c r="B393" t="s">
        <v>175</v>
      </c>
      <c r="C393">
        <f t="shared" si="6"/>
        <v>1945969</v>
      </c>
      <c r="D393">
        <v>1234367.9318181819</v>
      </c>
      <c r="E393">
        <v>1232587.8636363638</v>
      </c>
      <c r="F393">
        <v>1230807.7954545456</v>
      </c>
      <c r="G393">
        <v>1229027.7272727275</v>
      </c>
      <c r="H393">
        <v>1227247.6590909094</v>
      </c>
      <c r="I393">
        <v>1225467.5909090913</v>
      </c>
      <c r="J393">
        <v>1223687.5227272732</v>
      </c>
      <c r="K393">
        <v>1221907.4545454551</v>
      </c>
      <c r="L393">
        <v>1220127.3863636369</v>
      </c>
      <c r="M393">
        <v>1218347.3181818188</v>
      </c>
      <c r="N393">
        <v>1216567.25</v>
      </c>
      <c r="O393">
        <v>1213745.1875</v>
      </c>
      <c r="P393">
        <v>1210923.125</v>
      </c>
      <c r="Q393">
        <v>1208101.0625</v>
      </c>
      <c r="R393">
        <v>1205279</v>
      </c>
      <c r="S393">
        <v>1202456.9375</v>
      </c>
      <c r="T393">
        <v>1199634.875</v>
      </c>
      <c r="U393">
        <v>1196812.8125</v>
      </c>
      <c r="V393">
        <v>1193990.75</v>
      </c>
      <c r="W393">
        <v>1191168.6875</v>
      </c>
      <c r="X393">
        <v>1188346.625</v>
      </c>
      <c r="Y393">
        <v>1184453.875</v>
      </c>
      <c r="Z393">
        <v>1180561.125</v>
      </c>
      <c r="AA393">
        <v>1176668.375</v>
      </c>
      <c r="AB393">
        <v>1172775.625</v>
      </c>
      <c r="AC393">
        <v>1168882.875</v>
      </c>
      <c r="AD393">
        <v>1164990.125</v>
      </c>
      <c r="AE393">
        <v>1161097.375</v>
      </c>
      <c r="AF393">
        <v>1157204.625</v>
      </c>
      <c r="AG393">
        <v>1153311.875</v>
      </c>
      <c r="AH393">
        <v>1149419.125</v>
      </c>
    </row>
    <row r="394" spans="1:34">
      <c r="A394" t="s">
        <v>140</v>
      </c>
      <c r="B394" t="s">
        <v>175</v>
      </c>
      <c r="C394">
        <f t="shared" si="6"/>
        <v>1970989</v>
      </c>
      <c r="D394">
        <v>513578.29545454541</v>
      </c>
      <c r="E394">
        <v>512094.90340909082</v>
      </c>
      <c r="F394">
        <v>510611.51136363624</v>
      </c>
      <c r="G394">
        <v>509128.11931818165</v>
      </c>
      <c r="H394">
        <v>507644.72727272706</v>
      </c>
      <c r="I394">
        <v>506161.33522727247</v>
      </c>
      <c r="J394">
        <v>504677.94318181789</v>
      </c>
      <c r="K394">
        <v>503194.5511363633</v>
      </c>
      <c r="L394">
        <v>501711.15909090871</v>
      </c>
      <c r="M394">
        <v>500227.76704545412</v>
      </c>
      <c r="N394">
        <v>498744.375</v>
      </c>
      <c r="O394">
        <v>496392.65625</v>
      </c>
      <c r="P394">
        <v>494040.9375</v>
      </c>
      <c r="Q394">
        <v>491689.21875</v>
      </c>
      <c r="R394">
        <v>489337.5</v>
      </c>
      <c r="S394">
        <v>486985.78125</v>
      </c>
      <c r="T394">
        <v>484634.0625</v>
      </c>
      <c r="U394">
        <v>482282.34375</v>
      </c>
      <c r="V394">
        <v>479930.625</v>
      </c>
      <c r="W394">
        <v>477578.90625</v>
      </c>
      <c r="X394">
        <v>475227.1875</v>
      </c>
      <c r="Y394">
        <v>471983.23750000005</v>
      </c>
      <c r="Z394">
        <v>468739.28750000009</v>
      </c>
      <c r="AA394">
        <v>465495.33750000014</v>
      </c>
      <c r="AB394">
        <v>462251.38750000019</v>
      </c>
      <c r="AC394">
        <v>459007.43750000023</v>
      </c>
      <c r="AD394">
        <v>455763.48750000028</v>
      </c>
      <c r="AE394">
        <v>452519.53750000033</v>
      </c>
      <c r="AF394">
        <v>449275.58750000037</v>
      </c>
      <c r="AG394">
        <v>446031.63750000042</v>
      </c>
      <c r="AH394">
        <v>442787.6875</v>
      </c>
    </row>
    <row r="395" spans="1:34">
      <c r="A395" t="s">
        <v>140</v>
      </c>
      <c r="B395" t="s">
        <v>175</v>
      </c>
      <c r="C395">
        <f t="shared" si="6"/>
        <v>19902010</v>
      </c>
      <c r="D395">
        <v>977207.96590909082</v>
      </c>
      <c r="E395">
        <v>975798.74431818165</v>
      </c>
      <c r="F395">
        <v>974389.52272727247</v>
      </c>
      <c r="G395">
        <v>972980.3011363633</v>
      </c>
      <c r="H395">
        <v>971571.07954545412</v>
      </c>
      <c r="I395">
        <v>970161.85795454495</v>
      </c>
      <c r="J395">
        <v>968752.63636363577</v>
      </c>
      <c r="K395">
        <v>967343.4147727266</v>
      </c>
      <c r="L395">
        <v>965934.19318181742</v>
      </c>
      <c r="M395">
        <v>964524.97159090824</v>
      </c>
      <c r="N395">
        <v>963115.74999999942</v>
      </c>
      <c r="O395">
        <v>960881.61562499939</v>
      </c>
      <c r="P395">
        <v>958647.48124999937</v>
      </c>
      <c r="Q395">
        <v>956413.34687499935</v>
      </c>
      <c r="R395">
        <v>954179.21249999932</v>
      </c>
      <c r="S395">
        <v>951945.0781249993</v>
      </c>
      <c r="T395">
        <v>949710.94374999928</v>
      </c>
      <c r="U395">
        <v>947476.80937499925</v>
      </c>
      <c r="V395">
        <v>945242.67499999923</v>
      </c>
      <c r="W395">
        <v>943008.54062499921</v>
      </c>
      <c r="X395">
        <v>940774.40624999942</v>
      </c>
      <c r="Y395">
        <v>937692.65624999942</v>
      </c>
      <c r="Z395">
        <v>934610.90624999942</v>
      </c>
      <c r="AA395">
        <v>931529.15624999942</v>
      </c>
      <c r="AB395">
        <v>928447.40624999942</v>
      </c>
      <c r="AC395">
        <v>925365.65624999942</v>
      </c>
      <c r="AD395">
        <v>922283.90624999942</v>
      </c>
      <c r="AE395">
        <v>919202.15624999942</v>
      </c>
      <c r="AF395">
        <v>916120.40624999942</v>
      </c>
      <c r="AG395">
        <v>913038.65624999942</v>
      </c>
      <c r="AH395">
        <v>909956.90624999942</v>
      </c>
    </row>
    <row r="396" spans="1:34">
      <c r="A396" t="s">
        <v>140</v>
      </c>
      <c r="B396" t="s">
        <v>175</v>
      </c>
      <c r="C396">
        <f t="shared" si="6"/>
        <v>2012020</v>
      </c>
      <c r="D396">
        <v>108886.14648</v>
      </c>
      <c r="E396">
        <v>108886.14648</v>
      </c>
      <c r="F396">
        <v>108886.14648</v>
      </c>
      <c r="G396">
        <v>108886.14648</v>
      </c>
      <c r="H396">
        <v>108886.14648</v>
      </c>
      <c r="I396">
        <v>108886.14648</v>
      </c>
      <c r="J396">
        <v>108886.14648</v>
      </c>
      <c r="K396">
        <v>108886.14648</v>
      </c>
      <c r="L396">
        <v>108886.14648</v>
      </c>
      <c r="M396">
        <v>108886.14648</v>
      </c>
      <c r="N396">
        <v>108886.14648</v>
      </c>
      <c r="O396">
        <v>108886.146676</v>
      </c>
      <c r="P396">
        <v>108886.14687200001</v>
      </c>
      <c r="Q396">
        <v>108886.14706800002</v>
      </c>
      <c r="R396">
        <v>108886.14726400003</v>
      </c>
      <c r="S396">
        <v>108886.14746000004</v>
      </c>
      <c r="T396">
        <v>108886.14765600004</v>
      </c>
      <c r="U396">
        <v>108886.14785200005</v>
      </c>
      <c r="V396">
        <v>108886.14804800006</v>
      </c>
      <c r="W396">
        <v>108886.14824400007</v>
      </c>
      <c r="X396">
        <v>108886.14844000005</v>
      </c>
      <c r="Y396">
        <v>108886.14844000005</v>
      </c>
      <c r="Z396">
        <v>108886.14844000005</v>
      </c>
      <c r="AA396">
        <v>108886.14844000005</v>
      </c>
      <c r="AB396">
        <v>108886.14844000005</v>
      </c>
      <c r="AC396">
        <v>108886.14844000005</v>
      </c>
      <c r="AD396">
        <v>108886.14844000005</v>
      </c>
      <c r="AE396">
        <v>108886.14844000005</v>
      </c>
      <c r="AF396">
        <v>108886.14844000005</v>
      </c>
      <c r="AG396">
        <v>108886.14844000005</v>
      </c>
      <c r="AH396">
        <v>108886.14844000005</v>
      </c>
    </row>
    <row r="397" spans="1:34">
      <c r="A397" t="s">
        <v>140</v>
      </c>
      <c r="B397" t="s">
        <v>177</v>
      </c>
      <c r="C397">
        <f t="shared" si="6"/>
        <v>1945</v>
      </c>
      <c r="D397">
        <v>2009745.4318181819</v>
      </c>
      <c r="E397">
        <v>2006909.8323863638</v>
      </c>
      <c r="F397">
        <v>2004074.2329545456</v>
      </c>
      <c r="G397">
        <v>2001238.6335227275</v>
      </c>
      <c r="H397">
        <v>1998403.0340909094</v>
      </c>
      <c r="I397">
        <v>1995567.4346590913</v>
      </c>
      <c r="J397">
        <v>1992731.8352272732</v>
      </c>
      <c r="K397">
        <v>1989896.2357954551</v>
      </c>
      <c r="L397">
        <v>1987060.6363636369</v>
      </c>
      <c r="M397">
        <v>1984225.0369318188</v>
      </c>
      <c r="N397">
        <v>1981389.4375000005</v>
      </c>
      <c r="O397">
        <v>1977109.3750000005</v>
      </c>
      <c r="P397">
        <v>1972829.3125000005</v>
      </c>
      <c r="Q397">
        <v>1968549.2500000005</v>
      </c>
      <c r="R397">
        <v>1964269.1875000005</v>
      </c>
      <c r="S397">
        <v>1959989.1250000005</v>
      </c>
      <c r="T397">
        <v>1955709.0625000005</v>
      </c>
      <c r="U397">
        <v>1951429.0000000005</v>
      </c>
      <c r="V397">
        <v>1947148.9375000005</v>
      </c>
      <c r="W397">
        <v>1942868.8750000005</v>
      </c>
      <c r="X397">
        <v>1938588.8125000009</v>
      </c>
      <c r="Y397">
        <v>1932746.0125000009</v>
      </c>
      <c r="Z397">
        <v>1926903.2125000008</v>
      </c>
      <c r="AA397">
        <v>1921060.4125000008</v>
      </c>
      <c r="AB397">
        <v>1915217.6125000007</v>
      </c>
      <c r="AC397">
        <v>1909374.8125000007</v>
      </c>
      <c r="AD397">
        <v>1903532.0125000007</v>
      </c>
      <c r="AE397">
        <v>1897689.2125000006</v>
      </c>
      <c r="AF397">
        <v>1891846.4125000006</v>
      </c>
      <c r="AG397">
        <v>1886003.6125000005</v>
      </c>
      <c r="AH397">
        <v>1880160.8125000009</v>
      </c>
    </row>
    <row r="398" spans="1:34">
      <c r="A398" t="s">
        <v>140</v>
      </c>
      <c r="B398" t="s">
        <v>177</v>
      </c>
      <c r="C398">
        <f t="shared" si="6"/>
        <v>1945969</v>
      </c>
      <c r="D398">
        <v>3014617.8636363633</v>
      </c>
      <c r="E398">
        <v>3010364.4772727266</v>
      </c>
      <c r="F398">
        <v>3006111.0909090899</v>
      </c>
      <c r="G398">
        <v>3001857.7045454532</v>
      </c>
      <c r="H398">
        <v>2997604.3181818165</v>
      </c>
      <c r="I398">
        <v>2993350.9318181798</v>
      </c>
      <c r="J398">
        <v>2989097.5454545431</v>
      </c>
      <c r="K398">
        <v>2984844.1590909064</v>
      </c>
      <c r="L398">
        <v>2980590.7727272697</v>
      </c>
      <c r="M398">
        <v>2976337.386363633</v>
      </c>
      <c r="N398">
        <v>2972083.9999999977</v>
      </c>
      <c r="O398">
        <v>2965663.893749998</v>
      </c>
      <c r="P398">
        <v>2959243.7874999978</v>
      </c>
      <c r="Q398">
        <v>2952823.6812499976</v>
      </c>
      <c r="R398">
        <v>2946403.5749999974</v>
      </c>
      <c r="S398">
        <v>2939983.4687499972</v>
      </c>
      <c r="T398">
        <v>2933563.362499997</v>
      </c>
      <c r="U398">
        <v>2927143.2562499968</v>
      </c>
      <c r="V398">
        <v>2920723.1499999966</v>
      </c>
      <c r="W398">
        <v>2914303.0437499965</v>
      </c>
      <c r="X398">
        <v>2907882.9374999963</v>
      </c>
      <c r="Y398">
        <v>2899118.7312499965</v>
      </c>
      <c r="Z398">
        <v>2890354.5249999966</v>
      </c>
      <c r="AA398">
        <v>2881590.3187499968</v>
      </c>
      <c r="AB398">
        <v>2872826.112499997</v>
      </c>
      <c r="AC398">
        <v>2864061.9062499972</v>
      </c>
      <c r="AD398">
        <v>2855297.6999999974</v>
      </c>
      <c r="AE398">
        <v>2846533.4937499976</v>
      </c>
      <c r="AF398">
        <v>2837769.2874999978</v>
      </c>
      <c r="AG398">
        <v>2829005.081249998</v>
      </c>
      <c r="AH398">
        <v>2820240.8749999963</v>
      </c>
    </row>
    <row r="399" spans="1:34">
      <c r="A399" t="s">
        <v>140</v>
      </c>
      <c r="B399" t="s">
        <v>177</v>
      </c>
      <c r="C399">
        <f t="shared" si="6"/>
        <v>1970989</v>
      </c>
      <c r="D399">
        <v>2512181.7784000002</v>
      </c>
      <c r="E399">
        <v>2508637.2755600004</v>
      </c>
      <c r="F399">
        <v>2505092.7727200007</v>
      </c>
      <c r="G399">
        <v>2501548.269880001</v>
      </c>
      <c r="H399">
        <v>2498003.7670400012</v>
      </c>
      <c r="I399">
        <v>2494459.2642000015</v>
      </c>
      <c r="J399">
        <v>2490914.7613600018</v>
      </c>
      <c r="K399">
        <v>2487370.258520002</v>
      </c>
      <c r="L399">
        <v>2483825.7556800023</v>
      </c>
      <c r="M399">
        <v>2480281.2528400025</v>
      </c>
      <c r="N399">
        <v>2476736.7500000019</v>
      </c>
      <c r="O399">
        <v>2471386.662500002</v>
      </c>
      <c r="P399">
        <v>2466036.575000002</v>
      </c>
      <c r="Q399">
        <v>2460686.4875000021</v>
      </c>
      <c r="R399">
        <v>2455336.4000000022</v>
      </c>
      <c r="S399">
        <v>2449986.3125000023</v>
      </c>
      <c r="T399">
        <v>2444636.2250000024</v>
      </c>
      <c r="U399">
        <v>2439286.1375000025</v>
      </c>
      <c r="V399">
        <v>2433936.0500000026</v>
      </c>
      <c r="W399">
        <v>2428585.9625000027</v>
      </c>
      <c r="X399">
        <v>2423235.8750000033</v>
      </c>
      <c r="Y399">
        <v>2415932.3812500034</v>
      </c>
      <c r="Z399">
        <v>2408628.8875000034</v>
      </c>
      <c r="AA399">
        <v>2401325.3937500035</v>
      </c>
      <c r="AB399">
        <v>2394021.9000000036</v>
      </c>
      <c r="AC399">
        <v>2386718.4062500037</v>
      </c>
      <c r="AD399">
        <v>2379414.9125000038</v>
      </c>
      <c r="AE399">
        <v>2372111.4187500039</v>
      </c>
      <c r="AF399">
        <v>2364807.925000004</v>
      </c>
      <c r="AG399">
        <v>2357504.4312500041</v>
      </c>
      <c r="AH399">
        <v>2350200.9375000037</v>
      </c>
    </row>
    <row r="400" spans="1:34">
      <c r="A400" t="s">
        <v>140</v>
      </c>
      <c r="B400" t="s">
        <v>177</v>
      </c>
      <c r="C400">
        <f t="shared" si="6"/>
        <v>19902010</v>
      </c>
      <c r="D400">
        <v>1254495.8650527273</v>
      </c>
      <c r="E400">
        <v>1251128.5894854546</v>
      </c>
      <c r="F400">
        <v>1247761.3139181819</v>
      </c>
      <c r="G400">
        <v>1244394.0383509092</v>
      </c>
      <c r="H400">
        <v>1241026.7627836366</v>
      </c>
      <c r="I400">
        <v>1237659.4872163639</v>
      </c>
      <c r="J400">
        <v>1234292.2116490912</v>
      </c>
      <c r="K400">
        <v>1230924.9360818185</v>
      </c>
      <c r="L400">
        <v>1227557.6605145459</v>
      </c>
      <c r="M400">
        <v>1224190.3849472732</v>
      </c>
      <c r="N400">
        <v>1220823.1093799998</v>
      </c>
      <c r="O400">
        <v>1215740.5265679997</v>
      </c>
      <c r="P400">
        <v>1210657.9437559997</v>
      </c>
      <c r="Q400">
        <v>1205575.3609439996</v>
      </c>
      <c r="R400">
        <v>1200492.7781319995</v>
      </c>
      <c r="S400">
        <v>1195410.1953199995</v>
      </c>
      <c r="T400">
        <v>1190327.6125079994</v>
      </c>
      <c r="U400">
        <v>1185245.0296959993</v>
      </c>
      <c r="V400">
        <v>1180162.4468839993</v>
      </c>
      <c r="W400">
        <v>1175079.8640719992</v>
      </c>
      <c r="X400">
        <v>1169997.2812599998</v>
      </c>
      <c r="Y400">
        <v>1163058.9671969998</v>
      </c>
      <c r="Z400">
        <v>1156120.6531339998</v>
      </c>
      <c r="AA400">
        <v>1149182.3390709998</v>
      </c>
      <c r="AB400">
        <v>1142244.0250079997</v>
      </c>
      <c r="AC400">
        <v>1135305.7109449997</v>
      </c>
      <c r="AD400">
        <v>1128367.3968819997</v>
      </c>
      <c r="AE400">
        <v>1121429.0828189997</v>
      </c>
      <c r="AF400">
        <v>1114490.7687559996</v>
      </c>
      <c r="AG400">
        <v>1107552.4546929996</v>
      </c>
      <c r="AH400">
        <v>1100614.1406299996</v>
      </c>
    </row>
    <row r="401" spans="1:34">
      <c r="A401" t="s">
        <v>140</v>
      </c>
      <c r="B401" t="s">
        <v>177</v>
      </c>
      <c r="C401">
        <f t="shared" si="6"/>
        <v>2012020</v>
      </c>
      <c r="D401">
        <v>107645.06427454547</v>
      </c>
      <c r="E401">
        <v>107644.83655909092</v>
      </c>
      <c r="F401">
        <v>107644.60884363639</v>
      </c>
      <c r="G401">
        <v>107644.38112818186</v>
      </c>
      <c r="H401">
        <v>107644.15341272733</v>
      </c>
      <c r="I401">
        <v>107643.9256972728</v>
      </c>
      <c r="J401">
        <v>107643.69798181827</v>
      </c>
      <c r="K401">
        <v>107643.47026636374</v>
      </c>
      <c r="L401">
        <v>107643.24255090921</v>
      </c>
      <c r="M401">
        <v>107643.01483545468</v>
      </c>
      <c r="N401">
        <v>107642.78712000011</v>
      </c>
      <c r="O401">
        <v>107642.78604400011</v>
      </c>
      <c r="P401">
        <v>107642.78496800011</v>
      </c>
      <c r="Q401">
        <v>107642.78389200011</v>
      </c>
      <c r="R401">
        <v>107642.78281600011</v>
      </c>
      <c r="S401">
        <v>107642.78174000011</v>
      </c>
      <c r="T401">
        <v>107642.78066400011</v>
      </c>
      <c r="U401">
        <v>107642.77958800011</v>
      </c>
      <c r="V401">
        <v>107642.77851200011</v>
      </c>
      <c r="W401">
        <v>107642.77743600011</v>
      </c>
      <c r="X401">
        <v>107642.77636000015</v>
      </c>
      <c r="Y401">
        <v>107642.77626200014</v>
      </c>
      <c r="Z401">
        <v>107642.77616400016</v>
      </c>
      <c r="AA401">
        <v>107642.77606600017</v>
      </c>
      <c r="AB401">
        <v>107642.77596800018</v>
      </c>
      <c r="AC401">
        <v>107642.77587000019</v>
      </c>
      <c r="AD401">
        <v>107642.7757720002</v>
      </c>
      <c r="AE401">
        <v>107642.77567400021</v>
      </c>
      <c r="AF401">
        <v>107642.77557600022</v>
      </c>
      <c r="AG401">
        <v>107642.77547800023</v>
      </c>
      <c r="AH401">
        <v>107642.77538000024</v>
      </c>
    </row>
    <row r="402" spans="1:34">
      <c r="A402" t="s">
        <v>140</v>
      </c>
      <c r="B402" t="s">
        <v>179</v>
      </c>
      <c r="C402">
        <f t="shared" si="6"/>
        <v>1945</v>
      </c>
      <c r="D402">
        <v>3720019.1818181816</v>
      </c>
      <c r="E402">
        <v>3714751.3636363633</v>
      </c>
      <c r="F402">
        <v>3709483.5454545449</v>
      </c>
      <c r="G402">
        <v>3704215.7272727266</v>
      </c>
      <c r="H402">
        <v>3698947.9090909082</v>
      </c>
      <c r="I402">
        <v>3693680.0909090899</v>
      </c>
      <c r="J402">
        <v>3688412.2727272715</v>
      </c>
      <c r="K402">
        <v>3683144.4545454532</v>
      </c>
      <c r="L402">
        <v>3677876.6363636348</v>
      </c>
      <c r="M402">
        <v>3672608.8181818165</v>
      </c>
      <c r="N402">
        <v>3667341</v>
      </c>
      <c r="O402">
        <v>3659437.3250000002</v>
      </c>
      <c r="P402">
        <v>3651533.6500000004</v>
      </c>
      <c r="Q402">
        <v>3643629.9750000006</v>
      </c>
      <c r="R402">
        <v>3635726.3000000007</v>
      </c>
      <c r="S402">
        <v>3627822.6250000009</v>
      </c>
      <c r="T402">
        <v>3619918.9500000011</v>
      </c>
      <c r="U402">
        <v>3612015.2750000013</v>
      </c>
      <c r="V402">
        <v>3604111.6000000015</v>
      </c>
      <c r="W402">
        <v>3596207.9250000017</v>
      </c>
      <c r="X402">
        <v>3588304.25</v>
      </c>
      <c r="Y402">
        <v>3577518.875</v>
      </c>
      <c r="Z402">
        <v>3566733.5</v>
      </c>
      <c r="AA402">
        <v>3555948.125</v>
      </c>
      <c r="AB402">
        <v>3545162.75</v>
      </c>
      <c r="AC402">
        <v>3534377.375</v>
      </c>
      <c r="AD402">
        <v>3523592</v>
      </c>
      <c r="AE402">
        <v>3512806.625</v>
      </c>
      <c r="AF402">
        <v>3502021.25</v>
      </c>
      <c r="AG402">
        <v>3491235.875</v>
      </c>
      <c r="AH402">
        <v>3480450.5</v>
      </c>
    </row>
    <row r="403" spans="1:34">
      <c r="A403" t="s">
        <v>140</v>
      </c>
      <c r="B403" t="s">
        <v>179</v>
      </c>
      <c r="C403">
        <f t="shared" si="6"/>
        <v>1945969</v>
      </c>
      <c r="D403">
        <v>5580028.2727272725</v>
      </c>
      <c r="E403">
        <v>5572126.5454545449</v>
      </c>
      <c r="F403">
        <v>5564224.8181818174</v>
      </c>
      <c r="G403">
        <v>5556323.0909090899</v>
      </c>
      <c r="H403">
        <v>5548421.3636363624</v>
      </c>
      <c r="I403">
        <v>5540519.6363636348</v>
      </c>
      <c r="J403">
        <v>5532617.9090909073</v>
      </c>
      <c r="K403">
        <v>5524716.1818181798</v>
      </c>
      <c r="L403">
        <v>5516814.4545454523</v>
      </c>
      <c r="M403">
        <v>5508912.7272727247</v>
      </c>
      <c r="N403">
        <v>5501011</v>
      </c>
      <c r="O403">
        <v>5489155.5</v>
      </c>
      <c r="P403">
        <v>5477300</v>
      </c>
      <c r="Q403">
        <v>5465444.5</v>
      </c>
      <c r="R403">
        <v>5453589</v>
      </c>
      <c r="S403">
        <v>5441733.5</v>
      </c>
      <c r="T403">
        <v>5429878</v>
      </c>
      <c r="U403">
        <v>5418022.5</v>
      </c>
      <c r="V403">
        <v>5406167</v>
      </c>
      <c r="W403">
        <v>5394311.5</v>
      </c>
      <c r="X403">
        <v>5382456</v>
      </c>
      <c r="Y403">
        <v>5366277.95</v>
      </c>
      <c r="Z403">
        <v>5350099.9000000004</v>
      </c>
      <c r="AA403">
        <v>5333921.8500000006</v>
      </c>
      <c r="AB403">
        <v>5317743.8000000007</v>
      </c>
      <c r="AC403">
        <v>5301565.7500000009</v>
      </c>
      <c r="AD403">
        <v>5285387.7000000011</v>
      </c>
      <c r="AE403">
        <v>5269209.6500000013</v>
      </c>
      <c r="AF403">
        <v>5253031.6000000015</v>
      </c>
      <c r="AG403">
        <v>5236853.5500000017</v>
      </c>
      <c r="AH403">
        <v>5220675.5</v>
      </c>
    </row>
    <row r="404" spans="1:34">
      <c r="A404" t="s">
        <v>140</v>
      </c>
      <c r="B404" t="s">
        <v>179</v>
      </c>
      <c r="C404">
        <f t="shared" si="6"/>
        <v>1970989</v>
      </c>
      <c r="D404">
        <v>4650023.7727272725</v>
      </c>
      <c r="E404">
        <v>4643439.0454545449</v>
      </c>
      <c r="F404">
        <v>4636854.3181818174</v>
      </c>
      <c r="G404">
        <v>4630269.5909090899</v>
      </c>
      <c r="H404">
        <v>4623684.8636363624</v>
      </c>
      <c r="I404">
        <v>4617100.1363636348</v>
      </c>
      <c r="J404">
        <v>4610515.4090909073</v>
      </c>
      <c r="K404">
        <v>4603930.6818181798</v>
      </c>
      <c r="L404">
        <v>4597345.9545454523</v>
      </c>
      <c r="M404">
        <v>4590761.2272727247</v>
      </c>
      <c r="N404">
        <v>4584176.5</v>
      </c>
      <c r="O404">
        <v>4574296.9000000004</v>
      </c>
      <c r="P404">
        <v>4564417.3000000007</v>
      </c>
      <c r="Q404">
        <v>4554537.7000000011</v>
      </c>
      <c r="R404">
        <v>4544658.1000000015</v>
      </c>
      <c r="S404">
        <v>4534778.5000000019</v>
      </c>
      <c r="T404">
        <v>4524898.9000000022</v>
      </c>
      <c r="U404">
        <v>4515019.3000000026</v>
      </c>
      <c r="V404">
        <v>4505139.700000003</v>
      </c>
      <c r="W404">
        <v>4495260.1000000034</v>
      </c>
      <c r="X404">
        <v>4485380.5</v>
      </c>
      <c r="Y404">
        <v>4471898.75</v>
      </c>
      <c r="Z404">
        <v>4458417</v>
      </c>
      <c r="AA404">
        <v>4444935.25</v>
      </c>
      <c r="AB404">
        <v>4431453.5</v>
      </c>
      <c r="AC404">
        <v>4417971.75</v>
      </c>
      <c r="AD404">
        <v>4404490</v>
      </c>
      <c r="AE404">
        <v>4391008.25</v>
      </c>
      <c r="AF404">
        <v>4377526.5</v>
      </c>
      <c r="AG404">
        <v>4364044.75</v>
      </c>
      <c r="AH404">
        <v>4350563</v>
      </c>
    </row>
    <row r="405" spans="1:34">
      <c r="A405" t="s">
        <v>140</v>
      </c>
      <c r="B405" t="s">
        <v>179</v>
      </c>
      <c r="C405">
        <f t="shared" si="6"/>
        <v>19902010</v>
      </c>
      <c r="D405">
        <v>4417522.6136363633</v>
      </c>
      <c r="E405">
        <v>4411267.1022727266</v>
      </c>
      <c r="F405">
        <v>4405011.5909090899</v>
      </c>
      <c r="G405">
        <v>4398756.0795454532</v>
      </c>
      <c r="H405">
        <v>4392500.5681818165</v>
      </c>
      <c r="I405">
        <v>4386245.0568181798</v>
      </c>
      <c r="J405">
        <v>4379989.5454545431</v>
      </c>
      <c r="K405">
        <v>4373734.0340909064</v>
      </c>
      <c r="L405">
        <v>4367478.5227272697</v>
      </c>
      <c r="M405">
        <v>4361223.011363633</v>
      </c>
      <c r="N405">
        <v>4354967.4999999981</v>
      </c>
      <c r="O405">
        <v>4345581.8874999983</v>
      </c>
      <c r="P405">
        <v>4336196.2749999985</v>
      </c>
      <c r="Q405">
        <v>4326810.6624999987</v>
      </c>
      <c r="R405">
        <v>4317425.0499999989</v>
      </c>
      <c r="S405">
        <v>4308039.4374999991</v>
      </c>
      <c r="T405">
        <v>4298653.8249999993</v>
      </c>
      <c r="U405">
        <v>4289268.2124999994</v>
      </c>
      <c r="V405">
        <v>4279882.5999999996</v>
      </c>
      <c r="W405">
        <v>4270496.9874999998</v>
      </c>
      <c r="X405">
        <v>4261111.3749999981</v>
      </c>
      <c r="Y405">
        <v>4248303.7249999978</v>
      </c>
      <c r="Z405">
        <v>4235496.0749999974</v>
      </c>
      <c r="AA405">
        <v>4222688.424999997</v>
      </c>
      <c r="AB405">
        <v>4209880.7749999966</v>
      </c>
      <c r="AC405">
        <v>4197073.1249999963</v>
      </c>
      <c r="AD405">
        <v>4184265.4749999964</v>
      </c>
      <c r="AE405">
        <v>4171457.8249999965</v>
      </c>
      <c r="AF405">
        <v>4158650.1749999966</v>
      </c>
      <c r="AG405">
        <v>4145842.5249999966</v>
      </c>
      <c r="AH405">
        <v>4133034.8749999958</v>
      </c>
    </row>
    <row r="406" spans="1:34">
      <c r="A406" t="s">
        <v>140</v>
      </c>
      <c r="B406" t="s">
        <v>179</v>
      </c>
      <c r="C406">
        <f t="shared" si="6"/>
        <v>2012020</v>
      </c>
      <c r="D406">
        <v>273140.89701454545</v>
      </c>
      <c r="E406">
        <v>273138.78621909092</v>
      </c>
      <c r="F406">
        <v>273136.67542363639</v>
      </c>
      <c r="G406">
        <v>273134.56462818186</v>
      </c>
      <c r="H406">
        <v>273132.45383272733</v>
      </c>
      <c r="I406">
        <v>273130.3430372728</v>
      </c>
      <c r="J406">
        <v>273128.23224181827</v>
      </c>
      <c r="K406">
        <v>273126.12144636374</v>
      </c>
      <c r="L406">
        <v>273124.01065090921</v>
      </c>
      <c r="M406">
        <v>273121.89985545469</v>
      </c>
      <c r="N406">
        <v>273119.7890600001</v>
      </c>
      <c r="O406">
        <v>273119.78593500011</v>
      </c>
      <c r="P406">
        <v>273119.78281000012</v>
      </c>
      <c r="Q406">
        <v>273119.77968500013</v>
      </c>
      <c r="R406">
        <v>273119.77656000014</v>
      </c>
      <c r="S406">
        <v>273119.77343500016</v>
      </c>
      <c r="T406">
        <v>273119.77031000017</v>
      </c>
      <c r="U406">
        <v>273119.76718500018</v>
      </c>
      <c r="V406">
        <v>273119.76406000019</v>
      </c>
      <c r="W406">
        <v>273119.7609350002</v>
      </c>
      <c r="X406">
        <v>273119.7578100001</v>
      </c>
      <c r="Y406">
        <v>273119.7578100001</v>
      </c>
      <c r="Z406">
        <v>273119.7578100001</v>
      </c>
      <c r="AA406">
        <v>273119.7578100001</v>
      </c>
      <c r="AB406">
        <v>273119.7578100001</v>
      </c>
      <c r="AC406">
        <v>273119.7578100001</v>
      </c>
      <c r="AD406">
        <v>273119.7578100001</v>
      </c>
      <c r="AE406">
        <v>273119.7578100001</v>
      </c>
      <c r="AF406">
        <v>273119.7578100001</v>
      </c>
      <c r="AG406">
        <v>273119.7578100001</v>
      </c>
      <c r="AH406">
        <v>273119.7578100001</v>
      </c>
    </row>
    <row r="407" spans="1:34">
      <c r="A407" t="s">
        <v>140</v>
      </c>
      <c r="B407" t="s">
        <v>181</v>
      </c>
      <c r="C407">
        <f t="shared" si="6"/>
        <v>1945</v>
      </c>
      <c r="D407">
        <v>1351283.7159090908</v>
      </c>
      <c r="E407">
        <v>1349377.6818181816</v>
      </c>
      <c r="F407">
        <v>1347471.6477272725</v>
      </c>
      <c r="G407">
        <v>1345565.6136363633</v>
      </c>
      <c r="H407">
        <v>1343659.5795454541</v>
      </c>
      <c r="I407">
        <v>1341753.5454545449</v>
      </c>
      <c r="J407">
        <v>1339847.5113636358</v>
      </c>
      <c r="K407">
        <v>1337941.4772727266</v>
      </c>
      <c r="L407">
        <v>1336035.4431818174</v>
      </c>
      <c r="M407">
        <v>1334129.4090909082</v>
      </c>
      <c r="N407">
        <v>1332223.375</v>
      </c>
      <c r="O407">
        <v>1329339.1000000001</v>
      </c>
      <c r="P407">
        <v>1326454.8250000002</v>
      </c>
      <c r="Q407">
        <v>1323570.5500000003</v>
      </c>
      <c r="R407">
        <v>1320686.2750000004</v>
      </c>
      <c r="S407">
        <v>1317802.0000000005</v>
      </c>
      <c r="T407">
        <v>1314917.7250000006</v>
      </c>
      <c r="U407">
        <v>1312033.4500000007</v>
      </c>
      <c r="V407">
        <v>1309149.1750000007</v>
      </c>
      <c r="W407">
        <v>1306264.9000000008</v>
      </c>
      <c r="X407">
        <v>1303380.625</v>
      </c>
      <c r="Y407">
        <v>1299442.9750000001</v>
      </c>
      <c r="Z407">
        <v>1295505.3250000002</v>
      </c>
      <c r="AA407">
        <v>1291567.6750000003</v>
      </c>
      <c r="AB407">
        <v>1287630.0250000004</v>
      </c>
      <c r="AC407">
        <v>1283692.3750000005</v>
      </c>
      <c r="AD407">
        <v>1279754.7250000006</v>
      </c>
      <c r="AE407">
        <v>1275817.0750000007</v>
      </c>
      <c r="AF407">
        <v>1271879.4250000007</v>
      </c>
      <c r="AG407">
        <v>1267941.7750000008</v>
      </c>
      <c r="AH407">
        <v>1264004.125</v>
      </c>
    </row>
    <row r="408" spans="1:34">
      <c r="A408" t="s">
        <v>140</v>
      </c>
      <c r="B408" t="s">
        <v>181</v>
      </c>
      <c r="C408">
        <f t="shared" si="6"/>
        <v>1945969</v>
      </c>
      <c r="D408">
        <v>2026925.3409090908</v>
      </c>
      <c r="E408">
        <v>2024066.3068181816</v>
      </c>
      <c r="F408">
        <v>2021207.2727272725</v>
      </c>
      <c r="G408">
        <v>2018348.2386363633</v>
      </c>
      <c r="H408">
        <v>2015489.2045454541</v>
      </c>
      <c r="I408">
        <v>2012630.1704545449</v>
      </c>
      <c r="J408">
        <v>2009771.1363636358</v>
      </c>
      <c r="K408">
        <v>2006912.1022727266</v>
      </c>
      <c r="L408">
        <v>2004053.0681818174</v>
      </c>
      <c r="M408">
        <v>2001194.0340909082</v>
      </c>
      <c r="N408">
        <v>1998335</v>
      </c>
      <c r="O408">
        <v>1994008.575</v>
      </c>
      <c r="P408">
        <v>1989682.15</v>
      </c>
      <c r="Q408">
        <v>1985355.7249999999</v>
      </c>
      <c r="R408">
        <v>1981029.2999999998</v>
      </c>
      <c r="S408">
        <v>1976702.8749999998</v>
      </c>
      <c r="T408">
        <v>1972376.4499999997</v>
      </c>
      <c r="U408">
        <v>1968050.0249999997</v>
      </c>
      <c r="V408">
        <v>1963723.5999999996</v>
      </c>
      <c r="W408">
        <v>1959397.1749999996</v>
      </c>
      <c r="X408">
        <v>1955070.75</v>
      </c>
      <c r="Y408">
        <v>1949164.2749999999</v>
      </c>
      <c r="Z408">
        <v>1943257.7999999998</v>
      </c>
      <c r="AA408">
        <v>1937351.3249999997</v>
      </c>
      <c r="AB408">
        <v>1931444.8499999996</v>
      </c>
      <c r="AC408">
        <v>1925538.3749999995</v>
      </c>
      <c r="AD408">
        <v>1919631.8999999994</v>
      </c>
      <c r="AE408">
        <v>1913725.4249999993</v>
      </c>
      <c r="AF408">
        <v>1907818.9499999993</v>
      </c>
      <c r="AG408">
        <v>1901912.4749999992</v>
      </c>
      <c r="AH408">
        <v>1896006</v>
      </c>
    </row>
    <row r="409" spans="1:34">
      <c r="A409" t="s">
        <v>140</v>
      </c>
      <c r="B409" t="s">
        <v>181</v>
      </c>
      <c r="C409">
        <f t="shared" si="6"/>
        <v>1970989</v>
      </c>
      <c r="D409">
        <v>843361.02840909082</v>
      </c>
      <c r="E409">
        <v>840978.49431818165</v>
      </c>
      <c r="F409">
        <v>838595.96022727247</v>
      </c>
      <c r="G409">
        <v>836213.4261363633</v>
      </c>
      <c r="H409">
        <v>833830.89204545412</v>
      </c>
      <c r="I409">
        <v>831448.35795454495</v>
      </c>
      <c r="J409">
        <v>829065.82386363577</v>
      </c>
      <c r="K409">
        <v>826683.2897727266</v>
      </c>
      <c r="L409">
        <v>824300.75568181742</v>
      </c>
      <c r="M409">
        <v>821918.22159090824</v>
      </c>
      <c r="N409">
        <v>819535.6875</v>
      </c>
      <c r="O409">
        <v>815930.33749999991</v>
      </c>
      <c r="P409">
        <v>812324.98749999981</v>
      </c>
      <c r="Q409">
        <v>808719.63749999972</v>
      </c>
      <c r="R409">
        <v>805114.28749999963</v>
      </c>
      <c r="S409">
        <v>801508.93749999953</v>
      </c>
      <c r="T409">
        <v>797903.58749999944</v>
      </c>
      <c r="U409">
        <v>794298.23749999935</v>
      </c>
      <c r="V409">
        <v>790692.88749999925</v>
      </c>
      <c r="W409">
        <v>787087.53749999916</v>
      </c>
      <c r="X409">
        <v>783482.1875</v>
      </c>
      <c r="Y409">
        <v>778560.125</v>
      </c>
      <c r="Z409">
        <v>773638.0625</v>
      </c>
      <c r="AA409">
        <v>768716</v>
      </c>
      <c r="AB409">
        <v>763793.9375</v>
      </c>
      <c r="AC409">
        <v>758871.875</v>
      </c>
      <c r="AD409">
        <v>753949.8125</v>
      </c>
      <c r="AE409">
        <v>749027.75</v>
      </c>
      <c r="AF409">
        <v>744105.6875</v>
      </c>
      <c r="AG409">
        <v>739183.625</v>
      </c>
      <c r="AH409">
        <v>734261.5625</v>
      </c>
    </row>
    <row r="410" spans="1:34">
      <c r="A410" t="s">
        <v>140</v>
      </c>
      <c r="B410" t="s">
        <v>181</v>
      </c>
      <c r="C410">
        <f t="shared" si="6"/>
        <v>19902010</v>
      </c>
      <c r="D410">
        <v>843480.15340909082</v>
      </c>
      <c r="E410">
        <v>841216.74431818165</v>
      </c>
      <c r="F410">
        <v>838953.33522727247</v>
      </c>
      <c r="G410">
        <v>836689.9261363633</v>
      </c>
      <c r="H410">
        <v>834426.51704545412</v>
      </c>
      <c r="I410">
        <v>832163.10795454495</v>
      </c>
      <c r="J410">
        <v>829899.69886363577</v>
      </c>
      <c r="K410">
        <v>827636.2897727266</v>
      </c>
      <c r="L410">
        <v>825372.88068181742</v>
      </c>
      <c r="M410">
        <v>823109.47159090824</v>
      </c>
      <c r="N410">
        <v>820846.0625</v>
      </c>
      <c r="O410">
        <v>817420.98124999995</v>
      </c>
      <c r="P410">
        <v>813995.89999999991</v>
      </c>
      <c r="Q410">
        <v>810570.81874999986</v>
      </c>
      <c r="R410">
        <v>807145.73749999981</v>
      </c>
      <c r="S410">
        <v>803720.65624999977</v>
      </c>
      <c r="T410">
        <v>800295.57499999972</v>
      </c>
      <c r="U410">
        <v>796870.49374999967</v>
      </c>
      <c r="V410">
        <v>793445.41249999963</v>
      </c>
      <c r="W410">
        <v>790020.33124999958</v>
      </c>
      <c r="X410">
        <v>786595.25</v>
      </c>
      <c r="Y410">
        <v>781919.28749999998</v>
      </c>
      <c r="Z410">
        <v>777243.32499999995</v>
      </c>
      <c r="AA410">
        <v>772567.36249999993</v>
      </c>
      <c r="AB410">
        <v>767891.39999999991</v>
      </c>
      <c r="AC410">
        <v>763215.43749999988</v>
      </c>
      <c r="AD410">
        <v>758539.47499999986</v>
      </c>
      <c r="AE410">
        <v>753863.51249999984</v>
      </c>
      <c r="AF410">
        <v>749187.54999999981</v>
      </c>
      <c r="AG410">
        <v>744511.58749999979</v>
      </c>
      <c r="AH410">
        <v>739835.625</v>
      </c>
    </row>
    <row r="411" spans="1:34">
      <c r="A411" t="s">
        <v>140</v>
      </c>
      <c r="B411" t="s">
        <v>181</v>
      </c>
      <c r="C411">
        <f t="shared" si="6"/>
        <v>2012020</v>
      </c>
      <c r="D411">
        <v>136532.66690454545</v>
      </c>
      <c r="E411">
        <v>136532.66583909089</v>
      </c>
      <c r="F411">
        <v>136532.66477363632</v>
      </c>
      <c r="G411">
        <v>136532.66370818176</v>
      </c>
      <c r="H411">
        <v>136532.6626427272</v>
      </c>
      <c r="I411">
        <v>136532.66157727264</v>
      </c>
      <c r="J411">
        <v>136532.66051181807</v>
      </c>
      <c r="K411">
        <v>136532.65944636351</v>
      </c>
      <c r="L411">
        <v>136532.65838090895</v>
      </c>
      <c r="M411">
        <v>136532.65731545439</v>
      </c>
      <c r="N411">
        <v>136532.65624999985</v>
      </c>
      <c r="O411">
        <v>136532.65546899984</v>
      </c>
      <c r="P411">
        <v>136532.65468799984</v>
      </c>
      <c r="Q411">
        <v>136532.65390699983</v>
      </c>
      <c r="R411">
        <v>136532.65312599982</v>
      </c>
      <c r="S411">
        <v>136532.65234499981</v>
      </c>
      <c r="T411">
        <v>136532.6515639998</v>
      </c>
      <c r="U411">
        <v>136532.65078299979</v>
      </c>
      <c r="V411">
        <v>136532.65000199978</v>
      </c>
      <c r="W411">
        <v>136532.64922099977</v>
      </c>
      <c r="X411">
        <v>136532.64843999979</v>
      </c>
      <c r="Y411">
        <v>136532.65000199981</v>
      </c>
      <c r="Z411">
        <v>136532.65156399983</v>
      </c>
      <c r="AA411">
        <v>136532.65312599984</v>
      </c>
      <c r="AB411">
        <v>136532.65468799986</v>
      </c>
      <c r="AC411">
        <v>136532.65624999988</v>
      </c>
      <c r="AD411">
        <v>136532.6578119999</v>
      </c>
      <c r="AE411">
        <v>136532.65937399992</v>
      </c>
      <c r="AF411">
        <v>136532.66093599994</v>
      </c>
      <c r="AG411">
        <v>136532.66249799996</v>
      </c>
      <c r="AH411">
        <v>136532.66405999992</v>
      </c>
    </row>
    <row r="412" spans="1:34">
      <c r="A412" t="s">
        <v>140</v>
      </c>
      <c r="B412" t="s">
        <v>183</v>
      </c>
      <c r="C412">
        <f t="shared" si="6"/>
        <v>1945</v>
      </c>
      <c r="D412">
        <v>820420.11363636365</v>
      </c>
      <c r="E412">
        <v>819264.97727272729</v>
      </c>
      <c r="F412">
        <v>818109.84090909094</v>
      </c>
      <c r="G412">
        <v>816954.70454545459</v>
      </c>
      <c r="H412">
        <v>815799.56818181823</v>
      </c>
      <c r="I412">
        <v>814644.43181818188</v>
      </c>
      <c r="J412">
        <v>813489.29545454553</v>
      </c>
      <c r="K412">
        <v>812334.15909090918</v>
      </c>
      <c r="L412">
        <v>811179.02272727282</v>
      </c>
      <c r="M412">
        <v>810023.88636363647</v>
      </c>
      <c r="N412">
        <v>808868.75</v>
      </c>
      <c r="O412">
        <v>807129.11875000002</v>
      </c>
      <c r="P412">
        <v>805389.48750000005</v>
      </c>
      <c r="Q412">
        <v>803649.85625000007</v>
      </c>
      <c r="R412">
        <v>801910.22500000009</v>
      </c>
      <c r="S412">
        <v>800170.59375000012</v>
      </c>
      <c r="T412">
        <v>798430.96250000014</v>
      </c>
      <c r="U412">
        <v>796691.33125000016</v>
      </c>
      <c r="V412">
        <v>794951.70000000019</v>
      </c>
      <c r="W412">
        <v>793212.06875000021</v>
      </c>
      <c r="X412">
        <v>791472.4375</v>
      </c>
      <c r="Y412">
        <v>789105.27500000002</v>
      </c>
      <c r="Z412">
        <v>786738.11250000005</v>
      </c>
      <c r="AA412">
        <v>784370.95000000007</v>
      </c>
      <c r="AB412">
        <v>782003.78750000009</v>
      </c>
      <c r="AC412">
        <v>779636.62500000012</v>
      </c>
      <c r="AD412">
        <v>777269.46250000014</v>
      </c>
      <c r="AE412">
        <v>774902.30000000016</v>
      </c>
      <c r="AF412">
        <v>772535.13750000019</v>
      </c>
      <c r="AG412">
        <v>770167.97500000021</v>
      </c>
      <c r="AH412">
        <v>767800.8125</v>
      </c>
    </row>
    <row r="413" spans="1:34">
      <c r="A413" t="s">
        <v>140</v>
      </c>
      <c r="B413" t="s">
        <v>183</v>
      </c>
      <c r="C413">
        <f t="shared" si="6"/>
        <v>1945969</v>
      </c>
      <c r="D413">
        <v>1230630.0454545454</v>
      </c>
      <c r="E413">
        <v>1228897.3409090908</v>
      </c>
      <c r="F413">
        <v>1227164.6363636362</v>
      </c>
      <c r="G413">
        <v>1225431.9318181816</v>
      </c>
      <c r="H413">
        <v>1223699.2272727271</v>
      </c>
      <c r="I413">
        <v>1221966.5227272725</v>
      </c>
      <c r="J413">
        <v>1220233.8181818179</v>
      </c>
      <c r="K413">
        <v>1218501.1136363633</v>
      </c>
      <c r="L413">
        <v>1216768.4090909087</v>
      </c>
      <c r="M413">
        <v>1215035.7045454541</v>
      </c>
      <c r="N413">
        <v>1213303</v>
      </c>
      <c r="O413">
        <v>1210693.55</v>
      </c>
      <c r="P413">
        <v>1208084.1000000001</v>
      </c>
      <c r="Q413">
        <v>1205474.6500000001</v>
      </c>
      <c r="R413">
        <v>1202865.2000000002</v>
      </c>
      <c r="S413">
        <v>1200255.7500000002</v>
      </c>
      <c r="T413">
        <v>1197646.3000000003</v>
      </c>
      <c r="U413">
        <v>1195036.8500000003</v>
      </c>
      <c r="V413">
        <v>1192427.4000000004</v>
      </c>
      <c r="W413">
        <v>1189817.9500000004</v>
      </c>
      <c r="X413">
        <v>1187208.5</v>
      </c>
      <c r="Y413">
        <v>1183657.7625</v>
      </c>
      <c r="Z413">
        <v>1180107.0249999999</v>
      </c>
      <c r="AA413">
        <v>1176556.2874999999</v>
      </c>
      <c r="AB413">
        <v>1173005.5499999998</v>
      </c>
      <c r="AC413">
        <v>1169454.8124999998</v>
      </c>
      <c r="AD413">
        <v>1165904.0749999997</v>
      </c>
      <c r="AE413">
        <v>1162353.3374999997</v>
      </c>
      <c r="AF413">
        <v>1158802.5999999996</v>
      </c>
      <c r="AG413">
        <v>1155251.8624999996</v>
      </c>
      <c r="AH413">
        <v>1151701.125</v>
      </c>
    </row>
    <row r="414" spans="1:34">
      <c r="A414" t="s">
        <v>140</v>
      </c>
      <c r="B414" t="s">
        <v>183</v>
      </c>
      <c r="C414">
        <f t="shared" si="6"/>
        <v>1970989</v>
      </c>
      <c r="D414">
        <v>1025525.1363636364</v>
      </c>
      <c r="E414">
        <v>1024081.2102272727</v>
      </c>
      <c r="F414">
        <v>1022637.2840909091</v>
      </c>
      <c r="G414">
        <v>1021193.3579545454</v>
      </c>
      <c r="H414">
        <v>1019749.4318181818</v>
      </c>
      <c r="I414">
        <v>1018305.5056818181</v>
      </c>
      <c r="J414">
        <v>1016861.5795454545</v>
      </c>
      <c r="K414">
        <v>1015417.6534090908</v>
      </c>
      <c r="L414">
        <v>1013973.7272727272</v>
      </c>
      <c r="M414">
        <v>1012529.8011363635</v>
      </c>
      <c r="N414">
        <v>1011085.875</v>
      </c>
      <c r="O414">
        <v>1008911.3375</v>
      </c>
      <c r="P414">
        <v>1006736.8</v>
      </c>
      <c r="Q414">
        <v>1004562.2625000001</v>
      </c>
      <c r="R414">
        <v>1002387.7250000001</v>
      </c>
      <c r="S414">
        <v>1000213.1875000001</v>
      </c>
      <c r="T414">
        <v>998038.65000000014</v>
      </c>
      <c r="U414">
        <v>995864.11250000016</v>
      </c>
      <c r="V414">
        <v>993689.57500000019</v>
      </c>
      <c r="W414">
        <v>991515.03750000021</v>
      </c>
      <c r="X414">
        <v>989340.5</v>
      </c>
      <c r="Y414">
        <v>986381.55</v>
      </c>
      <c r="Z414">
        <v>983422.60000000009</v>
      </c>
      <c r="AA414">
        <v>980463.65000000014</v>
      </c>
      <c r="AB414">
        <v>977504.70000000019</v>
      </c>
      <c r="AC414">
        <v>974545.75000000023</v>
      </c>
      <c r="AD414">
        <v>971586.80000000028</v>
      </c>
      <c r="AE414">
        <v>968627.85000000033</v>
      </c>
      <c r="AF414">
        <v>965668.90000000037</v>
      </c>
      <c r="AG414">
        <v>962709.95000000042</v>
      </c>
      <c r="AH414">
        <v>959751</v>
      </c>
    </row>
    <row r="415" spans="1:34">
      <c r="A415" t="s">
        <v>140</v>
      </c>
      <c r="B415" t="s">
        <v>183</v>
      </c>
      <c r="C415">
        <f t="shared" si="6"/>
        <v>19902010</v>
      </c>
      <c r="D415">
        <v>974248.86647727271</v>
      </c>
      <c r="E415">
        <v>972877.13920454541</v>
      </c>
      <c r="F415">
        <v>971505.41193181812</v>
      </c>
      <c r="G415">
        <v>970133.68465909082</v>
      </c>
      <c r="H415">
        <v>968761.95738636353</v>
      </c>
      <c r="I415">
        <v>967390.23011363624</v>
      </c>
      <c r="J415">
        <v>966018.50284090894</v>
      </c>
      <c r="K415">
        <v>964646.77556818165</v>
      </c>
      <c r="L415">
        <v>963275.04829545435</v>
      </c>
      <c r="M415">
        <v>961903.32102272706</v>
      </c>
      <c r="N415">
        <v>960531.59375</v>
      </c>
      <c r="O415">
        <v>958465.78125</v>
      </c>
      <c r="P415">
        <v>956399.96875</v>
      </c>
      <c r="Q415">
        <v>954334.15625</v>
      </c>
      <c r="R415">
        <v>952268.34375</v>
      </c>
      <c r="S415">
        <v>950202.53125</v>
      </c>
      <c r="T415">
        <v>948136.71875</v>
      </c>
      <c r="U415">
        <v>946070.90625</v>
      </c>
      <c r="V415">
        <v>944005.09375</v>
      </c>
      <c r="W415">
        <v>941939.28125</v>
      </c>
      <c r="X415">
        <v>939873.46875</v>
      </c>
      <c r="Y415">
        <v>937062.46562499995</v>
      </c>
      <c r="Z415">
        <v>934251.46249999991</v>
      </c>
      <c r="AA415">
        <v>931440.45937499986</v>
      </c>
      <c r="AB415">
        <v>928629.45624999981</v>
      </c>
      <c r="AC415">
        <v>925818.45312499977</v>
      </c>
      <c r="AD415">
        <v>923007.44999999972</v>
      </c>
      <c r="AE415">
        <v>920196.44687499967</v>
      </c>
      <c r="AF415">
        <v>917385.44374999963</v>
      </c>
      <c r="AG415">
        <v>914574.44062499958</v>
      </c>
      <c r="AH415">
        <v>911763.43749999953</v>
      </c>
    </row>
    <row r="416" spans="1:34">
      <c r="A416" t="s">
        <v>140</v>
      </c>
      <c r="B416" t="s">
        <v>183</v>
      </c>
      <c r="C416">
        <f t="shared" si="6"/>
        <v>2012020</v>
      </c>
      <c r="D416">
        <v>48471.403757272725</v>
      </c>
      <c r="E416">
        <v>48471.403224545451</v>
      </c>
      <c r="F416">
        <v>48471.402691818177</v>
      </c>
      <c r="G416">
        <v>48471.402159090903</v>
      </c>
      <c r="H416">
        <v>48471.401626363629</v>
      </c>
      <c r="I416">
        <v>48471.401093636356</v>
      </c>
      <c r="J416">
        <v>48471.400560909082</v>
      </c>
      <c r="K416">
        <v>48471.400028181808</v>
      </c>
      <c r="L416">
        <v>48471.399495454534</v>
      </c>
      <c r="M416">
        <v>48471.39896272726</v>
      </c>
      <c r="N416">
        <v>48471.398430000001</v>
      </c>
      <c r="O416">
        <v>48471.399408000005</v>
      </c>
      <c r="P416">
        <v>48471.400386000008</v>
      </c>
      <c r="Q416">
        <v>48471.401364000012</v>
      </c>
      <c r="R416">
        <v>48471.402342000016</v>
      </c>
      <c r="S416">
        <v>48471.403320000019</v>
      </c>
      <c r="T416">
        <v>48471.404298000023</v>
      </c>
      <c r="U416">
        <v>48471.405276000027</v>
      </c>
      <c r="V416">
        <v>48471.40625400003</v>
      </c>
      <c r="W416">
        <v>48471.407232000034</v>
      </c>
      <c r="X416">
        <v>48471.408210000001</v>
      </c>
      <c r="Y416">
        <v>48471.409381000005</v>
      </c>
      <c r="Z416">
        <v>48471.410552000008</v>
      </c>
      <c r="AA416">
        <v>48471.411723000012</v>
      </c>
      <c r="AB416">
        <v>48471.412894000016</v>
      </c>
      <c r="AC416">
        <v>48471.414065000019</v>
      </c>
      <c r="AD416">
        <v>48471.415236000023</v>
      </c>
      <c r="AE416">
        <v>48471.416407000026</v>
      </c>
      <c r="AF416">
        <v>48471.41757800003</v>
      </c>
      <c r="AG416">
        <v>48471.418749000033</v>
      </c>
      <c r="AH416">
        <v>48471.41992</v>
      </c>
    </row>
    <row r="417" spans="1:34">
      <c r="A417" t="s">
        <v>140</v>
      </c>
      <c r="B417" t="s">
        <v>185</v>
      </c>
      <c r="C417">
        <f t="shared" si="6"/>
        <v>1945</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row>
    <row r="418" spans="1:34">
      <c r="A418" t="s">
        <v>140</v>
      </c>
      <c r="B418" t="s">
        <v>185</v>
      </c>
      <c r="C418">
        <f t="shared" si="6"/>
        <v>1945969</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c r="A419" t="s">
        <v>140</v>
      </c>
      <c r="B419" t="s">
        <v>185</v>
      </c>
      <c r="C419">
        <f t="shared" si="6"/>
        <v>1970989</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c r="A420" t="s">
        <v>140</v>
      </c>
      <c r="B420" t="s">
        <v>185</v>
      </c>
      <c r="C420">
        <f t="shared" si="6"/>
        <v>19902010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c r="A421" t="s">
        <v>140</v>
      </c>
      <c r="B421" t="s">
        <v>185</v>
      </c>
      <c r="C421">
        <f t="shared" si="6"/>
        <v>2012020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c r="A422" t="s">
        <v>142</v>
      </c>
      <c r="B422" t="s">
        <v>175</v>
      </c>
      <c r="C422">
        <f t="shared" si="6"/>
        <v>1945</v>
      </c>
      <c r="D422">
        <v>9425532.7272727266</v>
      </c>
      <c r="E422">
        <v>9378631.4545454532</v>
      </c>
      <c r="F422">
        <v>9331730.1818181798</v>
      </c>
      <c r="G422">
        <v>9284828.9090909064</v>
      </c>
      <c r="H422">
        <v>9237927.636363633</v>
      </c>
      <c r="I422">
        <v>9191026.3636363596</v>
      </c>
      <c r="J422">
        <v>9144125.0909090862</v>
      </c>
      <c r="K422">
        <v>9097223.8181818128</v>
      </c>
      <c r="L422">
        <v>9050322.5454545394</v>
      </c>
      <c r="M422">
        <v>9003421.272727266</v>
      </c>
      <c r="N422">
        <v>8956520</v>
      </c>
      <c r="O422">
        <v>8889151.75</v>
      </c>
      <c r="P422">
        <v>8821783.5</v>
      </c>
      <c r="Q422">
        <v>8754415.25</v>
      </c>
      <c r="R422">
        <v>8687047</v>
      </c>
      <c r="S422">
        <v>8619678.75</v>
      </c>
      <c r="T422">
        <v>8552310.5</v>
      </c>
      <c r="U422">
        <v>8484942.25</v>
      </c>
      <c r="V422">
        <v>8417574</v>
      </c>
      <c r="W422">
        <v>8350205.75</v>
      </c>
      <c r="X422">
        <v>8282837.5</v>
      </c>
      <c r="Y422">
        <v>8194855</v>
      </c>
      <c r="Z422">
        <v>8106872.5</v>
      </c>
      <c r="AA422">
        <v>8018890</v>
      </c>
      <c r="AB422">
        <v>7930907.5</v>
      </c>
      <c r="AC422">
        <v>7842925</v>
      </c>
      <c r="AD422">
        <v>7754942.5</v>
      </c>
      <c r="AE422">
        <v>7666960</v>
      </c>
      <c r="AF422">
        <v>7578977.5</v>
      </c>
      <c r="AG422">
        <v>7490995</v>
      </c>
      <c r="AH422">
        <v>7403012.5</v>
      </c>
    </row>
    <row r="423" spans="1:34">
      <c r="A423" t="s">
        <v>142</v>
      </c>
      <c r="B423" t="s">
        <v>175</v>
      </c>
      <c r="C423">
        <f t="shared" si="6"/>
        <v>1945969</v>
      </c>
      <c r="D423">
        <v>10024304.363636363</v>
      </c>
      <c r="E423">
        <v>9956996.7272727266</v>
      </c>
      <c r="F423">
        <v>9889689.0909090899</v>
      </c>
      <c r="G423">
        <v>9822381.4545454532</v>
      </c>
      <c r="H423">
        <v>9755073.8181818165</v>
      </c>
      <c r="I423">
        <v>9687766.1818181798</v>
      </c>
      <c r="J423">
        <v>9620458.5454545431</v>
      </c>
      <c r="K423">
        <v>9553150.9090909064</v>
      </c>
      <c r="L423">
        <v>9485843.2727272697</v>
      </c>
      <c r="M423">
        <v>9418535.636363633</v>
      </c>
      <c r="N423">
        <v>9351228</v>
      </c>
      <c r="O423">
        <v>9245151.3000000007</v>
      </c>
      <c r="P423">
        <v>9139074.6000000015</v>
      </c>
      <c r="Q423">
        <v>9032997.9000000022</v>
      </c>
      <c r="R423">
        <v>8926921.200000003</v>
      </c>
      <c r="S423">
        <v>8820844.5000000037</v>
      </c>
      <c r="T423">
        <v>8714767.8000000045</v>
      </c>
      <c r="U423">
        <v>8608691.1000000052</v>
      </c>
      <c r="V423">
        <v>8502614.400000006</v>
      </c>
      <c r="W423">
        <v>8396537.7000000067</v>
      </c>
      <c r="X423">
        <v>8290461</v>
      </c>
      <c r="Y423">
        <v>8153322.9000000004</v>
      </c>
      <c r="Z423">
        <v>8016184.8000000007</v>
      </c>
      <c r="AA423">
        <v>7879046.7000000011</v>
      </c>
      <c r="AB423">
        <v>7741908.6000000015</v>
      </c>
      <c r="AC423">
        <v>7604770.5000000019</v>
      </c>
      <c r="AD423">
        <v>7467632.4000000022</v>
      </c>
      <c r="AE423">
        <v>7330494.3000000026</v>
      </c>
      <c r="AF423">
        <v>7193356.200000003</v>
      </c>
      <c r="AG423">
        <v>7056218.1000000034</v>
      </c>
      <c r="AH423">
        <v>6919080</v>
      </c>
    </row>
    <row r="424" spans="1:34">
      <c r="A424" t="s">
        <v>142</v>
      </c>
      <c r="B424" t="s">
        <v>175</v>
      </c>
      <c r="C424">
        <f t="shared" si="6"/>
        <v>1970989</v>
      </c>
      <c r="D424">
        <v>4185120.0454545454</v>
      </c>
      <c r="E424">
        <v>4168659.0909090908</v>
      </c>
      <c r="F424">
        <v>4152198.1363636362</v>
      </c>
      <c r="G424">
        <v>4135737.1818181816</v>
      </c>
      <c r="H424">
        <v>4119276.2272727271</v>
      </c>
      <c r="I424">
        <v>4102815.2727272725</v>
      </c>
      <c r="J424">
        <v>4086354.3181818179</v>
      </c>
      <c r="K424">
        <v>4069893.3636363633</v>
      </c>
      <c r="L424">
        <v>4053432.4090909087</v>
      </c>
      <c r="M424">
        <v>4036971.4545454541</v>
      </c>
      <c r="N424">
        <v>4020510.5</v>
      </c>
      <c r="O424">
        <v>3988016.75</v>
      </c>
      <c r="P424">
        <v>3955523</v>
      </c>
      <c r="Q424">
        <v>3923029.25</v>
      </c>
      <c r="R424">
        <v>3890535.5</v>
      </c>
      <c r="S424">
        <v>3858041.75</v>
      </c>
      <c r="T424">
        <v>3825548</v>
      </c>
      <c r="U424">
        <v>3793054.25</v>
      </c>
      <c r="V424">
        <v>3760560.5</v>
      </c>
      <c r="W424">
        <v>3728066.75</v>
      </c>
      <c r="X424">
        <v>3695573</v>
      </c>
      <c r="Y424">
        <v>3645002.875</v>
      </c>
      <c r="Z424">
        <v>3594432.75</v>
      </c>
      <c r="AA424">
        <v>3543862.625</v>
      </c>
      <c r="AB424">
        <v>3493292.5</v>
      </c>
      <c r="AC424">
        <v>3442722.375</v>
      </c>
      <c r="AD424">
        <v>3392152.25</v>
      </c>
      <c r="AE424">
        <v>3341582.125</v>
      </c>
      <c r="AF424">
        <v>3291012</v>
      </c>
      <c r="AG424">
        <v>3240441.875</v>
      </c>
      <c r="AH424">
        <v>3189871.75</v>
      </c>
    </row>
    <row r="425" spans="1:34">
      <c r="A425" t="s">
        <v>142</v>
      </c>
      <c r="B425" t="s">
        <v>175</v>
      </c>
      <c r="C425">
        <f t="shared" si="6"/>
        <v>19902010</v>
      </c>
      <c r="D425">
        <v>8436083.2045454532</v>
      </c>
      <c r="E425">
        <v>8435581.4090909064</v>
      </c>
      <c r="F425">
        <v>8435079.6136363596</v>
      </c>
      <c r="G425">
        <v>8434577.8181818128</v>
      </c>
      <c r="H425">
        <v>8434076.022727266</v>
      </c>
      <c r="I425">
        <v>8433574.2272727191</v>
      </c>
      <c r="J425">
        <v>8433072.4318181723</v>
      </c>
      <c r="K425">
        <v>8432570.6363636255</v>
      </c>
      <c r="L425">
        <v>8432068.8409090787</v>
      </c>
      <c r="M425">
        <v>8431567.0454545319</v>
      </c>
      <c r="N425">
        <v>8431065.2499999907</v>
      </c>
      <c r="O425">
        <v>8428585.7999999914</v>
      </c>
      <c r="P425">
        <v>8426106.3499999922</v>
      </c>
      <c r="Q425">
        <v>8423626.8999999929</v>
      </c>
      <c r="R425">
        <v>8421147.4499999937</v>
      </c>
      <c r="S425">
        <v>8418667.9999999944</v>
      </c>
      <c r="T425">
        <v>8416188.5499999952</v>
      </c>
      <c r="U425">
        <v>8413709.0999999959</v>
      </c>
      <c r="V425">
        <v>8411229.6499999966</v>
      </c>
      <c r="W425">
        <v>8408750.1999999974</v>
      </c>
      <c r="X425">
        <v>8406270.7499999944</v>
      </c>
      <c r="Y425">
        <v>8399832.7499999944</v>
      </c>
      <c r="Z425">
        <v>8393394.7499999944</v>
      </c>
      <c r="AA425">
        <v>8386956.7499999944</v>
      </c>
      <c r="AB425">
        <v>8380518.7499999944</v>
      </c>
      <c r="AC425">
        <v>8374080.7499999944</v>
      </c>
      <c r="AD425">
        <v>8367642.7499999944</v>
      </c>
      <c r="AE425">
        <v>8361204.7499999944</v>
      </c>
      <c r="AF425">
        <v>8354766.7499999944</v>
      </c>
      <c r="AG425">
        <v>8348328.7499999944</v>
      </c>
      <c r="AH425">
        <v>8341890.7499999944</v>
      </c>
    </row>
    <row r="426" spans="1:34">
      <c r="A426" t="s">
        <v>142</v>
      </c>
      <c r="B426" t="s">
        <v>175</v>
      </c>
      <c r="C426">
        <f t="shared" si="6"/>
        <v>2012020</v>
      </c>
      <c r="D426">
        <v>1715320.4090909092</v>
      </c>
      <c r="E426">
        <v>1715320.4119318184</v>
      </c>
      <c r="F426">
        <v>1715320.4147727275</v>
      </c>
      <c r="G426">
        <v>1715320.4176136367</v>
      </c>
      <c r="H426">
        <v>1715320.4204545459</v>
      </c>
      <c r="I426">
        <v>1715320.4232954551</v>
      </c>
      <c r="J426">
        <v>1715320.4261363642</v>
      </c>
      <c r="K426">
        <v>1715320.4289772734</v>
      </c>
      <c r="L426">
        <v>1715320.4318181826</v>
      </c>
      <c r="M426">
        <v>1715320.4346590918</v>
      </c>
      <c r="N426">
        <v>1715320.4375000005</v>
      </c>
      <c r="O426">
        <v>1715310.5718750004</v>
      </c>
      <c r="P426">
        <v>1715300.7062500003</v>
      </c>
      <c r="Q426">
        <v>1715290.8406250002</v>
      </c>
      <c r="R426">
        <v>1715280.9750000001</v>
      </c>
      <c r="S426">
        <v>1715271.109375</v>
      </c>
      <c r="T426">
        <v>1715261.2437499999</v>
      </c>
      <c r="U426">
        <v>1715251.3781249998</v>
      </c>
      <c r="V426">
        <v>1715241.5124999997</v>
      </c>
      <c r="W426">
        <v>1715231.6468749996</v>
      </c>
      <c r="X426">
        <v>1715221.78125</v>
      </c>
      <c r="Y426">
        <v>1714978.390625</v>
      </c>
      <c r="Z426">
        <v>1714735</v>
      </c>
      <c r="AA426">
        <v>1714491.609375</v>
      </c>
      <c r="AB426">
        <v>1714248.21875</v>
      </c>
      <c r="AC426">
        <v>1714004.828125</v>
      </c>
      <c r="AD426">
        <v>1713761.4375</v>
      </c>
      <c r="AE426">
        <v>1713518.046875</v>
      </c>
      <c r="AF426">
        <v>1713274.65625</v>
      </c>
      <c r="AG426">
        <v>1713031.265625</v>
      </c>
      <c r="AH426">
        <v>1712787.875</v>
      </c>
    </row>
    <row r="427" spans="1:34">
      <c r="A427" t="s">
        <v>142</v>
      </c>
      <c r="B427" t="s">
        <v>177</v>
      </c>
      <c r="C427">
        <f t="shared" si="6"/>
        <v>1945</v>
      </c>
      <c r="D427">
        <v>7457575.2272727275</v>
      </c>
      <c r="E427">
        <v>7420987.4545454551</v>
      </c>
      <c r="F427">
        <v>7384399.6818181826</v>
      </c>
      <c r="G427">
        <v>7347811.9090909101</v>
      </c>
      <c r="H427">
        <v>7311224.1363636376</v>
      </c>
      <c r="I427">
        <v>7274636.3636363652</v>
      </c>
      <c r="J427">
        <v>7238048.5909090927</v>
      </c>
      <c r="K427">
        <v>7201460.8181818202</v>
      </c>
      <c r="L427">
        <v>7164873.0454545477</v>
      </c>
      <c r="M427">
        <v>7128285.2727272753</v>
      </c>
      <c r="N427">
        <v>7091697.5</v>
      </c>
      <c r="O427">
        <v>7039253.5999999996</v>
      </c>
      <c r="P427">
        <v>6986809.6999999993</v>
      </c>
      <c r="Q427">
        <v>6934365.7999999989</v>
      </c>
      <c r="R427">
        <v>6881921.8999999985</v>
      </c>
      <c r="S427">
        <v>6829477.9999999981</v>
      </c>
      <c r="T427">
        <v>6777034.0999999978</v>
      </c>
      <c r="U427">
        <v>6724590.1999999974</v>
      </c>
      <c r="V427">
        <v>6672146.299999997</v>
      </c>
      <c r="W427">
        <v>6619702.3999999966</v>
      </c>
      <c r="X427">
        <v>6567258.5</v>
      </c>
      <c r="Y427">
        <v>6498702.9000000004</v>
      </c>
      <c r="Z427">
        <v>6430147.3000000007</v>
      </c>
      <c r="AA427">
        <v>6361591.7000000011</v>
      </c>
      <c r="AB427">
        <v>6293036.1000000015</v>
      </c>
      <c r="AC427">
        <v>6224480.5000000019</v>
      </c>
      <c r="AD427">
        <v>6155924.9000000022</v>
      </c>
      <c r="AE427">
        <v>6087369.3000000026</v>
      </c>
      <c r="AF427">
        <v>6018813.700000003</v>
      </c>
      <c r="AG427">
        <v>5950258.1000000034</v>
      </c>
      <c r="AH427">
        <v>5881702.5</v>
      </c>
    </row>
    <row r="428" spans="1:34">
      <c r="A428" t="s">
        <v>142</v>
      </c>
      <c r="B428" t="s">
        <v>177</v>
      </c>
      <c r="C428">
        <f t="shared" si="6"/>
        <v>1945969</v>
      </c>
      <c r="D428">
        <v>6558638.5454545459</v>
      </c>
      <c r="E428">
        <v>6519215.0909090918</v>
      </c>
      <c r="F428">
        <v>6479791.6363636376</v>
      </c>
      <c r="G428">
        <v>6440368.1818181835</v>
      </c>
      <c r="H428">
        <v>6400944.7272727294</v>
      </c>
      <c r="I428">
        <v>6361521.2727272753</v>
      </c>
      <c r="J428">
        <v>6322097.8181818211</v>
      </c>
      <c r="K428">
        <v>6282674.363636367</v>
      </c>
      <c r="L428">
        <v>6243250.9090909129</v>
      </c>
      <c r="M428">
        <v>6203827.4545454588</v>
      </c>
      <c r="N428">
        <v>6164404</v>
      </c>
      <c r="O428">
        <v>6101274.4000000004</v>
      </c>
      <c r="P428">
        <v>6038144.8000000007</v>
      </c>
      <c r="Q428">
        <v>5975015.2000000011</v>
      </c>
      <c r="R428">
        <v>5911885.6000000015</v>
      </c>
      <c r="S428">
        <v>5848756.0000000019</v>
      </c>
      <c r="T428">
        <v>5785626.4000000022</v>
      </c>
      <c r="U428">
        <v>5722496.8000000026</v>
      </c>
      <c r="V428">
        <v>5659367.200000003</v>
      </c>
      <c r="W428">
        <v>5596237.6000000034</v>
      </c>
      <c r="X428">
        <v>5533108</v>
      </c>
      <c r="Y428">
        <v>5449994.9000000004</v>
      </c>
      <c r="Z428">
        <v>5366881.8000000007</v>
      </c>
      <c r="AA428">
        <v>5283768.7000000011</v>
      </c>
      <c r="AB428">
        <v>5200655.6000000015</v>
      </c>
      <c r="AC428">
        <v>5117542.5000000019</v>
      </c>
      <c r="AD428">
        <v>5034429.4000000022</v>
      </c>
      <c r="AE428">
        <v>4951316.3000000026</v>
      </c>
      <c r="AF428">
        <v>4868203.200000003</v>
      </c>
      <c r="AG428">
        <v>4785090.1000000034</v>
      </c>
      <c r="AH428">
        <v>4701977</v>
      </c>
    </row>
    <row r="429" spans="1:34">
      <c r="A429" t="s">
        <v>142</v>
      </c>
      <c r="B429" t="s">
        <v>177</v>
      </c>
      <c r="C429">
        <f t="shared" si="6"/>
        <v>1970989</v>
      </c>
      <c r="D429">
        <v>8260422.5227272725</v>
      </c>
      <c r="E429">
        <v>8246179.0454545449</v>
      </c>
      <c r="F429">
        <v>8231935.5681818174</v>
      </c>
      <c r="G429">
        <v>8217692.0909090899</v>
      </c>
      <c r="H429">
        <v>8203448.6136363624</v>
      </c>
      <c r="I429">
        <v>8189205.1363636348</v>
      </c>
      <c r="J429">
        <v>8174961.6590909073</v>
      </c>
      <c r="K429">
        <v>8160718.1818181798</v>
      </c>
      <c r="L429">
        <v>8146474.7045454523</v>
      </c>
      <c r="M429">
        <v>8132231.2272727247</v>
      </c>
      <c r="N429">
        <v>8117987.75</v>
      </c>
      <c r="O429">
        <v>8089850.2750000004</v>
      </c>
      <c r="P429">
        <v>8061712.8000000007</v>
      </c>
      <c r="Q429">
        <v>8033575.3250000011</v>
      </c>
      <c r="R429">
        <v>8005437.8500000015</v>
      </c>
      <c r="S429">
        <v>7977300.3750000019</v>
      </c>
      <c r="T429">
        <v>7949162.9000000022</v>
      </c>
      <c r="U429">
        <v>7921025.4250000026</v>
      </c>
      <c r="V429">
        <v>7892887.950000003</v>
      </c>
      <c r="W429">
        <v>7864750.4750000034</v>
      </c>
      <c r="X429">
        <v>7836613</v>
      </c>
      <c r="Y429">
        <v>7792467.7750000004</v>
      </c>
      <c r="Z429">
        <v>7748322.5500000007</v>
      </c>
      <c r="AA429">
        <v>7704177.3250000011</v>
      </c>
      <c r="AB429">
        <v>7660032.1000000015</v>
      </c>
      <c r="AC429">
        <v>7615886.8750000019</v>
      </c>
      <c r="AD429">
        <v>7571741.6500000022</v>
      </c>
      <c r="AE429">
        <v>7527596.4250000026</v>
      </c>
      <c r="AF429">
        <v>7483451.200000003</v>
      </c>
      <c r="AG429">
        <v>7439305.9750000034</v>
      </c>
      <c r="AH429">
        <v>7395160.7500000037</v>
      </c>
    </row>
    <row r="430" spans="1:34">
      <c r="A430" t="s">
        <v>142</v>
      </c>
      <c r="B430" t="s">
        <v>177</v>
      </c>
      <c r="C430">
        <f t="shared" si="6"/>
        <v>19902010</v>
      </c>
      <c r="D430">
        <v>3022935.6363636367</v>
      </c>
      <c r="E430">
        <v>3022393.5227272734</v>
      </c>
      <c r="F430">
        <v>3021851.4090909101</v>
      </c>
      <c r="G430">
        <v>3021309.2954545468</v>
      </c>
      <c r="H430">
        <v>3020767.1818181835</v>
      </c>
      <c r="I430">
        <v>3020225.0681818202</v>
      </c>
      <c r="J430">
        <v>3019682.9545454569</v>
      </c>
      <c r="K430">
        <v>3019140.8409090936</v>
      </c>
      <c r="L430">
        <v>3018598.7272727303</v>
      </c>
      <c r="M430">
        <v>3018056.613636367</v>
      </c>
      <c r="N430">
        <v>3017514.5</v>
      </c>
      <c r="O430">
        <v>3014908.0750000002</v>
      </c>
      <c r="P430">
        <v>3012301.6500000004</v>
      </c>
      <c r="Q430">
        <v>3009695.2250000006</v>
      </c>
      <c r="R430">
        <v>3007088.8000000007</v>
      </c>
      <c r="S430">
        <v>3004482.3750000009</v>
      </c>
      <c r="T430">
        <v>3001875.9500000011</v>
      </c>
      <c r="U430">
        <v>2999269.5250000013</v>
      </c>
      <c r="V430">
        <v>2996663.1000000015</v>
      </c>
      <c r="W430">
        <v>2994056.6750000017</v>
      </c>
      <c r="X430">
        <v>2991450.25</v>
      </c>
      <c r="Y430">
        <v>2984573.6999999997</v>
      </c>
      <c r="Z430">
        <v>2977697.1499999994</v>
      </c>
      <c r="AA430">
        <v>2970820.5999999992</v>
      </c>
      <c r="AB430">
        <v>2963944.0499999989</v>
      </c>
      <c r="AC430">
        <v>2957067.4999999986</v>
      </c>
      <c r="AD430">
        <v>2950190.9499999983</v>
      </c>
      <c r="AE430">
        <v>2943314.399999998</v>
      </c>
      <c r="AF430">
        <v>2936437.8499999978</v>
      </c>
      <c r="AG430">
        <v>2929561.2999999975</v>
      </c>
      <c r="AH430">
        <v>2922684.75</v>
      </c>
    </row>
    <row r="431" spans="1:34">
      <c r="A431" t="s">
        <v>142</v>
      </c>
      <c r="B431" t="s">
        <v>177</v>
      </c>
      <c r="C431">
        <f t="shared" si="6"/>
        <v>2012020</v>
      </c>
      <c r="D431">
        <v>1602817.7357954544</v>
      </c>
      <c r="E431">
        <v>1602817.7215909087</v>
      </c>
      <c r="F431">
        <v>1602817.7073863631</v>
      </c>
      <c r="G431">
        <v>1602817.6931818174</v>
      </c>
      <c r="H431">
        <v>1602817.6789772718</v>
      </c>
      <c r="I431">
        <v>1602817.6647727261</v>
      </c>
      <c r="J431">
        <v>1602817.6505681805</v>
      </c>
      <c r="K431">
        <v>1602817.6363636348</v>
      </c>
      <c r="L431">
        <v>1602817.6221590892</v>
      </c>
      <c r="M431">
        <v>1602817.6079545435</v>
      </c>
      <c r="N431">
        <v>1602817.5937499995</v>
      </c>
      <c r="O431">
        <v>1602797.4999999995</v>
      </c>
      <c r="P431">
        <v>1602777.4062499995</v>
      </c>
      <c r="Q431">
        <v>1602757.3124999995</v>
      </c>
      <c r="R431">
        <v>1602737.2187499995</v>
      </c>
      <c r="S431">
        <v>1602717.1249999995</v>
      </c>
      <c r="T431">
        <v>1602697.0312499995</v>
      </c>
      <c r="U431">
        <v>1602676.9374999995</v>
      </c>
      <c r="V431">
        <v>1602656.8437499995</v>
      </c>
      <c r="W431">
        <v>1602636.7499999995</v>
      </c>
      <c r="X431">
        <v>1602616.6562500005</v>
      </c>
      <c r="Y431">
        <v>1602203.3593750005</v>
      </c>
      <c r="Z431">
        <v>1601790.0625000005</v>
      </c>
      <c r="AA431">
        <v>1601376.7656250005</v>
      </c>
      <c r="AB431">
        <v>1600963.4687500005</v>
      </c>
      <c r="AC431">
        <v>1600550.1718750005</v>
      </c>
      <c r="AD431">
        <v>1600136.8750000005</v>
      </c>
      <c r="AE431">
        <v>1599723.5781250005</v>
      </c>
      <c r="AF431">
        <v>1599310.2812500005</v>
      </c>
      <c r="AG431">
        <v>1598896.9843750005</v>
      </c>
      <c r="AH431">
        <v>1598483.6875</v>
      </c>
    </row>
    <row r="432" spans="1:34">
      <c r="A432" t="s">
        <v>142</v>
      </c>
      <c r="B432" t="s">
        <v>179</v>
      </c>
      <c r="C432">
        <f t="shared" si="6"/>
        <v>1945</v>
      </c>
      <c r="D432">
        <v>13348267.363636363</v>
      </c>
      <c r="E432">
        <v>13282835.727272727</v>
      </c>
      <c r="F432">
        <v>13217404.09090909</v>
      </c>
      <c r="G432">
        <v>13151972.454545453</v>
      </c>
      <c r="H432">
        <v>13086540.818181816</v>
      </c>
      <c r="I432">
        <v>13021109.18181818</v>
      </c>
      <c r="J432">
        <v>12955677.545454543</v>
      </c>
      <c r="K432">
        <v>12890245.909090906</v>
      </c>
      <c r="L432">
        <v>12824814.27272727</v>
      </c>
      <c r="M432">
        <v>12759382.636363633</v>
      </c>
      <c r="N432">
        <v>12693951</v>
      </c>
      <c r="O432">
        <v>12599988.199999999</v>
      </c>
      <c r="P432">
        <v>12506025.399999999</v>
      </c>
      <c r="Q432">
        <v>12412062.599999998</v>
      </c>
      <c r="R432">
        <v>12318099.799999997</v>
      </c>
      <c r="S432">
        <v>12224136.999999996</v>
      </c>
      <c r="T432">
        <v>12130174.199999996</v>
      </c>
      <c r="U432">
        <v>12036211.399999995</v>
      </c>
      <c r="V432">
        <v>11942248.599999994</v>
      </c>
      <c r="W432">
        <v>11848285.799999993</v>
      </c>
      <c r="X432">
        <v>11754323</v>
      </c>
      <c r="Y432">
        <v>11631396</v>
      </c>
      <c r="Z432">
        <v>11508469</v>
      </c>
      <c r="AA432">
        <v>11385542</v>
      </c>
      <c r="AB432">
        <v>11262615</v>
      </c>
      <c r="AC432">
        <v>11139688</v>
      </c>
      <c r="AD432">
        <v>11016761</v>
      </c>
      <c r="AE432">
        <v>10893834</v>
      </c>
      <c r="AF432">
        <v>10770907</v>
      </c>
      <c r="AG432">
        <v>10647980</v>
      </c>
      <c r="AH432">
        <v>10525053</v>
      </c>
    </row>
    <row r="433" spans="1:34">
      <c r="A433" t="s">
        <v>142</v>
      </c>
      <c r="B433" t="s">
        <v>179</v>
      </c>
      <c r="C433">
        <f t="shared" si="6"/>
        <v>1945969</v>
      </c>
      <c r="D433">
        <v>9449921.4545454551</v>
      </c>
      <c r="E433">
        <v>9388656.9090909101</v>
      </c>
      <c r="F433">
        <v>9327392.3636363652</v>
      </c>
      <c r="G433">
        <v>9266127.8181818202</v>
      </c>
      <c r="H433">
        <v>9204863.2727272753</v>
      </c>
      <c r="I433">
        <v>9143598.7272727303</v>
      </c>
      <c r="J433">
        <v>9082334.1818181854</v>
      </c>
      <c r="K433">
        <v>9021069.6363636404</v>
      </c>
      <c r="L433">
        <v>8959805.0909090955</v>
      </c>
      <c r="M433">
        <v>8898540.5454545505</v>
      </c>
      <c r="N433">
        <v>8837276</v>
      </c>
      <c r="O433">
        <v>8740044.3499999996</v>
      </c>
      <c r="P433">
        <v>8642812.6999999993</v>
      </c>
      <c r="Q433">
        <v>8545581.0499999989</v>
      </c>
      <c r="R433">
        <v>8448349.3999999985</v>
      </c>
      <c r="S433">
        <v>8351117.7499999981</v>
      </c>
      <c r="T433">
        <v>8253886.0999999978</v>
      </c>
      <c r="U433">
        <v>8156654.4499999974</v>
      </c>
      <c r="V433">
        <v>8059422.799999997</v>
      </c>
      <c r="W433">
        <v>7962191.1499999966</v>
      </c>
      <c r="X433">
        <v>7864959.5</v>
      </c>
      <c r="Y433">
        <v>7738332.2000000002</v>
      </c>
      <c r="Z433">
        <v>7611704.9000000004</v>
      </c>
      <c r="AA433">
        <v>7485077.6000000006</v>
      </c>
      <c r="AB433">
        <v>7358450.3000000007</v>
      </c>
      <c r="AC433">
        <v>7231823.0000000009</v>
      </c>
      <c r="AD433">
        <v>7105195.7000000011</v>
      </c>
      <c r="AE433">
        <v>6978568.4000000013</v>
      </c>
      <c r="AF433">
        <v>6851941.1000000015</v>
      </c>
      <c r="AG433">
        <v>6725313.8000000017</v>
      </c>
      <c r="AH433">
        <v>6598686.5</v>
      </c>
    </row>
    <row r="434" spans="1:34">
      <c r="A434" t="s">
        <v>142</v>
      </c>
      <c r="B434" t="s">
        <v>179</v>
      </c>
      <c r="C434">
        <f t="shared" si="6"/>
        <v>1970989</v>
      </c>
      <c r="D434">
        <v>7777066.6363636367</v>
      </c>
      <c r="E434">
        <v>7761030.2727272734</v>
      </c>
      <c r="F434">
        <v>7744993.9090909101</v>
      </c>
      <c r="G434">
        <v>7728957.5454545468</v>
      </c>
      <c r="H434">
        <v>7712921.1818181835</v>
      </c>
      <c r="I434">
        <v>7696884.8181818202</v>
      </c>
      <c r="J434">
        <v>7680848.4545454569</v>
      </c>
      <c r="K434">
        <v>7664812.0909090936</v>
      </c>
      <c r="L434">
        <v>7648775.7272727303</v>
      </c>
      <c r="M434">
        <v>7632739.363636367</v>
      </c>
      <c r="N434">
        <v>7616703</v>
      </c>
      <c r="O434">
        <v>7585392.8499999996</v>
      </c>
      <c r="P434">
        <v>7554082.6999999993</v>
      </c>
      <c r="Q434">
        <v>7522772.5499999989</v>
      </c>
      <c r="R434">
        <v>7491462.3999999985</v>
      </c>
      <c r="S434">
        <v>7460152.2499999981</v>
      </c>
      <c r="T434">
        <v>7428842.0999999978</v>
      </c>
      <c r="U434">
        <v>7397531.9499999974</v>
      </c>
      <c r="V434">
        <v>7366221.799999997</v>
      </c>
      <c r="W434">
        <v>7334911.6499999966</v>
      </c>
      <c r="X434">
        <v>7303601.4999999963</v>
      </c>
      <c r="Y434">
        <v>7255337.3249999965</v>
      </c>
      <c r="Z434">
        <v>7207073.1499999966</v>
      </c>
      <c r="AA434">
        <v>7158808.9749999968</v>
      </c>
      <c r="AB434">
        <v>7110544.799999997</v>
      </c>
      <c r="AC434">
        <v>7062280.6249999972</v>
      </c>
      <c r="AD434">
        <v>7014016.4499999974</v>
      </c>
      <c r="AE434">
        <v>6965752.2749999976</v>
      </c>
      <c r="AF434">
        <v>6917488.0999999978</v>
      </c>
      <c r="AG434">
        <v>6869223.924999998</v>
      </c>
      <c r="AH434">
        <v>6820959.7499999963</v>
      </c>
    </row>
    <row r="435" spans="1:34">
      <c r="A435" t="s">
        <v>142</v>
      </c>
      <c r="B435" t="s">
        <v>179</v>
      </c>
      <c r="C435">
        <f t="shared" si="6"/>
        <v>19902010</v>
      </c>
      <c r="D435">
        <v>9708647.9545454551</v>
      </c>
      <c r="E435">
        <v>9708049.1590909101</v>
      </c>
      <c r="F435">
        <v>9707450.3636363652</v>
      </c>
      <c r="G435">
        <v>9706851.5681818202</v>
      </c>
      <c r="H435">
        <v>9706252.7727272753</v>
      </c>
      <c r="I435">
        <v>9705653.9772727303</v>
      </c>
      <c r="J435">
        <v>9705055.1818181854</v>
      </c>
      <c r="K435">
        <v>9704456.3863636404</v>
      </c>
      <c r="L435">
        <v>9703857.5909090955</v>
      </c>
      <c r="M435">
        <v>9703258.7954545505</v>
      </c>
      <c r="N435">
        <v>9702660.0000000037</v>
      </c>
      <c r="O435">
        <v>9699711.0500000045</v>
      </c>
      <c r="P435">
        <v>9696762.1000000052</v>
      </c>
      <c r="Q435">
        <v>9693813.150000006</v>
      </c>
      <c r="R435">
        <v>9690864.2000000067</v>
      </c>
      <c r="S435">
        <v>9687915.2500000075</v>
      </c>
      <c r="T435">
        <v>9684966.3000000082</v>
      </c>
      <c r="U435">
        <v>9682017.3500000089</v>
      </c>
      <c r="V435">
        <v>9679068.4000000097</v>
      </c>
      <c r="W435">
        <v>9676119.4500000104</v>
      </c>
      <c r="X435">
        <v>9673170.5000000112</v>
      </c>
      <c r="Y435">
        <v>9665616.0500000119</v>
      </c>
      <c r="Z435">
        <v>9658061.6000000127</v>
      </c>
      <c r="AA435">
        <v>9650507.1500000134</v>
      </c>
      <c r="AB435">
        <v>9642952.7000000142</v>
      </c>
      <c r="AC435">
        <v>9635398.2500000149</v>
      </c>
      <c r="AD435">
        <v>9627843.8000000156</v>
      </c>
      <c r="AE435">
        <v>9620289.3500000164</v>
      </c>
      <c r="AF435">
        <v>9612734.9000000171</v>
      </c>
      <c r="AG435">
        <v>9605180.4500000179</v>
      </c>
      <c r="AH435">
        <v>9597626.0000000149</v>
      </c>
    </row>
    <row r="436" spans="1:34">
      <c r="A436" t="s">
        <v>142</v>
      </c>
      <c r="B436" t="s">
        <v>179</v>
      </c>
      <c r="C436">
        <f t="shared" si="6"/>
        <v>2012020</v>
      </c>
      <c r="D436">
        <v>1535634.5625</v>
      </c>
      <c r="E436">
        <v>1535634.5625</v>
      </c>
      <c r="F436">
        <v>1535634.5625</v>
      </c>
      <c r="G436">
        <v>1535634.5625</v>
      </c>
      <c r="H436">
        <v>1535634.5625</v>
      </c>
      <c r="I436">
        <v>1535634.5625</v>
      </c>
      <c r="J436">
        <v>1535634.5625</v>
      </c>
      <c r="K436">
        <v>1535634.5625</v>
      </c>
      <c r="L436">
        <v>1535634.5625</v>
      </c>
      <c r="M436">
        <v>1535634.5625</v>
      </c>
      <c r="N436">
        <v>1535634.5625</v>
      </c>
      <c r="O436">
        <v>1535626.0625</v>
      </c>
      <c r="P436">
        <v>1535617.5625</v>
      </c>
      <c r="Q436">
        <v>1535609.0625</v>
      </c>
      <c r="R436">
        <v>1535600.5625</v>
      </c>
      <c r="S436">
        <v>1535592.0625</v>
      </c>
      <c r="T436">
        <v>1535583.5625</v>
      </c>
      <c r="U436">
        <v>1535575.0625</v>
      </c>
      <c r="V436">
        <v>1535566.5625</v>
      </c>
      <c r="W436">
        <v>1535558.0625</v>
      </c>
      <c r="X436">
        <v>1535549.5625</v>
      </c>
      <c r="Y436">
        <v>1535322.5874999999</v>
      </c>
      <c r="Z436">
        <v>1535095.6124999998</v>
      </c>
      <c r="AA436">
        <v>1534868.6374999997</v>
      </c>
      <c r="AB436">
        <v>1534641.6624999996</v>
      </c>
      <c r="AC436">
        <v>1534414.6874999995</v>
      </c>
      <c r="AD436">
        <v>1534187.7124999994</v>
      </c>
      <c r="AE436">
        <v>1533960.7374999993</v>
      </c>
      <c r="AF436">
        <v>1533733.7624999993</v>
      </c>
      <c r="AG436">
        <v>1533506.7874999992</v>
      </c>
      <c r="AH436">
        <v>1533279.8124999995</v>
      </c>
    </row>
    <row r="437" spans="1:34">
      <c r="A437" t="s">
        <v>142</v>
      </c>
      <c r="B437" t="s">
        <v>181</v>
      </c>
      <c r="C437">
        <f t="shared" si="6"/>
        <v>1945</v>
      </c>
      <c r="D437">
        <v>7131451.9545454541</v>
      </c>
      <c r="E437">
        <v>7096658.9090909082</v>
      </c>
      <c r="F437">
        <v>7061865.8636363624</v>
      </c>
      <c r="G437">
        <v>7027072.8181818165</v>
      </c>
      <c r="H437">
        <v>6992279.7727272706</v>
      </c>
      <c r="I437">
        <v>6957486.7272727247</v>
      </c>
      <c r="J437">
        <v>6922693.6818181789</v>
      </c>
      <c r="K437">
        <v>6887900.636363633</v>
      </c>
      <c r="L437">
        <v>6853107.5909090871</v>
      </c>
      <c r="M437">
        <v>6818314.5454545412</v>
      </c>
      <c r="N437">
        <v>6783521.5</v>
      </c>
      <c r="O437">
        <v>6733786.3499999996</v>
      </c>
      <c r="P437">
        <v>6684051.1999999993</v>
      </c>
      <c r="Q437">
        <v>6634316.0499999989</v>
      </c>
      <c r="R437">
        <v>6584580.8999999985</v>
      </c>
      <c r="S437">
        <v>6534845.7499999981</v>
      </c>
      <c r="T437">
        <v>6485110.5999999978</v>
      </c>
      <c r="U437">
        <v>6435375.4499999974</v>
      </c>
      <c r="V437">
        <v>6385640.299999997</v>
      </c>
      <c r="W437">
        <v>6335905.1499999966</v>
      </c>
      <c r="X437">
        <v>6286170</v>
      </c>
      <c r="Y437">
        <v>6221151.6500000004</v>
      </c>
      <c r="Z437">
        <v>6156133.3000000007</v>
      </c>
      <c r="AA437">
        <v>6091114.9500000011</v>
      </c>
      <c r="AB437">
        <v>6026096.6000000015</v>
      </c>
      <c r="AC437">
        <v>5961078.2500000019</v>
      </c>
      <c r="AD437">
        <v>5896059.9000000022</v>
      </c>
      <c r="AE437">
        <v>5831041.5500000026</v>
      </c>
      <c r="AF437">
        <v>5766023.200000003</v>
      </c>
      <c r="AG437">
        <v>5701004.8500000034</v>
      </c>
      <c r="AH437">
        <v>5635986.5</v>
      </c>
    </row>
    <row r="438" spans="1:34">
      <c r="A438" t="s">
        <v>142</v>
      </c>
      <c r="B438" t="s">
        <v>181</v>
      </c>
      <c r="C438">
        <f t="shared" si="6"/>
        <v>1945969</v>
      </c>
      <c r="D438">
        <v>6400937.0454545459</v>
      </c>
      <c r="E438">
        <v>6366682.0909090918</v>
      </c>
      <c r="F438">
        <v>6332427.1363636376</v>
      </c>
      <c r="G438">
        <v>6298172.1818181835</v>
      </c>
      <c r="H438">
        <v>6263917.2272727294</v>
      </c>
      <c r="I438">
        <v>6229662.2727272753</v>
      </c>
      <c r="J438">
        <v>6195407.3181818211</v>
      </c>
      <c r="K438">
        <v>6161152.363636367</v>
      </c>
      <c r="L438">
        <v>6126897.4090909129</v>
      </c>
      <c r="M438">
        <v>6092642.4545454588</v>
      </c>
      <c r="N438">
        <v>6058387.5</v>
      </c>
      <c r="O438">
        <v>6001968.4500000002</v>
      </c>
      <c r="P438">
        <v>5945549.4000000004</v>
      </c>
      <c r="Q438">
        <v>5889130.3500000006</v>
      </c>
      <c r="R438">
        <v>5832711.3000000007</v>
      </c>
      <c r="S438">
        <v>5776292.2500000009</v>
      </c>
      <c r="T438">
        <v>5719873.2000000011</v>
      </c>
      <c r="U438">
        <v>5663454.1500000013</v>
      </c>
      <c r="V438">
        <v>5607035.1000000015</v>
      </c>
      <c r="W438">
        <v>5550616.0500000017</v>
      </c>
      <c r="X438">
        <v>5494197</v>
      </c>
      <c r="Y438">
        <v>5418549.5999999996</v>
      </c>
      <c r="Z438">
        <v>5342902.1999999993</v>
      </c>
      <c r="AA438">
        <v>5267254.7999999989</v>
      </c>
      <c r="AB438">
        <v>5191607.3999999985</v>
      </c>
      <c r="AC438">
        <v>5115959.9999999981</v>
      </c>
      <c r="AD438">
        <v>5040312.5999999978</v>
      </c>
      <c r="AE438">
        <v>4964665.1999999974</v>
      </c>
      <c r="AF438">
        <v>4889017.799999997</v>
      </c>
      <c r="AG438">
        <v>4813370.3999999966</v>
      </c>
      <c r="AH438">
        <v>4737723</v>
      </c>
    </row>
    <row r="439" spans="1:34">
      <c r="A439" t="s">
        <v>142</v>
      </c>
      <c r="B439" t="s">
        <v>181</v>
      </c>
      <c r="C439">
        <f t="shared" si="6"/>
        <v>1970989</v>
      </c>
      <c r="D439">
        <v>4129495.0909090908</v>
      </c>
      <c r="E439">
        <v>4114357.6818181816</v>
      </c>
      <c r="F439">
        <v>4099220.2727272725</v>
      </c>
      <c r="G439">
        <v>4084082.8636363633</v>
      </c>
      <c r="H439">
        <v>4068945.4545454541</v>
      </c>
      <c r="I439">
        <v>4053808.0454545449</v>
      </c>
      <c r="J439">
        <v>4038670.6363636358</v>
      </c>
      <c r="K439">
        <v>4023533.2272727266</v>
      </c>
      <c r="L439">
        <v>4008395.8181818174</v>
      </c>
      <c r="M439">
        <v>3993258.4090909082</v>
      </c>
      <c r="N439">
        <v>3978121</v>
      </c>
      <c r="O439">
        <v>3948715.1750000003</v>
      </c>
      <c r="P439">
        <v>3919309.3500000006</v>
      </c>
      <c r="Q439">
        <v>3889903.5250000008</v>
      </c>
      <c r="R439">
        <v>3860497.7000000011</v>
      </c>
      <c r="S439">
        <v>3831091.8750000014</v>
      </c>
      <c r="T439">
        <v>3801686.0500000017</v>
      </c>
      <c r="U439">
        <v>3772280.225000002</v>
      </c>
      <c r="V439">
        <v>3742874.4000000022</v>
      </c>
      <c r="W439">
        <v>3713468.5750000025</v>
      </c>
      <c r="X439">
        <v>3684062.75</v>
      </c>
      <c r="Y439">
        <v>3639096.4250000003</v>
      </c>
      <c r="Z439">
        <v>3594130.1000000006</v>
      </c>
      <c r="AA439">
        <v>3549163.7750000008</v>
      </c>
      <c r="AB439">
        <v>3504197.4500000011</v>
      </c>
      <c r="AC439">
        <v>3459231.1250000014</v>
      </c>
      <c r="AD439">
        <v>3414264.8000000017</v>
      </c>
      <c r="AE439">
        <v>3369298.475000002</v>
      </c>
      <c r="AF439">
        <v>3324332.1500000022</v>
      </c>
      <c r="AG439">
        <v>3279365.8250000025</v>
      </c>
      <c r="AH439">
        <v>3234399.5</v>
      </c>
    </row>
    <row r="440" spans="1:34">
      <c r="A440" t="s">
        <v>142</v>
      </c>
      <c r="B440" t="s">
        <v>181</v>
      </c>
      <c r="C440">
        <f t="shared" si="6"/>
        <v>19902010</v>
      </c>
      <c r="D440">
        <v>662011.97159090918</v>
      </c>
      <c r="E440">
        <v>661892.38068181835</v>
      </c>
      <c r="F440">
        <v>661772.78977272753</v>
      </c>
      <c r="G440">
        <v>661653.1988636367</v>
      </c>
      <c r="H440">
        <v>661533.60795454588</v>
      </c>
      <c r="I440">
        <v>661414.01704545505</v>
      </c>
      <c r="J440">
        <v>661294.42613636423</v>
      </c>
      <c r="K440">
        <v>661174.8352272734</v>
      </c>
      <c r="L440">
        <v>661055.24431818258</v>
      </c>
      <c r="M440">
        <v>660935.65340909176</v>
      </c>
      <c r="N440">
        <v>660816.0625</v>
      </c>
      <c r="O440">
        <v>660207.81874999998</v>
      </c>
      <c r="P440">
        <v>659599.57499999995</v>
      </c>
      <c r="Q440">
        <v>658991.33124999993</v>
      </c>
      <c r="R440">
        <v>658383.08749999991</v>
      </c>
      <c r="S440">
        <v>657774.84374999988</v>
      </c>
      <c r="T440">
        <v>657166.59999999986</v>
      </c>
      <c r="U440">
        <v>656558.35624999984</v>
      </c>
      <c r="V440">
        <v>655950.11249999981</v>
      </c>
      <c r="W440">
        <v>655341.86874999979</v>
      </c>
      <c r="X440">
        <v>654733.625</v>
      </c>
      <c r="Y440">
        <v>653101.25</v>
      </c>
      <c r="Z440">
        <v>651468.875</v>
      </c>
      <c r="AA440">
        <v>649836.5</v>
      </c>
      <c r="AB440">
        <v>648204.125</v>
      </c>
      <c r="AC440">
        <v>646571.75</v>
      </c>
      <c r="AD440">
        <v>644939.375</v>
      </c>
      <c r="AE440">
        <v>643307</v>
      </c>
      <c r="AF440">
        <v>641674.625</v>
      </c>
      <c r="AG440">
        <v>640042.25</v>
      </c>
      <c r="AH440">
        <v>638409.875</v>
      </c>
    </row>
    <row r="441" spans="1:34">
      <c r="A441" t="s">
        <v>142</v>
      </c>
      <c r="B441" t="s">
        <v>181</v>
      </c>
      <c r="C441">
        <f t="shared" si="6"/>
        <v>2012020</v>
      </c>
      <c r="D441">
        <v>577636.00194999995</v>
      </c>
      <c r="E441">
        <v>577636.00194999995</v>
      </c>
      <c r="F441">
        <v>577636.00194999995</v>
      </c>
      <c r="G441">
        <v>577636.00194999995</v>
      </c>
      <c r="H441">
        <v>577636.00194999995</v>
      </c>
      <c r="I441">
        <v>577636.00194999995</v>
      </c>
      <c r="J441">
        <v>577636.00194999995</v>
      </c>
      <c r="K441">
        <v>577636.00194999995</v>
      </c>
      <c r="L441">
        <v>577636.00194999995</v>
      </c>
      <c r="M441">
        <v>577636.00194999995</v>
      </c>
      <c r="N441">
        <v>577636.00194999995</v>
      </c>
      <c r="O441">
        <v>577631.76620800002</v>
      </c>
      <c r="P441">
        <v>577627.53046600008</v>
      </c>
      <c r="Q441">
        <v>577623.29472400015</v>
      </c>
      <c r="R441">
        <v>577619.05898200022</v>
      </c>
      <c r="S441">
        <v>577614.82324000029</v>
      </c>
      <c r="T441">
        <v>577610.58749800036</v>
      </c>
      <c r="U441">
        <v>577606.35175600043</v>
      </c>
      <c r="V441">
        <v>577602.11601400049</v>
      </c>
      <c r="W441">
        <v>577597.88027200056</v>
      </c>
      <c r="X441">
        <v>577593.64453000063</v>
      </c>
      <c r="Y441">
        <v>577475.38222500053</v>
      </c>
      <c r="Z441">
        <v>577357.11992000043</v>
      </c>
      <c r="AA441">
        <v>577238.85761500034</v>
      </c>
      <c r="AB441">
        <v>577120.59531000024</v>
      </c>
      <c r="AC441">
        <v>577002.33300500014</v>
      </c>
      <c r="AD441">
        <v>576884.07070000004</v>
      </c>
      <c r="AE441">
        <v>576765.80839499994</v>
      </c>
      <c r="AF441">
        <v>576647.54608999984</v>
      </c>
      <c r="AG441">
        <v>576529.28378499974</v>
      </c>
      <c r="AH441">
        <v>576411.02147999988</v>
      </c>
    </row>
    <row r="442" spans="1:34">
      <c r="A442" t="s">
        <v>142</v>
      </c>
      <c r="B442" t="s">
        <v>183</v>
      </c>
      <c r="C442">
        <f t="shared" si="6"/>
        <v>1945</v>
      </c>
      <c r="D442">
        <v>4111741.2954545454</v>
      </c>
      <c r="E442">
        <v>4091596.0909090908</v>
      </c>
      <c r="F442">
        <v>4071450.8863636362</v>
      </c>
      <c r="G442">
        <v>4051305.6818181816</v>
      </c>
      <c r="H442">
        <v>4031160.4772727271</v>
      </c>
      <c r="I442">
        <v>4011015.2727272725</v>
      </c>
      <c r="J442">
        <v>3990870.0681818179</v>
      </c>
      <c r="K442">
        <v>3970724.8636363633</v>
      </c>
      <c r="L442">
        <v>3950579.6590909087</v>
      </c>
      <c r="M442">
        <v>3930434.4545454541</v>
      </c>
      <c r="N442">
        <v>3910289.25</v>
      </c>
      <c r="O442">
        <v>3881496.125</v>
      </c>
      <c r="P442">
        <v>3852703</v>
      </c>
      <c r="Q442">
        <v>3823909.875</v>
      </c>
      <c r="R442">
        <v>3795116.75</v>
      </c>
      <c r="S442">
        <v>3766323.625</v>
      </c>
      <c r="T442">
        <v>3737530.5</v>
      </c>
      <c r="U442">
        <v>3708737.375</v>
      </c>
      <c r="V442">
        <v>3679944.25</v>
      </c>
      <c r="W442">
        <v>3651151.125</v>
      </c>
      <c r="X442">
        <v>3622358</v>
      </c>
      <c r="Y442">
        <v>3584780.6</v>
      </c>
      <c r="Z442">
        <v>3547203.2</v>
      </c>
      <c r="AA442">
        <v>3509625.8000000003</v>
      </c>
      <c r="AB442">
        <v>3472048.4000000004</v>
      </c>
      <c r="AC442">
        <v>3434471.0000000005</v>
      </c>
      <c r="AD442">
        <v>3396893.6000000006</v>
      </c>
      <c r="AE442">
        <v>3359316.2000000007</v>
      </c>
      <c r="AF442">
        <v>3321738.8000000007</v>
      </c>
      <c r="AG442">
        <v>3284161.4000000008</v>
      </c>
      <c r="AH442">
        <v>3246584</v>
      </c>
    </row>
    <row r="443" spans="1:34">
      <c r="A443" t="s">
        <v>142</v>
      </c>
      <c r="B443" t="s">
        <v>183</v>
      </c>
      <c r="C443">
        <f t="shared" si="6"/>
        <v>1945969</v>
      </c>
      <c r="D443">
        <v>4612218.5454545459</v>
      </c>
      <c r="E443">
        <v>4587911.5909090918</v>
      </c>
      <c r="F443">
        <v>4563604.6363636376</v>
      </c>
      <c r="G443">
        <v>4539297.6818181835</v>
      </c>
      <c r="H443">
        <v>4514990.7272727294</v>
      </c>
      <c r="I443">
        <v>4490683.7727272753</v>
      </c>
      <c r="J443">
        <v>4466376.8181818211</v>
      </c>
      <c r="K443">
        <v>4442069.863636367</v>
      </c>
      <c r="L443">
        <v>4417762.9090909129</v>
      </c>
      <c r="M443">
        <v>4393455.9545454588</v>
      </c>
      <c r="N443">
        <v>4369149</v>
      </c>
      <c r="O443">
        <v>4329023.8499999996</v>
      </c>
      <c r="P443">
        <v>4288898.6999999993</v>
      </c>
      <c r="Q443">
        <v>4248773.5499999989</v>
      </c>
      <c r="R443">
        <v>4208648.3999999985</v>
      </c>
      <c r="S443">
        <v>4168523.2499999986</v>
      </c>
      <c r="T443">
        <v>4128398.0999999987</v>
      </c>
      <c r="U443">
        <v>4088272.9499999988</v>
      </c>
      <c r="V443">
        <v>4048147.7999999989</v>
      </c>
      <c r="W443">
        <v>4008022.649999999</v>
      </c>
      <c r="X443">
        <v>3967897.5</v>
      </c>
      <c r="Y443">
        <v>3914112.2749999999</v>
      </c>
      <c r="Z443">
        <v>3860327.05</v>
      </c>
      <c r="AA443">
        <v>3806541.8249999997</v>
      </c>
      <c r="AB443">
        <v>3752756.5999999996</v>
      </c>
      <c r="AC443">
        <v>3698971.3749999995</v>
      </c>
      <c r="AD443">
        <v>3645186.1499999994</v>
      </c>
      <c r="AE443">
        <v>3591400.9249999993</v>
      </c>
      <c r="AF443">
        <v>3537615.6999999993</v>
      </c>
      <c r="AG443">
        <v>3483830.4749999992</v>
      </c>
      <c r="AH443">
        <v>3430045.25</v>
      </c>
    </row>
    <row r="444" spans="1:34">
      <c r="A444" t="s">
        <v>142</v>
      </c>
      <c r="B444" t="s">
        <v>183</v>
      </c>
      <c r="C444">
        <f t="shared" si="6"/>
        <v>1970989</v>
      </c>
      <c r="D444">
        <v>4993594.5</v>
      </c>
      <c r="E444">
        <v>4982546.375</v>
      </c>
      <c r="F444">
        <v>4971498.25</v>
      </c>
      <c r="G444">
        <v>4960450.125</v>
      </c>
      <c r="H444">
        <v>4949402</v>
      </c>
      <c r="I444">
        <v>4938353.875</v>
      </c>
      <c r="J444">
        <v>4927305.75</v>
      </c>
      <c r="K444">
        <v>4916257.625</v>
      </c>
      <c r="L444">
        <v>4905209.5</v>
      </c>
      <c r="M444">
        <v>4894161.375</v>
      </c>
      <c r="N444">
        <v>4883113.2500000019</v>
      </c>
      <c r="O444">
        <v>4861709.7375000017</v>
      </c>
      <c r="P444">
        <v>4840306.2250000015</v>
      </c>
      <c r="Q444">
        <v>4818902.7125000013</v>
      </c>
      <c r="R444">
        <v>4797499.2000000011</v>
      </c>
      <c r="S444">
        <v>4776095.6875000009</v>
      </c>
      <c r="T444">
        <v>4754692.1750000007</v>
      </c>
      <c r="U444">
        <v>4733288.6625000006</v>
      </c>
      <c r="V444">
        <v>4711885.1500000004</v>
      </c>
      <c r="W444">
        <v>4690481.6375000002</v>
      </c>
      <c r="X444">
        <v>4669078.125</v>
      </c>
      <c r="Y444">
        <v>4636472.6875</v>
      </c>
      <c r="Z444">
        <v>4603867.25</v>
      </c>
      <c r="AA444">
        <v>4571261.8125</v>
      </c>
      <c r="AB444">
        <v>4538656.375</v>
      </c>
      <c r="AC444">
        <v>4506050.9375</v>
      </c>
      <c r="AD444">
        <v>4473445.5</v>
      </c>
      <c r="AE444">
        <v>4440840.0625</v>
      </c>
      <c r="AF444">
        <v>4408234.625</v>
      </c>
      <c r="AG444">
        <v>4375629.1875</v>
      </c>
      <c r="AH444">
        <v>4343023.7499999981</v>
      </c>
    </row>
    <row r="445" spans="1:34">
      <c r="A445" t="s">
        <v>142</v>
      </c>
      <c r="B445" t="s">
        <v>183</v>
      </c>
      <c r="C445">
        <f t="shared" si="6"/>
        <v>19902010</v>
      </c>
      <c r="D445">
        <v>1853175.0397727273</v>
      </c>
      <c r="E445">
        <v>1853081.3920454546</v>
      </c>
      <c r="F445">
        <v>1852987.7443181819</v>
      </c>
      <c r="G445">
        <v>1852894.0965909092</v>
      </c>
      <c r="H445">
        <v>1852800.4488636365</v>
      </c>
      <c r="I445">
        <v>1852706.8011363638</v>
      </c>
      <c r="J445">
        <v>1852613.1534090911</v>
      </c>
      <c r="K445">
        <v>1852519.5056818184</v>
      </c>
      <c r="L445">
        <v>1852425.8579545456</v>
      </c>
      <c r="M445">
        <v>1852332.2102272729</v>
      </c>
      <c r="N445">
        <v>1852238.5624999995</v>
      </c>
      <c r="O445">
        <v>1851757.0687499996</v>
      </c>
      <c r="P445">
        <v>1851275.5749999997</v>
      </c>
      <c r="Q445">
        <v>1850794.0812499998</v>
      </c>
      <c r="R445">
        <v>1850312.5874999999</v>
      </c>
      <c r="S445">
        <v>1849831.09375</v>
      </c>
      <c r="T445">
        <v>1849349.6</v>
      </c>
      <c r="U445">
        <v>1848868.1062500002</v>
      </c>
      <c r="V445">
        <v>1848386.6125000003</v>
      </c>
      <c r="W445">
        <v>1847905.1187500004</v>
      </c>
      <c r="X445">
        <v>1847423.6250000005</v>
      </c>
      <c r="Y445">
        <v>1846125.3687500004</v>
      </c>
      <c r="Z445">
        <v>1844827.1125000003</v>
      </c>
      <c r="AA445">
        <v>1843528.8562500002</v>
      </c>
      <c r="AB445">
        <v>1842230.6</v>
      </c>
      <c r="AC445">
        <v>1840932.34375</v>
      </c>
      <c r="AD445">
        <v>1839634.0874999999</v>
      </c>
      <c r="AE445">
        <v>1838335.8312499998</v>
      </c>
      <c r="AF445">
        <v>1837037.5749999997</v>
      </c>
      <c r="AG445">
        <v>1835739.3187499996</v>
      </c>
      <c r="AH445">
        <v>1834441.0625000005</v>
      </c>
    </row>
    <row r="446" spans="1:34">
      <c r="A446" t="s">
        <v>142</v>
      </c>
      <c r="B446" t="s">
        <v>183</v>
      </c>
      <c r="C446">
        <f t="shared" si="6"/>
        <v>2012020</v>
      </c>
      <c r="D446">
        <v>293561.90145909088</v>
      </c>
      <c r="E446">
        <v>293561.89861818176</v>
      </c>
      <c r="F446">
        <v>293561.89577727264</v>
      </c>
      <c r="G446">
        <v>293561.89293636353</v>
      </c>
      <c r="H446">
        <v>293561.89009545441</v>
      </c>
      <c r="I446">
        <v>293561.88725454529</v>
      </c>
      <c r="J446">
        <v>293561.88441363617</v>
      </c>
      <c r="K446">
        <v>293561.88157272706</v>
      </c>
      <c r="L446">
        <v>293561.87873181794</v>
      </c>
      <c r="M446">
        <v>293561.87589090882</v>
      </c>
      <c r="N446">
        <v>293561.87304999999</v>
      </c>
      <c r="O446">
        <v>293558.28906500002</v>
      </c>
      <c r="P446">
        <v>293554.70508000004</v>
      </c>
      <c r="Q446">
        <v>293551.12109500007</v>
      </c>
      <c r="R446">
        <v>293547.53711000009</v>
      </c>
      <c r="S446">
        <v>293543.95312500012</v>
      </c>
      <c r="T446">
        <v>293540.36914000014</v>
      </c>
      <c r="U446">
        <v>293536.78515500017</v>
      </c>
      <c r="V446">
        <v>293533.20117000019</v>
      </c>
      <c r="W446">
        <v>293529.61718500021</v>
      </c>
      <c r="X446">
        <v>293526.03320000001</v>
      </c>
      <c r="Y446">
        <v>293433.59902099997</v>
      </c>
      <c r="Z446">
        <v>293341.16484199994</v>
      </c>
      <c r="AA446">
        <v>293248.73066299991</v>
      </c>
      <c r="AB446">
        <v>293156.29648399987</v>
      </c>
      <c r="AC446">
        <v>293063.86230499984</v>
      </c>
      <c r="AD446">
        <v>292971.42812599981</v>
      </c>
      <c r="AE446">
        <v>292878.99394699978</v>
      </c>
      <c r="AF446">
        <v>292786.55976799974</v>
      </c>
      <c r="AG446">
        <v>292694.12558899971</v>
      </c>
      <c r="AH446">
        <v>292601.6914099998</v>
      </c>
    </row>
    <row r="447" spans="1:34">
      <c r="A447" t="s">
        <v>142</v>
      </c>
      <c r="B447" t="s">
        <v>185</v>
      </c>
      <c r="C447">
        <f t="shared" si="6"/>
        <v>1945</v>
      </c>
      <c r="D447">
        <v>4106348</v>
      </c>
      <c r="E447">
        <v>4086195.5</v>
      </c>
      <c r="F447">
        <v>4066043</v>
      </c>
      <c r="G447">
        <v>4045890.5</v>
      </c>
      <c r="H447">
        <v>4025738</v>
      </c>
      <c r="I447">
        <v>4005585.5</v>
      </c>
      <c r="J447">
        <v>3985433</v>
      </c>
      <c r="K447">
        <v>3965280.5</v>
      </c>
      <c r="L447">
        <v>3945128</v>
      </c>
      <c r="M447">
        <v>3924975.5</v>
      </c>
      <c r="N447">
        <v>3904823</v>
      </c>
      <c r="O447">
        <v>3875970.35</v>
      </c>
      <c r="P447">
        <v>3847117.7</v>
      </c>
      <c r="Q447">
        <v>3818265.0500000003</v>
      </c>
      <c r="R447">
        <v>3789412.4000000004</v>
      </c>
      <c r="S447">
        <v>3760559.7500000005</v>
      </c>
      <c r="T447">
        <v>3731707.1000000006</v>
      </c>
      <c r="U447">
        <v>3702854.4500000007</v>
      </c>
      <c r="V447">
        <v>3674001.8000000007</v>
      </c>
      <c r="W447">
        <v>3645149.1500000008</v>
      </c>
      <c r="X447">
        <v>3616296.5</v>
      </c>
      <c r="Y447">
        <v>3578575.5249999999</v>
      </c>
      <c r="Z447">
        <v>3540854.55</v>
      </c>
      <c r="AA447">
        <v>3503133.5749999997</v>
      </c>
      <c r="AB447">
        <v>3465412.5999999996</v>
      </c>
      <c r="AC447">
        <v>3427691.6249999995</v>
      </c>
      <c r="AD447">
        <v>3389970.6499999994</v>
      </c>
      <c r="AE447">
        <v>3352249.6749999993</v>
      </c>
      <c r="AF447">
        <v>3314528.6999999993</v>
      </c>
      <c r="AG447">
        <v>3276807.7249999992</v>
      </c>
      <c r="AH447">
        <v>3239086.75</v>
      </c>
    </row>
    <row r="448" spans="1:34">
      <c r="A448" t="s">
        <v>142</v>
      </c>
      <c r="B448" t="s">
        <v>185</v>
      </c>
      <c r="C448">
        <f t="shared" si="6"/>
        <v>1945969</v>
      </c>
      <c r="D448">
        <v>3580343.5909090908</v>
      </c>
      <c r="E448">
        <v>3558714.1818181816</v>
      </c>
      <c r="F448">
        <v>3537084.7727272725</v>
      </c>
      <c r="G448">
        <v>3515455.3636363633</v>
      </c>
      <c r="H448">
        <v>3493825.9545454541</v>
      </c>
      <c r="I448">
        <v>3472196.5454545449</v>
      </c>
      <c r="J448">
        <v>3450567.1363636358</v>
      </c>
      <c r="K448">
        <v>3428937.7272727266</v>
      </c>
      <c r="L448">
        <v>3407308.3181818174</v>
      </c>
      <c r="M448">
        <v>3385678.9090909082</v>
      </c>
      <c r="N448">
        <v>3364049.5</v>
      </c>
      <c r="O448">
        <v>3329374.05</v>
      </c>
      <c r="P448">
        <v>3294698.5999999996</v>
      </c>
      <c r="Q448">
        <v>3260023.1499999994</v>
      </c>
      <c r="R448">
        <v>3225347.6999999993</v>
      </c>
      <c r="S448">
        <v>3190672.2499999991</v>
      </c>
      <c r="T448">
        <v>3155996.7999999989</v>
      </c>
      <c r="U448">
        <v>3121321.3499999987</v>
      </c>
      <c r="V448">
        <v>3086645.8999999985</v>
      </c>
      <c r="W448">
        <v>3051970.4499999983</v>
      </c>
      <c r="X448">
        <v>3017295</v>
      </c>
      <c r="Y448">
        <v>2971923</v>
      </c>
      <c r="Z448">
        <v>2926551</v>
      </c>
      <c r="AA448">
        <v>2881179</v>
      </c>
      <c r="AB448">
        <v>2835807</v>
      </c>
      <c r="AC448">
        <v>2790435</v>
      </c>
      <c r="AD448">
        <v>2745063</v>
      </c>
      <c r="AE448">
        <v>2699691</v>
      </c>
      <c r="AF448">
        <v>2654319</v>
      </c>
      <c r="AG448">
        <v>2608947</v>
      </c>
      <c r="AH448">
        <v>2563575</v>
      </c>
    </row>
    <row r="449" spans="1:34">
      <c r="A449" t="s">
        <v>142</v>
      </c>
      <c r="B449" t="s">
        <v>185</v>
      </c>
      <c r="C449">
        <f t="shared" si="6"/>
        <v>1970989</v>
      </c>
      <c r="D449">
        <v>1892835.2500000002</v>
      </c>
      <c r="E449">
        <v>1885050.1250000005</v>
      </c>
      <c r="F449">
        <v>1877265.0000000007</v>
      </c>
      <c r="G449">
        <v>1869479.8750000009</v>
      </c>
      <c r="H449">
        <v>1861694.7500000012</v>
      </c>
      <c r="I449">
        <v>1853909.6250000014</v>
      </c>
      <c r="J449">
        <v>1846124.5000000016</v>
      </c>
      <c r="K449">
        <v>1838339.3750000019</v>
      </c>
      <c r="L449">
        <v>1830554.2500000021</v>
      </c>
      <c r="M449">
        <v>1822769.1250000023</v>
      </c>
      <c r="N449">
        <v>1814984</v>
      </c>
      <c r="O449">
        <v>1799519.4750000001</v>
      </c>
      <c r="P449">
        <v>1784054.9500000002</v>
      </c>
      <c r="Q449">
        <v>1768590.4250000003</v>
      </c>
      <c r="R449">
        <v>1753125.9000000004</v>
      </c>
      <c r="S449">
        <v>1737661.3750000005</v>
      </c>
      <c r="T449">
        <v>1722196.8500000006</v>
      </c>
      <c r="U449">
        <v>1706732.3250000007</v>
      </c>
      <c r="V449">
        <v>1691267.8000000007</v>
      </c>
      <c r="W449">
        <v>1675803.2750000008</v>
      </c>
      <c r="X449">
        <v>1660338.75</v>
      </c>
      <c r="Y449">
        <v>1636003.075</v>
      </c>
      <c r="Z449">
        <v>1611667.4</v>
      </c>
      <c r="AA449">
        <v>1587331.7249999999</v>
      </c>
      <c r="AB449">
        <v>1562996.0499999998</v>
      </c>
      <c r="AC449">
        <v>1538660.3749999998</v>
      </c>
      <c r="AD449">
        <v>1514324.6999999997</v>
      </c>
      <c r="AE449">
        <v>1489989.0249999997</v>
      </c>
      <c r="AF449">
        <v>1465653.3499999996</v>
      </c>
      <c r="AG449">
        <v>1441317.6749999996</v>
      </c>
      <c r="AH449">
        <v>1416982</v>
      </c>
    </row>
    <row r="450" spans="1:34">
      <c r="A450" t="s">
        <v>142</v>
      </c>
      <c r="B450" t="s">
        <v>185</v>
      </c>
      <c r="C450">
        <f t="shared" si="6"/>
        <v>19902010</v>
      </c>
      <c r="D450">
        <v>4996015.3636363633</v>
      </c>
      <c r="E450">
        <v>4995710.4772727266</v>
      </c>
      <c r="F450">
        <v>4995405.5909090899</v>
      </c>
      <c r="G450">
        <v>4995100.7045454532</v>
      </c>
      <c r="H450">
        <v>4994795.8181818165</v>
      </c>
      <c r="I450">
        <v>4994490.9318181798</v>
      </c>
      <c r="J450">
        <v>4994186.0454545431</v>
      </c>
      <c r="K450">
        <v>4993881.1590909064</v>
      </c>
      <c r="L450">
        <v>4993576.2727272697</v>
      </c>
      <c r="M450">
        <v>4993271.386363633</v>
      </c>
      <c r="N450">
        <v>4992966.4999999981</v>
      </c>
      <c r="O450">
        <v>4991464.3124999981</v>
      </c>
      <c r="P450">
        <v>4989962.1249999981</v>
      </c>
      <c r="Q450">
        <v>4988459.9374999981</v>
      </c>
      <c r="R450">
        <v>4986957.7499999981</v>
      </c>
      <c r="S450">
        <v>4985455.5624999981</v>
      </c>
      <c r="T450">
        <v>4983953.3749999981</v>
      </c>
      <c r="U450">
        <v>4982451.1874999981</v>
      </c>
      <c r="V450">
        <v>4980948.9999999981</v>
      </c>
      <c r="W450">
        <v>4979446.8124999981</v>
      </c>
      <c r="X450">
        <v>4977944.6249999981</v>
      </c>
      <c r="Y450">
        <v>4974079.3999999985</v>
      </c>
      <c r="Z450">
        <v>4970214.1749999989</v>
      </c>
      <c r="AA450">
        <v>4966348.9499999993</v>
      </c>
      <c r="AB450">
        <v>4962483.7249999996</v>
      </c>
      <c r="AC450">
        <v>4958618.5</v>
      </c>
      <c r="AD450">
        <v>4954753.2750000004</v>
      </c>
      <c r="AE450">
        <v>4950888.0500000007</v>
      </c>
      <c r="AF450">
        <v>4947022.8250000011</v>
      </c>
      <c r="AG450">
        <v>4943157.6000000015</v>
      </c>
      <c r="AH450">
        <v>4939292.3750000019</v>
      </c>
    </row>
    <row r="451" spans="1:34">
      <c r="A451" t="s">
        <v>142</v>
      </c>
      <c r="B451" t="s">
        <v>185</v>
      </c>
      <c r="C451">
        <f t="shared" si="6"/>
        <v>2012020</v>
      </c>
      <c r="D451">
        <v>707050.03693181823</v>
      </c>
      <c r="E451">
        <v>707050.04261363647</v>
      </c>
      <c r="F451">
        <v>707050.0482954547</v>
      </c>
      <c r="G451">
        <v>707050.05397727294</v>
      </c>
      <c r="H451">
        <v>707050.05965909117</v>
      </c>
      <c r="I451">
        <v>707050.06534090941</v>
      </c>
      <c r="J451">
        <v>707050.07102272764</v>
      </c>
      <c r="K451">
        <v>707050.07670454588</v>
      </c>
      <c r="L451">
        <v>707050.08238636411</v>
      </c>
      <c r="M451">
        <v>707050.08806818235</v>
      </c>
      <c r="N451">
        <v>707050.09375000023</v>
      </c>
      <c r="O451">
        <v>707045.31093700021</v>
      </c>
      <c r="P451">
        <v>707040.52812400018</v>
      </c>
      <c r="Q451">
        <v>707035.74531100015</v>
      </c>
      <c r="R451">
        <v>707030.96249800012</v>
      </c>
      <c r="S451">
        <v>707026.1796850001</v>
      </c>
      <c r="T451">
        <v>707021.39687200007</v>
      </c>
      <c r="U451">
        <v>707016.61405900004</v>
      </c>
      <c r="V451">
        <v>707011.83124600002</v>
      </c>
      <c r="W451">
        <v>707007.04843299999</v>
      </c>
      <c r="X451">
        <v>707002.26561999996</v>
      </c>
      <c r="Y451">
        <v>706885.14218299999</v>
      </c>
      <c r="Z451">
        <v>706768.01874600002</v>
      </c>
      <c r="AA451">
        <v>706650.89530900004</v>
      </c>
      <c r="AB451">
        <v>706533.77187200007</v>
      </c>
      <c r="AC451">
        <v>706416.6484350001</v>
      </c>
      <c r="AD451">
        <v>706299.52499800012</v>
      </c>
      <c r="AE451">
        <v>706182.40156100015</v>
      </c>
      <c r="AF451">
        <v>706065.27812400018</v>
      </c>
      <c r="AG451">
        <v>705948.15468700021</v>
      </c>
      <c r="AH451">
        <v>705831.03125000023</v>
      </c>
    </row>
    <row r="452" spans="1:34">
      <c r="A452" t="s">
        <v>144</v>
      </c>
      <c r="B452" t="s">
        <v>175</v>
      </c>
      <c r="C452">
        <f t="shared" si="6"/>
        <v>1945</v>
      </c>
      <c r="D452">
        <v>3020134.4772727271</v>
      </c>
      <c r="E452">
        <v>3011307.9545454541</v>
      </c>
      <c r="F452">
        <v>3002481.4318181812</v>
      </c>
      <c r="G452">
        <v>2993654.9090909082</v>
      </c>
      <c r="H452">
        <v>2984828.3863636353</v>
      </c>
      <c r="I452">
        <v>2976001.8636363624</v>
      </c>
      <c r="J452">
        <v>2967175.3409090894</v>
      </c>
      <c r="K452">
        <v>2958348.8181818165</v>
      </c>
      <c r="L452">
        <v>2949522.2954545435</v>
      </c>
      <c r="M452">
        <v>2940695.7727272706</v>
      </c>
      <c r="N452">
        <v>2931869.25</v>
      </c>
      <c r="O452">
        <v>2918564.5249999999</v>
      </c>
      <c r="P452">
        <v>2905259.8</v>
      </c>
      <c r="Q452">
        <v>2891955.0749999997</v>
      </c>
      <c r="R452">
        <v>2878650.3499999996</v>
      </c>
      <c r="S452">
        <v>2865345.6249999995</v>
      </c>
      <c r="T452">
        <v>2852040.8999999994</v>
      </c>
      <c r="U452">
        <v>2838736.1749999993</v>
      </c>
      <c r="V452">
        <v>2825431.4499999993</v>
      </c>
      <c r="W452">
        <v>2812126.7249999992</v>
      </c>
      <c r="X452">
        <v>2798822</v>
      </c>
      <c r="Y452">
        <v>2779996.8</v>
      </c>
      <c r="Z452">
        <v>2761171.5999999996</v>
      </c>
      <c r="AA452">
        <v>2742346.3999999994</v>
      </c>
      <c r="AB452">
        <v>2723521.1999999993</v>
      </c>
      <c r="AC452">
        <v>2704695.9999999991</v>
      </c>
      <c r="AD452">
        <v>2685870.7999999989</v>
      </c>
      <c r="AE452">
        <v>2667045.5999999987</v>
      </c>
      <c r="AF452">
        <v>2648220.3999999985</v>
      </c>
      <c r="AG452">
        <v>2629395.1999999983</v>
      </c>
      <c r="AH452">
        <v>2610570</v>
      </c>
    </row>
    <row r="453" spans="1:34">
      <c r="A453" t="s">
        <v>144</v>
      </c>
      <c r="B453" t="s">
        <v>175</v>
      </c>
      <c r="C453">
        <f t="shared" si="6"/>
        <v>1945969</v>
      </c>
      <c r="D453">
        <v>2013422.9090909092</v>
      </c>
      <c r="E453">
        <v>2007538.5681818184</v>
      </c>
      <c r="F453">
        <v>2001654.2272727275</v>
      </c>
      <c r="G453">
        <v>1995769.8863636367</v>
      </c>
      <c r="H453">
        <v>1989885.5454545459</v>
      </c>
      <c r="I453">
        <v>1984001.2045454551</v>
      </c>
      <c r="J453">
        <v>1978116.8636363642</v>
      </c>
      <c r="K453">
        <v>1972232.5227272734</v>
      </c>
      <c r="L453">
        <v>1966348.1818181826</v>
      </c>
      <c r="M453">
        <v>1960463.8409090918</v>
      </c>
      <c r="N453">
        <v>1954579.5</v>
      </c>
      <c r="O453">
        <v>1945709.675</v>
      </c>
      <c r="P453">
        <v>1936839.85</v>
      </c>
      <c r="Q453">
        <v>1927970.0250000001</v>
      </c>
      <c r="R453">
        <v>1919100.2000000002</v>
      </c>
      <c r="S453">
        <v>1910230.3750000002</v>
      </c>
      <c r="T453">
        <v>1901360.5500000003</v>
      </c>
      <c r="U453">
        <v>1892490.7250000003</v>
      </c>
      <c r="V453">
        <v>1883620.9000000004</v>
      </c>
      <c r="W453">
        <v>1874751.0750000004</v>
      </c>
      <c r="X453">
        <v>1865881.25</v>
      </c>
      <c r="Y453">
        <v>1853331.125</v>
      </c>
      <c r="Z453">
        <v>1840781</v>
      </c>
      <c r="AA453">
        <v>1828230.875</v>
      </c>
      <c r="AB453">
        <v>1815680.75</v>
      </c>
      <c r="AC453">
        <v>1803130.625</v>
      </c>
      <c r="AD453">
        <v>1790580.5</v>
      </c>
      <c r="AE453">
        <v>1778030.375</v>
      </c>
      <c r="AF453">
        <v>1765480.25</v>
      </c>
      <c r="AG453">
        <v>1752930.125</v>
      </c>
      <c r="AH453">
        <v>1740380</v>
      </c>
    </row>
    <row r="454" spans="1:34">
      <c r="A454" t="s">
        <v>144</v>
      </c>
      <c r="B454" t="s">
        <v>175</v>
      </c>
      <c r="C454">
        <f t="shared" si="6"/>
        <v>1970989</v>
      </c>
      <c r="D454">
        <v>1412498.25</v>
      </c>
      <c r="E454">
        <v>1407296.75</v>
      </c>
      <c r="F454">
        <v>1402095.25</v>
      </c>
      <c r="G454">
        <v>1396893.75</v>
      </c>
      <c r="H454">
        <v>1391692.25</v>
      </c>
      <c r="I454">
        <v>1386490.75</v>
      </c>
      <c r="J454">
        <v>1381289.25</v>
      </c>
      <c r="K454">
        <v>1376087.75</v>
      </c>
      <c r="L454">
        <v>1370886.25</v>
      </c>
      <c r="M454">
        <v>1365684.75</v>
      </c>
      <c r="N454">
        <v>1360483.25</v>
      </c>
      <c r="O454">
        <v>1349680.3499999999</v>
      </c>
      <c r="P454">
        <v>1338877.4499999997</v>
      </c>
      <c r="Q454">
        <v>1328074.5499999996</v>
      </c>
      <c r="R454">
        <v>1317271.6499999994</v>
      </c>
      <c r="S454">
        <v>1306468.7499999993</v>
      </c>
      <c r="T454">
        <v>1295665.8499999992</v>
      </c>
      <c r="U454">
        <v>1284862.949999999</v>
      </c>
      <c r="V454">
        <v>1274060.0499999989</v>
      </c>
      <c r="W454">
        <v>1263257.1499999987</v>
      </c>
      <c r="X454">
        <v>1252454.25</v>
      </c>
      <c r="Y454">
        <v>1233751.0125</v>
      </c>
      <c r="Z454">
        <v>1215047.7749999999</v>
      </c>
      <c r="AA454">
        <v>1196344.5374999999</v>
      </c>
      <c r="AB454">
        <v>1177641.2999999998</v>
      </c>
      <c r="AC454">
        <v>1158938.0624999998</v>
      </c>
      <c r="AD454">
        <v>1140234.8249999997</v>
      </c>
      <c r="AE454">
        <v>1121531.5874999997</v>
      </c>
      <c r="AF454">
        <v>1102828.3499999996</v>
      </c>
      <c r="AG454">
        <v>1084125.1124999996</v>
      </c>
      <c r="AH454">
        <v>1065421.875</v>
      </c>
    </row>
    <row r="455" spans="1:34">
      <c r="A455" t="s">
        <v>144</v>
      </c>
      <c r="B455" t="s">
        <v>175</v>
      </c>
      <c r="C455">
        <f t="shared" si="6"/>
        <v>19902010</v>
      </c>
      <c r="D455">
        <v>4864430.9090909082</v>
      </c>
      <c r="E455">
        <v>4863753.0681818165</v>
      </c>
      <c r="F455">
        <v>4863075.2272727247</v>
      </c>
      <c r="G455">
        <v>4862397.386363633</v>
      </c>
      <c r="H455">
        <v>4861719.5454545412</v>
      </c>
      <c r="I455">
        <v>4861041.7045454495</v>
      </c>
      <c r="J455">
        <v>4860363.8636363577</v>
      </c>
      <c r="K455">
        <v>4859686.022727266</v>
      </c>
      <c r="L455">
        <v>4859008.1818181742</v>
      </c>
      <c r="M455">
        <v>4858330.3409090824</v>
      </c>
      <c r="N455">
        <v>4857652.4999999953</v>
      </c>
      <c r="O455">
        <v>4855071.6999999955</v>
      </c>
      <c r="P455">
        <v>4852490.8999999957</v>
      </c>
      <c r="Q455">
        <v>4849910.0999999959</v>
      </c>
      <c r="R455">
        <v>4847329.2999999961</v>
      </c>
      <c r="S455">
        <v>4844748.4999999963</v>
      </c>
      <c r="T455">
        <v>4842167.6999999965</v>
      </c>
      <c r="U455">
        <v>4839586.8999999966</v>
      </c>
      <c r="V455">
        <v>4837006.0999999968</v>
      </c>
      <c r="W455">
        <v>4834425.299999997</v>
      </c>
      <c r="X455">
        <v>4831844.4999999953</v>
      </c>
      <c r="Y455">
        <v>4825567.724999995</v>
      </c>
      <c r="Z455">
        <v>4819290.9499999946</v>
      </c>
      <c r="AA455">
        <v>4813014.1749999942</v>
      </c>
      <c r="AB455">
        <v>4806737.3999999939</v>
      </c>
      <c r="AC455">
        <v>4800460.6249999935</v>
      </c>
      <c r="AD455">
        <v>4794183.8499999931</v>
      </c>
      <c r="AE455">
        <v>4787907.0749999927</v>
      </c>
      <c r="AF455">
        <v>4781630.2999999924</v>
      </c>
      <c r="AG455">
        <v>4775353.524999992</v>
      </c>
      <c r="AH455">
        <v>4769076.7499999953</v>
      </c>
    </row>
    <row r="456" spans="1:34">
      <c r="A456" t="s">
        <v>144</v>
      </c>
      <c r="B456" t="s">
        <v>175</v>
      </c>
      <c r="C456">
        <f t="shared" ref="C456:C519" si="7">C451</f>
        <v>2012020</v>
      </c>
      <c r="D456">
        <v>626884.66548090905</v>
      </c>
      <c r="E456">
        <v>626884.66690181813</v>
      </c>
      <c r="F456">
        <v>626884.6683227272</v>
      </c>
      <c r="G456">
        <v>626884.66974363627</v>
      </c>
      <c r="H456">
        <v>626884.67116454535</v>
      </c>
      <c r="I456">
        <v>626884.67258545442</v>
      </c>
      <c r="J456">
        <v>626884.67400636349</v>
      </c>
      <c r="K456">
        <v>626884.67542727257</v>
      </c>
      <c r="L456">
        <v>626884.67684818164</v>
      </c>
      <c r="M456">
        <v>626884.67826909071</v>
      </c>
      <c r="N456">
        <v>626884.67968999967</v>
      </c>
      <c r="O456">
        <v>626880.33515799965</v>
      </c>
      <c r="P456">
        <v>626875.99062599964</v>
      </c>
      <c r="Q456">
        <v>626871.64609399962</v>
      </c>
      <c r="R456">
        <v>626867.3015619996</v>
      </c>
      <c r="S456">
        <v>626862.95702999958</v>
      </c>
      <c r="T456">
        <v>626858.61249799957</v>
      </c>
      <c r="U456">
        <v>626854.26796599955</v>
      </c>
      <c r="V456">
        <v>626849.92343399953</v>
      </c>
      <c r="W456">
        <v>626845.57890199951</v>
      </c>
      <c r="X456">
        <v>626841.2343699995</v>
      </c>
      <c r="Y456">
        <v>626718.94647899957</v>
      </c>
      <c r="Z456">
        <v>626596.65858799964</v>
      </c>
      <c r="AA456">
        <v>626474.37069699971</v>
      </c>
      <c r="AB456">
        <v>626352.08280599979</v>
      </c>
      <c r="AC456">
        <v>626229.79491499986</v>
      </c>
      <c r="AD456">
        <v>626107.50702399993</v>
      </c>
      <c r="AE456">
        <v>625985.21913300001</v>
      </c>
      <c r="AF456">
        <v>625862.93124200008</v>
      </c>
      <c r="AG456">
        <v>625740.64335100015</v>
      </c>
      <c r="AH456">
        <v>625618.35545999999</v>
      </c>
    </row>
    <row r="457" spans="1:34">
      <c r="A457" t="s">
        <v>144</v>
      </c>
      <c r="B457" t="s">
        <v>177</v>
      </c>
      <c r="C457">
        <f t="shared" si="7"/>
        <v>1945</v>
      </c>
      <c r="D457">
        <v>4330925.2272727275</v>
      </c>
      <c r="E457">
        <v>4318268.9545454551</v>
      </c>
      <c r="F457">
        <v>4305612.6818181826</v>
      </c>
      <c r="G457">
        <v>4292956.4090909101</v>
      </c>
      <c r="H457">
        <v>4280300.1363636376</v>
      </c>
      <c r="I457">
        <v>4267643.8636363652</v>
      </c>
      <c r="J457">
        <v>4254987.5909090927</v>
      </c>
      <c r="K457">
        <v>4242331.3181818202</v>
      </c>
      <c r="L457">
        <v>4229675.0454545477</v>
      </c>
      <c r="M457">
        <v>4217018.7727272753</v>
      </c>
      <c r="N457">
        <v>4204362.5</v>
      </c>
      <c r="O457">
        <v>4185255.7749999999</v>
      </c>
      <c r="P457">
        <v>4166149.05</v>
      </c>
      <c r="Q457">
        <v>4147042.3249999997</v>
      </c>
      <c r="R457">
        <v>4127935.5999999996</v>
      </c>
      <c r="S457">
        <v>4108828.8749999995</v>
      </c>
      <c r="T457">
        <v>4089722.1499999994</v>
      </c>
      <c r="U457">
        <v>4070615.4249999993</v>
      </c>
      <c r="V457">
        <v>4051508.6999999993</v>
      </c>
      <c r="W457">
        <v>4032401.9749999992</v>
      </c>
      <c r="X457">
        <v>4013295.25</v>
      </c>
      <c r="Y457">
        <v>3986231.1</v>
      </c>
      <c r="Z457">
        <v>3959166.95</v>
      </c>
      <c r="AA457">
        <v>3932102.8000000003</v>
      </c>
      <c r="AB457">
        <v>3905038.6500000004</v>
      </c>
      <c r="AC457">
        <v>3877974.5000000005</v>
      </c>
      <c r="AD457">
        <v>3850910.3500000006</v>
      </c>
      <c r="AE457">
        <v>3823846.2000000007</v>
      </c>
      <c r="AF457">
        <v>3796782.0500000007</v>
      </c>
      <c r="AG457">
        <v>3769717.9000000008</v>
      </c>
      <c r="AH457">
        <v>3742653.75</v>
      </c>
    </row>
    <row r="458" spans="1:34">
      <c r="A458" t="s">
        <v>144</v>
      </c>
      <c r="B458" t="s">
        <v>177</v>
      </c>
      <c r="C458">
        <f t="shared" si="7"/>
        <v>1945969</v>
      </c>
      <c r="D458">
        <v>2887283.25</v>
      </c>
      <c r="E458">
        <v>2878845.75</v>
      </c>
      <c r="F458">
        <v>2870408.25</v>
      </c>
      <c r="G458">
        <v>2861970.75</v>
      </c>
      <c r="H458">
        <v>2853533.25</v>
      </c>
      <c r="I458">
        <v>2845095.75</v>
      </c>
      <c r="J458">
        <v>2836658.25</v>
      </c>
      <c r="K458">
        <v>2828220.75</v>
      </c>
      <c r="L458">
        <v>2819783.25</v>
      </c>
      <c r="M458">
        <v>2811345.75</v>
      </c>
      <c r="N458">
        <v>2802908.25</v>
      </c>
      <c r="O458">
        <v>2790170.45</v>
      </c>
      <c r="P458">
        <v>2777432.6500000004</v>
      </c>
      <c r="Q458">
        <v>2764694.8500000006</v>
      </c>
      <c r="R458">
        <v>2751957.0500000007</v>
      </c>
      <c r="S458">
        <v>2739219.2500000009</v>
      </c>
      <c r="T458">
        <v>2726481.4500000011</v>
      </c>
      <c r="U458">
        <v>2713743.6500000013</v>
      </c>
      <c r="V458">
        <v>2701005.8500000015</v>
      </c>
      <c r="W458">
        <v>2688268.0500000017</v>
      </c>
      <c r="X458">
        <v>2675530.25</v>
      </c>
      <c r="Y458">
        <v>2657487.4500000002</v>
      </c>
      <c r="Z458">
        <v>2639444.6500000004</v>
      </c>
      <c r="AA458">
        <v>2621401.8500000006</v>
      </c>
      <c r="AB458">
        <v>2603359.0500000007</v>
      </c>
      <c r="AC458">
        <v>2585316.2500000009</v>
      </c>
      <c r="AD458">
        <v>2567273.4500000011</v>
      </c>
      <c r="AE458">
        <v>2549230.6500000013</v>
      </c>
      <c r="AF458">
        <v>2531187.8500000015</v>
      </c>
      <c r="AG458">
        <v>2513145.0500000017</v>
      </c>
      <c r="AH458">
        <v>2495102.25</v>
      </c>
    </row>
    <row r="459" spans="1:34">
      <c r="A459" t="s">
        <v>144</v>
      </c>
      <c r="B459" t="s">
        <v>177</v>
      </c>
      <c r="C459">
        <f t="shared" si="7"/>
        <v>1970989</v>
      </c>
      <c r="D459">
        <v>7365413.1818181816</v>
      </c>
      <c r="E459">
        <v>7357957.4886363633</v>
      </c>
      <c r="F459">
        <v>7350501.7954545449</v>
      </c>
      <c r="G459">
        <v>7343046.1022727266</v>
      </c>
      <c r="H459">
        <v>7335590.4090909082</v>
      </c>
      <c r="I459">
        <v>7328134.7159090899</v>
      </c>
      <c r="J459">
        <v>7320679.0227272715</v>
      </c>
      <c r="K459">
        <v>7313223.3295454532</v>
      </c>
      <c r="L459">
        <v>7305767.6363636348</v>
      </c>
      <c r="M459">
        <v>7298311.9431818165</v>
      </c>
      <c r="N459">
        <v>7290856.25</v>
      </c>
      <c r="O459">
        <v>7275345.9249999998</v>
      </c>
      <c r="P459">
        <v>7259835.5999999996</v>
      </c>
      <c r="Q459">
        <v>7244325.2749999994</v>
      </c>
      <c r="R459">
        <v>7228814.9499999993</v>
      </c>
      <c r="S459">
        <v>7213304.6249999991</v>
      </c>
      <c r="T459">
        <v>7197794.2999999989</v>
      </c>
      <c r="U459">
        <v>7182283.9749999987</v>
      </c>
      <c r="V459">
        <v>7166773.6499999985</v>
      </c>
      <c r="W459">
        <v>7151263.3249999983</v>
      </c>
      <c r="X459">
        <v>7135752.9999999981</v>
      </c>
      <c r="Y459">
        <v>7108814.5749999983</v>
      </c>
      <c r="Z459">
        <v>7081876.1499999985</v>
      </c>
      <c r="AA459">
        <v>7054937.7249999987</v>
      </c>
      <c r="AB459">
        <v>7027999.2999999989</v>
      </c>
      <c r="AC459">
        <v>7001060.8749999991</v>
      </c>
      <c r="AD459">
        <v>6974122.4499999993</v>
      </c>
      <c r="AE459">
        <v>6947184.0249999994</v>
      </c>
      <c r="AF459">
        <v>6920245.5999999996</v>
      </c>
      <c r="AG459">
        <v>6893307.1749999998</v>
      </c>
      <c r="AH459">
        <v>6866368.7499999981</v>
      </c>
    </row>
    <row r="460" spans="1:34">
      <c r="A460" t="s">
        <v>144</v>
      </c>
      <c r="B460" t="s">
        <v>177</v>
      </c>
      <c r="C460">
        <f t="shared" si="7"/>
        <v>19902010</v>
      </c>
      <c r="D460">
        <v>3789558.1363636362</v>
      </c>
      <c r="E460">
        <v>3788587.0227272725</v>
      </c>
      <c r="F460">
        <v>3787615.9090909087</v>
      </c>
      <c r="G460">
        <v>3786644.7954545449</v>
      </c>
      <c r="H460">
        <v>3785673.6818181812</v>
      </c>
      <c r="I460">
        <v>3784702.5681818174</v>
      </c>
      <c r="J460">
        <v>3783731.4545454537</v>
      </c>
      <c r="K460">
        <v>3782760.3409090899</v>
      </c>
      <c r="L460">
        <v>3781789.2272727261</v>
      </c>
      <c r="M460">
        <v>3780818.1136363624</v>
      </c>
      <c r="N460">
        <v>3779847</v>
      </c>
      <c r="O460">
        <v>3776132.125</v>
      </c>
      <c r="P460">
        <v>3772417.25</v>
      </c>
      <c r="Q460">
        <v>3768702.375</v>
      </c>
      <c r="R460">
        <v>3764987.5</v>
      </c>
      <c r="S460">
        <v>3761272.625</v>
      </c>
      <c r="T460">
        <v>3757557.75</v>
      </c>
      <c r="U460">
        <v>3753842.875</v>
      </c>
      <c r="V460">
        <v>3750128</v>
      </c>
      <c r="W460">
        <v>3746413.125</v>
      </c>
      <c r="X460">
        <v>3742698.25</v>
      </c>
      <c r="Y460">
        <v>3733419.625</v>
      </c>
      <c r="Z460">
        <v>3724141</v>
      </c>
      <c r="AA460">
        <v>3714862.375</v>
      </c>
      <c r="AB460">
        <v>3705583.75</v>
      </c>
      <c r="AC460">
        <v>3696305.125</v>
      </c>
      <c r="AD460">
        <v>3687026.5</v>
      </c>
      <c r="AE460">
        <v>3677747.875</v>
      </c>
      <c r="AF460">
        <v>3668469.25</v>
      </c>
      <c r="AG460">
        <v>3659190.625</v>
      </c>
      <c r="AH460">
        <v>3649912</v>
      </c>
    </row>
    <row r="461" spans="1:34">
      <c r="A461" t="s">
        <v>144</v>
      </c>
      <c r="B461" t="s">
        <v>177</v>
      </c>
      <c r="C461">
        <f t="shared" si="7"/>
        <v>2012020</v>
      </c>
      <c r="D461">
        <v>1350812.4943181816</v>
      </c>
      <c r="E461">
        <v>1350812.4886363633</v>
      </c>
      <c r="F461">
        <v>1350812.4829545449</v>
      </c>
      <c r="G461">
        <v>1350812.4772727266</v>
      </c>
      <c r="H461">
        <v>1350812.4715909082</v>
      </c>
      <c r="I461">
        <v>1350812.4659090899</v>
      </c>
      <c r="J461">
        <v>1350812.4602272715</v>
      </c>
      <c r="K461">
        <v>1350812.4545454532</v>
      </c>
      <c r="L461">
        <v>1350812.4488636348</v>
      </c>
      <c r="M461">
        <v>1350812.4431818165</v>
      </c>
      <c r="N461">
        <v>1350812.4374999988</v>
      </c>
      <c r="O461">
        <v>1350796.7062499989</v>
      </c>
      <c r="P461">
        <v>1350780.9749999989</v>
      </c>
      <c r="Q461">
        <v>1350765.243749999</v>
      </c>
      <c r="R461">
        <v>1350749.512499999</v>
      </c>
      <c r="S461">
        <v>1350733.7812499991</v>
      </c>
      <c r="T461">
        <v>1350718.0499999991</v>
      </c>
      <c r="U461">
        <v>1350702.3187499992</v>
      </c>
      <c r="V461">
        <v>1350686.5874999992</v>
      </c>
      <c r="W461">
        <v>1350670.8562499993</v>
      </c>
      <c r="X461">
        <v>1350655.1249999988</v>
      </c>
      <c r="Y461">
        <v>1350309.9156249987</v>
      </c>
      <c r="Z461">
        <v>1349964.7062499986</v>
      </c>
      <c r="AA461">
        <v>1349619.4968749986</v>
      </c>
      <c r="AB461">
        <v>1349274.2874999985</v>
      </c>
      <c r="AC461">
        <v>1348929.0781249984</v>
      </c>
      <c r="AD461">
        <v>1348583.8687499983</v>
      </c>
      <c r="AE461">
        <v>1348238.6593749982</v>
      </c>
      <c r="AF461">
        <v>1347893.4499999981</v>
      </c>
      <c r="AG461">
        <v>1347548.240624998</v>
      </c>
      <c r="AH461">
        <v>1347203.0312499984</v>
      </c>
    </row>
    <row r="462" spans="1:34">
      <c r="A462" t="s">
        <v>144</v>
      </c>
      <c r="B462" t="s">
        <v>179</v>
      </c>
      <c r="C462">
        <f t="shared" si="7"/>
        <v>1945</v>
      </c>
      <c r="D462">
        <v>1623627.7386363635</v>
      </c>
      <c r="E462">
        <v>1618881.6022727271</v>
      </c>
      <c r="F462">
        <v>1614135.4659090906</v>
      </c>
      <c r="G462">
        <v>1609389.3295454541</v>
      </c>
      <c r="H462">
        <v>1604643.1931818177</v>
      </c>
      <c r="I462">
        <v>1599897.0568181812</v>
      </c>
      <c r="J462">
        <v>1595150.9204545447</v>
      </c>
      <c r="K462">
        <v>1590404.7840909082</v>
      </c>
      <c r="L462">
        <v>1585658.6477272718</v>
      </c>
      <c r="M462">
        <v>1580912.5113636353</v>
      </c>
      <c r="N462">
        <v>1576166.375</v>
      </c>
      <c r="O462">
        <v>1569005.7124999999</v>
      </c>
      <c r="P462">
        <v>1561845.0499999998</v>
      </c>
      <c r="Q462">
        <v>1554684.3874999997</v>
      </c>
      <c r="R462">
        <v>1547523.7249999996</v>
      </c>
      <c r="S462">
        <v>1540363.0624999995</v>
      </c>
      <c r="T462">
        <v>1533202.3999999994</v>
      </c>
      <c r="U462">
        <v>1526041.7374999993</v>
      </c>
      <c r="V462">
        <v>1518881.0749999993</v>
      </c>
      <c r="W462">
        <v>1511720.4124999992</v>
      </c>
      <c r="X462">
        <v>1504559.75</v>
      </c>
      <c r="Y462">
        <v>1494430.5874999999</v>
      </c>
      <c r="Z462">
        <v>1484301.4249999998</v>
      </c>
      <c r="AA462">
        <v>1474172.2624999997</v>
      </c>
      <c r="AB462">
        <v>1464043.0999999996</v>
      </c>
      <c r="AC462">
        <v>1453913.9374999995</v>
      </c>
      <c r="AD462">
        <v>1443784.7749999994</v>
      </c>
      <c r="AE462">
        <v>1433655.6124999993</v>
      </c>
      <c r="AF462">
        <v>1423526.4499999993</v>
      </c>
      <c r="AG462">
        <v>1413397.2874999992</v>
      </c>
      <c r="AH462">
        <v>1403268.125</v>
      </c>
    </row>
    <row r="463" spans="1:34">
      <c r="A463" t="s">
        <v>144</v>
      </c>
      <c r="B463" t="s">
        <v>179</v>
      </c>
      <c r="C463">
        <f t="shared" si="7"/>
        <v>1945969</v>
      </c>
      <c r="D463">
        <v>1082418.5227272727</v>
      </c>
      <c r="E463">
        <v>1079254.4204545454</v>
      </c>
      <c r="F463">
        <v>1076090.3181818181</v>
      </c>
      <c r="G463">
        <v>1072926.2159090908</v>
      </c>
      <c r="H463">
        <v>1069762.1136363635</v>
      </c>
      <c r="I463">
        <v>1066598.0113636362</v>
      </c>
      <c r="J463">
        <v>1063433.9090909089</v>
      </c>
      <c r="K463">
        <v>1060269.8068181816</v>
      </c>
      <c r="L463">
        <v>1057105.7045454544</v>
      </c>
      <c r="M463">
        <v>1053941.6022727271</v>
      </c>
      <c r="N463">
        <v>1050777.5</v>
      </c>
      <c r="O463">
        <v>1046003.73125</v>
      </c>
      <c r="P463">
        <v>1041229.9624999999</v>
      </c>
      <c r="Q463">
        <v>1036456.1937499999</v>
      </c>
      <c r="R463">
        <v>1031682.4249999998</v>
      </c>
      <c r="S463">
        <v>1026908.6562499998</v>
      </c>
      <c r="T463">
        <v>1022134.8874999997</v>
      </c>
      <c r="U463">
        <v>1017361.1187499997</v>
      </c>
      <c r="V463">
        <v>1012587.3499999996</v>
      </c>
      <c r="W463">
        <v>1007813.5812499996</v>
      </c>
      <c r="X463">
        <v>1003039.8125</v>
      </c>
      <c r="Y463">
        <v>996287.03749999998</v>
      </c>
      <c r="Z463">
        <v>989534.26249999995</v>
      </c>
      <c r="AA463">
        <v>982781.48749999993</v>
      </c>
      <c r="AB463">
        <v>976028.71249999991</v>
      </c>
      <c r="AC463">
        <v>969275.93749999988</v>
      </c>
      <c r="AD463">
        <v>962523.16249999986</v>
      </c>
      <c r="AE463">
        <v>955770.38749999984</v>
      </c>
      <c r="AF463">
        <v>949017.61249999981</v>
      </c>
      <c r="AG463">
        <v>942264.83749999979</v>
      </c>
      <c r="AH463">
        <v>935512.0625</v>
      </c>
    </row>
    <row r="464" spans="1:34">
      <c r="A464" t="s">
        <v>144</v>
      </c>
      <c r="B464" t="s">
        <v>179</v>
      </c>
      <c r="C464">
        <f t="shared" si="7"/>
        <v>1970989</v>
      </c>
      <c r="D464">
        <v>2761977.9772727275</v>
      </c>
      <c r="E464">
        <v>2759180.8920454551</v>
      </c>
      <c r="F464">
        <v>2756383.8068181826</v>
      </c>
      <c r="G464">
        <v>2753586.7215909101</v>
      </c>
      <c r="H464">
        <v>2750789.6363636376</v>
      </c>
      <c r="I464">
        <v>2747992.5511363652</v>
      </c>
      <c r="J464">
        <v>2745195.4659090927</v>
      </c>
      <c r="K464">
        <v>2742398.3806818202</v>
      </c>
      <c r="L464">
        <v>2739601.2954545477</v>
      </c>
      <c r="M464">
        <v>2736804.2102272753</v>
      </c>
      <c r="N464">
        <v>2734007.1250000009</v>
      </c>
      <c r="O464">
        <v>2728194.3250000011</v>
      </c>
      <c r="P464">
        <v>2722381.5250000013</v>
      </c>
      <c r="Q464">
        <v>2716568.7250000015</v>
      </c>
      <c r="R464">
        <v>2710755.9250000017</v>
      </c>
      <c r="S464">
        <v>2704943.1250000019</v>
      </c>
      <c r="T464">
        <v>2699130.325000002</v>
      </c>
      <c r="U464">
        <v>2693317.5250000022</v>
      </c>
      <c r="V464">
        <v>2687504.7250000024</v>
      </c>
      <c r="W464">
        <v>2681691.9250000026</v>
      </c>
      <c r="X464">
        <v>2675879.1250000019</v>
      </c>
      <c r="Y464">
        <v>2665799.7500000019</v>
      </c>
      <c r="Z464">
        <v>2655720.3750000019</v>
      </c>
      <c r="AA464">
        <v>2645641.0000000019</v>
      </c>
      <c r="AB464">
        <v>2635561.6250000019</v>
      </c>
      <c r="AC464">
        <v>2625482.2500000019</v>
      </c>
      <c r="AD464">
        <v>2615402.8750000019</v>
      </c>
      <c r="AE464">
        <v>2605323.5000000019</v>
      </c>
      <c r="AF464">
        <v>2595244.1250000019</v>
      </c>
      <c r="AG464">
        <v>2585164.7500000019</v>
      </c>
      <c r="AH464">
        <v>2575085.3750000009</v>
      </c>
    </row>
    <row r="465" spans="1:34">
      <c r="A465" t="s">
        <v>144</v>
      </c>
      <c r="B465" t="s">
        <v>179</v>
      </c>
      <c r="C465">
        <f t="shared" si="7"/>
        <v>19902010</v>
      </c>
      <c r="D465">
        <v>2662433.6590909092</v>
      </c>
      <c r="E465">
        <v>2662069.0681818184</v>
      </c>
      <c r="F465">
        <v>2661704.4772727275</v>
      </c>
      <c r="G465">
        <v>2661339.8863636367</v>
      </c>
      <c r="H465">
        <v>2660975.2954545459</v>
      </c>
      <c r="I465">
        <v>2660610.7045454551</v>
      </c>
      <c r="J465">
        <v>2660246.1136363642</v>
      </c>
      <c r="K465">
        <v>2659881.5227272734</v>
      </c>
      <c r="L465">
        <v>2659516.9318181826</v>
      </c>
      <c r="M465">
        <v>2659152.3409090918</v>
      </c>
      <c r="N465">
        <v>2658787.75</v>
      </c>
      <c r="O465">
        <v>2657398.3624999998</v>
      </c>
      <c r="P465">
        <v>2656008.9749999996</v>
      </c>
      <c r="Q465">
        <v>2654619.5874999994</v>
      </c>
      <c r="R465">
        <v>2653230.1999999993</v>
      </c>
      <c r="S465">
        <v>2651840.8124999991</v>
      </c>
      <c r="T465">
        <v>2650451.4249999989</v>
      </c>
      <c r="U465">
        <v>2649062.0374999987</v>
      </c>
      <c r="V465">
        <v>2647672.6499999985</v>
      </c>
      <c r="W465">
        <v>2646283.2624999983</v>
      </c>
      <c r="X465">
        <v>2644893.8749999981</v>
      </c>
      <c r="Y465">
        <v>2641486.4749999982</v>
      </c>
      <c r="Z465">
        <v>2638079.0749999983</v>
      </c>
      <c r="AA465">
        <v>2634671.6749999984</v>
      </c>
      <c r="AB465">
        <v>2631264.2749999985</v>
      </c>
      <c r="AC465">
        <v>2627856.8749999986</v>
      </c>
      <c r="AD465">
        <v>2624449.4749999987</v>
      </c>
      <c r="AE465">
        <v>2621042.0749999988</v>
      </c>
      <c r="AF465">
        <v>2617634.6749999989</v>
      </c>
      <c r="AG465">
        <v>2614227.274999999</v>
      </c>
      <c r="AH465">
        <v>2610819.8749999981</v>
      </c>
    </row>
    <row r="466" spans="1:34">
      <c r="A466" t="s">
        <v>144</v>
      </c>
      <c r="B466" t="s">
        <v>179</v>
      </c>
      <c r="C466">
        <f t="shared" si="7"/>
        <v>2012020</v>
      </c>
      <c r="D466">
        <v>449300.18252090912</v>
      </c>
      <c r="E466">
        <v>449300.18536181824</v>
      </c>
      <c r="F466">
        <v>449300.18820272735</v>
      </c>
      <c r="G466">
        <v>449300.19104363647</v>
      </c>
      <c r="H466">
        <v>449300.19388454559</v>
      </c>
      <c r="I466">
        <v>449300.19672545471</v>
      </c>
      <c r="J466">
        <v>449300.19956636382</v>
      </c>
      <c r="K466">
        <v>449300.20240727294</v>
      </c>
      <c r="L466">
        <v>449300.20524818206</v>
      </c>
      <c r="M466">
        <v>449300.20808909117</v>
      </c>
      <c r="N466">
        <v>449300.21093000018</v>
      </c>
      <c r="O466">
        <v>449297.29764900019</v>
      </c>
      <c r="P466">
        <v>449294.3843680002</v>
      </c>
      <c r="Q466">
        <v>449291.47108700022</v>
      </c>
      <c r="R466">
        <v>449288.55780600023</v>
      </c>
      <c r="S466">
        <v>449285.64452500024</v>
      </c>
      <c r="T466">
        <v>449282.73124400026</v>
      </c>
      <c r="U466">
        <v>449279.81796300027</v>
      </c>
      <c r="V466">
        <v>449276.90468200028</v>
      </c>
      <c r="W466">
        <v>449273.9914010003</v>
      </c>
      <c r="X466">
        <v>449271.07812000031</v>
      </c>
      <c r="Y466">
        <v>449195.18593200028</v>
      </c>
      <c r="Z466">
        <v>449119.29374400032</v>
      </c>
      <c r="AA466">
        <v>449043.40155600035</v>
      </c>
      <c r="AB466">
        <v>448967.50936800038</v>
      </c>
      <c r="AC466">
        <v>448891.61718000041</v>
      </c>
      <c r="AD466">
        <v>448815.72499200044</v>
      </c>
      <c r="AE466">
        <v>448739.83280400047</v>
      </c>
      <c r="AF466">
        <v>448663.9406160005</v>
      </c>
      <c r="AG466">
        <v>448588.04842800053</v>
      </c>
      <c r="AH466">
        <v>448512.15624000045</v>
      </c>
    </row>
    <row r="467" spans="1:34">
      <c r="A467" t="s">
        <v>144</v>
      </c>
      <c r="B467" t="s">
        <v>181</v>
      </c>
      <c r="C467">
        <f t="shared" si="7"/>
        <v>1945</v>
      </c>
      <c r="D467">
        <v>2175083.2727272729</v>
      </c>
      <c r="E467">
        <v>2168725.2954545459</v>
      </c>
      <c r="F467">
        <v>2162367.3181818188</v>
      </c>
      <c r="G467">
        <v>2156009.3409090918</v>
      </c>
      <c r="H467">
        <v>2149651.3636363647</v>
      </c>
      <c r="I467">
        <v>2143293.3863636376</v>
      </c>
      <c r="J467">
        <v>2136935.4090909106</v>
      </c>
      <c r="K467">
        <v>2130577.4318181835</v>
      </c>
      <c r="L467">
        <v>2124219.4545454565</v>
      </c>
      <c r="M467">
        <v>2117861.4772727294</v>
      </c>
      <c r="N467">
        <v>2111503.5</v>
      </c>
      <c r="O467">
        <v>2101913.7999999998</v>
      </c>
      <c r="P467">
        <v>2092324.0999999999</v>
      </c>
      <c r="Q467">
        <v>2082734.4</v>
      </c>
      <c r="R467">
        <v>2073144.7</v>
      </c>
      <c r="S467">
        <v>2063555</v>
      </c>
      <c r="T467">
        <v>2053965.3</v>
      </c>
      <c r="U467">
        <v>2044375.6</v>
      </c>
      <c r="V467">
        <v>2034785.9000000001</v>
      </c>
      <c r="W467">
        <v>2025196.2000000002</v>
      </c>
      <c r="X467">
        <v>2015606.5</v>
      </c>
      <c r="Y467">
        <v>2002040.65</v>
      </c>
      <c r="Z467">
        <v>1988474.7999999998</v>
      </c>
      <c r="AA467">
        <v>1974908.9499999997</v>
      </c>
      <c r="AB467">
        <v>1961343.0999999996</v>
      </c>
      <c r="AC467">
        <v>1947777.2499999995</v>
      </c>
      <c r="AD467">
        <v>1934211.3999999994</v>
      </c>
      <c r="AE467">
        <v>1920645.5499999993</v>
      </c>
      <c r="AF467">
        <v>1907079.6999999993</v>
      </c>
      <c r="AG467">
        <v>1893513.8499999992</v>
      </c>
      <c r="AH467">
        <v>1879948</v>
      </c>
    </row>
    <row r="468" spans="1:34">
      <c r="A468" t="s">
        <v>144</v>
      </c>
      <c r="B468" t="s">
        <v>181</v>
      </c>
      <c r="C468">
        <f t="shared" si="7"/>
        <v>1945969</v>
      </c>
      <c r="D468">
        <v>1450055.4772727273</v>
      </c>
      <c r="E468">
        <v>1445816.8295454546</v>
      </c>
      <c r="F468">
        <v>1441578.1818181819</v>
      </c>
      <c r="G468">
        <v>1437339.5340909092</v>
      </c>
      <c r="H468">
        <v>1433100.8863636365</v>
      </c>
      <c r="I468">
        <v>1428862.2386363638</v>
      </c>
      <c r="J468">
        <v>1424623.5909090911</v>
      </c>
      <c r="K468">
        <v>1420384.9431818184</v>
      </c>
      <c r="L468">
        <v>1416146.2954545456</v>
      </c>
      <c r="M468">
        <v>1411907.6477272729</v>
      </c>
      <c r="N468">
        <v>1407669</v>
      </c>
      <c r="O468">
        <v>1401275.8625</v>
      </c>
      <c r="P468">
        <v>1394882.7250000001</v>
      </c>
      <c r="Q468">
        <v>1388489.5875000001</v>
      </c>
      <c r="R468">
        <v>1382096.4500000002</v>
      </c>
      <c r="S468">
        <v>1375703.3125000002</v>
      </c>
      <c r="T468">
        <v>1369310.1750000003</v>
      </c>
      <c r="U468">
        <v>1362917.0375000003</v>
      </c>
      <c r="V468">
        <v>1356523.9000000004</v>
      </c>
      <c r="W468">
        <v>1350130.7625000004</v>
      </c>
      <c r="X468">
        <v>1343737.625</v>
      </c>
      <c r="Y468">
        <v>1334693.7250000001</v>
      </c>
      <c r="Z468">
        <v>1325649.8250000002</v>
      </c>
      <c r="AA468">
        <v>1316605.9250000003</v>
      </c>
      <c r="AB468">
        <v>1307562.0250000004</v>
      </c>
      <c r="AC468">
        <v>1298518.1250000005</v>
      </c>
      <c r="AD468">
        <v>1289474.2250000006</v>
      </c>
      <c r="AE468">
        <v>1280430.3250000007</v>
      </c>
      <c r="AF468">
        <v>1271386.4250000007</v>
      </c>
      <c r="AG468">
        <v>1262342.5250000008</v>
      </c>
      <c r="AH468">
        <v>1253298.625</v>
      </c>
    </row>
    <row r="469" spans="1:34">
      <c r="A469" t="s">
        <v>144</v>
      </c>
      <c r="B469" t="s">
        <v>181</v>
      </c>
      <c r="C469">
        <f t="shared" si="7"/>
        <v>1970989</v>
      </c>
      <c r="D469">
        <v>1018818.9204545456</v>
      </c>
      <c r="E469">
        <v>1015065.4659090913</v>
      </c>
      <c r="F469">
        <v>1011312.0113636369</v>
      </c>
      <c r="G469">
        <v>1007558.5568181826</v>
      </c>
      <c r="H469">
        <v>1003805.1022727282</v>
      </c>
      <c r="I469">
        <v>1000051.6477272739</v>
      </c>
      <c r="J469">
        <v>996298.19318181952</v>
      </c>
      <c r="K469">
        <v>992544.73863636516</v>
      </c>
      <c r="L469">
        <v>988791.28409091081</v>
      </c>
      <c r="M469">
        <v>985037.82954545645</v>
      </c>
      <c r="N469">
        <v>981284.375</v>
      </c>
      <c r="O469">
        <v>973486.86875000014</v>
      </c>
      <c r="P469">
        <v>965689.36250000028</v>
      </c>
      <c r="Q469">
        <v>957891.85625000042</v>
      </c>
      <c r="R469">
        <v>950094.35000000056</v>
      </c>
      <c r="S469">
        <v>942296.8437500007</v>
      </c>
      <c r="T469">
        <v>934499.33750000084</v>
      </c>
      <c r="U469">
        <v>926701.83125000098</v>
      </c>
      <c r="V469">
        <v>918904.32500000112</v>
      </c>
      <c r="W469">
        <v>911106.81875000126</v>
      </c>
      <c r="X469">
        <v>903309.3125</v>
      </c>
      <c r="Y469">
        <v>889801.64374999981</v>
      </c>
      <c r="Z469">
        <v>876293.97499999963</v>
      </c>
      <c r="AA469">
        <v>862786.30624999944</v>
      </c>
      <c r="AB469">
        <v>849278.63749999925</v>
      </c>
      <c r="AC469">
        <v>835770.96874999907</v>
      </c>
      <c r="AD469">
        <v>822263.29999999888</v>
      </c>
      <c r="AE469">
        <v>808755.6312499987</v>
      </c>
      <c r="AF469">
        <v>795247.96249999851</v>
      </c>
      <c r="AG469">
        <v>781740.29374999832</v>
      </c>
      <c r="AH469">
        <v>768232.625</v>
      </c>
    </row>
    <row r="470" spans="1:34">
      <c r="A470" t="s">
        <v>144</v>
      </c>
      <c r="B470" t="s">
        <v>181</v>
      </c>
      <c r="C470">
        <f t="shared" si="7"/>
        <v>19902010</v>
      </c>
      <c r="D470">
        <v>1917850.7272727273</v>
      </c>
      <c r="E470">
        <v>1917359.0795454546</v>
      </c>
      <c r="F470">
        <v>1916867.4318181819</v>
      </c>
      <c r="G470">
        <v>1916375.7840909092</v>
      </c>
      <c r="H470">
        <v>1915884.1363636365</v>
      </c>
      <c r="I470">
        <v>1915392.4886363638</v>
      </c>
      <c r="J470">
        <v>1914900.8409090911</v>
      </c>
      <c r="K470">
        <v>1914409.1931818184</v>
      </c>
      <c r="L470">
        <v>1913917.5454545456</v>
      </c>
      <c r="M470">
        <v>1913425.8977272729</v>
      </c>
      <c r="N470">
        <v>1912934.25</v>
      </c>
      <c r="O470">
        <v>1911059.6500000001</v>
      </c>
      <c r="P470">
        <v>1909185.0500000003</v>
      </c>
      <c r="Q470">
        <v>1907310.4500000004</v>
      </c>
      <c r="R470">
        <v>1905435.8500000006</v>
      </c>
      <c r="S470">
        <v>1903561.2500000007</v>
      </c>
      <c r="T470">
        <v>1901686.6500000008</v>
      </c>
      <c r="U470">
        <v>1899812.050000001</v>
      </c>
      <c r="V470">
        <v>1897937.4500000011</v>
      </c>
      <c r="W470">
        <v>1896062.8500000013</v>
      </c>
      <c r="X470">
        <v>1894188.25</v>
      </c>
      <c r="Y470">
        <v>1889600.75</v>
      </c>
      <c r="Z470">
        <v>1885013.25</v>
      </c>
      <c r="AA470">
        <v>1880425.75</v>
      </c>
      <c r="AB470">
        <v>1875838.25</v>
      </c>
      <c r="AC470">
        <v>1871250.75</v>
      </c>
      <c r="AD470">
        <v>1866663.25</v>
      </c>
      <c r="AE470">
        <v>1862075.75</v>
      </c>
      <c r="AF470">
        <v>1857488.25</v>
      </c>
      <c r="AG470">
        <v>1852900.75</v>
      </c>
      <c r="AH470">
        <v>1848313.25</v>
      </c>
    </row>
    <row r="471" spans="1:34">
      <c r="A471" t="s">
        <v>144</v>
      </c>
      <c r="B471" t="s">
        <v>181</v>
      </c>
      <c r="C471">
        <f t="shared" si="7"/>
        <v>2012020</v>
      </c>
      <c r="D471">
        <v>522594.04403909086</v>
      </c>
      <c r="E471">
        <v>522594.04119818175</v>
      </c>
      <c r="F471">
        <v>522594.03835727263</v>
      </c>
      <c r="G471">
        <v>522594.03551636351</v>
      </c>
      <c r="H471">
        <v>522594.03267545439</v>
      </c>
      <c r="I471">
        <v>522594.02983454528</v>
      </c>
      <c r="J471">
        <v>522594.02699363616</v>
      </c>
      <c r="K471">
        <v>522594.02415272704</v>
      </c>
      <c r="L471">
        <v>522594.02131181792</v>
      </c>
      <c r="M471">
        <v>522594.01847090881</v>
      </c>
      <c r="N471">
        <v>522594.01562999998</v>
      </c>
      <c r="O471">
        <v>522590.06172399997</v>
      </c>
      <c r="P471">
        <v>522586.10781799996</v>
      </c>
      <c r="Q471">
        <v>522582.15391199995</v>
      </c>
      <c r="R471">
        <v>522578.20000599994</v>
      </c>
      <c r="S471">
        <v>522574.24609999993</v>
      </c>
      <c r="T471">
        <v>522570.29219399992</v>
      </c>
      <c r="U471">
        <v>522566.33828799991</v>
      </c>
      <c r="V471">
        <v>522562.3843819999</v>
      </c>
      <c r="W471">
        <v>522558.43047599989</v>
      </c>
      <c r="X471">
        <v>522554.47656999988</v>
      </c>
      <c r="Y471">
        <v>522449.93906999991</v>
      </c>
      <c r="Z471">
        <v>522345.40156999993</v>
      </c>
      <c r="AA471">
        <v>522240.86406999995</v>
      </c>
      <c r="AB471">
        <v>522136.32656999998</v>
      </c>
      <c r="AC471">
        <v>522031.78907</v>
      </c>
      <c r="AD471">
        <v>521927.25157000002</v>
      </c>
      <c r="AE471">
        <v>521822.71407000005</v>
      </c>
      <c r="AF471">
        <v>521718.17657000007</v>
      </c>
      <c r="AG471">
        <v>521613.63907000009</v>
      </c>
      <c r="AH471">
        <v>521509.10156999988</v>
      </c>
    </row>
    <row r="472" spans="1:34">
      <c r="A472" t="s">
        <v>144</v>
      </c>
      <c r="B472" t="s">
        <v>183</v>
      </c>
      <c r="C472">
        <f t="shared" si="7"/>
        <v>1945</v>
      </c>
      <c r="D472">
        <v>737328.55681818177</v>
      </c>
      <c r="E472">
        <v>735176.42613636353</v>
      </c>
      <c r="F472">
        <v>733024.2954545453</v>
      </c>
      <c r="G472">
        <v>730872.16477272706</v>
      </c>
      <c r="H472">
        <v>728720.03409090883</v>
      </c>
      <c r="I472">
        <v>726567.90340909059</v>
      </c>
      <c r="J472">
        <v>724415.77272727236</v>
      </c>
      <c r="K472">
        <v>722263.64204545412</v>
      </c>
      <c r="L472">
        <v>720111.51136363589</v>
      </c>
      <c r="M472">
        <v>717959.38068181765</v>
      </c>
      <c r="N472">
        <v>715807.25</v>
      </c>
      <c r="O472">
        <v>712572.1875</v>
      </c>
      <c r="P472">
        <v>709337.125</v>
      </c>
      <c r="Q472">
        <v>706102.0625</v>
      </c>
      <c r="R472">
        <v>702867</v>
      </c>
      <c r="S472">
        <v>699631.9375</v>
      </c>
      <c r="T472">
        <v>696396.875</v>
      </c>
      <c r="U472">
        <v>693161.8125</v>
      </c>
      <c r="V472">
        <v>689926.75</v>
      </c>
      <c r="W472">
        <v>686691.6875</v>
      </c>
      <c r="X472">
        <v>683456.625</v>
      </c>
      <c r="Y472">
        <v>678899.73750000005</v>
      </c>
      <c r="Z472">
        <v>674342.85000000009</v>
      </c>
      <c r="AA472">
        <v>669785.96250000014</v>
      </c>
      <c r="AB472">
        <v>665229.07500000019</v>
      </c>
      <c r="AC472">
        <v>660672.18750000023</v>
      </c>
      <c r="AD472">
        <v>656115.30000000028</v>
      </c>
      <c r="AE472">
        <v>651558.41250000033</v>
      </c>
      <c r="AF472">
        <v>647001.52500000037</v>
      </c>
      <c r="AG472">
        <v>642444.63750000042</v>
      </c>
      <c r="AH472">
        <v>637887.75</v>
      </c>
    </row>
    <row r="473" spans="1:34">
      <c r="A473" t="s">
        <v>144</v>
      </c>
      <c r="B473" t="s">
        <v>183</v>
      </c>
      <c r="C473">
        <f t="shared" si="7"/>
        <v>1945969</v>
      </c>
      <c r="D473">
        <v>491552.34090909088</v>
      </c>
      <c r="E473">
        <v>490117.58806818177</v>
      </c>
      <c r="F473">
        <v>488682.83522727265</v>
      </c>
      <c r="G473">
        <v>487248.08238636353</v>
      </c>
      <c r="H473">
        <v>485813.32954545441</v>
      </c>
      <c r="I473">
        <v>484378.5767045453</v>
      </c>
      <c r="J473">
        <v>482943.82386363618</v>
      </c>
      <c r="K473">
        <v>481509.07102272706</v>
      </c>
      <c r="L473">
        <v>480074.31818181794</v>
      </c>
      <c r="M473">
        <v>478639.56534090883</v>
      </c>
      <c r="N473">
        <v>477204.8125</v>
      </c>
      <c r="O473">
        <v>475048.10312500002</v>
      </c>
      <c r="P473">
        <v>472891.39375000005</v>
      </c>
      <c r="Q473">
        <v>470734.68437500007</v>
      </c>
      <c r="R473">
        <v>468577.97500000009</v>
      </c>
      <c r="S473">
        <v>466421.26562500012</v>
      </c>
      <c r="T473">
        <v>464264.55625000014</v>
      </c>
      <c r="U473">
        <v>462107.84687500016</v>
      </c>
      <c r="V473">
        <v>459951.13750000019</v>
      </c>
      <c r="W473">
        <v>457794.42812500021</v>
      </c>
      <c r="X473">
        <v>455637.71875</v>
      </c>
      <c r="Y473">
        <v>452599.79375000001</v>
      </c>
      <c r="Z473">
        <v>449561.86875000002</v>
      </c>
      <c r="AA473">
        <v>446523.94375000003</v>
      </c>
      <c r="AB473">
        <v>443486.01875000005</v>
      </c>
      <c r="AC473">
        <v>440448.09375000006</v>
      </c>
      <c r="AD473">
        <v>437410.16875000007</v>
      </c>
      <c r="AE473">
        <v>434372.24375000008</v>
      </c>
      <c r="AF473">
        <v>431334.31875000009</v>
      </c>
      <c r="AG473">
        <v>428296.3937500001</v>
      </c>
      <c r="AH473">
        <v>425258.46875</v>
      </c>
    </row>
    <row r="474" spans="1:34">
      <c r="A474" t="s">
        <v>144</v>
      </c>
      <c r="B474" t="s">
        <v>183</v>
      </c>
      <c r="C474">
        <f t="shared" si="7"/>
        <v>1970989</v>
      </c>
      <c r="D474">
        <v>1281624.7244318181</v>
      </c>
      <c r="E474">
        <v>1280336.0113636362</v>
      </c>
      <c r="F474">
        <v>1279047.2982954544</v>
      </c>
      <c r="G474">
        <v>1277758.5852272725</v>
      </c>
      <c r="H474">
        <v>1276469.8721590906</v>
      </c>
      <c r="I474">
        <v>1275181.1590909087</v>
      </c>
      <c r="J474">
        <v>1273892.4460227268</v>
      </c>
      <c r="K474">
        <v>1272603.7329545449</v>
      </c>
      <c r="L474">
        <v>1271315.0198863631</v>
      </c>
      <c r="M474">
        <v>1270026.3068181812</v>
      </c>
      <c r="N474">
        <v>1268737.5937499995</v>
      </c>
      <c r="O474">
        <v>1266067.7468749995</v>
      </c>
      <c r="P474">
        <v>1263397.8999999994</v>
      </c>
      <c r="Q474">
        <v>1260728.0531249994</v>
      </c>
      <c r="R474">
        <v>1258058.2062499993</v>
      </c>
      <c r="S474">
        <v>1255388.3593749993</v>
      </c>
      <c r="T474">
        <v>1252718.5124999993</v>
      </c>
      <c r="U474">
        <v>1250048.6656249992</v>
      </c>
      <c r="V474">
        <v>1247378.8187499992</v>
      </c>
      <c r="W474">
        <v>1244708.9718749991</v>
      </c>
      <c r="X474">
        <v>1242039.1249999991</v>
      </c>
      <c r="Y474">
        <v>1237475.540624999</v>
      </c>
      <c r="Z474">
        <v>1232911.9562499989</v>
      </c>
      <c r="AA474">
        <v>1228348.3718749988</v>
      </c>
      <c r="AB474">
        <v>1223784.7874999987</v>
      </c>
      <c r="AC474">
        <v>1219221.2031249986</v>
      </c>
      <c r="AD474">
        <v>1214657.6187499985</v>
      </c>
      <c r="AE474">
        <v>1210094.0343749984</v>
      </c>
      <c r="AF474">
        <v>1205530.4499999983</v>
      </c>
      <c r="AG474">
        <v>1200966.8656249982</v>
      </c>
      <c r="AH474">
        <v>1196403.2812499986</v>
      </c>
    </row>
    <row r="475" spans="1:34">
      <c r="A475" t="s">
        <v>144</v>
      </c>
      <c r="B475" t="s">
        <v>183</v>
      </c>
      <c r="C475">
        <f t="shared" si="7"/>
        <v>19902010</v>
      </c>
      <c r="D475">
        <v>1206965.3181818184</v>
      </c>
      <c r="E475">
        <v>1206798.3863636367</v>
      </c>
      <c r="F475">
        <v>1206631.4545454551</v>
      </c>
      <c r="G475">
        <v>1206464.5227272734</v>
      </c>
      <c r="H475">
        <v>1206297.5909090918</v>
      </c>
      <c r="I475">
        <v>1206130.6590909101</v>
      </c>
      <c r="J475">
        <v>1205963.7272727285</v>
      </c>
      <c r="K475">
        <v>1205796.7954545468</v>
      </c>
      <c r="L475">
        <v>1205629.8636363652</v>
      </c>
      <c r="M475">
        <v>1205462.9318181835</v>
      </c>
      <c r="N475">
        <v>1205296.0000000012</v>
      </c>
      <c r="O475">
        <v>1204660.1062500011</v>
      </c>
      <c r="P475">
        <v>1204024.2125000011</v>
      </c>
      <c r="Q475">
        <v>1203388.318750001</v>
      </c>
      <c r="R475">
        <v>1202752.425000001</v>
      </c>
      <c r="S475">
        <v>1202116.5312500009</v>
      </c>
      <c r="T475">
        <v>1201480.6375000009</v>
      </c>
      <c r="U475">
        <v>1200844.7437500008</v>
      </c>
      <c r="V475">
        <v>1200208.8500000008</v>
      </c>
      <c r="W475">
        <v>1199572.9562500007</v>
      </c>
      <c r="X475">
        <v>1198937.0625000012</v>
      </c>
      <c r="Y475">
        <v>1197399.100000001</v>
      </c>
      <c r="Z475">
        <v>1195861.1375000011</v>
      </c>
      <c r="AA475">
        <v>1194323.1750000012</v>
      </c>
      <c r="AB475">
        <v>1192785.2125000013</v>
      </c>
      <c r="AC475">
        <v>1191247.2500000014</v>
      </c>
      <c r="AD475">
        <v>1189709.2875000015</v>
      </c>
      <c r="AE475">
        <v>1188171.3250000016</v>
      </c>
      <c r="AF475">
        <v>1186633.3625000017</v>
      </c>
      <c r="AG475">
        <v>1185095.4000000018</v>
      </c>
      <c r="AH475">
        <v>1183557.4375000019</v>
      </c>
    </row>
    <row r="476" spans="1:34">
      <c r="A476" t="s">
        <v>144</v>
      </c>
      <c r="B476" t="s">
        <v>183</v>
      </c>
      <c r="C476">
        <f t="shared" si="7"/>
        <v>2012020</v>
      </c>
      <c r="D476">
        <v>119021.625</v>
      </c>
      <c r="E476">
        <v>119021.625</v>
      </c>
      <c r="F476">
        <v>119021.625</v>
      </c>
      <c r="G476">
        <v>119021.625</v>
      </c>
      <c r="H476">
        <v>119021.625</v>
      </c>
      <c r="I476">
        <v>119021.625</v>
      </c>
      <c r="J476">
        <v>119021.625</v>
      </c>
      <c r="K476">
        <v>119021.625</v>
      </c>
      <c r="L476">
        <v>119021.625</v>
      </c>
      <c r="M476">
        <v>119021.625</v>
      </c>
      <c r="N476">
        <v>119021.625</v>
      </c>
      <c r="O476">
        <v>119020.466992</v>
      </c>
      <c r="P476">
        <v>119019.308984</v>
      </c>
      <c r="Q476">
        <v>119018.150976</v>
      </c>
      <c r="R476">
        <v>119016.99296800001</v>
      </c>
      <c r="S476">
        <v>119015.83496000001</v>
      </c>
      <c r="T476">
        <v>119014.67695200001</v>
      </c>
      <c r="U476">
        <v>119013.51894400001</v>
      </c>
      <c r="V476">
        <v>119012.36093600001</v>
      </c>
      <c r="W476">
        <v>119011.20292800001</v>
      </c>
      <c r="X476">
        <v>119010.04492</v>
      </c>
      <c r="Y476">
        <v>118978.31035</v>
      </c>
      <c r="Z476">
        <v>118946.57578</v>
      </c>
      <c r="AA476">
        <v>118914.84121</v>
      </c>
      <c r="AB476">
        <v>118883.10664</v>
      </c>
      <c r="AC476">
        <v>118851.37207</v>
      </c>
      <c r="AD476">
        <v>118819.6375</v>
      </c>
      <c r="AE476">
        <v>118787.90293</v>
      </c>
      <c r="AF476">
        <v>118756.16836</v>
      </c>
      <c r="AG476">
        <v>118724.43379</v>
      </c>
      <c r="AH476">
        <v>118692.69921999997</v>
      </c>
    </row>
    <row r="477" spans="1:34">
      <c r="A477" t="s">
        <v>144</v>
      </c>
      <c r="B477" t="s">
        <v>185</v>
      </c>
      <c r="C477">
        <f t="shared" si="7"/>
        <v>1945</v>
      </c>
      <c r="D477">
        <v>1413980.8409090908</v>
      </c>
      <c r="E477">
        <v>1409832.6818181816</v>
      </c>
      <c r="F477">
        <v>1405684.5227272725</v>
      </c>
      <c r="G477">
        <v>1401536.3636363633</v>
      </c>
      <c r="H477">
        <v>1397388.2045454541</v>
      </c>
      <c r="I477">
        <v>1393240.0454545449</v>
      </c>
      <c r="J477">
        <v>1389091.8863636358</v>
      </c>
      <c r="K477">
        <v>1384943.7272727266</v>
      </c>
      <c r="L477">
        <v>1380795.5681818174</v>
      </c>
      <c r="M477">
        <v>1376647.4090909082</v>
      </c>
      <c r="N477">
        <v>1372499.25</v>
      </c>
      <c r="O477">
        <v>1366171.9</v>
      </c>
      <c r="P477">
        <v>1359844.5499999998</v>
      </c>
      <c r="Q477">
        <v>1353517.1999999997</v>
      </c>
      <c r="R477">
        <v>1347189.8499999996</v>
      </c>
      <c r="S477">
        <v>1340862.4999999995</v>
      </c>
      <c r="T477">
        <v>1334535.1499999994</v>
      </c>
      <c r="U477">
        <v>1328207.7999999993</v>
      </c>
      <c r="V477">
        <v>1321880.4499999993</v>
      </c>
      <c r="W477">
        <v>1315553.0999999992</v>
      </c>
      <c r="X477">
        <v>1309225.75</v>
      </c>
      <c r="Y477">
        <v>1300237.8</v>
      </c>
      <c r="Z477">
        <v>1291249.8500000001</v>
      </c>
      <c r="AA477">
        <v>1282261.9000000001</v>
      </c>
      <c r="AB477">
        <v>1273273.9500000002</v>
      </c>
      <c r="AC477">
        <v>1264286.0000000002</v>
      </c>
      <c r="AD477">
        <v>1255298.0500000003</v>
      </c>
      <c r="AE477">
        <v>1246310.1000000003</v>
      </c>
      <c r="AF477">
        <v>1237322.1500000004</v>
      </c>
      <c r="AG477">
        <v>1228334.2000000004</v>
      </c>
      <c r="AH477">
        <v>1219346.25</v>
      </c>
    </row>
    <row r="478" spans="1:34">
      <c r="A478" t="s">
        <v>144</v>
      </c>
      <c r="B478" t="s">
        <v>185</v>
      </c>
      <c r="C478">
        <f t="shared" si="7"/>
        <v>1945969</v>
      </c>
      <c r="D478">
        <v>942653.875</v>
      </c>
      <c r="E478">
        <v>939888.4375</v>
      </c>
      <c r="F478">
        <v>937123</v>
      </c>
      <c r="G478">
        <v>934357.5625</v>
      </c>
      <c r="H478">
        <v>931592.125</v>
      </c>
      <c r="I478">
        <v>928826.6875</v>
      </c>
      <c r="J478">
        <v>926061.25</v>
      </c>
      <c r="K478">
        <v>923295.8125</v>
      </c>
      <c r="L478">
        <v>920530.375</v>
      </c>
      <c r="M478">
        <v>917764.9375</v>
      </c>
      <c r="N478">
        <v>914999.5</v>
      </c>
      <c r="O478">
        <v>910781.26249999995</v>
      </c>
      <c r="P478">
        <v>906563.02499999991</v>
      </c>
      <c r="Q478">
        <v>902344.78749999986</v>
      </c>
      <c r="R478">
        <v>898126.54999999981</v>
      </c>
      <c r="S478">
        <v>893908.31249999977</v>
      </c>
      <c r="T478">
        <v>889690.07499999972</v>
      </c>
      <c r="U478">
        <v>885471.83749999967</v>
      </c>
      <c r="V478">
        <v>881253.59999999963</v>
      </c>
      <c r="W478">
        <v>877035.36249999958</v>
      </c>
      <c r="X478">
        <v>872817.125</v>
      </c>
      <c r="Y478">
        <v>866825.16249999998</v>
      </c>
      <c r="Z478">
        <v>860833.2</v>
      </c>
      <c r="AA478">
        <v>854841.23749999993</v>
      </c>
      <c r="AB478">
        <v>848849.27499999991</v>
      </c>
      <c r="AC478">
        <v>842857.31249999988</v>
      </c>
      <c r="AD478">
        <v>836865.34999999986</v>
      </c>
      <c r="AE478">
        <v>830873.38749999984</v>
      </c>
      <c r="AF478">
        <v>824881.42499999981</v>
      </c>
      <c r="AG478">
        <v>818889.46249999979</v>
      </c>
      <c r="AH478">
        <v>812897.5</v>
      </c>
    </row>
    <row r="479" spans="1:34">
      <c r="A479" t="s">
        <v>144</v>
      </c>
      <c r="B479" t="s">
        <v>185</v>
      </c>
      <c r="C479">
        <f t="shared" si="7"/>
        <v>1970989</v>
      </c>
      <c r="D479">
        <v>661429.12499999988</v>
      </c>
      <c r="E479">
        <v>659002.49999999977</v>
      </c>
      <c r="F479">
        <v>656575.87499999965</v>
      </c>
      <c r="G479">
        <v>654149.24999999953</v>
      </c>
      <c r="H479">
        <v>651722.62499999942</v>
      </c>
      <c r="I479">
        <v>649295.9999999993</v>
      </c>
      <c r="J479">
        <v>646869.37499999919</v>
      </c>
      <c r="K479">
        <v>644442.74999999907</v>
      </c>
      <c r="L479">
        <v>642016.12499999895</v>
      </c>
      <c r="M479">
        <v>639589.49999999884</v>
      </c>
      <c r="N479">
        <v>637162.875</v>
      </c>
      <c r="O479">
        <v>632109.33749999991</v>
      </c>
      <c r="P479">
        <v>627055.79999999981</v>
      </c>
      <c r="Q479">
        <v>622002.26249999972</v>
      </c>
      <c r="R479">
        <v>616948.72499999963</v>
      </c>
      <c r="S479">
        <v>611895.18749999953</v>
      </c>
      <c r="T479">
        <v>606841.64999999944</v>
      </c>
      <c r="U479">
        <v>601788.11249999935</v>
      </c>
      <c r="V479">
        <v>596734.57499999925</v>
      </c>
      <c r="W479">
        <v>591681.03749999916</v>
      </c>
      <c r="X479">
        <v>586627.5</v>
      </c>
      <c r="Y479">
        <v>577853.77500000002</v>
      </c>
      <c r="Z479">
        <v>569080.05000000005</v>
      </c>
      <c r="AA479">
        <v>560306.32500000007</v>
      </c>
      <c r="AB479">
        <v>551532.60000000009</v>
      </c>
      <c r="AC479">
        <v>542758.87500000012</v>
      </c>
      <c r="AD479">
        <v>533985.15000000014</v>
      </c>
      <c r="AE479">
        <v>525211.42500000016</v>
      </c>
      <c r="AF479">
        <v>516437.70000000019</v>
      </c>
      <c r="AG479">
        <v>507663.97500000021</v>
      </c>
      <c r="AH479">
        <v>498890.25</v>
      </c>
    </row>
    <row r="480" spans="1:34">
      <c r="A480" t="s">
        <v>144</v>
      </c>
      <c r="B480" t="s">
        <v>185</v>
      </c>
      <c r="C480">
        <f t="shared" si="7"/>
        <v>19902010</v>
      </c>
      <c r="D480">
        <v>2301913.1818181816</v>
      </c>
      <c r="E480">
        <v>2301597.2386363633</v>
      </c>
      <c r="F480">
        <v>2301281.2954545449</v>
      </c>
      <c r="G480">
        <v>2300965.3522727266</v>
      </c>
      <c r="H480">
        <v>2300649.4090909082</v>
      </c>
      <c r="I480">
        <v>2300333.4659090899</v>
      </c>
      <c r="J480">
        <v>2300017.5227272715</v>
      </c>
      <c r="K480">
        <v>2299701.5795454532</v>
      </c>
      <c r="L480">
        <v>2299385.6363636348</v>
      </c>
      <c r="M480">
        <v>2299069.6931818165</v>
      </c>
      <c r="N480">
        <v>2298753.7499999977</v>
      </c>
      <c r="O480">
        <v>2297546.2249999978</v>
      </c>
      <c r="P480">
        <v>2296338.6999999979</v>
      </c>
      <c r="Q480">
        <v>2295131.174999998</v>
      </c>
      <c r="R480">
        <v>2293923.649999998</v>
      </c>
      <c r="S480">
        <v>2292716.1249999981</v>
      </c>
      <c r="T480">
        <v>2291508.5999999982</v>
      </c>
      <c r="U480">
        <v>2290301.0749999983</v>
      </c>
      <c r="V480">
        <v>2289093.5499999984</v>
      </c>
      <c r="W480">
        <v>2287886.0249999985</v>
      </c>
      <c r="X480">
        <v>2286678.4999999977</v>
      </c>
      <c r="Y480">
        <v>2283719.8374999976</v>
      </c>
      <c r="Z480">
        <v>2280761.174999998</v>
      </c>
      <c r="AA480">
        <v>2277802.5124999983</v>
      </c>
      <c r="AB480">
        <v>2274843.8499999987</v>
      </c>
      <c r="AC480">
        <v>2271885.1874999991</v>
      </c>
      <c r="AD480">
        <v>2268926.5249999994</v>
      </c>
      <c r="AE480">
        <v>2265967.8624999998</v>
      </c>
      <c r="AF480">
        <v>2263009.2000000002</v>
      </c>
      <c r="AG480">
        <v>2260050.5375000006</v>
      </c>
      <c r="AH480">
        <v>2257091.8749999991</v>
      </c>
    </row>
    <row r="481" spans="1:34">
      <c r="A481" t="s">
        <v>144</v>
      </c>
      <c r="B481" t="s">
        <v>185</v>
      </c>
      <c r="C481">
        <f t="shared" si="7"/>
        <v>2012020</v>
      </c>
      <c r="D481">
        <v>375750.61222000001</v>
      </c>
      <c r="E481">
        <v>375750.61505999998</v>
      </c>
      <c r="F481">
        <v>375750.61789999995</v>
      </c>
      <c r="G481">
        <v>375750.62073999993</v>
      </c>
      <c r="H481">
        <v>375750.6235799999</v>
      </c>
      <c r="I481">
        <v>375750.62641999987</v>
      </c>
      <c r="J481">
        <v>375750.62925999984</v>
      </c>
      <c r="K481">
        <v>375750.63209999981</v>
      </c>
      <c r="L481">
        <v>375750.63493999979</v>
      </c>
      <c r="M481">
        <v>375750.63777999976</v>
      </c>
      <c r="N481">
        <v>375750.64061999985</v>
      </c>
      <c r="O481">
        <v>375748.29374499986</v>
      </c>
      <c r="P481">
        <v>375745.94686999987</v>
      </c>
      <c r="Q481">
        <v>375743.59999499988</v>
      </c>
      <c r="R481">
        <v>375741.25311999989</v>
      </c>
      <c r="S481">
        <v>375738.9062449999</v>
      </c>
      <c r="T481">
        <v>375736.55936999992</v>
      </c>
      <c r="U481">
        <v>375734.21249499993</v>
      </c>
      <c r="V481">
        <v>375731.86561999994</v>
      </c>
      <c r="W481">
        <v>375729.51874499995</v>
      </c>
      <c r="X481">
        <v>375727.17186999996</v>
      </c>
      <c r="Y481">
        <v>375663.78905799997</v>
      </c>
      <c r="Z481">
        <v>375600.40624599997</v>
      </c>
      <c r="AA481">
        <v>375537.02343399997</v>
      </c>
      <c r="AB481">
        <v>375473.64062199998</v>
      </c>
      <c r="AC481">
        <v>375410.25780999998</v>
      </c>
      <c r="AD481">
        <v>375346.87499799998</v>
      </c>
      <c r="AE481">
        <v>375283.49218599999</v>
      </c>
      <c r="AF481">
        <v>375220.10937399999</v>
      </c>
      <c r="AG481">
        <v>375156.726562</v>
      </c>
      <c r="AH481">
        <v>375093.34375000012</v>
      </c>
    </row>
    <row r="482" spans="1:34">
      <c r="A482" t="s">
        <v>146</v>
      </c>
      <c r="B482" t="s">
        <v>175</v>
      </c>
      <c r="C482">
        <f t="shared" si="7"/>
        <v>1945</v>
      </c>
      <c r="D482">
        <v>67155056.727272734</v>
      </c>
      <c r="E482">
        <v>67005137.454545461</v>
      </c>
      <c r="F482">
        <v>66855218.181818187</v>
      </c>
      <c r="G482">
        <v>66705298.909090914</v>
      </c>
      <c r="H482">
        <v>66555379.63636364</v>
      </c>
      <c r="I482">
        <v>66405460.363636367</v>
      </c>
      <c r="J482">
        <v>66255541.090909094</v>
      </c>
      <c r="K482">
        <v>66105621.81818182</v>
      </c>
      <c r="L482">
        <v>65955702.545454547</v>
      </c>
      <c r="M482">
        <v>65805783.272727273</v>
      </c>
      <c r="N482">
        <v>65655864</v>
      </c>
      <c r="O482">
        <v>65438545.600000001</v>
      </c>
      <c r="P482">
        <v>65221227.200000003</v>
      </c>
      <c r="Q482">
        <v>65003908.800000004</v>
      </c>
      <c r="R482">
        <v>64786590.400000006</v>
      </c>
      <c r="S482">
        <v>64569272.000000007</v>
      </c>
      <c r="T482">
        <v>64351953.600000009</v>
      </c>
      <c r="U482">
        <v>64134635.20000001</v>
      </c>
      <c r="V482">
        <v>63917316.800000012</v>
      </c>
      <c r="W482">
        <v>63699998.400000013</v>
      </c>
      <c r="X482">
        <v>63482680</v>
      </c>
      <c r="Y482">
        <v>63194312.799999997</v>
      </c>
      <c r="Z482">
        <v>62905945.599999994</v>
      </c>
      <c r="AA482">
        <v>62617578.399999991</v>
      </c>
      <c r="AB482">
        <v>62329211.199999988</v>
      </c>
      <c r="AC482">
        <v>62040843.999999985</v>
      </c>
      <c r="AD482">
        <v>61752476.799999982</v>
      </c>
      <c r="AE482">
        <v>61464109.599999979</v>
      </c>
      <c r="AF482">
        <v>61175742.399999976</v>
      </c>
      <c r="AG482">
        <v>60887375.199999973</v>
      </c>
      <c r="AH482">
        <v>60599008</v>
      </c>
    </row>
    <row r="483" spans="1:34">
      <c r="A483" t="s">
        <v>146</v>
      </c>
      <c r="B483" t="s">
        <v>175</v>
      </c>
      <c r="C483">
        <f t="shared" si="7"/>
        <v>1945969</v>
      </c>
      <c r="D483">
        <v>29679013.272727273</v>
      </c>
      <c r="E483">
        <v>29592308.545454547</v>
      </c>
      <c r="F483">
        <v>29505603.81818182</v>
      </c>
      <c r="G483">
        <v>29418899.090909094</v>
      </c>
      <c r="H483">
        <v>29332194.363636367</v>
      </c>
      <c r="I483">
        <v>29245489.63636364</v>
      </c>
      <c r="J483">
        <v>29158784.909090914</v>
      </c>
      <c r="K483">
        <v>29072080.181818187</v>
      </c>
      <c r="L483">
        <v>28985375.454545461</v>
      </c>
      <c r="M483">
        <v>28898670.727272734</v>
      </c>
      <c r="N483">
        <v>28811966</v>
      </c>
      <c r="O483">
        <v>28678518.399999999</v>
      </c>
      <c r="P483">
        <v>28545070.799999997</v>
      </c>
      <c r="Q483">
        <v>28411623.199999996</v>
      </c>
      <c r="R483">
        <v>28278175.599999994</v>
      </c>
      <c r="S483">
        <v>28144727.999999993</v>
      </c>
      <c r="T483">
        <v>28011280.399999991</v>
      </c>
      <c r="U483">
        <v>27877832.79999999</v>
      </c>
      <c r="V483">
        <v>27744385.199999988</v>
      </c>
      <c r="W483">
        <v>27610937.599999987</v>
      </c>
      <c r="X483">
        <v>27477490</v>
      </c>
      <c r="Y483">
        <v>27294055.199999999</v>
      </c>
      <c r="Z483">
        <v>27110620.399999999</v>
      </c>
      <c r="AA483">
        <v>26927185.599999998</v>
      </c>
      <c r="AB483">
        <v>26743750.799999997</v>
      </c>
      <c r="AC483">
        <v>26560315.999999996</v>
      </c>
      <c r="AD483">
        <v>26376881.199999996</v>
      </c>
      <c r="AE483">
        <v>26193446.399999995</v>
      </c>
      <c r="AF483">
        <v>26010011.599999994</v>
      </c>
      <c r="AG483">
        <v>25826576.799999993</v>
      </c>
      <c r="AH483">
        <v>25643142</v>
      </c>
    </row>
    <row r="484" spans="1:34">
      <c r="A484" t="s">
        <v>146</v>
      </c>
      <c r="B484" t="s">
        <v>175</v>
      </c>
      <c r="C484">
        <f t="shared" si="7"/>
        <v>1970989</v>
      </c>
      <c r="D484">
        <v>27274834.727272727</v>
      </c>
      <c r="E484">
        <v>27209835.454545453</v>
      </c>
      <c r="F484">
        <v>27144836.18181818</v>
      </c>
      <c r="G484">
        <v>27079836.909090906</v>
      </c>
      <c r="H484">
        <v>27014837.636363633</v>
      </c>
      <c r="I484">
        <v>26949838.36363636</v>
      </c>
      <c r="J484">
        <v>26884839.090909086</v>
      </c>
      <c r="K484">
        <v>26819839.818181813</v>
      </c>
      <c r="L484">
        <v>26754840.545454539</v>
      </c>
      <c r="M484">
        <v>26689841.272727266</v>
      </c>
      <c r="N484">
        <v>26624842</v>
      </c>
      <c r="O484">
        <v>26482414.400000002</v>
      </c>
      <c r="P484">
        <v>26339986.800000004</v>
      </c>
      <c r="Q484">
        <v>26197559.200000007</v>
      </c>
      <c r="R484">
        <v>26055131.600000009</v>
      </c>
      <c r="S484">
        <v>25912704.000000011</v>
      </c>
      <c r="T484">
        <v>25770276.400000013</v>
      </c>
      <c r="U484">
        <v>25627848.800000016</v>
      </c>
      <c r="V484">
        <v>25485421.200000018</v>
      </c>
      <c r="W484">
        <v>25342993.60000002</v>
      </c>
      <c r="X484">
        <v>25200566</v>
      </c>
      <c r="Y484">
        <v>24953194</v>
      </c>
      <c r="Z484">
        <v>24705822</v>
      </c>
      <c r="AA484">
        <v>24458450</v>
      </c>
      <c r="AB484">
        <v>24211078</v>
      </c>
      <c r="AC484">
        <v>23963706</v>
      </c>
      <c r="AD484">
        <v>23716334</v>
      </c>
      <c r="AE484">
        <v>23468962</v>
      </c>
      <c r="AF484">
        <v>23221590</v>
      </c>
      <c r="AG484">
        <v>22974218</v>
      </c>
      <c r="AH484">
        <v>22726846</v>
      </c>
    </row>
    <row r="485" spans="1:34">
      <c r="A485" t="s">
        <v>146</v>
      </c>
      <c r="B485" t="s">
        <v>175</v>
      </c>
      <c r="C485">
        <f t="shared" si="7"/>
        <v>19902010</v>
      </c>
      <c r="D485">
        <v>59094041.81818182</v>
      </c>
      <c r="E485">
        <v>59085029.63636364</v>
      </c>
      <c r="F485">
        <v>59076017.454545461</v>
      </c>
      <c r="G485">
        <v>59067005.272727281</v>
      </c>
      <c r="H485">
        <v>59057993.090909101</v>
      </c>
      <c r="I485">
        <v>59048980.909090921</v>
      </c>
      <c r="J485">
        <v>59039968.727272741</v>
      </c>
      <c r="K485">
        <v>59030956.545454562</v>
      </c>
      <c r="L485">
        <v>59021944.363636382</v>
      </c>
      <c r="M485">
        <v>59012932.181818202</v>
      </c>
      <c r="N485">
        <v>59003920</v>
      </c>
      <c r="O485">
        <v>58975804.399999999</v>
      </c>
      <c r="P485">
        <v>58947688.799999997</v>
      </c>
      <c r="Q485">
        <v>58919573.199999996</v>
      </c>
      <c r="R485">
        <v>58891457.599999994</v>
      </c>
      <c r="S485">
        <v>58863341.999999993</v>
      </c>
      <c r="T485">
        <v>58835226.399999991</v>
      </c>
      <c r="U485">
        <v>58807110.79999999</v>
      </c>
      <c r="V485">
        <v>58778995.199999988</v>
      </c>
      <c r="W485">
        <v>58750879.599999987</v>
      </c>
      <c r="X485">
        <v>58722764</v>
      </c>
      <c r="Y485">
        <v>58660980</v>
      </c>
      <c r="Z485">
        <v>58599196</v>
      </c>
      <c r="AA485">
        <v>58537412</v>
      </c>
      <c r="AB485">
        <v>58475628</v>
      </c>
      <c r="AC485">
        <v>58413844</v>
      </c>
      <c r="AD485">
        <v>58352060</v>
      </c>
      <c r="AE485">
        <v>58290276</v>
      </c>
      <c r="AF485">
        <v>58228492</v>
      </c>
      <c r="AG485">
        <v>58166708</v>
      </c>
      <c r="AH485">
        <v>58104924</v>
      </c>
    </row>
    <row r="486" spans="1:34">
      <c r="A486" t="s">
        <v>146</v>
      </c>
      <c r="B486" t="s">
        <v>175</v>
      </c>
      <c r="C486">
        <f t="shared" si="7"/>
        <v>2012020</v>
      </c>
      <c r="D486">
        <v>16537422.261363637</v>
      </c>
      <c r="E486">
        <v>16537422.397727273</v>
      </c>
      <c r="F486">
        <v>16537422.53409091</v>
      </c>
      <c r="G486">
        <v>16537422.670454547</v>
      </c>
      <c r="H486">
        <v>16537422.806818184</v>
      </c>
      <c r="I486">
        <v>16537422.94318182</v>
      </c>
      <c r="J486">
        <v>16537423.079545457</v>
      </c>
      <c r="K486">
        <v>16537423.215909094</v>
      </c>
      <c r="L486">
        <v>16537423.35227273</v>
      </c>
      <c r="M486">
        <v>16537423.488636367</v>
      </c>
      <c r="N486">
        <v>16537423.624999991</v>
      </c>
      <c r="O486">
        <v>16537265.981249992</v>
      </c>
      <c r="P486">
        <v>16537108.337499991</v>
      </c>
      <c r="Q486">
        <v>16536950.69374999</v>
      </c>
      <c r="R486">
        <v>16536793.04999999</v>
      </c>
      <c r="S486">
        <v>16536635.406249989</v>
      </c>
      <c r="T486">
        <v>16536477.762499988</v>
      </c>
      <c r="U486">
        <v>16536320.118749987</v>
      </c>
      <c r="V486">
        <v>16536162.474999987</v>
      </c>
      <c r="W486">
        <v>16536004.831249986</v>
      </c>
      <c r="X486">
        <v>16535847.187499981</v>
      </c>
      <c r="Y486">
        <v>16532049.431249982</v>
      </c>
      <c r="Z486">
        <v>16528251.674999982</v>
      </c>
      <c r="AA486">
        <v>16524453.918749982</v>
      </c>
      <c r="AB486">
        <v>16520656.162499983</v>
      </c>
      <c r="AC486">
        <v>16516858.406249983</v>
      </c>
      <c r="AD486">
        <v>16513060.649999984</v>
      </c>
      <c r="AE486">
        <v>16509262.893749984</v>
      </c>
      <c r="AF486">
        <v>16505465.137499984</v>
      </c>
      <c r="AG486">
        <v>16501667.381249985</v>
      </c>
      <c r="AH486">
        <v>16497869.624999985</v>
      </c>
    </row>
    <row r="487" spans="1:34">
      <c r="A487" t="s">
        <v>146</v>
      </c>
      <c r="B487" t="s">
        <v>177</v>
      </c>
      <c r="C487">
        <f t="shared" si="7"/>
        <v>1945</v>
      </c>
      <c r="D487">
        <v>49197871.090909094</v>
      </c>
      <c r="E487">
        <v>49067634.181818187</v>
      </c>
      <c r="F487">
        <v>48937397.272727281</v>
      </c>
      <c r="G487">
        <v>48807160.363636374</v>
      </c>
      <c r="H487">
        <v>48676923.454545468</v>
      </c>
      <c r="I487">
        <v>48546686.545454562</v>
      </c>
      <c r="J487">
        <v>48416449.636363655</v>
      </c>
      <c r="K487">
        <v>48286212.727272749</v>
      </c>
      <c r="L487">
        <v>48155975.818181843</v>
      </c>
      <c r="M487">
        <v>48025738.909090936</v>
      </c>
      <c r="N487">
        <v>47895502</v>
      </c>
      <c r="O487">
        <v>47737879.799999997</v>
      </c>
      <c r="P487">
        <v>47580257.599999994</v>
      </c>
      <c r="Q487">
        <v>47422635.399999991</v>
      </c>
      <c r="R487">
        <v>47265013.199999988</v>
      </c>
      <c r="S487">
        <v>47107390.999999985</v>
      </c>
      <c r="T487">
        <v>46949768.799999982</v>
      </c>
      <c r="U487">
        <v>46792146.599999979</v>
      </c>
      <c r="V487">
        <v>46634524.399999976</v>
      </c>
      <c r="W487">
        <v>46476902.199999973</v>
      </c>
      <c r="X487">
        <v>46319279.99999997</v>
      </c>
      <c r="Y487">
        <v>46111970.399999969</v>
      </c>
      <c r="Z487">
        <v>45904660.799999967</v>
      </c>
      <c r="AA487">
        <v>45697351.199999966</v>
      </c>
      <c r="AB487">
        <v>45490041.599999964</v>
      </c>
      <c r="AC487">
        <v>45282731.999999963</v>
      </c>
      <c r="AD487">
        <v>45075422.399999961</v>
      </c>
      <c r="AE487">
        <v>44868112.79999996</v>
      </c>
      <c r="AF487">
        <v>44660803.199999958</v>
      </c>
      <c r="AG487">
        <v>44453493.599999957</v>
      </c>
      <c r="AH487">
        <v>44246183.99999997</v>
      </c>
    </row>
    <row r="488" spans="1:34">
      <c r="A488" t="s">
        <v>146</v>
      </c>
      <c r="B488" t="s">
        <v>177</v>
      </c>
      <c r="C488">
        <f t="shared" si="7"/>
        <v>1945969</v>
      </c>
      <c r="D488">
        <v>22312816.636363637</v>
      </c>
      <c r="E488">
        <v>22238810.272727273</v>
      </c>
      <c r="F488">
        <v>22164803.90909091</v>
      </c>
      <c r="G488">
        <v>22090797.545454547</v>
      </c>
      <c r="H488">
        <v>22016791.181818184</v>
      </c>
      <c r="I488">
        <v>21942784.81818182</v>
      </c>
      <c r="J488">
        <v>21868778.454545457</v>
      </c>
      <c r="K488">
        <v>21794772.090909094</v>
      </c>
      <c r="L488">
        <v>21720765.72727273</v>
      </c>
      <c r="M488">
        <v>21646759.363636367</v>
      </c>
      <c r="N488">
        <v>21572753</v>
      </c>
      <c r="O488">
        <v>21474251.399999999</v>
      </c>
      <c r="P488">
        <v>21375749.799999997</v>
      </c>
      <c r="Q488">
        <v>21277248.199999996</v>
      </c>
      <c r="R488">
        <v>21178746.599999994</v>
      </c>
      <c r="S488">
        <v>21080244.999999993</v>
      </c>
      <c r="T488">
        <v>20981743.399999991</v>
      </c>
      <c r="U488">
        <v>20883241.79999999</v>
      </c>
      <c r="V488">
        <v>20784740.199999988</v>
      </c>
      <c r="W488">
        <v>20686238.599999987</v>
      </c>
      <c r="X488">
        <v>20587736.999999985</v>
      </c>
      <c r="Y488">
        <v>20453813.399999984</v>
      </c>
      <c r="Z488">
        <v>20319889.799999982</v>
      </c>
      <c r="AA488">
        <v>20185966.199999981</v>
      </c>
      <c r="AB488">
        <v>20052042.599999979</v>
      </c>
      <c r="AC488">
        <v>19918118.999999978</v>
      </c>
      <c r="AD488">
        <v>19784195.399999976</v>
      </c>
      <c r="AE488">
        <v>19650271.799999975</v>
      </c>
      <c r="AF488">
        <v>19516348.199999973</v>
      </c>
      <c r="AG488">
        <v>19382424.599999972</v>
      </c>
      <c r="AH488">
        <v>19248500.999999981</v>
      </c>
    </row>
    <row r="489" spans="1:34">
      <c r="A489" t="s">
        <v>146</v>
      </c>
      <c r="B489" t="s">
        <v>177</v>
      </c>
      <c r="C489">
        <f t="shared" si="7"/>
        <v>1970989</v>
      </c>
      <c r="D489">
        <v>47094829.272727273</v>
      </c>
      <c r="E489">
        <v>47023673.545454547</v>
      </c>
      <c r="F489">
        <v>46952517.81818182</v>
      </c>
      <c r="G489">
        <v>46881362.090909094</v>
      </c>
      <c r="H489">
        <v>46810206.363636367</v>
      </c>
      <c r="I489">
        <v>46739050.63636364</v>
      </c>
      <c r="J489">
        <v>46667894.909090914</v>
      </c>
      <c r="K489">
        <v>46596739.181818187</v>
      </c>
      <c r="L489">
        <v>46525583.454545461</v>
      </c>
      <c r="M489">
        <v>46454427.727272734</v>
      </c>
      <c r="N489">
        <v>46383272.000000015</v>
      </c>
      <c r="O489">
        <v>46271008.600000016</v>
      </c>
      <c r="P489">
        <v>46158745.200000018</v>
      </c>
      <c r="Q489">
        <v>46046481.800000019</v>
      </c>
      <c r="R489">
        <v>45934218.400000021</v>
      </c>
      <c r="S489">
        <v>45821955.000000022</v>
      </c>
      <c r="T489">
        <v>45709691.600000024</v>
      </c>
      <c r="U489">
        <v>45597428.200000025</v>
      </c>
      <c r="V489">
        <v>45485164.800000027</v>
      </c>
      <c r="W489">
        <v>45372901.400000028</v>
      </c>
      <c r="X489">
        <v>45260638.00000003</v>
      </c>
      <c r="Y489">
        <v>45068751.50000003</v>
      </c>
      <c r="Z489">
        <v>44876865.00000003</v>
      </c>
      <c r="AA489">
        <v>44684978.50000003</v>
      </c>
      <c r="AB489">
        <v>44493092.00000003</v>
      </c>
      <c r="AC489">
        <v>44301205.50000003</v>
      </c>
      <c r="AD489">
        <v>44109319.00000003</v>
      </c>
      <c r="AE489">
        <v>43917432.50000003</v>
      </c>
      <c r="AF489">
        <v>43725546.00000003</v>
      </c>
      <c r="AG489">
        <v>43533659.50000003</v>
      </c>
      <c r="AH489">
        <v>43341773.00000003</v>
      </c>
    </row>
    <row r="490" spans="1:34">
      <c r="A490" t="s">
        <v>146</v>
      </c>
      <c r="B490" t="s">
        <v>177</v>
      </c>
      <c r="C490">
        <f t="shared" si="7"/>
        <v>19902010</v>
      </c>
      <c r="D490">
        <v>19643832.045454547</v>
      </c>
      <c r="E490">
        <v>19618180.090909094</v>
      </c>
      <c r="F490">
        <v>19592528.13636364</v>
      </c>
      <c r="G490">
        <v>19566876.181818187</v>
      </c>
      <c r="H490">
        <v>19541224.227272734</v>
      </c>
      <c r="I490">
        <v>19515572.272727281</v>
      </c>
      <c r="J490">
        <v>19489920.318181828</v>
      </c>
      <c r="K490">
        <v>19464268.363636374</v>
      </c>
      <c r="L490">
        <v>19438616.409090921</v>
      </c>
      <c r="M490">
        <v>19412964.454545468</v>
      </c>
      <c r="N490">
        <v>19387312.500000007</v>
      </c>
      <c r="O490">
        <v>19365722.250000007</v>
      </c>
      <c r="P490">
        <v>19344132.000000007</v>
      </c>
      <c r="Q490">
        <v>19322541.750000007</v>
      </c>
      <c r="R490">
        <v>19300951.500000007</v>
      </c>
      <c r="S490">
        <v>19279361.250000007</v>
      </c>
      <c r="T490">
        <v>19257771.000000007</v>
      </c>
      <c r="U490">
        <v>19236180.750000007</v>
      </c>
      <c r="V490">
        <v>19214590.500000007</v>
      </c>
      <c r="W490">
        <v>19193000.250000007</v>
      </c>
      <c r="X490">
        <v>19171410.000000022</v>
      </c>
      <c r="Y490">
        <v>19125688.950000025</v>
      </c>
      <c r="Z490">
        <v>19079967.900000028</v>
      </c>
      <c r="AA490">
        <v>19034246.850000031</v>
      </c>
      <c r="AB490">
        <v>18988525.800000034</v>
      </c>
      <c r="AC490">
        <v>18942804.750000037</v>
      </c>
      <c r="AD490">
        <v>18897083.70000004</v>
      </c>
      <c r="AE490">
        <v>18851362.650000043</v>
      </c>
      <c r="AF490">
        <v>18805641.600000046</v>
      </c>
      <c r="AG490">
        <v>18759920.550000049</v>
      </c>
      <c r="AH490">
        <v>18714199.500000037</v>
      </c>
    </row>
    <row r="491" spans="1:34">
      <c r="A491" t="s">
        <v>146</v>
      </c>
      <c r="B491" t="s">
        <v>177</v>
      </c>
      <c r="C491">
        <f t="shared" si="7"/>
        <v>2012020</v>
      </c>
      <c r="D491">
        <v>7757404.9659090908</v>
      </c>
      <c r="E491">
        <v>7752694.9318181816</v>
      </c>
      <c r="F491">
        <v>7747984.8977272725</v>
      </c>
      <c r="G491">
        <v>7743274.8636363633</v>
      </c>
      <c r="H491">
        <v>7738564.8295454541</v>
      </c>
      <c r="I491">
        <v>7733854.7954545449</v>
      </c>
      <c r="J491">
        <v>7729144.7613636358</v>
      </c>
      <c r="K491">
        <v>7724434.7272727266</v>
      </c>
      <c r="L491">
        <v>7719724.6931818174</v>
      </c>
      <c r="M491">
        <v>7715014.6590909082</v>
      </c>
      <c r="N491">
        <v>7710304.6250000019</v>
      </c>
      <c r="O491">
        <v>7710208.4875000017</v>
      </c>
      <c r="P491">
        <v>7710112.3500000015</v>
      </c>
      <c r="Q491">
        <v>7710016.2125000013</v>
      </c>
      <c r="R491">
        <v>7709920.0750000011</v>
      </c>
      <c r="S491">
        <v>7709823.9375000009</v>
      </c>
      <c r="T491">
        <v>7709727.8000000007</v>
      </c>
      <c r="U491">
        <v>7709631.6625000006</v>
      </c>
      <c r="V491">
        <v>7709535.5250000004</v>
      </c>
      <c r="W491">
        <v>7709439.3875000002</v>
      </c>
      <c r="X491">
        <v>7709343.25</v>
      </c>
      <c r="Y491">
        <v>7706874.3250000002</v>
      </c>
      <c r="Z491">
        <v>7704405.4000000004</v>
      </c>
      <c r="AA491">
        <v>7701936.4750000006</v>
      </c>
      <c r="AB491">
        <v>7699467.5500000007</v>
      </c>
      <c r="AC491">
        <v>7696998.6250000009</v>
      </c>
      <c r="AD491">
        <v>7694529.7000000011</v>
      </c>
      <c r="AE491">
        <v>7692060.7750000013</v>
      </c>
      <c r="AF491">
        <v>7689591.8500000015</v>
      </c>
      <c r="AG491">
        <v>7687122.9250000017</v>
      </c>
      <c r="AH491">
        <v>7684654</v>
      </c>
    </row>
    <row r="492" spans="1:34">
      <c r="A492" t="s">
        <v>146</v>
      </c>
      <c r="B492" t="s">
        <v>179</v>
      </c>
      <c r="C492">
        <f t="shared" si="7"/>
        <v>1945</v>
      </c>
      <c r="D492">
        <v>12180106.181818182</v>
      </c>
      <c r="E492">
        <v>12151207.363636363</v>
      </c>
      <c r="F492">
        <v>12122308.545454545</v>
      </c>
      <c r="G492">
        <v>12093409.727272727</v>
      </c>
      <c r="H492">
        <v>12064510.909090908</v>
      </c>
      <c r="I492">
        <v>12035612.09090909</v>
      </c>
      <c r="J492">
        <v>12006713.272727272</v>
      </c>
      <c r="K492">
        <v>11977814.454545453</v>
      </c>
      <c r="L492">
        <v>11948915.636363635</v>
      </c>
      <c r="M492">
        <v>11920016.818181816</v>
      </c>
      <c r="N492">
        <v>11891118</v>
      </c>
      <c r="O492">
        <v>11860545.199999999</v>
      </c>
      <c r="P492">
        <v>11829972.399999999</v>
      </c>
      <c r="Q492">
        <v>11799399.599999998</v>
      </c>
      <c r="R492">
        <v>11768826.799999997</v>
      </c>
      <c r="S492">
        <v>11738253.999999996</v>
      </c>
      <c r="T492">
        <v>11707681.199999996</v>
      </c>
      <c r="U492">
        <v>11677108.399999995</v>
      </c>
      <c r="V492">
        <v>11646535.599999994</v>
      </c>
      <c r="W492">
        <v>11615962.799999993</v>
      </c>
      <c r="X492">
        <v>11585390</v>
      </c>
      <c r="Y492">
        <v>11547263.800000001</v>
      </c>
      <c r="Z492">
        <v>11509137.600000001</v>
      </c>
      <c r="AA492">
        <v>11471011.400000002</v>
      </c>
      <c r="AB492">
        <v>11432885.200000003</v>
      </c>
      <c r="AC492">
        <v>11394759.000000004</v>
      </c>
      <c r="AD492">
        <v>11356632.800000004</v>
      </c>
      <c r="AE492">
        <v>11318506.600000005</v>
      </c>
      <c r="AF492">
        <v>11280380.400000006</v>
      </c>
      <c r="AG492">
        <v>11242254.200000007</v>
      </c>
      <c r="AH492">
        <v>11204128</v>
      </c>
    </row>
    <row r="493" spans="1:34">
      <c r="A493" t="s">
        <v>146</v>
      </c>
      <c r="B493" t="s">
        <v>179</v>
      </c>
      <c r="C493">
        <f t="shared" si="7"/>
        <v>1945969</v>
      </c>
      <c r="D493">
        <v>1981689.8522727273</v>
      </c>
      <c r="E493">
        <v>1974893.0795454546</v>
      </c>
      <c r="F493">
        <v>1968096.3068181819</v>
      </c>
      <c r="G493">
        <v>1961299.5340909092</v>
      </c>
      <c r="H493">
        <v>1954502.7613636365</v>
      </c>
      <c r="I493">
        <v>1947705.9886363638</v>
      </c>
      <c r="J493">
        <v>1940909.2159090911</v>
      </c>
      <c r="K493">
        <v>1934112.4431818184</v>
      </c>
      <c r="L493">
        <v>1927315.6704545456</v>
      </c>
      <c r="M493">
        <v>1920518.8977272729</v>
      </c>
      <c r="N493">
        <v>1913722.125</v>
      </c>
      <c r="O493">
        <v>1904944.2</v>
      </c>
      <c r="P493">
        <v>1896166.2749999999</v>
      </c>
      <c r="Q493">
        <v>1887388.3499999999</v>
      </c>
      <c r="R493">
        <v>1878610.4249999998</v>
      </c>
      <c r="S493">
        <v>1869832.4999999998</v>
      </c>
      <c r="T493">
        <v>1861054.5749999997</v>
      </c>
      <c r="U493">
        <v>1852276.6499999997</v>
      </c>
      <c r="V493">
        <v>1843498.7249999996</v>
      </c>
      <c r="W493">
        <v>1834720.7999999996</v>
      </c>
      <c r="X493">
        <v>1825942.875</v>
      </c>
      <c r="Y493">
        <v>1814290.3625</v>
      </c>
      <c r="Z493">
        <v>1802637.85</v>
      </c>
      <c r="AA493">
        <v>1790985.3375000001</v>
      </c>
      <c r="AB493">
        <v>1779332.8250000002</v>
      </c>
      <c r="AC493">
        <v>1767680.3125000002</v>
      </c>
      <c r="AD493">
        <v>1756027.8000000003</v>
      </c>
      <c r="AE493">
        <v>1744375.2875000003</v>
      </c>
      <c r="AF493">
        <v>1732722.7750000004</v>
      </c>
      <c r="AG493">
        <v>1721070.2625000004</v>
      </c>
      <c r="AH493">
        <v>1709417.75</v>
      </c>
    </row>
    <row r="494" spans="1:34">
      <c r="A494" t="s">
        <v>146</v>
      </c>
      <c r="B494" t="s">
        <v>179</v>
      </c>
      <c r="C494">
        <f t="shared" si="7"/>
        <v>1970989</v>
      </c>
      <c r="D494">
        <v>34274517.545454547</v>
      </c>
      <c r="E494">
        <v>34221322.090909094</v>
      </c>
      <c r="F494">
        <v>34168126.63636364</v>
      </c>
      <c r="G494">
        <v>34114931.181818187</v>
      </c>
      <c r="H494">
        <v>34061735.727272734</v>
      </c>
      <c r="I494">
        <v>34008540.272727281</v>
      </c>
      <c r="J494">
        <v>33955344.818181828</v>
      </c>
      <c r="K494">
        <v>33902149.363636374</v>
      </c>
      <c r="L494">
        <v>33848953.909090921</v>
      </c>
      <c r="M494">
        <v>33795758.454545468</v>
      </c>
      <c r="N494">
        <v>33742563.000000015</v>
      </c>
      <c r="O494">
        <v>33664300.100000016</v>
      </c>
      <c r="P494">
        <v>33586037.200000018</v>
      </c>
      <c r="Q494">
        <v>33507774.300000019</v>
      </c>
      <c r="R494">
        <v>33429511.400000021</v>
      </c>
      <c r="S494">
        <v>33351248.500000022</v>
      </c>
      <c r="T494">
        <v>33272985.600000024</v>
      </c>
      <c r="U494">
        <v>33194722.700000025</v>
      </c>
      <c r="V494">
        <v>33116459.800000027</v>
      </c>
      <c r="W494">
        <v>33038196.900000028</v>
      </c>
      <c r="X494">
        <v>32959934.00000003</v>
      </c>
      <c r="Y494">
        <v>32824744.50000003</v>
      </c>
      <c r="Z494">
        <v>32689555.00000003</v>
      </c>
      <c r="AA494">
        <v>32554365.50000003</v>
      </c>
      <c r="AB494">
        <v>32419176.00000003</v>
      </c>
      <c r="AC494">
        <v>32283986.50000003</v>
      </c>
      <c r="AD494">
        <v>32148797.00000003</v>
      </c>
      <c r="AE494">
        <v>32013607.50000003</v>
      </c>
      <c r="AF494">
        <v>31878418.00000003</v>
      </c>
      <c r="AG494">
        <v>31743228.50000003</v>
      </c>
      <c r="AH494">
        <v>31608039.00000003</v>
      </c>
    </row>
    <row r="495" spans="1:34">
      <c r="A495" t="s">
        <v>146</v>
      </c>
      <c r="B495" t="s">
        <v>179</v>
      </c>
      <c r="C495">
        <f t="shared" si="7"/>
        <v>19902010</v>
      </c>
      <c r="D495">
        <v>19863786.81818182</v>
      </c>
      <c r="E495">
        <v>19848786.63636364</v>
      </c>
      <c r="F495">
        <v>19833786.454545461</v>
      </c>
      <c r="G495">
        <v>19818786.272727281</v>
      </c>
      <c r="H495">
        <v>19803786.090909101</v>
      </c>
      <c r="I495">
        <v>19788785.909090921</v>
      </c>
      <c r="J495">
        <v>19773785.727272741</v>
      </c>
      <c r="K495">
        <v>19758785.545454562</v>
      </c>
      <c r="L495">
        <v>19743785.363636382</v>
      </c>
      <c r="M495">
        <v>19728785.181818202</v>
      </c>
      <c r="N495">
        <v>19713785.000000019</v>
      </c>
      <c r="O495">
        <v>19701007.500000019</v>
      </c>
      <c r="P495">
        <v>19688230.000000019</v>
      </c>
      <c r="Q495">
        <v>19675452.500000019</v>
      </c>
      <c r="R495">
        <v>19662675.000000019</v>
      </c>
      <c r="S495">
        <v>19649897.500000019</v>
      </c>
      <c r="T495">
        <v>19637120.000000019</v>
      </c>
      <c r="U495">
        <v>19624342.500000019</v>
      </c>
      <c r="V495">
        <v>19611565.000000019</v>
      </c>
      <c r="W495">
        <v>19598787.500000019</v>
      </c>
      <c r="X495">
        <v>19586010.000000019</v>
      </c>
      <c r="Y495">
        <v>19560552.800000019</v>
      </c>
      <c r="Z495">
        <v>19535095.60000002</v>
      </c>
      <c r="AA495">
        <v>19509638.400000021</v>
      </c>
      <c r="AB495">
        <v>19484181.200000022</v>
      </c>
      <c r="AC495">
        <v>19458724.000000022</v>
      </c>
      <c r="AD495">
        <v>19433266.800000023</v>
      </c>
      <c r="AE495">
        <v>19407809.600000024</v>
      </c>
      <c r="AF495">
        <v>19382352.400000025</v>
      </c>
      <c r="AG495">
        <v>19356895.200000025</v>
      </c>
      <c r="AH495">
        <v>19331438.000000019</v>
      </c>
    </row>
    <row r="496" spans="1:34">
      <c r="A496" t="s">
        <v>146</v>
      </c>
      <c r="B496" t="s">
        <v>179</v>
      </c>
      <c r="C496">
        <f t="shared" si="7"/>
        <v>2012020</v>
      </c>
      <c r="D496">
        <v>4629405.0113636367</v>
      </c>
      <c r="E496">
        <v>4627003.3977272734</v>
      </c>
      <c r="F496">
        <v>4624601.7840909101</v>
      </c>
      <c r="G496">
        <v>4622200.1704545468</v>
      </c>
      <c r="H496">
        <v>4619798.5568181835</v>
      </c>
      <c r="I496">
        <v>4617396.9431818202</v>
      </c>
      <c r="J496">
        <v>4614995.3295454569</v>
      </c>
      <c r="K496">
        <v>4612593.7159090936</v>
      </c>
      <c r="L496">
        <v>4610192.1022727303</v>
      </c>
      <c r="M496">
        <v>4607790.488636367</v>
      </c>
      <c r="N496">
        <v>4605388.8750000019</v>
      </c>
      <c r="O496">
        <v>4605348.2750000022</v>
      </c>
      <c r="P496">
        <v>4605307.6750000026</v>
      </c>
      <c r="Q496">
        <v>4605267.075000003</v>
      </c>
      <c r="R496">
        <v>4605226.4750000034</v>
      </c>
      <c r="S496">
        <v>4605185.8750000037</v>
      </c>
      <c r="T496">
        <v>4605145.2750000041</v>
      </c>
      <c r="U496">
        <v>4605104.6750000045</v>
      </c>
      <c r="V496">
        <v>4605064.0750000048</v>
      </c>
      <c r="W496">
        <v>4605023.4750000052</v>
      </c>
      <c r="X496">
        <v>4604982.8750000056</v>
      </c>
      <c r="Y496">
        <v>4603944.775000006</v>
      </c>
      <c r="Z496">
        <v>4602906.6750000063</v>
      </c>
      <c r="AA496">
        <v>4601868.5750000067</v>
      </c>
      <c r="AB496">
        <v>4600830.4750000071</v>
      </c>
      <c r="AC496">
        <v>4599792.3750000075</v>
      </c>
      <c r="AD496">
        <v>4598754.2750000078</v>
      </c>
      <c r="AE496">
        <v>4597716.1750000082</v>
      </c>
      <c r="AF496">
        <v>4596678.0750000086</v>
      </c>
      <c r="AG496">
        <v>4595639.9750000089</v>
      </c>
      <c r="AH496">
        <v>4594601.8750000075</v>
      </c>
    </row>
    <row r="497" spans="1:34">
      <c r="A497" t="s">
        <v>146</v>
      </c>
      <c r="B497" t="s">
        <v>181</v>
      </c>
      <c r="C497">
        <f t="shared" si="7"/>
        <v>1945</v>
      </c>
      <c r="D497">
        <v>37436156.363636367</v>
      </c>
      <c r="E497">
        <v>37328648.727272734</v>
      </c>
      <c r="F497">
        <v>37221141.090909101</v>
      </c>
      <c r="G497">
        <v>37113633.454545468</v>
      </c>
      <c r="H497">
        <v>37006125.818181835</v>
      </c>
      <c r="I497">
        <v>36898618.181818202</v>
      </c>
      <c r="J497">
        <v>36791110.545454569</v>
      </c>
      <c r="K497">
        <v>36683602.909090936</v>
      </c>
      <c r="L497">
        <v>36576095.272727303</v>
      </c>
      <c r="M497">
        <v>36468587.63636367</v>
      </c>
      <c r="N497">
        <v>36361080</v>
      </c>
      <c r="O497">
        <v>36216396</v>
      </c>
      <c r="P497">
        <v>36071712</v>
      </c>
      <c r="Q497">
        <v>35927028</v>
      </c>
      <c r="R497">
        <v>35782344</v>
      </c>
      <c r="S497">
        <v>35637660</v>
      </c>
      <c r="T497">
        <v>35492976</v>
      </c>
      <c r="U497">
        <v>35348292</v>
      </c>
      <c r="V497">
        <v>35203608</v>
      </c>
      <c r="W497">
        <v>35058924</v>
      </c>
      <c r="X497">
        <v>34914240</v>
      </c>
      <c r="Y497">
        <v>34719072.200000003</v>
      </c>
      <c r="Z497">
        <v>34523904.400000006</v>
      </c>
      <c r="AA497">
        <v>34328736.600000009</v>
      </c>
      <c r="AB497">
        <v>34133568.800000012</v>
      </c>
      <c r="AC497">
        <v>33938401.000000015</v>
      </c>
      <c r="AD497">
        <v>33743233.200000018</v>
      </c>
      <c r="AE497">
        <v>33548065.400000017</v>
      </c>
      <c r="AF497">
        <v>33352897.600000016</v>
      </c>
      <c r="AG497">
        <v>33157729.800000016</v>
      </c>
      <c r="AH497">
        <v>32962562</v>
      </c>
    </row>
    <row r="498" spans="1:34">
      <c r="A498" t="s">
        <v>146</v>
      </c>
      <c r="B498" t="s">
        <v>181</v>
      </c>
      <c r="C498">
        <f t="shared" si="7"/>
        <v>1945969</v>
      </c>
      <c r="D498">
        <v>26690664.545454547</v>
      </c>
      <c r="E498">
        <v>26605275.090909094</v>
      </c>
      <c r="F498">
        <v>26519885.63636364</v>
      </c>
      <c r="G498">
        <v>26434496.181818187</v>
      </c>
      <c r="H498">
        <v>26349106.727272734</v>
      </c>
      <c r="I498">
        <v>26263717.272727281</v>
      </c>
      <c r="J498">
        <v>26178327.818181828</v>
      </c>
      <c r="K498">
        <v>26092938.363636374</v>
      </c>
      <c r="L498">
        <v>26007548.909090921</v>
      </c>
      <c r="M498">
        <v>25922159.454545468</v>
      </c>
      <c r="N498">
        <v>25836770</v>
      </c>
      <c r="O498">
        <v>25717675.800000001</v>
      </c>
      <c r="P498">
        <v>25598581.600000001</v>
      </c>
      <c r="Q498">
        <v>25479487.400000002</v>
      </c>
      <c r="R498">
        <v>25360393.200000003</v>
      </c>
      <c r="S498">
        <v>25241299.000000004</v>
      </c>
      <c r="T498">
        <v>25122204.800000004</v>
      </c>
      <c r="U498">
        <v>25003110.600000005</v>
      </c>
      <c r="V498">
        <v>24884016.400000006</v>
      </c>
      <c r="W498">
        <v>24764922.200000007</v>
      </c>
      <c r="X498">
        <v>24645828</v>
      </c>
      <c r="Y498">
        <v>24483012.199999999</v>
      </c>
      <c r="Z498">
        <v>24320196.399999999</v>
      </c>
      <c r="AA498">
        <v>24157380.599999998</v>
      </c>
      <c r="AB498">
        <v>23994564.799999997</v>
      </c>
      <c r="AC498">
        <v>23831748.999999996</v>
      </c>
      <c r="AD498">
        <v>23668933.199999996</v>
      </c>
      <c r="AE498">
        <v>23506117.399999995</v>
      </c>
      <c r="AF498">
        <v>23343301.599999994</v>
      </c>
      <c r="AG498">
        <v>23180485.799999993</v>
      </c>
      <c r="AH498">
        <v>23017670</v>
      </c>
    </row>
    <row r="499" spans="1:34">
      <c r="A499" t="s">
        <v>146</v>
      </c>
      <c r="B499" t="s">
        <v>181</v>
      </c>
      <c r="C499">
        <f t="shared" si="7"/>
        <v>1970989</v>
      </c>
      <c r="D499">
        <v>17900698.545454543</v>
      </c>
      <c r="E499">
        <v>17847117.090909086</v>
      </c>
      <c r="F499">
        <v>17793535.636363629</v>
      </c>
      <c r="G499">
        <v>17739954.181818172</v>
      </c>
      <c r="H499">
        <v>17686372.727272715</v>
      </c>
      <c r="I499">
        <v>17632791.272727259</v>
      </c>
      <c r="J499">
        <v>17579209.818181802</v>
      </c>
      <c r="K499">
        <v>17525628.363636345</v>
      </c>
      <c r="L499">
        <v>17472046.909090888</v>
      </c>
      <c r="M499">
        <v>17418465.454545431</v>
      </c>
      <c r="N499">
        <v>17364884</v>
      </c>
      <c r="O499">
        <v>17273546.199999999</v>
      </c>
      <c r="P499">
        <v>17182208.399999999</v>
      </c>
      <c r="Q499">
        <v>17090870.599999998</v>
      </c>
      <c r="R499">
        <v>16999532.799999997</v>
      </c>
      <c r="S499">
        <v>16908194.999999996</v>
      </c>
      <c r="T499">
        <v>16816857.199999996</v>
      </c>
      <c r="U499">
        <v>16725519.399999995</v>
      </c>
      <c r="V499">
        <v>16634181.599999994</v>
      </c>
      <c r="W499">
        <v>16542843.799999993</v>
      </c>
      <c r="X499">
        <v>16451506</v>
      </c>
      <c r="Y499">
        <v>16295958.700000003</v>
      </c>
      <c r="Z499">
        <v>16140411.400000006</v>
      </c>
      <c r="AA499">
        <v>15984864.100000009</v>
      </c>
      <c r="AB499">
        <v>15829316.800000012</v>
      </c>
      <c r="AC499">
        <v>15673769.500000015</v>
      </c>
      <c r="AD499">
        <v>15518222.200000016</v>
      </c>
      <c r="AE499">
        <v>15362674.900000017</v>
      </c>
      <c r="AF499">
        <v>15207127.600000018</v>
      </c>
      <c r="AG499">
        <v>15051580.300000019</v>
      </c>
      <c r="AH499">
        <v>14896033</v>
      </c>
    </row>
    <row r="500" spans="1:34">
      <c r="A500" t="s">
        <v>146</v>
      </c>
      <c r="B500" t="s">
        <v>181</v>
      </c>
      <c r="C500">
        <f t="shared" si="7"/>
        <v>19902010</v>
      </c>
      <c r="D500">
        <v>7736684.5909090899</v>
      </c>
      <c r="E500">
        <v>7727481.1818181798</v>
      </c>
      <c r="F500">
        <v>7718277.7727272697</v>
      </c>
      <c r="G500">
        <v>7709074.3636363596</v>
      </c>
      <c r="H500">
        <v>7699870.9545454495</v>
      </c>
      <c r="I500">
        <v>7690667.5454545394</v>
      </c>
      <c r="J500">
        <v>7681464.1363636293</v>
      </c>
      <c r="K500">
        <v>7672260.7272727191</v>
      </c>
      <c r="L500">
        <v>7663057.318181809</v>
      </c>
      <c r="M500">
        <v>7653853.9090908989</v>
      </c>
      <c r="N500">
        <v>7644650.5</v>
      </c>
      <c r="O500">
        <v>7632861.3499999996</v>
      </c>
      <c r="P500">
        <v>7621072.1999999993</v>
      </c>
      <c r="Q500">
        <v>7609283.0499999989</v>
      </c>
      <c r="R500">
        <v>7597493.8999999985</v>
      </c>
      <c r="S500">
        <v>7585704.7499999981</v>
      </c>
      <c r="T500">
        <v>7573915.5999999978</v>
      </c>
      <c r="U500">
        <v>7562126.4499999974</v>
      </c>
      <c r="V500">
        <v>7550337.299999997</v>
      </c>
      <c r="W500">
        <v>7538548.1499999966</v>
      </c>
      <c r="X500">
        <v>7526759</v>
      </c>
      <c r="Y500">
        <v>7503307</v>
      </c>
      <c r="Z500">
        <v>7479855</v>
      </c>
      <c r="AA500">
        <v>7456403</v>
      </c>
      <c r="AB500">
        <v>7432951</v>
      </c>
      <c r="AC500">
        <v>7409499</v>
      </c>
      <c r="AD500">
        <v>7386047</v>
      </c>
      <c r="AE500">
        <v>7362595</v>
      </c>
      <c r="AF500">
        <v>7339143</v>
      </c>
      <c r="AG500">
        <v>7315691</v>
      </c>
      <c r="AH500">
        <v>7292239</v>
      </c>
    </row>
    <row r="501" spans="1:34">
      <c r="A501" t="s">
        <v>146</v>
      </c>
      <c r="B501" t="s">
        <v>181</v>
      </c>
      <c r="C501">
        <f t="shared" si="7"/>
        <v>2012020</v>
      </c>
      <c r="D501">
        <v>7085705.0454545449</v>
      </c>
      <c r="E501">
        <v>7083683.5909090899</v>
      </c>
      <c r="F501">
        <v>7081662.1363636348</v>
      </c>
      <c r="G501">
        <v>7079640.6818181798</v>
      </c>
      <c r="H501">
        <v>7077619.2272727247</v>
      </c>
      <c r="I501">
        <v>7075597.7727272697</v>
      </c>
      <c r="J501">
        <v>7073576.3181818146</v>
      </c>
      <c r="K501">
        <v>7071554.8636363596</v>
      </c>
      <c r="L501">
        <v>7069533.4090909045</v>
      </c>
      <c r="M501">
        <v>7067511.9545454495</v>
      </c>
      <c r="N501">
        <v>7065490.5</v>
      </c>
      <c r="O501">
        <v>7065437.5250000004</v>
      </c>
      <c r="P501">
        <v>7065384.5500000007</v>
      </c>
      <c r="Q501">
        <v>7065331.5750000011</v>
      </c>
      <c r="R501">
        <v>7065278.6000000015</v>
      </c>
      <c r="S501">
        <v>7065225.6250000019</v>
      </c>
      <c r="T501">
        <v>7065172.6500000022</v>
      </c>
      <c r="U501">
        <v>7065119.6750000026</v>
      </c>
      <c r="V501">
        <v>7065066.700000003</v>
      </c>
      <c r="W501">
        <v>7065013.7250000034</v>
      </c>
      <c r="X501">
        <v>7064960.7500000037</v>
      </c>
      <c r="Y501">
        <v>7063444.1500000032</v>
      </c>
      <c r="Z501">
        <v>7061927.5500000026</v>
      </c>
      <c r="AA501">
        <v>7060410.950000002</v>
      </c>
      <c r="AB501">
        <v>7058894.3500000015</v>
      </c>
      <c r="AC501">
        <v>7057377.7500000009</v>
      </c>
      <c r="AD501">
        <v>7055861.1500000004</v>
      </c>
      <c r="AE501">
        <v>7054344.5499999998</v>
      </c>
      <c r="AF501">
        <v>7052827.9499999993</v>
      </c>
      <c r="AG501">
        <v>7051311.3499999987</v>
      </c>
      <c r="AH501">
        <v>7049794.7500000037</v>
      </c>
    </row>
    <row r="502" spans="1:34">
      <c r="A502" t="s">
        <v>146</v>
      </c>
      <c r="B502" t="s">
        <v>183</v>
      </c>
      <c r="C502">
        <f t="shared" si="7"/>
        <v>1945</v>
      </c>
      <c r="D502">
        <v>10818134.545454545</v>
      </c>
      <c r="E502">
        <v>10786275.09090909</v>
      </c>
      <c r="F502">
        <v>10754415.636363635</v>
      </c>
      <c r="G502">
        <v>10722556.18181818</v>
      </c>
      <c r="H502">
        <v>10690696.727272725</v>
      </c>
      <c r="I502">
        <v>10658837.27272727</v>
      </c>
      <c r="J502">
        <v>10626977.818181815</v>
      </c>
      <c r="K502">
        <v>10595118.36363636</v>
      </c>
      <c r="L502">
        <v>10563258.909090905</v>
      </c>
      <c r="M502">
        <v>10531399.454545449</v>
      </c>
      <c r="N502">
        <v>10499540</v>
      </c>
      <c r="O502">
        <v>10457606.300000001</v>
      </c>
      <c r="P502">
        <v>10415672.600000001</v>
      </c>
      <c r="Q502">
        <v>10373738.900000002</v>
      </c>
      <c r="R502">
        <v>10331805.200000003</v>
      </c>
      <c r="S502">
        <v>10289871.500000004</v>
      </c>
      <c r="T502">
        <v>10247937.800000004</v>
      </c>
      <c r="U502">
        <v>10206004.100000005</v>
      </c>
      <c r="V502">
        <v>10164070.400000006</v>
      </c>
      <c r="W502">
        <v>10122136.700000007</v>
      </c>
      <c r="X502">
        <v>10080203</v>
      </c>
      <c r="Y502">
        <v>10023982.699999999</v>
      </c>
      <c r="Z502">
        <v>9967762.3999999985</v>
      </c>
      <c r="AA502">
        <v>9911542.0999999978</v>
      </c>
      <c r="AB502">
        <v>9855321.799999997</v>
      </c>
      <c r="AC502">
        <v>9799101.4999999963</v>
      </c>
      <c r="AD502">
        <v>9742881.1999999955</v>
      </c>
      <c r="AE502">
        <v>9686660.8999999948</v>
      </c>
      <c r="AF502">
        <v>9630440.599999994</v>
      </c>
      <c r="AG502">
        <v>9574220.2999999933</v>
      </c>
      <c r="AH502">
        <v>9518000</v>
      </c>
    </row>
    <row r="503" spans="1:34">
      <c r="A503" t="s">
        <v>146</v>
      </c>
      <c r="B503" t="s">
        <v>183</v>
      </c>
      <c r="C503">
        <f t="shared" si="7"/>
        <v>1945969</v>
      </c>
      <c r="D503">
        <v>7957095.2727272725</v>
      </c>
      <c r="E503">
        <v>7931297.5454545449</v>
      </c>
      <c r="F503">
        <v>7905499.8181818174</v>
      </c>
      <c r="G503">
        <v>7879702.0909090899</v>
      </c>
      <c r="H503">
        <v>7853904.3636363624</v>
      </c>
      <c r="I503">
        <v>7828106.6363636348</v>
      </c>
      <c r="J503">
        <v>7802308.9090909073</v>
      </c>
      <c r="K503">
        <v>7776511.1818181798</v>
      </c>
      <c r="L503">
        <v>7750713.4545454523</v>
      </c>
      <c r="M503">
        <v>7724915.7272727247</v>
      </c>
      <c r="N503">
        <v>7699118</v>
      </c>
      <c r="O503">
        <v>7663980.9000000004</v>
      </c>
      <c r="P503">
        <v>7628843.8000000007</v>
      </c>
      <c r="Q503">
        <v>7593706.7000000011</v>
      </c>
      <c r="R503">
        <v>7558569.6000000015</v>
      </c>
      <c r="S503">
        <v>7523432.5000000019</v>
      </c>
      <c r="T503">
        <v>7488295.4000000022</v>
      </c>
      <c r="U503">
        <v>7453158.3000000026</v>
      </c>
      <c r="V503">
        <v>7418021.200000003</v>
      </c>
      <c r="W503">
        <v>7382884.1000000034</v>
      </c>
      <c r="X503">
        <v>7347747</v>
      </c>
      <c r="Y503">
        <v>7299976.2999999998</v>
      </c>
      <c r="Z503">
        <v>7252205.5999999996</v>
      </c>
      <c r="AA503">
        <v>7204434.8999999994</v>
      </c>
      <c r="AB503">
        <v>7156664.1999999993</v>
      </c>
      <c r="AC503">
        <v>7108893.4999999991</v>
      </c>
      <c r="AD503">
        <v>7061122.7999999989</v>
      </c>
      <c r="AE503">
        <v>7013352.0999999987</v>
      </c>
      <c r="AF503">
        <v>6965581.3999999985</v>
      </c>
      <c r="AG503">
        <v>6917810.6999999983</v>
      </c>
      <c r="AH503">
        <v>6870040</v>
      </c>
    </row>
    <row r="504" spans="1:34">
      <c r="A504" t="s">
        <v>146</v>
      </c>
      <c r="B504" t="s">
        <v>183</v>
      </c>
      <c r="C504">
        <f t="shared" si="7"/>
        <v>1970989</v>
      </c>
      <c r="D504">
        <v>11767357.863636363</v>
      </c>
      <c r="E504">
        <v>11750106.227272727</v>
      </c>
      <c r="F504">
        <v>11732854.59090909</v>
      </c>
      <c r="G504">
        <v>11715602.954545453</v>
      </c>
      <c r="H504">
        <v>11698351.318181816</v>
      </c>
      <c r="I504">
        <v>11681099.68181818</v>
      </c>
      <c r="J504">
        <v>11663848.045454543</v>
      </c>
      <c r="K504">
        <v>11646596.409090906</v>
      </c>
      <c r="L504">
        <v>11629344.77272727</v>
      </c>
      <c r="M504">
        <v>11612093.136363633</v>
      </c>
      <c r="N504">
        <v>11594841.5</v>
      </c>
      <c r="O504">
        <v>11566809.100000001</v>
      </c>
      <c r="P504">
        <v>11538776.700000003</v>
      </c>
      <c r="Q504">
        <v>11510744.300000004</v>
      </c>
      <c r="R504">
        <v>11482711.900000006</v>
      </c>
      <c r="S504">
        <v>11454679.500000007</v>
      </c>
      <c r="T504">
        <v>11426647.100000009</v>
      </c>
      <c r="U504">
        <v>11398614.70000001</v>
      </c>
      <c r="V504">
        <v>11370582.300000012</v>
      </c>
      <c r="W504">
        <v>11342549.900000013</v>
      </c>
      <c r="X504">
        <v>11314517.500000007</v>
      </c>
      <c r="Y504">
        <v>11267923.350000009</v>
      </c>
      <c r="Z504">
        <v>11221329.20000001</v>
      </c>
      <c r="AA504">
        <v>11174735.050000012</v>
      </c>
      <c r="AB504">
        <v>11128140.900000013</v>
      </c>
      <c r="AC504">
        <v>11081546.750000015</v>
      </c>
      <c r="AD504">
        <v>11034952.600000016</v>
      </c>
      <c r="AE504">
        <v>10988358.450000018</v>
      </c>
      <c r="AF504">
        <v>10941764.300000019</v>
      </c>
      <c r="AG504">
        <v>10895170.150000021</v>
      </c>
      <c r="AH504">
        <v>10848576.000000015</v>
      </c>
    </row>
    <row r="505" spans="1:34">
      <c r="A505" t="s">
        <v>146</v>
      </c>
      <c r="B505" t="s">
        <v>183</v>
      </c>
      <c r="C505">
        <f t="shared" si="7"/>
        <v>19902010</v>
      </c>
      <c r="D505">
        <v>30080616.909090906</v>
      </c>
      <c r="E505">
        <v>30067543.818181813</v>
      </c>
      <c r="F505">
        <v>30054470.727272719</v>
      </c>
      <c r="G505">
        <v>30041397.636363626</v>
      </c>
      <c r="H505">
        <v>30028324.545454532</v>
      </c>
      <c r="I505">
        <v>30015251.454545438</v>
      </c>
      <c r="J505">
        <v>30002178.363636345</v>
      </c>
      <c r="K505">
        <v>29989105.272727251</v>
      </c>
      <c r="L505">
        <v>29976032.181818157</v>
      </c>
      <c r="M505">
        <v>29962959.090909064</v>
      </c>
      <c r="N505">
        <v>29949885.999999981</v>
      </c>
      <c r="O505">
        <v>29938369.999999981</v>
      </c>
      <c r="P505">
        <v>29926853.999999981</v>
      </c>
      <c r="Q505">
        <v>29915337.999999981</v>
      </c>
      <c r="R505">
        <v>29903821.999999981</v>
      </c>
      <c r="S505">
        <v>29892305.999999981</v>
      </c>
      <c r="T505">
        <v>29880789.999999981</v>
      </c>
      <c r="U505">
        <v>29869273.999999981</v>
      </c>
      <c r="V505">
        <v>29857757.999999981</v>
      </c>
      <c r="W505">
        <v>29846241.999999981</v>
      </c>
      <c r="X505">
        <v>29834725.999999981</v>
      </c>
      <c r="Y505">
        <v>29808833.299999982</v>
      </c>
      <c r="Z505">
        <v>29782940.599999983</v>
      </c>
      <c r="AA505">
        <v>29757047.899999984</v>
      </c>
      <c r="AB505">
        <v>29731155.199999984</v>
      </c>
      <c r="AC505">
        <v>29705262.499999985</v>
      </c>
      <c r="AD505">
        <v>29679369.799999986</v>
      </c>
      <c r="AE505">
        <v>29653477.099999987</v>
      </c>
      <c r="AF505">
        <v>29627584.399999987</v>
      </c>
      <c r="AG505">
        <v>29601691.699999988</v>
      </c>
      <c r="AH505">
        <v>29575798.999999981</v>
      </c>
    </row>
    <row r="506" spans="1:34">
      <c r="A506" t="s">
        <v>146</v>
      </c>
      <c r="B506" t="s">
        <v>183</v>
      </c>
      <c r="C506">
        <f t="shared" si="7"/>
        <v>2012020</v>
      </c>
      <c r="D506">
        <v>2360283.0681818184</v>
      </c>
      <c r="E506">
        <v>2359060.8863636367</v>
      </c>
      <c r="F506">
        <v>2357838.7045454551</v>
      </c>
      <c r="G506">
        <v>2356616.5227272734</v>
      </c>
      <c r="H506">
        <v>2355394.3409090918</v>
      </c>
      <c r="I506">
        <v>2354172.1590909101</v>
      </c>
      <c r="J506">
        <v>2352949.9772727285</v>
      </c>
      <c r="K506">
        <v>2351727.7954545468</v>
      </c>
      <c r="L506">
        <v>2350505.6136363652</v>
      </c>
      <c r="M506">
        <v>2349283.4318181835</v>
      </c>
      <c r="N506">
        <v>2348061.2500000023</v>
      </c>
      <c r="O506">
        <v>2348034.8500000024</v>
      </c>
      <c r="P506">
        <v>2348008.4500000025</v>
      </c>
      <c r="Q506">
        <v>2347982.0500000026</v>
      </c>
      <c r="R506">
        <v>2347955.6500000027</v>
      </c>
      <c r="S506">
        <v>2347929.2500000028</v>
      </c>
      <c r="T506">
        <v>2347902.8500000029</v>
      </c>
      <c r="U506">
        <v>2347876.450000003</v>
      </c>
      <c r="V506">
        <v>2347850.0500000031</v>
      </c>
      <c r="W506">
        <v>2347823.6500000032</v>
      </c>
      <c r="X506">
        <v>2347797.2500000023</v>
      </c>
      <c r="Y506">
        <v>2347052.9375000023</v>
      </c>
      <c r="Z506">
        <v>2346308.6250000023</v>
      </c>
      <c r="AA506">
        <v>2345564.3125000023</v>
      </c>
      <c r="AB506">
        <v>2344820.0000000023</v>
      </c>
      <c r="AC506">
        <v>2344075.6875000023</v>
      </c>
      <c r="AD506">
        <v>2343331.3750000023</v>
      </c>
      <c r="AE506">
        <v>2342587.0625000023</v>
      </c>
      <c r="AF506">
        <v>2341842.7500000023</v>
      </c>
      <c r="AG506">
        <v>2341098.4375000023</v>
      </c>
      <c r="AH506">
        <v>2340354.1250000023</v>
      </c>
    </row>
    <row r="507" spans="1:34">
      <c r="A507" t="s">
        <v>146</v>
      </c>
      <c r="B507" t="s">
        <v>185</v>
      </c>
      <c r="C507">
        <f t="shared" si="7"/>
        <v>1945</v>
      </c>
      <c r="D507">
        <v>32481317.454545453</v>
      </c>
      <c r="E507">
        <v>32382042.909090906</v>
      </c>
      <c r="F507">
        <v>32282768.36363636</v>
      </c>
      <c r="G507">
        <v>32183493.818181813</v>
      </c>
      <c r="H507">
        <v>32084219.272727266</v>
      </c>
      <c r="I507">
        <v>31984944.727272719</v>
      </c>
      <c r="J507">
        <v>31885670.181818172</v>
      </c>
      <c r="K507">
        <v>31786395.636363626</v>
      </c>
      <c r="L507">
        <v>31687121.090909079</v>
      </c>
      <c r="M507">
        <v>31587846.545454532</v>
      </c>
      <c r="N507">
        <v>31488572</v>
      </c>
      <c r="O507">
        <v>31362478</v>
      </c>
      <c r="P507">
        <v>31236384</v>
      </c>
      <c r="Q507">
        <v>31110290</v>
      </c>
      <c r="R507">
        <v>30984196</v>
      </c>
      <c r="S507">
        <v>30858102</v>
      </c>
      <c r="T507">
        <v>30732008</v>
      </c>
      <c r="U507">
        <v>30605914</v>
      </c>
      <c r="V507">
        <v>30479820</v>
      </c>
      <c r="W507">
        <v>30353726</v>
      </c>
      <c r="X507">
        <v>30227632</v>
      </c>
      <c r="Y507">
        <v>30057577.199999999</v>
      </c>
      <c r="Z507">
        <v>29887522.399999999</v>
      </c>
      <c r="AA507">
        <v>29717467.599999998</v>
      </c>
      <c r="AB507">
        <v>29547412.799999997</v>
      </c>
      <c r="AC507">
        <v>29377357.999999996</v>
      </c>
      <c r="AD507">
        <v>29207303.199999996</v>
      </c>
      <c r="AE507">
        <v>29037248.399999995</v>
      </c>
      <c r="AF507">
        <v>28867193.599999994</v>
      </c>
      <c r="AG507">
        <v>28697138.799999993</v>
      </c>
      <c r="AH507">
        <v>28527084</v>
      </c>
    </row>
    <row r="508" spans="1:34">
      <c r="A508" t="s">
        <v>146</v>
      </c>
      <c r="B508" t="s">
        <v>185</v>
      </c>
      <c r="C508">
        <f t="shared" si="7"/>
        <v>1945969</v>
      </c>
      <c r="D508">
        <v>23487688.545454547</v>
      </c>
      <c r="E508">
        <v>23408519.090909094</v>
      </c>
      <c r="F508">
        <v>23329349.63636364</v>
      </c>
      <c r="G508">
        <v>23250180.181818187</v>
      </c>
      <c r="H508">
        <v>23171010.727272734</v>
      </c>
      <c r="I508">
        <v>23091841.272727281</v>
      </c>
      <c r="J508">
        <v>23012671.818181828</v>
      </c>
      <c r="K508">
        <v>22933502.363636374</v>
      </c>
      <c r="L508">
        <v>22854332.909090921</v>
      </c>
      <c r="M508">
        <v>22775163.454545468</v>
      </c>
      <c r="N508">
        <v>22695994</v>
      </c>
      <c r="O508">
        <v>22591346.800000001</v>
      </c>
      <c r="P508">
        <v>22486699.600000001</v>
      </c>
      <c r="Q508">
        <v>22382052.400000002</v>
      </c>
      <c r="R508">
        <v>22277405.200000003</v>
      </c>
      <c r="S508">
        <v>22172758.000000004</v>
      </c>
      <c r="T508">
        <v>22068110.800000004</v>
      </c>
      <c r="U508">
        <v>21963463.600000005</v>
      </c>
      <c r="V508">
        <v>21858816.400000006</v>
      </c>
      <c r="W508">
        <v>21754169.200000007</v>
      </c>
      <c r="X508">
        <v>21649522</v>
      </c>
      <c r="Y508">
        <v>21506469.399999999</v>
      </c>
      <c r="Z508">
        <v>21363416.799999997</v>
      </c>
      <c r="AA508">
        <v>21220364.199999996</v>
      </c>
      <c r="AB508">
        <v>21077311.599999994</v>
      </c>
      <c r="AC508">
        <v>20934258.999999993</v>
      </c>
      <c r="AD508">
        <v>20791206.399999991</v>
      </c>
      <c r="AE508">
        <v>20648153.79999999</v>
      </c>
      <c r="AF508">
        <v>20505101.199999988</v>
      </c>
      <c r="AG508">
        <v>20362048.599999987</v>
      </c>
      <c r="AH508">
        <v>20218996</v>
      </c>
    </row>
    <row r="509" spans="1:34">
      <c r="A509" t="s">
        <v>146</v>
      </c>
      <c r="B509" t="s">
        <v>185</v>
      </c>
      <c r="C509">
        <f t="shared" si="7"/>
        <v>1970989</v>
      </c>
      <c r="D509">
        <v>16116735.545454547</v>
      </c>
      <c r="E509">
        <v>16062745.090909094</v>
      </c>
      <c r="F509">
        <v>16008754.63636364</v>
      </c>
      <c r="G509">
        <v>15954764.181818187</v>
      </c>
      <c r="H509">
        <v>15900773.727272734</v>
      </c>
      <c r="I509">
        <v>15846783.272727281</v>
      </c>
      <c r="J509">
        <v>15792792.818181828</v>
      </c>
      <c r="K509">
        <v>15738802.363636374</v>
      </c>
      <c r="L509">
        <v>15684811.909090921</v>
      </c>
      <c r="M509">
        <v>15630821.454545468</v>
      </c>
      <c r="N509">
        <v>15576831</v>
      </c>
      <c r="O509">
        <v>15495261.499999998</v>
      </c>
      <c r="P509">
        <v>15413691.999999996</v>
      </c>
      <c r="Q509">
        <v>15332122.499999994</v>
      </c>
      <c r="R509">
        <v>15250552.999999993</v>
      </c>
      <c r="S509">
        <v>15168983.499999991</v>
      </c>
      <c r="T509">
        <v>15087413.999999989</v>
      </c>
      <c r="U509">
        <v>15005844.499999987</v>
      </c>
      <c r="V509">
        <v>14924274.999999985</v>
      </c>
      <c r="W509">
        <v>14842705.499999983</v>
      </c>
      <c r="X509">
        <v>14761136</v>
      </c>
      <c r="Y509">
        <v>14623330.700000001</v>
      </c>
      <c r="Z509">
        <v>14485525.400000002</v>
      </c>
      <c r="AA509">
        <v>14347720.100000003</v>
      </c>
      <c r="AB509">
        <v>14209914.800000004</v>
      </c>
      <c r="AC509">
        <v>14072109.500000006</v>
      </c>
      <c r="AD509">
        <v>13934304.200000007</v>
      </c>
      <c r="AE509">
        <v>13796498.900000008</v>
      </c>
      <c r="AF509">
        <v>13658693.600000009</v>
      </c>
      <c r="AG509">
        <v>13520888.30000001</v>
      </c>
      <c r="AH509">
        <v>13383083</v>
      </c>
    </row>
    <row r="510" spans="1:34">
      <c r="A510" t="s">
        <v>146</v>
      </c>
      <c r="B510" t="s">
        <v>185</v>
      </c>
      <c r="C510">
        <f t="shared" si="7"/>
        <v>19902010</v>
      </c>
      <c r="D510">
        <v>15580013.545454547</v>
      </c>
      <c r="E510">
        <v>15568678.090909094</v>
      </c>
      <c r="F510">
        <v>15557342.63636364</v>
      </c>
      <c r="G510">
        <v>15546007.181818187</v>
      </c>
      <c r="H510">
        <v>15534671.727272734</v>
      </c>
      <c r="I510">
        <v>15523336.272727281</v>
      </c>
      <c r="J510">
        <v>15512000.818181828</v>
      </c>
      <c r="K510">
        <v>15500665.363636374</v>
      </c>
      <c r="L510">
        <v>15489329.909090921</v>
      </c>
      <c r="M510">
        <v>15477994.454545468</v>
      </c>
      <c r="N510">
        <v>15466659.000000009</v>
      </c>
      <c r="O510">
        <v>15455651.100000009</v>
      </c>
      <c r="P510">
        <v>15444643.200000009</v>
      </c>
      <c r="Q510">
        <v>15433635.300000008</v>
      </c>
      <c r="R510">
        <v>15422627.400000008</v>
      </c>
      <c r="S510">
        <v>15411619.500000007</v>
      </c>
      <c r="T510">
        <v>15400611.600000007</v>
      </c>
      <c r="U510">
        <v>15389603.700000007</v>
      </c>
      <c r="V510">
        <v>15378595.800000006</v>
      </c>
      <c r="W510">
        <v>15367587.900000006</v>
      </c>
      <c r="X510">
        <v>15356580.000000009</v>
      </c>
      <c r="Y510">
        <v>15334841.800000008</v>
      </c>
      <c r="Z510">
        <v>15313103.600000009</v>
      </c>
      <c r="AA510">
        <v>15291365.40000001</v>
      </c>
      <c r="AB510">
        <v>15269627.20000001</v>
      </c>
      <c r="AC510">
        <v>15247889.000000011</v>
      </c>
      <c r="AD510">
        <v>15226150.800000012</v>
      </c>
      <c r="AE510">
        <v>15204412.600000013</v>
      </c>
      <c r="AF510">
        <v>15182674.400000013</v>
      </c>
      <c r="AG510">
        <v>15160936.200000014</v>
      </c>
      <c r="AH510">
        <v>15139198.000000015</v>
      </c>
    </row>
    <row r="511" spans="1:34">
      <c r="A511" t="s">
        <v>146</v>
      </c>
      <c r="B511" t="s">
        <v>185</v>
      </c>
      <c r="C511">
        <f t="shared" si="7"/>
        <v>2012020</v>
      </c>
      <c r="D511">
        <v>5994847.8409090918</v>
      </c>
      <c r="E511">
        <v>5992104.4318181835</v>
      </c>
      <c r="F511">
        <v>5989361.0227272753</v>
      </c>
      <c r="G511">
        <v>5986617.613636367</v>
      </c>
      <c r="H511">
        <v>5983874.2045454588</v>
      </c>
      <c r="I511">
        <v>5981130.7954545505</v>
      </c>
      <c r="J511">
        <v>5978387.3863636423</v>
      </c>
      <c r="K511">
        <v>5975643.977272734</v>
      </c>
      <c r="L511">
        <v>5972900.5681818258</v>
      </c>
      <c r="M511">
        <v>5970157.1590909176</v>
      </c>
      <c r="N511">
        <v>5967413.7500000047</v>
      </c>
      <c r="O511">
        <v>5967372.2500000047</v>
      </c>
      <c r="P511">
        <v>5967330.7500000047</v>
      </c>
      <c r="Q511">
        <v>5967289.2500000047</v>
      </c>
      <c r="R511">
        <v>5967247.7500000047</v>
      </c>
      <c r="S511">
        <v>5967206.2500000047</v>
      </c>
      <c r="T511">
        <v>5967164.7500000047</v>
      </c>
      <c r="U511">
        <v>5967123.2500000047</v>
      </c>
      <c r="V511">
        <v>5967081.7500000047</v>
      </c>
      <c r="W511">
        <v>5967040.2500000047</v>
      </c>
      <c r="X511">
        <v>5966998.7500000047</v>
      </c>
      <c r="Y511">
        <v>5965723.5000000047</v>
      </c>
      <c r="Z511">
        <v>5964448.2500000047</v>
      </c>
      <c r="AA511">
        <v>5963173.0000000047</v>
      </c>
      <c r="AB511">
        <v>5961897.7500000047</v>
      </c>
      <c r="AC511">
        <v>5960622.5000000047</v>
      </c>
      <c r="AD511">
        <v>5959347.2500000047</v>
      </c>
      <c r="AE511">
        <v>5958072.0000000047</v>
      </c>
      <c r="AF511">
        <v>5956796.7500000047</v>
      </c>
      <c r="AG511">
        <v>5955521.5000000047</v>
      </c>
      <c r="AH511">
        <v>5954246.2500000047</v>
      </c>
    </row>
    <row r="512" spans="1:34">
      <c r="A512" t="s">
        <v>148</v>
      </c>
      <c r="B512" t="s">
        <v>175</v>
      </c>
      <c r="C512">
        <f t="shared" si="7"/>
        <v>1945</v>
      </c>
      <c r="D512">
        <v>380708.16193181818</v>
      </c>
      <c r="E512">
        <v>378931.60511363635</v>
      </c>
      <c r="F512">
        <v>377155.04829545453</v>
      </c>
      <c r="G512">
        <v>375378.49147727271</v>
      </c>
      <c r="H512">
        <v>373601.93465909088</v>
      </c>
      <c r="I512">
        <v>371825.37784090906</v>
      </c>
      <c r="J512">
        <v>370048.82102272724</v>
      </c>
      <c r="K512">
        <v>368272.26420454541</v>
      </c>
      <c r="L512">
        <v>366495.70738636359</v>
      </c>
      <c r="M512">
        <v>364719.15056818177</v>
      </c>
      <c r="N512">
        <v>362942.59375</v>
      </c>
      <c r="O512">
        <v>360473.15937499999</v>
      </c>
      <c r="P512">
        <v>358003.72499999998</v>
      </c>
      <c r="Q512">
        <v>355534.29062499997</v>
      </c>
      <c r="R512">
        <v>353064.85624999995</v>
      </c>
      <c r="S512">
        <v>350595.42187499994</v>
      </c>
      <c r="T512">
        <v>348125.98749999993</v>
      </c>
      <c r="U512">
        <v>345656.55312499992</v>
      </c>
      <c r="V512">
        <v>343187.11874999991</v>
      </c>
      <c r="W512">
        <v>340717.6843749999</v>
      </c>
      <c r="X512">
        <v>338248.25</v>
      </c>
      <c r="Y512">
        <v>335039.31562499999</v>
      </c>
      <c r="Z512">
        <v>331830.38124999998</v>
      </c>
      <c r="AA512">
        <v>328621.44687499997</v>
      </c>
      <c r="AB512">
        <v>325412.51249999995</v>
      </c>
      <c r="AC512">
        <v>322203.57812499994</v>
      </c>
      <c r="AD512">
        <v>318994.64374999993</v>
      </c>
      <c r="AE512">
        <v>315785.70937499992</v>
      </c>
      <c r="AF512">
        <v>312576.77499999991</v>
      </c>
      <c r="AG512">
        <v>309367.8406249999</v>
      </c>
      <c r="AH512">
        <v>306158.90625</v>
      </c>
    </row>
    <row r="513" spans="1:34">
      <c r="A513" t="s">
        <v>148</v>
      </c>
      <c r="B513" t="s">
        <v>175</v>
      </c>
      <c r="C513">
        <f t="shared" si="7"/>
        <v>1945969</v>
      </c>
      <c r="D513">
        <v>1003023.3295454546</v>
      </c>
      <c r="E513">
        <v>1000858.5340909092</v>
      </c>
      <c r="F513">
        <v>998693.73863636376</v>
      </c>
      <c r="G513">
        <v>996528.94318181835</v>
      </c>
      <c r="H513">
        <v>994364.14772727294</v>
      </c>
      <c r="I513">
        <v>992199.35227272753</v>
      </c>
      <c r="J513">
        <v>990034.55681818211</v>
      </c>
      <c r="K513">
        <v>987869.7613636367</v>
      </c>
      <c r="L513">
        <v>985704.96590909129</v>
      </c>
      <c r="M513">
        <v>983540.17045454588</v>
      </c>
      <c r="N513">
        <v>981375.375</v>
      </c>
      <c r="O513">
        <v>977305.85</v>
      </c>
      <c r="P513">
        <v>973236.32499999995</v>
      </c>
      <c r="Q513">
        <v>969166.79999999993</v>
      </c>
      <c r="R513">
        <v>965097.27499999991</v>
      </c>
      <c r="S513">
        <v>961027.74999999988</v>
      </c>
      <c r="T513">
        <v>956958.22499999986</v>
      </c>
      <c r="U513">
        <v>952888.69999999984</v>
      </c>
      <c r="V513">
        <v>948819.17499999981</v>
      </c>
      <c r="W513">
        <v>944749.64999999979</v>
      </c>
      <c r="X513">
        <v>940680.125</v>
      </c>
      <c r="Y513">
        <v>934410.51249999995</v>
      </c>
      <c r="Z513">
        <v>928140.89999999991</v>
      </c>
      <c r="AA513">
        <v>921871.28749999986</v>
      </c>
      <c r="AB513">
        <v>915601.67499999981</v>
      </c>
      <c r="AC513">
        <v>909332.06249999977</v>
      </c>
      <c r="AD513">
        <v>903062.44999999972</v>
      </c>
      <c r="AE513">
        <v>896792.83749999967</v>
      </c>
      <c r="AF513">
        <v>890523.22499999963</v>
      </c>
      <c r="AG513">
        <v>884253.61249999958</v>
      </c>
      <c r="AH513">
        <v>877984</v>
      </c>
    </row>
    <row r="514" spans="1:34">
      <c r="A514" t="s">
        <v>148</v>
      </c>
      <c r="B514" t="s">
        <v>175</v>
      </c>
      <c r="C514">
        <f t="shared" si="7"/>
        <v>1970989</v>
      </c>
      <c r="D514">
        <v>903661.34090909082</v>
      </c>
      <c r="E514">
        <v>899778.18181818165</v>
      </c>
      <c r="F514">
        <v>895895.02272727247</v>
      </c>
      <c r="G514">
        <v>892011.8636363633</v>
      </c>
      <c r="H514">
        <v>888128.70454545412</v>
      </c>
      <c r="I514">
        <v>884245.54545454495</v>
      </c>
      <c r="J514">
        <v>880362.38636363577</v>
      </c>
      <c r="K514">
        <v>876479.2272727266</v>
      </c>
      <c r="L514">
        <v>872596.06818181742</v>
      </c>
      <c r="M514">
        <v>868712.90909090824</v>
      </c>
      <c r="N514">
        <v>864829.75</v>
      </c>
      <c r="O514">
        <v>857270.89999999991</v>
      </c>
      <c r="P514">
        <v>849712.04999999981</v>
      </c>
      <c r="Q514">
        <v>842153.19999999972</v>
      </c>
      <c r="R514">
        <v>834594.34999999963</v>
      </c>
      <c r="S514">
        <v>827035.49999999953</v>
      </c>
      <c r="T514">
        <v>819476.64999999944</v>
      </c>
      <c r="U514">
        <v>811917.79999999935</v>
      </c>
      <c r="V514">
        <v>804358.94999999925</v>
      </c>
      <c r="W514">
        <v>796800.09999999916</v>
      </c>
      <c r="X514">
        <v>789241.25</v>
      </c>
      <c r="Y514">
        <v>777410.61250000005</v>
      </c>
      <c r="Z514">
        <v>765579.97500000009</v>
      </c>
      <c r="AA514">
        <v>753749.33750000014</v>
      </c>
      <c r="AB514">
        <v>741918.70000000019</v>
      </c>
      <c r="AC514">
        <v>730088.06250000023</v>
      </c>
      <c r="AD514">
        <v>718257.42500000028</v>
      </c>
      <c r="AE514">
        <v>706426.78750000033</v>
      </c>
      <c r="AF514">
        <v>694596.15000000037</v>
      </c>
      <c r="AG514">
        <v>682765.51250000042</v>
      </c>
      <c r="AH514">
        <v>670934.875</v>
      </c>
    </row>
    <row r="515" spans="1:34">
      <c r="A515" t="s">
        <v>148</v>
      </c>
      <c r="B515" t="s">
        <v>175</v>
      </c>
      <c r="C515">
        <f t="shared" si="7"/>
        <v>19902010</v>
      </c>
      <c r="D515">
        <v>2555037.9659090908</v>
      </c>
      <c r="E515">
        <v>2554662.5568181816</v>
      </c>
      <c r="F515">
        <v>2554287.1477272725</v>
      </c>
      <c r="G515">
        <v>2553911.7386363633</v>
      </c>
      <c r="H515">
        <v>2553536.3295454541</v>
      </c>
      <c r="I515">
        <v>2553160.9204545449</v>
      </c>
      <c r="J515">
        <v>2552785.5113636358</v>
      </c>
      <c r="K515">
        <v>2552410.1022727266</v>
      </c>
      <c r="L515">
        <v>2552034.6931818174</v>
      </c>
      <c r="M515">
        <v>2551659.2840909082</v>
      </c>
      <c r="N515">
        <v>2551283.875</v>
      </c>
      <c r="O515">
        <v>2550021.9375</v>
      </c>
      <c r="P515">
        <v>2548760</v>
      </c>
      <c r="Q515">
        <v>2547498.0625</v>
      </c>
      <c r="R515">
        <v>2546236.125</v>
      </c>
      <c r="S515">
        <v>2544974.1875</v>
      </c>
      <c r="T515">
        <v>2543712.25</v>
      </c>
      <c r="U515">
        <v>2542450.3125</v>
      </c>
      <c r="V515">
        <v>2541188.375</v>
      </c>
      <c r="W515">
        <v>2539926.4375</v>
      </c>
      <c r="X515">
        <v>2538664.5</v>
      </c>
      <c r="Y515">
        <v>2535781.7000000002</v>
      </c>
      <c r="Z515">
        <v>2532898.9000000004</v>
      </c>
      <c r="AA515">
        <v>2530016.1000000006</v>
      </c>
      <c r="AB515">
        <v>2527133.3000000007</v>
      </c>
      <c r="AC515">
        <v>2524250.5000000009</v>
      </c>
      <c r="AD515">
        <v>2521367.7000000011</v>
      </c>
      <c r="AE515">
        <v>2518484.9000000013</v>
      </c>
      <c r="AF515">
        <v>2515602.1000000015</v>
      </c>
      <c r="AG515">
        <v>2512719.3000000017</v>
      </c>
      <c r="AH515">
        <v>2509836.5000000019</v>
      </c>
    </row>
    <row r="516" spans="1:34">
      <c r="A516" t="s">
        <v>148</v>
      </c>
      <c r="B516" t="s">
        <v>175</v>
      </c>
      <c r="C516">
        <f t="shared" si="7"/>
        <v>2012020</v>
      </c>
      <c r="D516">
        <v>286841.07244999998</v>
      </c>
      <c r="E516">
        <v>286841.07457999996</v>
      </c>
      <c r="F516">
        <v>286841.07670999994</v>
      </c>
      <c r="G516">
        <v>286841.07883999991</v>
      </c>
      <c r="H516">
        <v>286841.08096999989</v>
      </c>
      <c r="I516">
        <v>286841.08309999987</v>
      </c>
      <c r="J516">
        <v>286841.08522999985</v>
      </c>
      <c r="K516">
        <v>286841.08735999983</v>
      </c>
      <c r="L516">
        <v>286841.08948999981</v>
      </c>
      <c r="M516">
        <v>286841.09161999979</v>
      </c>
      <c r="N516">
        <v>286841.09375</v>
      </c>
      <c r="O516">
        <v>286839.34609399998</v>
      </c>
      <c r="P516">
        <v>286837.59843799996</v>
      </c>
      <c r="Q516">
        <v>286835.85078199994</v>
      </c>
      <c r="R516">
        <v>286834.10312599991</v>
      </c>
      <c r="S516">
        <v>286832.35546999989</v>
      </c>
      <c r="T516">
        <v>286830.60781399987</v>
      </c>
      <c r="U516">
        <v>286828.86015799985</v>
      </c>
      <c r="V516">
        <v>286827.11250199983</v>
      </c>
      <c r="W516">
        <v>286825.36484599981</v>
      </c>
      <c r="X516">
        <v>286823.6171899999</v>
      </c>
      <c r="Y516">
        <v>286776.24843999994</v>
      </c>
      <c r="Z516">
        <v>286728.87968999997</v>
      </c>
      <c r="AA516">
        <v>286681.51093999995</v>
      </c>
      <c r="AB516">
        <v>286634.14218999993</v>
      </c>
      <c r="AC516">
        <v>286586.7734399999</v>
      </c>
      <c r="AD516">
        <v>286539.40468999988</v>
      </c>
      <c r="AE516">
        <v>286492.03593999986</v>
      </c>
      <c r="AF516">
        <v>286444.66718999983</v>
      </c>
      <c r="AG516">
        <v>286397.29843999981</v>
      </c>
      <c r="AH516">
        <v>286349.92968999984</v>
      </c>
    </row>
    <row r="517" spans="1:34">
      <c r="A517" t="s">
        <v>148</v>
      </c>
      <c r="B517" t="s">
        <v>177</v>
      </c>
      <c r="C517">
        <f t="shared" si="7"/>
        <v>1945</v>
      </c>
      <c r="D517">
        <v>1473389.6590909092</v>
      </c>
      <c r="E517">
        <v>1466222.0681818184</v>
      </c>
      <c r="F517">
        <v>1459054.4772727275</v>
      </c>
      <c r="G517">
        <v>1451886.8863636367</v>
      </c>
      <c r="H517">
        <v>1444719.2954545459</v>
      </c>
      <c r="I517">
        <v>1437551.7045454551</v>
      </c>
      <c r="J517">
        <v>1430384.1136363642</v>
      </c>
      <c r="K517">
        <v>1423216.5227272734</v>
      </c>
      <c r="L517">
        <v>1416048.9318181826</v>
      </c>
      <c r="M517">
        <v>1408881.3409090918</v>
      </c>
      <c r="N517">
        <v>1401713.75</v>
      </c>
      <c r="O517">
        <v>1391734.7625</v>
      </c>
      <c r="P517">
        <v>1381755.7749999999</v>
      </c>
      <c r="Q517">
        <v>1371776.7874999999</v>
      </c>
      <c r="R517">
        <v>1361797.7999999998</v>
      </c>
      <c r="S517">
        <v>1351818.8124999998</v>
      </c>
      <c r="T517">
        <v>1341839.8249999997</v>
      </c>
      <c r="U517">
        <v>1331860.8374999997</v>
      </c>
      <c r="V517">
        <v>1321881.8499999996</v>
      </c>
      <c r="W517">
        <v>1311902.8624999996</v>
      </c>
      <c r="X517">
        <v>1301923.875</v>
      </c>
      <c r="Y517">
        <v>1289018.2375</v>
      </c>
      <c r="Z517">
        <v>1276112.6000000001</v>
      </c>
      <c r="AA517">
        <v>1263206.9625000001</v>
      </c>
      <c r="AB517">
        <v>1250301.3250000002</v>
      </c>
      <c r="AC517">
        <v>1237395.6875000002</v>
      </c>
      <c r="AD517">
        <v>1224490.0500000003</v>
      </c>
      <c r="AE517">
        <v>1211584.4125000003</v>
      </c>
      <c r="AF517">
        <v>1198678.7750000004</v>
      </c>
      <c r="AG517">
        <v>1185773.1375000004</v>
      </c>
      <c r="AH517">
        <v>1172867.5</v>
      </c>
    </row>
    <row r="518" spans="1:34">
      <c r="A518" t="s">
        <v>148</v>
      </c>
      <c r="B518" t="s">
        <v>177</v>
      </c>
      <c r="C518">
        <f t="shared" si="7"/>
        <v>1945969</v>
      </c>
      <c r="D518">
        <v>2558574.2954545454</v>
      </c>
      <c r="E518">
        <v>2553021.0909090908</v>
      </c>
      <c r="F518">
        <v>2547467.8863636362</v>
      </c>
      <c r="G518">
        <v>2541914.6818181816</v>
      </c>
      <c r="H518">
        <v>2536361.4772727271</v>
      </c>
      <c r="I518">
        <v>2530808.2727272725</v>
      </c>
      <c r="J518">
        <v>2525255.0681818179</v>
      </c>
      <c r="K518">
        <v>2519701.8636363633</v>
      </c>
      <c r="L518">
        <v>2514148.6590909087</v>
      </c>
      <c r="M518">
        <v>2508595.4545454541</v>
      </c>
      <c r="N518">
        <v>2503042.25</v>
      </c>
      <c r="O518">
        <v>2492507.5499999998</v>
      </c>
      <c r="P518">
        <v>2481972.8499999996</v>
      </c>
      <c r="Q518">
        <v>2471438.1499999994</v>
      </c>
      <c r="R518">
        <v>2460903.4499999993</v>
      </c>
      <c r="S518">
        <v>2450368.7499999991</v>
      </c>
      <c r="T518">
        <v>2439834.0499999989</v>
      </c>
      <c r="U518">
        <v>2429299.3499999987</v>
      </c>
      <c r="V518">
        <v>2418764.6499999985</v>
      </c>
      <c r="W518">
        <v>2408229.9499999983</v>
      </c>
      <c r="X518">
        <v>2397695.25</v>
      </c>
      <c r="Y518">
        <v>2381392.875</v>
      </c>
      <c r="Z518">
        <v>2365090.5</v>
      </c>
      <c r="AA518">
        <v>2348788.125</v>
      </c>
      <c r="AB518">
        <v>2332485.75</v>
      </c>
      <c r="AC518">
        <v>2316183.375</v>
      </c>
      <c r="AD518">
        <v>2299881</v>
      </c>
      <c r="AE518">
        <v>2283578.625</v>
      </c>
      <c r="AF518">
        <v>2267276.25</v>
      </c>
      <c r="AG518">
        <v>2250973.875</v>
      </c>
      <c r="AH518">
        <v>2234671.5</v>
      </c>
    </row>
    <row r="519" spans="1:34">
      <c r="A519" t="s">
        <v>148</v>
      </c>
      <c r="B519" t="s">
        <v>177</v>
      </c>
      <c r="C519">
        <f t="shared" si="7"/>
        <v>1970989</v>
      </c>
      <c r="D519">
        <v>4665054.1363636367</v>
      </c>
      <c r="E519">
        <v>4654994.2727272734</v>
      </c>
      <c r="F519">
        <v>4644934.4090909101</v>
      </c>
      <c r="G519">
        <v>4634874.5454545468</v>
      </c>
      <c r="H519">
        <v>4624814.6818181835</v>
      </c>
      <c r="I519">
        <v>4614754.8181818202</v>
      </c>
      <c r="J519">
        <v>4604694.9545454569</v>
      </c>
      <c r="K519">
        <v>4594635.0909090936</v>
      </c>
      <c r="L519">
        <v>4584575.2272727303</v>
      </c>
      <c r="M519">
        <v>4574515.363636367</v>
      </c>
      <c r="N519">
        <v>4564455.5</v>
      </c>
      <c r="O519">
        <v>4544730.0999999996</v>
      </c>
      <c r="P519">
        <v>4525004.6999999993</v>
      </c>
      <c r="Q519">
        <v>4505279.2999999989</v>
      </c>
      <c r="R519">
        <v>4485553.8999999985</v>
      </c>
      <c r="S519">
        <v>4465828.4999999981</v>
      </c>
      <c r="T519">
        <v>4446103.0999999978</v>
      </c>
      <c r="U519">
        <v>4426377.6999999974</v>
      </c>
      <c r="V519">
        <v>4406652.299999997</v>
      </c>
      <c r="W519">
        <v>4386926.8999999966</v>
      </c>
      <c r="X519">
        <v>4367201.5</v>
      </c>
      <c r="Y519">
        <v>4336208.45</v>
      </c>
      <c r="Z519">
        <v>4305215.4000000004</v>
      </c>
      <c r="AA519">
        <v>4274222.3500000006</v>
      </c>
      <c r="AB519">
        <v>4243229.3000000007</v>
      </c>
      <c r="AC519">
        <v>4212236.2500000009</v>
      </c>
      <c r="AD519">
        <v>4181243.2000000011</v>
      </c>
      <c r="AE519">
        <v>4150250.1500000013</v>
      </c>
      <c r="AF519">
        <v>4119257.1000000015</v>
      </c>
      <c r="AG519">
        <v>4088264.0500000017</v>
      </c>
      <c r="AH519">
        <v>4057271</v>
      </c>
    </row>
    <row r="520" spans="1:34">
      <c r="A520" t="s">
        <v>148</v>
      </c>
      <c r="B520" t="s">
        <v>177</v>
      </c>
      <c r="C520">
        <f t="shared" ref="C520:C583" si="8">C515</f>
        <v>19902010</v>
      </c>
      <c r="D520">
        <v>1144461.9545454546</v>
      </c>
      <c r="E520">
        <v>1143808.7840909092</v>
      </c>
      <c r="F520">
        <v>1143155.6136363638</v>
      </c>
      <c r="G520">
        <v>1142502.4431818184</v>
      </c>
      <c r="H520">
        <v>1141849.2727272729</v>
      </c>
      <c r="I520">
        <v>1141196.1022727275</v>
      </c>
      <c r="J520">
        <v>1140542.9318181821</v>
      </c>
      <c r="K520">
        <v>1139889.7613636367</v>
      </c>
      <c r="L520">
        <v>1139236.5909090913</v>
      </c>
      <c r="M520">
        <v>1138583.4204545459</v>
      </c>
      <c r="N520">
        <v>1137930.25</v>
      </c>
      <c r="O520">
        <v>1136208.4125000001</v>
      </c>
      <c r="P520">
        <v>1134486.5750000002</v>
      </c>
      <c r="Q520">
        <v>1132764.7375000003</v>
      </c>
      <c r="R520">
        <v>1131042.9000000004</v>
      </c>
      <c r="S520">
        <v>1129321.0625000005</v>
      </c>
      <c r="T520">
        <v>1127599.2250000006</v>
      </c>
      <c r="U520">
        <v>1125877.3875000007</v>
      </c>
      <c r="V520">
        <v>1124155.5500000007</v>
      </c>
      <c r="W520">
        <v>1122433.7125000008</v>
      </c>
      <c r="X520">
        <v>1120711.875</v>
      </c>
      <c r="Y520">
        <v>1117214.5250000001</v>
      </c>
      <c r="Z520">
        <v>1113717.1750000003</v>
      </c>
      <c r="AA520">
        <v>1110219.8250000004</v>
      </c>
      <c r="AB520">
        <v>1106722.4750000006</v>
      </c>
      <c r="AC520">
        <v>1103225.1250000007</v>
      </c>
      <c r="AD520">
        <v>1099727.7750000008</v>
      </c>
      <c r="AE520">
        <v>1096230.425000001</v>
      </c>
      <c r="AF520">
        <v>1092733.0750000011</v>
      </c>
      <c r="AG520">
        <v>1089235.7250000013</v>
      </c>
      <c r="AH520">
        <v>1085738.375</v>
      </c>
    </row>
    <row r="521" spans="1:34">
      <c r="A521" t="s">
        <v>148</v>
      </c>
      <c r="B521" t="s">
        <v>177</v>
      </c>
      <c r="C521">
        <f t="shared" si="8"/>
        <v>2012020</v>
      </c>
      <c r="D521">
        <v>337393.79687000002</v>
      </c>
      <c r="E521">
        <v>337393.79687000002</v>
      </c>
      <c r="F521">
        <v>337393.79687000002</v>
      </c>
      <c r="G521">
        <v>337393.79687000002</v>
      </c>
      <c r="H521">
        <v>337393.79687000002</v>
      </c>
      <c r="I521">
        <v>337393.79687000002</v>
      </c>
      <c r="J521">
        <v>337393.79687000002</v>
      </c>
      <c r="K521">
        <v>337393.79687000002</v>
      </c>
      <c r="L521">
        <v>337393.79687000002</v>
      </c>
      <c r="M521">
        <v>337393.79687000002</v>
      </c>
      <c r="N521">
        <v>337393.79687000002</v>
      </c>
      <c r="O521">
        <v>337390.73124500003</v>
      </c>
      <c r="P521">
        <v>337387.66562000004</v>
      </c>
      <c r="Q521">
        <v>337384.59999500006</v>
      </c>
      <c r="R521">
        <v>337381.53437000007</v>
      </c>
      <c r="S521">
        <v>337378.46874500008</v>
      </c>
      <c r="T521">
        <v>337375.40312000009</v>
      </c>
      <c r="U521">
        <v>337372.3374950001</v>
      </c>
      <c r="V521">
        <v>337369.27187000011</v>
      </c>
      <c r="W521">
        <v>337366.20624500012</v>
      </c>
      <c r="X521">
        <v>337363.14062000002</v>
      </c>
      <c r="Y521">
        <v>337276.16405700002</v>
      </c>
      <c r="Z521">
        <v>337189.18749400001</v>
      </c>
      <c r="AA521">
        <v>337102.21093100001</v>
      </c>
      <c r="AB521">
        <v>337015.234368</v>
      </c>
      <c r="AC521">
        <v>336928.257805</v>
      </c>
      <c r="AD521">
        <v>336841.281242</v>
      </c>
      <c r="AE521">
        <v>336754.30467899999</v>
      </c>
      <c r="AF521">
        <v>336667.32811599999</v>
      </c>
      <c r="AG521">
        <v>336580.35155299999</v>
      </c>
      <c r="AH521">
        <v>336493.37499000004</v>
      </c>
    </row>
    <row r="522" spans="1:34">
      <c r="A522" t="s">
        <v>148</v>
      </c>
      <c r="B522" t="s">
        <v>179</v>
      </c>
      <c r="C522">
        <f t="shared" si="8"/>
        <v>1945</v>
      </c>
      <c r="D522">
        <v>236743.77840909091</v>
      </c>
      <c r="E522">
        <v>235610.58806818182</v>
      </c>
      <c r="F522">
        <v>234477.39772727274</v>
      </c>
      <c r="G522">
        <v>233344.20738636365</v>
      </c>
      <c r="H522">
        <v>232211.01704545456</v>
      </c>
      <c r="I522">
        <v>231077.82670454547</v>
      </c>
      <c r="J522">
        <v>229944.63636363638</v>
      </c>
      <c r="K522">
        <v>228811.44602272729</v>
      </c>
      <c r="L522">
        <v>227678.25568181821</v>
      </c>
      <c r="M522">
        <v>226545.06534090912</v>
      </c>
      <c r="N522">
        <v>225411.875</v>
      </c>
      <c r="O522">
        <v>223831.08749999999</v>
      </c>
      <c r="P522">
        <v>222250.3</v>
      </c>
      <c r="Q522">
        <v>220669.51249999998</v>
      </c>
      <c r="R522">
        <v>219088.72499999998</v>
      </c>
      <c r="S522">
        <v>217507.93749999997</v>
      </c>
      <c r="T522">
        <v>215927.14999999997</v>
      </c>
      <c r="U522">
        <v>214346.36249999996</v>
      </c>
      <c r="V522">
        <v>212765.57499999995</v>
      </c>
      <c r="W522">
        <v>211184.78749999995</v>
      </c>
      <c r="X522">
        <v>209604</v>
      </c>
      <c r="Y522">
        <v>207559.764062</v>
      </c>
      <c r="Z522">
        <v>205515.528124</v>
      </c>
      <c r="AA522">
        <v>203471.29218600001</v>
      </c>
      <c r="AB522">
        <v>201427.05624800001</v>
      </c>
      <c r="AC522">
        <v>199382.82031000001</v>
      </c>
      <c r="AD522">
        <v>197338.58437200001</v>
      </c>
      <c r="AE522">
        <v>195294.34843400001</v>
      </c>
      <c r="AF522">
        <v>193250.11249600002</v>
      </c>
      <c r="AG522">
        <v>191205.87655800002</v>
      </c>
      <c r="AH522">
        <v>189161.64061999999</v>
      </c>
    </row>
    <row r="523" spans="1:34">
      <c r="A523" t="s">
        <v>148</v>
      </c>
      <c r="B523" t="s">
        <v>179</v>
      </c>
      <c r="C523">
        <f t="shared" si="8"/>
        <v>1945969</v>
      </c>
      <c r="D523">
        <v>604824.13636363635</v>
      </c>
      <c r="E523">
        <v>603541.96022727271</v>
      </c>
      <c r="F523">
        <v>602259.78409090906</v>
      </c>
      <c r="G523">
        <v>600977.60795454541</v>
      </c>
      <c r="H523">
        <v>599695.43181818177</v>
      </c>
      <c r="I523">
        <v>598413.25568181812</v>
      </c>
      <c r="J523">
        <v>597131.07954545447</v>
      </c>
      <c r="K523">
        <v>595848.90340909082</v>
      </c>
      <c r="L523">
        <v>594566.72727272718</v>
      </c>
      <c r="M523">
        <v>593284.55113636353</v>
      </c>
      <c r="N523">
        <v>592002.375</v>
      </c>
      <c r="O523">
        <v>589741.28749999998</v>
      </c>
      <c r="P523">
        <v>587480.19999999995</v>
      </c>
      <c r="Q523">
        <v>585219.11249999993</v>
      </c>
      <c r="R523">
        <v>582958.02499999991</v>
      </c>
      <c r="S523">
        <v>580696.93749999988</v>
      </c>
      <c r="T523">
        <v>578435.84999999986</v>
      </c>
      <c r="U523">
        <v>576174.76249999984</v>
      </c>
      <c r="V523">
        <v>573913.67499999981</v>
      </c>
      <c r="W523">
        <v>571652.58749999979</v>
      </c>
      <c r="X523">
        <v>569391.5</v>
      </c>
      <c r="Y523">
        <v>566042.26875000005</v>
      </c>
      <c r="Z523">
        <v>562693.03750000009</v>
      </c>
      <c r="AA523">
        <v>559343.80625000014</v>
      </c>
      <c r="AB523">
        <v>555994.57500000019</v>
      </c>
      <c r="AC523">
        <v>552645.34375000023</v>
      </c>
      <c r="AD523">
        <v>549296.11250000028</v>
      </c>
      <c r="AE523">
        <v>545946.88125000033</v>
      </c>
      <c r="AF523">
        <v>542597.65000000037</v>
      </c>
      <c r="AG523">
        <v>539248.41875000042</v>
      </c>
      <c r="AH523">
        <v>535899.1875</v>
      </c>
    </row>
    <row r="524" spans="1:34">
      <c r="A524" t="s">
        <v>148</v>
      </c>
      <c r="B524" t="s">
        <v>179</v>
      </c>
      <c r="C524">
        <f t="shared" si="8"/>
        <v>1970989</v>
      </c>
      <c r="D524">
        <v>1130193.0681818181</v>
      </c>
      <c r="E524">
        <v>1127822.7613636362</v>
      </c>
      <c r="F524">
        <v>1125452.4545454544</v>
      </c>
      <c r="G524">
        <v>1123082.1477272725</v>
      </c>
      <c r="H524">
        <v>1120711.8409090906</v>
      </c>
      <c r="I524">
        <v>1118341.5340909087</v>
      </c>
      <c r="J524">
        <v>1115971.2272727268</v>
      </c>
      <c r="K524">
        <v>1113600.9204545449</v>
      </c>
      <c r="L524">
        <v>1111230.6136363631</v>
      </c>
      <c r="M524">
        <v>1108860.3068181812</v>
      </c>
      <c r="N524">
        <v>1106490</v>
      </c>
      <c r="O524">
        <v>1102237.0375000001</v>
      </c>
      <c r="P524">
        <v>1097984.0750000002</v>
      </c>
      <c r="Q524">
        <v>1093731.1125000003</v>
      </c>
      <c r="R524">
        <v>1089478.1500000004</v>
      </c>
      <c r="S524">
        <v>1085225.1875000005</v>
      </c>
      <c r="T524">
        <v>1080972.2250000006</v>
      </c>
      <c r="U524">
        <v>1076719.2625000007</v>
      </c>
      <c r="V524">
        <v>1072466.3000000007</v>
      </c>
      <c r="W524">
        <v>1068213.3375000008</v>
      </c>
      <c r="X524">
        <v>1063960.375</v>
      </c>
      <c r="Y524">
        <v>1057607.15625</v>
      </c>
      <c r="Z524">
        <v>1051253.9375</v>
      </c>
      <c r="AA524">
        <v>1044900.71875</v>
      </c>
      <c r="AB524">
        <v>1038547.5</v>
      </c>
      <c r="AC524">
        <v>1032194.28125</v>
      </c>
      <c r="AD524">
        <v>1025841.0625</v>
      </c>
      <c r="AE524">
        <v>1019487.84375</v>
      </c>
      <c r="AF524">
        <v>1013134.625</v>
      </c>
      <c r="AG524">
        <v>1006781.40625</v>
      </c>
      <c r="AH524">
        <v>1000428.1875</v>
      </c>
    </row>
    <row r="525" spans="1:34">
      <c r="A525" t="s">
        <v>148</v>
      </c>
      <c r="B525" t="s">
        <v>179</v>
      </c>
      <c r="C525">
        <f t="shared" si="8"/>
        <v>19902010</v>
      </c>
      <c r="D525">
        <v>1248572</v>
      </c>
      <c r="E525">
        <v>1248374</v>
      </c>
      <c r="F525">
        <v>1248176</v>
      </c>
      <c r="G525">
        <v>1247978</v>
      </c>
      <c r="H525">
        <v>1247780</v>
      </c>
      <c r="I525">
        <v>1247582</v>
      </c>
      <c r="J525">
        <v>1247384</v>
      </c>
      <c r="K525">
        <v>1247186</v>
      </c>
      <c r="L525">
        <v>1246988</v>
      </c>
      <c r="M525">
        <v>1246790</v>
      </c>
      <c r="N525">
        <v>1246592</v>
      </c>
      <c r="O525">
        <v>1245990.2000000002</v>
      </c>
      <c r="P525">
        <v>1245388.4000000004</v>
      </c>
      <c r="Q525">
        <v>1244786.6000000006</v>
      </c>
      <c r="R525">
        <v>1244184.8000000007</v>
      </c>
      <c r="S525">
        <v>1243583.0000000009</v>
      </c>
      <c r="T525">
        <v>1242981.2000000011</v>
      </c>
      <c r="U525">
        <v>1242379.4000000013</v>
      </c>
      <c r="V525">
        <v>1241777.6000000015</v>
      </c>
      <c r="W525">
        <v>1241175.8000000017</v>
      </c>
      <c r="X525">
        <v>1240574.0000000009</v>
      </c>
      <c r="Y525">
        <v>1239214.1062500009</v>
      </c>
      <c r="Z525">
        <v>1237854.2125000008</v>
      </c>
      <c r="AA525">
        <v>1236494.3187500008</v>
      </c>
      <c r="AB525">
        <v>1235134.4250000007</v>
      </c>
      <c r="AC525">
        <v>1233774.5312500007</v>
      </c>
      <c r="AD525">
        <v>1232414.6375000007</v>
      </c>
      <c r="AE525">
        <v>1231054.7437500006</v>
      </c>
      <c r="AF525">
        <v>1229694.8500000006</v>
      </c>
      <c r="AG525">
        <v>1228334.9562500005</v>
      </c>
      <c r="AH525">
        <v>1226975.0625000009</v>
      </c>
    </row>
    <row r="526" spans="1:34">
      <c r="A526" t="s">
        <v>148</v>
      </c>
      <c r="B526" t="s">
        <v>179</v>
      </c>
      <c r="C526">
        <f t="shared" si="8"/>
        <v>2012020</v>
      </c>
      <c r="D526">
        <v>210913.58930090911</v>
      </c>
      <c r="E526">
        <v>210913.59072181821</v>
      </c>
      <c r="F526">
        <v>210913.59214272731</v>
      </c>
      <c r="G526">
        <v>210913.59356363642</v>
      </c>
      <c r="H526">
        <v>210913.59498454552</v>
      </c>
      <c r="I526">
        <v>210913.59640545462</v>
      </c>
      <c r="J526">
        <v>210913.59782636372</v>
      </c>
      <c r="K526">
        <v>210913.59924727282</v>
      </c>
      <c r="L526">
        <v>210913.60066818193</v>
      </c>
      <c r="M526">
        <v>210913.60208909103</v>
      </c>
      <c r="N526">
        <v>210913.60351000002</v>
      </c>
      <c r="O526">
        <v>210911.26894000001</v>
      </c>
      <c r="P526">
        <v>210908.93437</v>
      </c>
      <c r="Q526">
        <v>210906.5998</v>
      </c>
      <c r="R526">
        <v>210904.26522999999</v>
      </c>
      <c r="S526">
        <v>210901.93065999998</v>
      </c>
      <c r="T526">
        <v>210899.59608999998</v>
      </c>
      <c r="U526">
        <v>210897.26151999997</v>
      </c>
      <c r="V526">
        <v>210894.92694999996</v>
      </c>
      <c r="W526">
        <v>210892.59237999996</v>
      </c>
      <c r="X526">
        <v>210890.25781000001</v>
      </c>
      <c r="Y526">
        <v>210839.42460699999</v>
      </c>
      <c r="Z526">
        <v>210788.59140399998</v>
      </c>
      <c r="AA526">
        <v>210737.75820099996</v>
      </c>
      <c r="AB526">
        <v>210686.92499799994</v>
      </c>
      <c r="AC526">
        <v>210636.09179499993</v>
      </c>
      <c r="AD526">
        <v>210585.25859199991</v>
      </c>
      <c r="AE526">
        <v>210534.42538899989</v>
      </c>
      <c r="AF526">
        <v>210483.59218599988</v>
      </c>
      <c r="AG526">
        <v>210432.75898299986</v>
      </c>
      <c r="AH526">
        <v>210381.92577999993</v>
      </c>
    </row>
    <row r="527" spans="1:34">
      <c r="A527" t="s">
        <v>148</v>
      </c>
      <c r="B527" t="s">
        <v>181</v>
      </c>
      <c r="C527">
        <f t="shared" si="8"/>
        <v>1945</v>
      </c>
      <c r="D527">
        <v>926547.42613636365</v>
      </c>
      <c r="E527">
        <v>922026.91477272729</v>
      </c>
      <c r="F527">
        <v>917506.40340909094</v>
      </c>
      <c r="G527">
        <v>912985.89204545459</v>
      </c>
      <c r="H527">
        <v>908465.38068181823</v>
      </c>
      <c r="I527">
        <v>903944.86931818188</v>
      </c>
      <c r="J527">
        <v>899424.35795454553</v>
      </c>
      <c r="K527">
        <v>894903.84659090918</v>
      </c>
      <c r="L527">
        <v>890383.33522727282</v>
      </c>
      <c r="M527">
        <v>885862.82386363647</v>
      </c>
      <c r="N527">
        <v>881342.3125</v>
      </c>
      <c r="O527">
        <v>875046.39375000005</v>
      </c>
      <c r="P527">
        <v>868750.47500000009</v>
      </c>
      <c r="Q527">
        <v>862454.55625000014</v>
      </c>
      <c r="R527">
        <v>856158.63750000019</v>
      </c>
      <c r="S527">
        <v>849862.71875000023</v>
      </c>
      <c r="T527">
        <v>843566.80000000028</v>
      </c>
      <c r="U527">
        <v>837270.88125000033</v>
      </c>
      <c r="V527">
        <v>830974.96250000037</v>
      </c>
      <c r="W527">
        <v>824679.04375000042</v>
      </c>
      <c r="X527">
        <v>818383.125</v>
      </c>
      <c r="Y527">
        <v>810241.8125</v>
      </c>
      <c r="Z527">
        <v>802100.5</v>
      </c>
      <c r="AA527">
        <v>793959.1875</v>
      </c>
      <c r="AB527">
        <v>785817.875</v>
      </c>
      <c r="AC527">
        <v>777676.5625</v>
      </c>
      <c r="AD527">
        <v>769535.25</v>
      </c>
      <c r="AE527">
        <v>761393.9375</v>
      </c>
      <c r="AF527">
        <v>753252.625</v>
      </c>
      <c r="AG527">
        <v>745111.3125</v>
      </c>
      <c r="AH527">
        <v>736970</v>
      </c>
    </row>
    <row r="528" spans="1:34">
      <c r="A528" t="s">
        <v>148</v>
      </c>
      <c r="B528" t="s">
        <v>181</v>
      </c>
      <c r="C528">
        <f t="shared" si="8"/>
        <v>1945969</v>
      </c>
      <c r="D528">
        <v>1769311.6590909092</v>
      </c>
      <c r="E528">
        <v>1765469.8181818184</v>
      </c>
      <c r="F528">
        <v>1761627.9772727275</v>
      </c>
      <c r="G528">
        <v>1757786.1363636367</v>
      </c>
      <c r="H528">
        <v>1753944.2954545459</v>
      </c>
      <c r="I528">
        <v>1750102.4545454551</v>
      </c>
      <c r="J528">
        <v>1746260.6136363642</v>
      </c>
      <c r="K528">
        <v>1742418.7727272734</v>
      </c>
      <c r="L528">
        <v>1738576.9318181826</v>
      </c>
      <c r="M528">
        <v>1734735.0909090918</v>
      </c>
      <c r="N528">
        <v>1730893.25</v>
      </c>
      <c r="O528">
        <v>1723594.8625</v>
      </c>
      <c r="P528">
        <v>1716296.4750000001</v>
      </c>
      <c r="Q528">
        <v>1708998.0875000001</v>
      </c>
      <c r="R528">
        <v>1701699.7000000002</v>
      </c>
      <c r="S528">
        <v>1694401.3125000002</v>
      </c>
      <c r="T528">
        <v>1687102.9250000003</v>
      </c>
      <c r="U528">
        <v>1679804.5375000003</v>
      </c>
      <c r="V528">
        <v>1672506.1500000004</v>
      </c>
      <c r="W528">
        <v>1665207.7625000004</v>
      </c>
      <c r="X528">
        <v>1657909.375</v>
      </c>
      <c r="Y528">
        <v>1646579.45</v>
      </c>
      <c r="Z528">
        <v>1635249.5249999999</v>
      </c>
      <c r="AA528">
        <v>1623919.5999999999</v>
      </c>
      <c r="AB528">
        <v>1612589.6749999998</v>
      </c>
      <c r="AC528">
        <v>1601259.7499999998</v>
      </c>
      <c r="AD528">
        <v>1589929.8249999997</v>
      </c>
      <c r="AE528">
        <v>1578599.8999999997</v>
      </c>
      <c r="AF528">
        <v>1567269.9749999996</v>
      </c>
      <c r="AG528">
        <v>1555940.0499999996</v>
      </c>
      <c r="AH528">
        <v>1544610.125</v>
      </c>
    </row>
    <row r="529" spans="1:34">
      <c r="A529" t="s">
        <v>148</v>
      </c>
      <c r="B529" t="s">
        <v>181</v>
      </c>
      <c r="C529">
        <f t="shared" si="8"/>
        <v>1970989</v>
      </c>
      <c r="D529">
        <v>1648652.8068181816</v>
      </c>
      <c r="E529">
        <v>1641519.2386363633</v>
      </c>
      <c r="F529">
        <v>1634385.6704545449</v>
      </c>
      <c r="G529">
        <v>1627252.1022727266</v>
      </c>
      <c r="H529">
        <v>1620118.5340909082</v>
      </c>
      <c r="I529">
        <v>1612984.9659090899</v>
      </c>
      <c r="J529">
        <v>1605851.3977272715</v>
      </c>
      <c r="K529">
        <v>1598717.8295454532</v>
      </c>
      <c r="L529">
        <v>1591584.2613636348</v>
      </c>
      <c r="M529">
        <v>1584450.6931818165</v>
      </c>
      <c r="N529">
        <v>1577317.125</v>
      </c>
      <c r="O529">
        <v>1563364.0750000002</v>
      </c>
      <c r="P529">
        <v>1549411.0250000004</v>
      </c>
      <c r="Q529">
        <v>1535457.9750000006</v>
      </c>
      <c r="R529">
        <v>1521504.9250000007</v>
      </c>
      <c r="S529">
        <v>1507551.8750000009</v>
      </c>
      <c r="T529">
        <v>1493598.8250000011</v>
      </c>
      <c r="U529">
        <v>1479645.7750000013</v>
      </c>
      <c r="V529">
        <v>1465692.7250000015</v>
      </c>
      <c r="W529">
        <v>1451739.6750000017</v>
      </c>
      <c r="X529">
        <v>1437786.625</v>
      </c>
      <c r="Y529">
        <v>1415821.0249999999</v>
      </c>
      <c r="Z529">
        <v>1393855.4249999998</v>
      </c>
      <c r="AA529">
        <v>1371889.8249999997</v>
      </c>
      <c r="AB529">
        <v>1349924.2249999996</v>
      </c>
      <c r="AC529">
        <v>1327958.6249999995</v>
      </c>
      <c r="AD529">
        <v>1305993.0249999994</v>
      </c>
      <c r="AE529">
        <v>1284027.4249999993</v>
      </c>
      <c r="AF529">
        <v>1262061.8249999993</v>
      </c>
      <c r="AG529">
        <v>1240096.2249999992</v>
      </c>
      <c r="AH529">
        <v>1218130.625</v>
      </c>
    </row>
    <row r="530" spans="1:34">
      <c r="A530" t="s">
        <v>148</v>
      </c>
      <c r="B530" t="s">
        <v>181</v>
      </c>
      <c r="C530">
        <f t="shared" si="8"/>
        <v>19902010</v>
      </c>
      <c r="D530">
        <v>478078.48011363635</v>
      </c>
      <c r="E530">
        <v>477670.21022727271</v>
      </c>
      <c r="F530">
        <v>477261.94034090906</v>
      </c>
      <c r="G530">
        <v>476853.67045454541</v>
      </c>
      <c r="H530">
        <v>476445.40056818177</v>
      </c>
      <c r="I530">
        <v>476037.13068181812</v>
      </c>
      <c r="J530">
        <v>475628.86079545447</v>
      </c>
      <c r="K530">
        <v>475220.59090909082</v>
      </c>
      <c r="L530">
        <v>474812.32102272718</v>
      </c>
      <c r="M530">
        <v>474404.05113636353</v>
      </c>
      <c r="N530">
        <v>473995.78125</v>
      </c>
      <c r="O530">
        <v>473044.95937500003</v>
      </c>
      <c r="P530">
        <v>472094.13750000007</v>
      </c>
      <c r="Q530">
        <v>471143.3156250001</v>
      </c>
      <c r="R530">
        <v>470192.49375000014</v>
      </c>
      <c r="S530">
        <v>469241.67187500017</v>
      </c>
      <c r="T530">
        <v>468290.85000000021</v>
      </c>
      <c r="U530">
        <v>467340.02812500024</v>
      </c>
      <c r="V530">
        <v>466389.20625000028</v>
      </c>
      <c r="W530">
        <v>465438.38437500031</v>
      </c>
      <c r="X530">
        <v>464487.5625</v>
      </c>
      <c r="Y530">
        <v>462712.62812499999</v>
      </c>
      <c r="Z530">
        <v>460937.69374999998</v>
      </c>
      <c r="AA530">
        <v>459162.75937499997</v>
      </c>
      <c r="AB530">
        <v>457387.82499999995</v>
      </c>
      <c r="AC530">
        <v>455612.89062499994</v>
      </c>
      <c r="AD530">
        <v>453837.95624999993</v>
      </c>
      <c r="AE530">
        <v>452063.02187499992</v>
      </c>
      <c r="AF530">
        <v>450288.08749999991</v>
      </c>
      <c r="AG530">
        <v>448513.1531249999</v>
      </c>
      <c r="AH530">
        <v>446738.21875</v>
      </c>
    </row>
    <row r="531" spans="1:34">
      <c r="A531" t="s">
        <v>148</v>
      </c>
      <c r="B531" t="s">
        <v>181</v>
      </c>
      <c r="C531">
        <f t="shared" si="8"/>
        <v>2012020</v>
      </c>
      <c r="D531">
        <v>259958.53053909092</v>
      </c>
      <c r="E531">
        <v>259958.52982818184</v>
      </c>
      <c r="F531">
        <v>259958.52911727276</v>
      </c>
      <c r="G531">
        <v>259958.52840636368</v>
      </c>
      <c r="H531">
        <v>259958.5276954546</v>
      </c>
      <c r="I531">
        <v>259958.52698454552</v>
      </c>
      <c r="J531">
        <v>259958.52627363644</v>
      </c>
      <c r="K531">
        <v>259958.52556272736</v>
      </c>
      <c r="L531">
        <v>259958.52485181828</v>
      </c>
      <c r="M531">
        <v>259958.5241409092</v>
      </c>
      <c r="N531">
        <v>259958.52343000015</v>
      </c>
      <c r="O531">
        <v>259956.95643900015</v>
      </c>
      <c r="P531">
        <v>259955.38944800015</v>
      </c>
      <c r="Q531">
        <v>259953.82245700015</v>
      </c>
      <c r="R531">
        <v>259952.25546600015</v>
      </c>
      <c r="S531">
        <v>259950.68847500015</v>
      </c>
      <c r="T531">
        <v>259949.12148400015</v>
      </c>
      <c r="U531">
        <v>259947.55449300015</v>
      </c>
      <c r="V531">
        <v>259945.98750200015</v>
      </c>
      <c r="W531">
        <v>259944.42051100015</v>
      </c>
      <c r="X531">
        <v>259942.85352000021</v>
      </c>
      <c r="Y531">
        <v>259894.6980520002</v>
      </c>
      <c r="Z531">
        <v>259846.54258400021</v>
      </c>
      <c r="AA531">
        <v>259798.38711600023</v>
      </c>
      <c r="AB531">
        <v>259750.23164800025</v>
      </c>
      <c r="AC531">
        <v>259702.07618000027</v>
      </c>
      <c r="AD531">
        <v>259653.92071200028</v>
      </c>
      <c r="AE531">
        <v>259605.7652440003</v>
      </c>
      <c r="AF531">
        <v>259557.60977600032</v>
      </c>
      <c r="AG531">
        <v>259509.45430800034</v>
      </c>
      <c r="AH531">
        <v>259461.29884000032</v>
      </c>
    </row>
    <row r="532" spans="1:34">
      <c r="A532" t="s">
        <v>148</v>
      </c>
      <c r="B532" t="s">
        <v>183</v>
      </c>
      <c r="C532">
        <f t="shared" si="8"/>
        <v>1945</v>
      </c>
      <c r="D532">
        <v>466209.75852272729</v>
      </c>
      <c r="E532">
        <v>463913.07954545459</v>
      </c>
      <c r="F532">
        <v>461616.40056818188</v>
      </c>
      <c r="G532">
        <v>459319.72159090918</v>
      </c>
      <c r="H532">
        <v>457023.04261363647</v>
      </c>
      <c r="I532">
        <v>454726.36363636376</v>
      </c>
      <c r="J532">
        <v>452429.68465909106</v>
      </c>
      <c r="K532">
        <v>450133.00568181835</v>
      </c>
      <c r="L532">
        <v>447836.32670454565</v>
      </c>
      <c r="M532">
        <v>445539.64772727294</v>
      </c>
      <c r="N532">
        <v>443242.96875</v>
      </c>
      <c r="O532">
        <v>440066.06562499999</v>
      </c>
      <c r="P532">
        <v>436889.16249999998</v>
      </c>
      <c r="Q532">
        <v>433712.25937499997</v>
      </c>
      <c r="R532">
        <v>430535.35624999995</v>
      </c>
      <c r="S532">
        <v>427358.45312499994</v>
      </c>
      <c r="T532">
        <v>424181.54999999993</v>
      </c>
      <c r="U532">
        <v>421004.64687499992</v>
      </c>
      <c r="V532">
        <v>417827.74374999991</v>
      </c>
      <c r="W532">
        <v>414650.8406249999</v>
      </c>
      <c r="X532">
        <v>411473.9375</v>
      </c>
      <c r="Y532">
        <v>407376.72499999998</v>
      </c>
      <c r="Z532">
        <v>403279.51249999995</v>
      </c>
      <c r="AA532">
        <v>399182.29999999993</v>
      </c>
      <c r="AB532">
        <v>395085.08749999991</v>
      </c>
      <c r="AC532">
        <v>390987.87499999988</v>
      </c>
      <c r="AD532">
        <v>386890.66249999986</v>
      </c>
      <c r="AE532">
        <v>382793.44999999984</v>
      </c>
      <c r="AF532">
        <v>378696.23749999981</v>
      </c>
      <c r="AG532">
        <v>374599.02499999979</v>
      </c>
      <c r="AH532">
        <v>370501.8125</v>
      </c>
    </row>
    <row r="533" spans="1:34">
      <c r="A533" t="s">
        <v>148</v>
      </c>
      <c r="B533" t="s">
        <v>183</v>
      </c>
      <c r="C533">
        <f t="shared" si="8"/>
        <v>1945969</v>
      </c>
      <c r="D533">
        <v>851923.17613636365</v>
      </c>
      <c r="E533">
        <v>850083.10227272729</v>
      </c>
      <c r="F533">
        <v>848243.02840909094</v>
      </c>
      <c r="G533">
        <v>846402.95454545459</v>
      </c>
      <c r="H533">
        <v>844562.88068181823</v>
      </c>
      <c r="I533">
        <v>842722.80681818188</v>
      </c>
      <c r="J533">
        <v>840882.73295454553</v>
      </c>
      <c r="K533">
        <v>839042.65909090918</v>
      </c>
      <c r="L533">
        <v>837202.58522727282</v>
      </c>
      <c r="M533">
        <v>835362.51136363647</v>
      </c>
      <c r="N533">
        <v>833522.4375</v>
      </c>
      <c r="O533">
        <v>830045.78125</v>
      </c>
      <c r="P533">
        <v>826569.125</v>
      </c>
      <c r="Q533">
        <v>823092.46875</v>
      </c>
      <c r="R533">
        <v>819615.8125</v>
      </c>
      <c r="S533">
        <v>816139.15625</v>
      </c>
      <c r="T533">
        <v>812662.5</v>
      </c>
      <c r="U533">
        <v>809185.84375</v>
      </c>
      <c r="V533">
        <v>805709.1875</v>
      </c>
      <c r="W533">
        <v>802232.53125</v>
      </c>
      <c r="X533">
        <v>798755.875</v>
      </c>
      <c r="Y533">
        <v>793439.47499999998</v>
      </c>
      <c r="Z533">
        <v>788123.07499999995</v>
      </c>
      <c r="AA533">
        <v>782806.67499999993</v>
      </c>
      <c r="AB533">
        <v>777490.27499999991</v>
      </c>
      <c r="AC533">
        <v>772173.87499999988</v>
      </c>
      <c r="AD533">
        <v>766857.47499999986</v>
      </c>
      <c r="AE533">
        <v>761541.07499999984</v>
      </c>
      <c r="AF533">
        <v>756224.67499999981</v>
      </c>
      <c r="AG533">
        <v>750908.27499999979</v>
      </c>
      <c r="AH533">
        <v>745591.875</v>
      </c>
    </row>
    <row r="534" spans="1:34">
      <c r="A534" t="s">
        <v>148</v>
      </c>
      <c r="B534" t="s">
        <v>183</v>
      </c>
      <c r="C534">
        <f t="shared" si="8"/>
        <v>1970989</v>
      </c>
      <c r="D534">
        <v>1643167.0340909092</v>
      </c>
      <c r="E534">
        <v>1639636.0681818184</v>
      </c>
      <c r="F534">
        <v>1636105.1022727275</v>
      </c>
      <c r="G534">
        <v>1632574.1363636367</v>
      </c>
      <c r="H534">
        <v>1629043.1704545459</v>
      </c>
      <c r="I534">
        <v>1625512.2045454551</v>
      </c>
      <c r="J534">
        <v>1621981.2386363642</v>
      </c>
      <c r="K534">
        <v>1618450.2727272734</v>
      </c>
      <c r="L534">
        <v>1614919.3068181826</v>
      </c>
      <c r="M534">
        <v>1611388.3409090918</v>
      </c>
      <c r="N534">
        <v>1607857.375</v>
      </c>
      <c r="O534">
        <v>1601026.8125</v>
      </c>
      <c r="P534">
        <v>1594196.25</v>
      </c>
      <c r="Q534">
        <v>1587365.6875</v>
      </c>
      <c r="R534">
        <v>1580535.125</v>
      </c>
      <c r="S534">
        <v>1573704.5625</v>
      </c>
      <c r="T534">
        <v>1566874</v>
      </c>
      <c r="U534">
        <v>1560043.4375</v>
      </c>
      <c r="V534">
        <v>1553212.875</v>
      </c>
      <c r="W534">
        <v>1546382.3125</v>
      </c>
      <c r="X534">
        <v>1539551.75</v>
      </c>
      <c r="Y534">
        <v>1529003.175</v>
      </c>
      <c r="Z534">
        <v>1518454.6</v>
      </c>
      <c r="AA534">
        <v>1507906.0250000001</v>
      </c>
      <c r="AB534">
        <v>1497357.4500000002</v>
      </c>
      <c r="AC534">
        <v>1486808.8750000002</v>
      </c>
      <c r="AD534">
        <v>1476260.3000000003</v>
      </c>
      <c r="AE534">
        <v>1465711.7250000003</v>
      </c>
      <c r="AF534">
        <v>1455163.1500000004</v>
      </c>
      <c r="AG534">
        <v>1444614.5750000004</v>
      </c>
      <c r="AH534">
        <v>1434066</v>
      </c>
    </row>
    <row r="535" spans="1:34">
      <c r="A535" t="s">
        <v>148</v>
      </c>
      <c r="B535" t="s">
        <v>183</v>
      </c>
      <c r="C535">
        <f t="shared" si="8"/>
        <v>19902010</v>
      </c>
      <c r="D535">
        <v>622900.28125</v>
      </c>
      <c r="E535">
        <v>622686.125</v>
      </c>
      <c r="F535">
        <v>622471.96875</v>
      </c>
      <c r="G535">
        <v>622257.8125</v>
      </c>
      <c r="H535">
        <v>622043.65625</v>
      </c>
      <c r="I535">
        <v>621829.5</v>
      </c>
      <c r="J535">
        <v>621615.34375</v>
      </c>
      <c r="K535">
        <v>621401.1875</v>
      </c>
      <c r="L535">
        <v>621187.03125</v>
      </c>
      <c r="M535">
        <v>620972.875</v>
      </c>
      <c r="N535">
        <v>620758.71875</v>
      </c>
      <c r="O535">
        <v>620235.01875000005</v>
      </c>
      <c r="P535">
        <v>619711.31875000009</v>
      </c>
      <c r="Q535">
        <v>619187.61875000014</v>
      </c>
      <c r="R535">
        <v>618663.91875000019</v>
      </c>
      <c r="S535">
        <v>618140.21875000023</v>
      </c>
      <c r="T535">
        <v>617616.51875000028</v>
      </c>
      <c r="U535">
        <v>617092.81875000033</v>
      </c>
      <c r="V535">
        <v>616569.11875000037</v>
      </c>
      <c r="W535">
        <v>616045.41875000042</v>
      </c>
      <c r="X535">
        <v>615521.71875000047</v>
      </c>
      <c r="Y535">
        <v>614518.42500000051</v>
      </c>
      <c r="Z535">
        <v>613515.13125000056</v>
      </c>
      <c r="AA535">
        <v>612511.83750000061</v>
      </c>
      <c r="AB535">
        <v>611508.54375000065</v>
      </c>
      <c r="AC535">
        <v>610505.2500000007</v>
      </c>
      <c r="AD535">
        <v>609501.95625000075</v>
      </c>
      <c r="AE535">
        <v>608498.66250000079</v>
      </c>
      <c r="AF535">
        <v>607495.36875000084</v>
      </c>
      <c r="AG535">
        <v>606492.07500000088</v>
      </c>
      <c r="AH535">
        <v>605488.78125000047</v>
      </c>
    </row>
    <row r="536" spans="1:34">
      <c r="A536" t="s">
        <v>148</v>
      </c>
      <c r="B536" t="s">
        <v>183</v>
      </c>
      <c r="C536">
        <f t="shared" si="8"/>
        <v>2012020</v>
      </c>
      <c r="D536">
        <v>84917.523440000004</v>
      </c>
      <c r="E536">
        <v>84917.523440000004</v>
      </c>
      <c r="F536">
        <v>84917.523440000004</v>
      </c>
      <c r="G536">
        <v>84917.523440000004</v>
      </c>
      <c r="H536">
        <v>84917.523440000004</v>
      </c>
      <c r="I536">
        <v>84917.523440000004</v>
      </c>
      <c r="J536">
        <v>84917.523440000004</v>
      </c>
      <c r="K536">
        <v>84917.523440000004</v>
      </c>
      <c r="L536">
        <v>84917.523440000004</v>
      </c>
      <c r="M536">
        <v>84917.523440000004</v>
      </c>
      <c r="N536">
        <v>84917.523440000004</v>
      </c>
      <c r="O536">
        <v>84916.764943999995</v>
      </c>
      <c r="P536">
        <v>84916.006448</v>
      </c>
      <c r="Q536">
        <v>84915.247952000005</v>
      </c>
      <c r="R536">
        <v>84914.48945600001</v>
      </c>
      <c r="S536">
        <v>84913.730960000015</v>
      </c>
      <c r="T536">
        <v>84912.97246400002</v>
      </c>
      <c r="U536">
        <v>84912.213968000025</v>
      </c>
      <c r="V536">
        <v>84911.455472000031</v>
      </c>
      <c r="W536">
        <v>84910.696976000036</v>
      </c>
      <c r="X536">
        <v>84909.938480000012</v>
      </c>
      <c r="Y536">
        <v>84886.182229000013</v>
      </c>
      <c r="Z536">
        <v>84862.425978000014</v>
      </c>
      <c r="AA536">
        <v>84838.669727000015</v>
      </c>
      <c r="AB536">
        <v>84814.913476000016</v>
      </c>
      <c r="AC536">
        <v>84791.157225000017</v>
      </c>
      <c r="AD536">
        <v>84767.400974000018</v>
      </c>
      <c r="AE536">
        <v>84743.644723000019</v>
      </c>
      <c r="AF536">
        <v>84719.888472000021</v>
      </c>
      <c r="AG536">
        <v>84696.132221000022</v>
      </c>
      <c r="AH536">
        <v>84672.375970000023</v>
      </c>
    </row>
    <row r="537" spans="1:34">
      <c r="A537" t="s">
        <v>148</v>
      </c>
      <c r="B537" t="s">
        <v>185</v>
      </c>
      <c r="C537">
        <f t="shared" si="8"/>
        <v>1945</v>
      </c>
      <c r="D537">
        <v>381234.94602272729</v>
      </c>
      <c r="E537">
        <v>379415.04829545459</v>
      </c>
      <c r="F537">
        <v>377595.15056818188</v>
      </c>
      <c r="G537">
        <v>375775.25284090918</v>
      </c>
      <c r="H537">
        <v>373955.35511363647</v>
      </c>
      <c r="I537">
        <v>372135.45738636376</v>
      </c>
      <c r="J537">
        <v>370315.55965909106</v>
      </c>
      <c r="K537">
        <v>368495.66193181835</v>
      </c>
      <c r="L537">
        <v>366675.76420454565</v>
      </c>
      <c r="M537">
        <v>364855.86647727294</v>
      </c>
      <c r="N537">
        <v>363035.96875</v>
      </c>
      <c r="O537">
        <v>360499.234375</v>
      </c>
      <c r="P537">
        <v>357962.5</v>
      </c>
      <c r="Q537">
        <v>355425.765625</v>
      </c>
      <c r="R537">
        <v>352889.03125</v>
      </c>
      <c r="S537">
        <v>350352.296875</v>
      </c>
      <c r="T537">
        <v>347815.5625</v>
      </c>
      <c r="U537">
        <v>345278.828125</v>
      </c>
      <c r="V537">
        <v>342742.09375</v>
      </c>
      <c r="W537">
        <v>340205.359375</v>
      </c>
      <c r="X537">
        <v>337668.625</v>
      </c>
      <c r="Y537">
        <v>334378.06874999998</v>
      </c>
      <c r="Z537">
        <v>331087.51249999995</v>
      </c>
      <c r="AA537">
        <v>327796.95624999993</v>
      </c>
      <c r="AB537">
        <v>324506.39999999991</v>
      </c>
      <c r="AC537">
        <v>321215.84374999988</v>
      </c>
      <c r="AD537">
        <v>317925.28749999986</v>
      </c>
      <c r="AE537">
        <v>314634.73124999984</v>
      </c>
      <c r="AF537">
        <v>311344.17499999981</v>
      </c>
      <c r="AG537">
        <v>308053.61874999979</v>
      </c>
      <c r="AH537">
        <v>304763.0625</v>
      </c>
    </row>
    <row r="538" spans="1:34">
      <c r="A538" t="s">
        <v>148</v>
      </c>
      <c r="B538" t="s">
        <v>185</v>
      </c>
      <c r="C538">
        <f t="shared" si="8"/>
        <v>1945969</v>
      </c>
      <c r="D538">
        <v>870489.17045454541</v>
      </c>
      <c r="E538">
        <v>868633.84090909082</v>
      </c>
      <c r="F538">
        <v>866778.51136363624</v>
      </c>
      <c r="G538">
        <v>864923.18181818165</v>
      </c>
      <c r="H538">
        <v>863067.85227272706</v>
      </c>
      <c r="I538">
        <v>861212.52272727247</v>
      </c>
      <c r="J538">
        <v>859357.19318181789</v>
      </c>
      <c r="K538">
        <v>857501.8636363633</v>
      </c>
      <c r="L538">
        <v>855646.53409090871</v>
      </c>
      <c r="M538">
        <v>853791.20454545412</v>
      </c>
      <c r="N538">
        <v>851935.875</v>
      </c>
      <c r="O538">
        <v>848648.1</v>
      </c>
      <c r="P538">
        <v>845360.32499999995</v>
      </c>
      <c r="Q538">
        <v>842072.54999999993</v>
      </c>
      <c r="R538">
        <v>838784.77499999991</v>
      </c>
      <c r="S538">
        <v>835496.99999999988</v>
      </c>
      <c r="T538">
        <v>832209.22499999986</v>
      </c>
      <c r="U538">
        <v>828921.44999999984</v>
      </c>
      <c r="V538">
        <v>825633.67499999981</v>
      </c>
      <c r="W538">
        <v>822345.89999999979</v>
      </c>
      <c r="X538">
        <v>819058.125</v>
      </c>
      <c r="Y538">
        <v>814134.11250000005</v>
      </c>
      <c r="Z538">
        <v>809210.10000000009</v>
      </c>
      <c r="AA538">
        <v>804286.08750000014</v>
      </c>
      <c r="AB538">
        <v>799362.07500000019</v>
      </c>
      <c r="AC538">
        <v>794438.06250000023</v>
      </c>
      <c r="AD538">
        <v>789514.05000000028</v>
      </c>
      <c r="AE538">
        <v>784590.03750000033</v>
      </c>
      <c r="AF538">
        <v>779666.02500000037</v>
      </c>
      <c r="AG538">
        <v>774742.01250000042</v>
      </c>
      <c r="AH538">
        <v>769818</v>
      </c>
    </row>
    <row r="539" spans="1:34">
      <c r="A539" t="s">
        <v>148</v>
      </c>
      <c r="B539" t="s">
        <v>185</v>
      </c>
      <c r="C539">
        <f t="shared" si="8"/>
        <v>1970989</v>
      </c>
      <c r="D539">
        <v>788874.95454545459</v>
      </c>
      <c r="E539">
        <v>785543.90909090918</v>
      </c>
      <c r="F539">
        <v>782212.86363636376</v>
      </c>
      <c r="G539">
        <v>778881.81818181835</v>
      </c>
      <c r="H539">
        <v>775550.77272727294</v>
      </c>
      <c r="I539">
        <v>772219.72727272753</v>
      </c>
      <c r="J539">
        <v>768888.68181818211</v>
      </c>
      <c r="K539">
        <v>765557.6363636367</v>
      </c>
      <c r="L539">
        <v>762226.59090909129</v>
      </c>
      <c r="M539">
        <v>758895.54545454588</v>
      </c>
      <c r="N539">
        <v>755564.5</v>
      </c>
      <c r="O539">
        <v>749530.64999999991</v>
      </c>
      <c r="P539">
        <v>743496.79999999981</v>
      </c>
      <c r="Q539">
        <v>737462.94999999972</v>
      </c>
      <c r="R539">
        <v>731429.09999999963</v>
      </c>
      <c r="S539">
        <v>725395.24999999953</v>
      </c>
      <c r="T539">
        <v>719361.39999999944</v>
      </c>
      <c r="U539">
        <v>713327.54999999935</v>
      </c>
      <c r="V539">
        <v>707293.69999999925</v>
      </c>
      <c r="W539">
        <v>701259.84999999916</v>
      </c>
      <c r="X539">
        <v>695226</v>
      </c>
      <c r="Y539">
        <v>686087.55</v>
      </c>
      <c r="Z539">
        <v>676949.10000000009</v>
      </c>
      <c r="AA539">
        <v>667810.65000000014</v>
      </c>
      <c r="AB539">
        <v>658672.20000000019</v>
      </c>
      <c r="AC539">
        <v>649533.75000000023</v>
      </c>
      <c r="AD539">
        <v>640395.30000000028</v>
      </c>
      <c r="AE539">
        <v>631256.85000000033</v>
      </c>
      <c r="AF539">
        <v>622118.40000000037</v>
      </c>
      <c r="AG539">
        <v>612979.95000000042</v>
      </c>
      <c r="AH539">
        <v>603841.5</v>
      </c>
    </row>
    <row r="540" spans="1:34">
      <c r="A540" t="s">
        <v>148</v>
      </c>
      <c r="B540" t="s">
        <v>185</v>
      </c>
      <c r="C540">
        <f t="shared" si="8"/>
        <v>19902010</v>
      </c>
      <c r="D540">
        <v>3345798.8409090908</v>
      </c>
      <c r="E540">
        <v>3345474.9318181816</v>
      </c>
      <c r="F540">
        <v>3345151.0227272725</v>
      </c>
      <c r="G540">
        <v>3344827.1136363633</v>
      </c>
      <c r="H540">
        <v>3344503.2045454541</v>
      </c>
      <c r="I540">
        <v>3344179.2954545449</v>
      </c>
      <c r="J540">
        <v>3343855.3863636358</v>
      </c>
      <c r="K540">
        <v>3343531.4772727266</v>
      </c>
      <c r="L540">
        <v>3343207.5681818174</v>
      </c>
      <c r="M540">
        <v>3342883.6590909082</v>
      </c>
      <c r="N540">
        <v>3342559.7500000009</v>
      </c>
      <c r="O540">
        <v>3341468.037500001</v>
      </c>
      <c r="P540">
        <v>3340376.3250000011</v>
      </c>
      <c r="Q540">
        <v>3339284.6125000012</v>
      </c>
      <c r="R540">
        <v>3338192.9000000013</v>
      </c>
      <c r="S540">
        <v>3337101.1875000014</v>
      </c>
      <c r="T540">
        <v>3336009.4750000015</v>
      </c>
      <c r="U540">
        <v>3334917.7625000016</v>
      </c>
      <c r="V540">
        <v>3333826.0500000017</v>
      </c>
      <c r="W540">
        <v>3332734.3375000018</v>
      </c>
      <c r="X540">
        <v>3331642.6250000019</v>
      </c>
      <c r="Y540">
        <v>3328796.6562500019</v>
      </c>
      <c r="Z540">
        <v>3325950.6875000019</v>
      </c>
      <c r="AA540">
        <v>3323104.7187500019</v>
      </c>
      <c r="AB540">
        <v>3320258.7500000019</v>
      </c>
      <c r="AC540">
        <v>3317412.7812500019</v>
      </c>
      <c r="AD540">
        <v>3314566.8125000019</v>
      </c>
      <c r="AE540">
        <v>3311720.8437500019</v>
      </c>
      <c r="AF540">
        <v>3308874.8750000019</v>
      </c>
      <c r="AG540">
        <v>3306028.9062500019</v>
      </c>
      <c r="AH540">
        <v>3303182.9375000009</v>
      </c>
    </row>
    <row r="541" spans="1:34">
      <c r="A541" t="s">
        <v>148</v>
      </c>
      <c r="B541" t="s">
        <v>185</v>
      </c>
      <c r="C541">
        <f t="shared" si="8"/>
        <v>2012020</v>
      </c>
      <c r="D541">
        <v>1045458.8359299999</v>
      </c>
      <c r="E541">
        <v>1045458.8359299999</v>
      </c>
      <c r="F541">
        <v>1045458.8359299999</v>
      </c>
      <c r="G541">
        <v>1045458.8359299999</v>
      </c>
      <c r="H541">
        <v>1045458.8359299999</v>
      </c>
      <c r="I541">
        <v>1045458.8359299999</v>
      </c>
      <c r="J541">
        <v>1045458.8359299999</v>
      </c>
      <c r="K541">
        <v>1045458.8359299999</v>
      </c>
      <c r="L541">
        <v>1045458.8359299999</v>
      </c>
      <c r="M541">
        <v>1045458.8359299999</v>
      </c>
      <c r="N541">
        <v>1045458.8359299999</v>
      </c>
      <c r="O541">
        <v>1045442.20468</v>
      </c>
      <c r="P541">
        <v>1045425.57343</v>
      </c>
      <c r="Q541">
        <v>1045408.94218</v>
      </c>
      <c r="R541">
        <v>1045392.31093</v>
      </c>
      <c r="S541">
        <v>1045375.6796800001</v>
      </c>
      <c r="T541">
        <v>1045359.0484300001</v>
      </c>
      <c r="U541">
        <v>1045342.4171800001</v>
      </c>
      <c r="V541">
        <v>1045325.7859300001</v>
      </c>
      <c r="W541">
        <v>1045309.1546800002</v>
      </c>
      <c r="X541">
        <v>1045292.5234299999</v>
      </c>
      <c r="Y541">
        <v>1044981.0183519999</v>
      </c>
      <c r="Z541">
        <v>1044669.5132739999</v>
      </c>
      <c r="AA541">
        <v>1044358.0081959999</v>
      </c>
      <c r="AB541">
        <v>1044046.5031179999</v>
      </c>
      <c r="AC541">
        <v>1043734.9980399999</v>
      </c>
      <c r="AD541">
        <v>1043423.4929619998</v>
      </c>
      <c r="AE541">
        <v>1043111.9878839998</v>
      </c>
      <c r="AF541">
        <v>1042800.4828059998</v>
      </c>
      <c r="AG541">
        <v>1042488.9777279998</v>
      </c>
      <c r="AH541">
        <v>1042177.4726499997</v>
      </c>
    </row>
    <row r="542" spans="1:34">
      <c r="A542" t="s">
        <v>150</v>
      </c>
      <c r="B542" t="s">
        <v>175</v>
      </c>
      <c r="C542">
        <f t="shared" si="8"/>
        <v>1945</v>
      </c>
      <c r="D542">
        <v>1740109.9886363635</v>
      </c>
      <c r="E542">
        <v>1734740.1022727271</v>
      </c>
      <c r="F542">
        <v>1729370.2159090906</v>
      </c>
      <c r="G542">
        <v>1724000.3295454541</v>
      </c>
      <c r="H542">
        <v>1718630.4431818177</v>
      </c>
      <c r="I542">
        <v>1713260.5568181812</v>
      </c>
      <c r="J542">
        <v>1707890.6704545447</v>
      </c>
      <c r="K542">
        <v>1702520.7840909082</v>
      </c>
      <c r="L542">
        <v>1697150.8977272718</v>
      </c>
      <c r="M542">
        <v>1691781.0113636353</v>
      </c>
      <c r="N542">
        <v>1686411.125</v>
      </c>
      <c r="O542">
        <v>1679281.8875</v>
      </c>
      <c r="P542">
        <v>1672152.65</v>
      </c>
      <c r="Q542">
        <v>1665023.4124999999</v>
      </c>
      <c r="R542">
        <v>1657894.1749999998</v>
      </c>
      <c r="S542">
        <v>1650764.9374999998</v>
      </c>
      <c r="T542">
        <v>1643635.6999999997</v>
      </c>
      <c r="U542">
        <v>1636506.4624999997</v>
      </c>
      <c r="V542">
        <v>1629377.2249999996</v>
      </c>
      <c r="W542">
        <v>1622247.9874999996</v>
      </c>
      <c r="X542">
        <v>1615118.75</v>
      </c>
      <c r="Y542">
        <v>1605544.3625</v>
      </c>
      <c r="Z542">
        <v>1595969.9750000001</v>
      </c>
      <c r="AA542">
        <v>1586395.5875000001</v>
      </c>
      <c r="AB542">
        <v>1576821.2000000002</v>
      </c>
      <c r="AC542">
        <v>1567246.8125000002</v>
      </c>
      <c r="AD542">
        <v>1557672.4250000003</v>
      </c>
      <c r="AE542">
        <v>1548098.0375000003</v>
      </c>
      <c r="AF542">
        <v>1538523.6500000004</v>
      </c>
      <c r="AG542">
        <v>1528949.2625000004</v>
      </c>
      <c r="AH542">
        <v>1519374.875</v>
      </c>
    </row>
    <row r="543" spans="1:34">
      <c r="A543" t="s">
        <v>150</v>
      </c>
      <c r="B543" t="s">
        <v>175</v>
      </c>
      <c r="C543">
        <f t="shared" si="8"/>
        <v>1945969</v>
      </c>
      <c r="D543">
        <v>632767.3125</v>
      </c>
      <c r="E543">
        <v>630814.625</v>
      </c>
      <c r="F543">
        <v>628861.9375</v>
      </c>
      <c r="G543">
        <v>626909.25</v>
      </c>
      <c r="H543">
        <v>624956.5625</v>
      </c>
      <c r="I543">
        <v>623003.875</v>
      </c>
      <c r="J543">
        <v>621051.1875</v>
      </c>
      <c r="K543">
        <v>619098.5</v>
      </c>
      <c r="L543">
        <v>617145.8125</v>
      </c>
      <c r="M543">
        <v>615193.125</v>
      </c>
      <c r="N543">
        <v>613240.4375</v>
      </c>
      <c r="O543">
        <v>610647.98750000005</v>
      </c>
      <c r="P543">
        <v>608055.53750000009</v>
      </c>
      <c r="Q543">
        <v>605463.08750000014</v>
      </c>
      <c r="R543">
        <v>602870.63750000019</v>
      </c>
      <c r="S543">
        <v>600278.18750000023</v>
      </c>
      <c r="T543">
        <v>597685.73750000028</v>
      </c>
      <c r="U543">
        <v>595093.28750000033</v>
      </c>
      <c r="V543">
        <v>592500.83750000037</v>
      </c>
      <c r="W543">
        <v>589908.38750000042</v>
      </c>
      <c r="X543">
        <v>587315.9375</v>
      </c>
      <c r="Y543">
        <v>583834.33750000002</v>
      </c>
      <c r="Z543">
        <v>580352.73750000005</v>
      </c>
      <c r="AA543">
        <v>576871.13750000007</v>
      </c>
      <c r="AB543">
        <v>573389.53750000009</v>
      </c>
      <c r="AC543">
        <v>569907.93750000012</v>
      </c>
      <c r="AD543">
        <v>566426.33750000014</v>
      </c>
      <c r="AE543">
        <v>562944.73750000016</v>
      </c>
      <c r="AF543">
        <v>559463.13750000019</v>
      </c>
      <c r="AG543">
        <v>555981.53750000021</v>
      </c>
      <c r="AH543">
        <v>552499.9375</v>
      </c>
    </row>
    <row r="544" spans="1:34">
      <c r="A544" t="s">
        <v>150</v>
      </c>
      <c r="B544" t="s">
        <v>175</v>
      </c>
      <c r="C544">
        <f t="shared" si="8"/>
        <v>1970989</v>
      </c>
      <c r="D544">
        <v>385657.69886363635</v>
      </c>
      <c r="E544">
        <v>384156.49147727271</v>
      </c>
      <c r="F544">
        <v>382655.28409090906</v>
      </c>
      <c r="G544">
        <v>381154.07670454541</v>
      </c>
      <c r="H544">
        <v>379652.86931818177</v>
      </c>
      <c r="I544">
        <v>378151.66193181812</v>
      </c>
      <c r="J544">
        <v>376650.45454545447</v>
      </c>
      <c r="K544">
        <v>375149.24715909082</v>
      </c>
      <c r="L544">
        <v>373648.03977272718</v>
      </c>
      <c r="M544">
        <v>372146.83238636353</v>
      </c>
      <c r="N544">
        <v>370645.625</v>
      </c>
      <c r="O544">
        <v>368125.24375000002</v>
      </c>
      <c r="P544">
        <v>365604.86250000005</v>
      </c>
      <c r="Q544">
        <v>363084.48125000007</v>
      </c>
      <c r="R544">
        <v>360564.10000000009</v>
      </c>
      <c r="S544">
        <v>358043.71875000012</v>
      </c>
      <c r="T544">
        <v>355523.33750000014</v>
      </c>
      <c r="U544">
        <v>353002.95625000016</v>
      </c>
      <c r="V544">
        <v>350482.57500000019</v>
      </c>
      <c r="W544">
        <v>347962.19375000021</v>
      </c>
      <c r="X544">
        <v>345441.8125</v>
      </c>
      <c r="Y544">
        <v>341306.95625000005</v>
      </c>
      <c r="Z544">
        <v>337172.10000000009</v>
      </c>
      <c r="AA544">
        <v>333037.24375000014</v>
      </c>
      <c r="AB544">
        <v>328902.38750000019</v>
      </c>
      <c r="AC544">
        <v>324767.53125000023</v>
      </c>
      <c r="AD544">
        <v>320632.67500000028</v>
      </c>
      <c r="AE544">
        <v>316497.81875000033</v>
      </c>
      <c r="AF544">
        <v>312362.96250000037</v>
      </c>
      <c r="AG544">
        <v>308228.10625000042</v>
      </c>
      <c r="AH544">
        <v>304093.25</v>
      </c>
    </row>
    <row r="545" spans="1:34">
      <c r="A545" t="s">
        <v>150</v>
      </c>
      <c r="B545" t="s">
        <v>175</v>
      </c>
      <c r="C545">
        <f t="shared" si="8"/>
        <v>19902010</v>
      </c>
      <c r="D545">
        <v>1581653.2784090908</v>
      </c>
      <c r="E545">
        <v>1581296.3693181816</v>
      </c>
      <c r="F545">
        <v>1580939.4602272725</v>
      </c>
      <c r="G545">
        <v>1580582.5511363633</v>
      </c>
      <c r="H545">
        <v>1580225.6420454541</v>
      </c>
      <c r="I545">
        <v>1579868.7329545449</v>
      </c>
      <c r="J545">
        <v>1579511.8238636358</v>
      </c>
      <c r="K545">
        <v>1579154.9147727266</v>
      </c>
      <c r="L545">
        <v>1578798.0056818174</v>
      </c>
      <c r="M545">
        <v>1578441.0965909082</v>
      </c>
      <c r="N545">
        <v>1578084.1874999988</v>
      </c>
      <c r="O545">
        <v>1577377.6437499989</v>
      </c>
      <c r="P545">
        <v>1576671.0999999987</v>
      </c>
      <c r="Q545">
        <v>1575964.5562499985</v>
      </c>
      <c r="R545">
        <v>1575258.0124999983</v>
      </c>
      <c r="S545">
        <v>1574551.4687499981</v>
      </c>
      <c r="T545">
        <v>1573844.924999998</v>
      </c>
      <c r="U545">
        <v>1573138.3812499978</v>
      </c>
      <c r="V545">
        <v>1572431.8374999976</v>
      </c>
      <c r="W545">
        <v>1571725.2937499974</v>
      </c>
      <c r="X545">
        <v>1571018.7499999981</v>
      </c>
      <c r="Y545">
        <v>1569449.1687499981</v>
      </c>
      <c r="Z545">
        <v>1567879.587499998</v>
      </c>
      <c r="AA545">
        <v>1566310.006249998</v>
      </c>
      <c r="AB545">
        <v>1564740.424999998</v>
      </c>
      <c r="AC545">
        <v>1563170.8437499979</v>
      </c>
      <c r="AD545">
        <v>1561601.2624999979</v>
      </c>
      <c r="AE545">
        <v>1560031.6812499978</v>
      </c>
      <c r="AF545">
        <v>1558462.0999999978</v>
      </c>
      <c r="AG545">
        <v>1556892.5187499977</v>
      </c>
      <c r="AH545">
        <v>1555322.9374999981</v>
      </c>
    </row>
    <row r="546" spans="1:34">
      <c r="A546" t="s">
        <v>150</v>
      </c>
      <c r="B546" t="s">
        <v>175</v>
      </c>
      <c r="C546">
        <f t="shared" si="8"/>
        <v>2012020</v>
      </c>
      <c r="D546">
        <v>297758.97016636358</v>
      </c>
      <c r="E546">
        <v>297727.7997127272</v>
      </c>
      <c r="F546">
        <v>297696.62925909081</v>
      </c>
      <c r="G546">
        <v>297665.45880545443</v>
      </c>
      <c r="H546">
        <v>297634.28835181805</v>
      </c>
      <c r="I546">
        <v>297603.11789818166</v>
      </c>
      <c r="J546">
        <v>297571.94744454528</v>
      </c>
      <c r="K546">
        <v>297540.7769909089</v>
      </c>
      <c r="L546">
        <v>297509.60653727251</v>
      </c>
      <c r="M546">
        <v>297478.43608363613</v>
      </c>
      <c r="N546">
        <v>297447.26562999998</v>
      </c>
      <c r="O546">
        <v>297446.25625400001</v>
      </c>
      <c r="P546">
        <v>297445.24687799998</v>
      </c>
      <c r="Q546">
        <v>297444.23750199995</v>
      </c>
      <c r="R546">
        <v>297443.22812599991</v>
      </c>
      <c r="S546">
        <v>297442.21874999988</v>
      </c>
      <c r="T546">
        <v>297441.20937399985</v>
      </c>
      <c r="U546">
        <v>297440.19999799982</v>
      </c>
      <c r="V546">
        <v>297439.19062199979</v>
      </c>
      <c r="W546">
        <v>297438.18124599976</v>
      </c>
      <c r="X546">
        <v>297437.17186999973</v>
      </c>
      <c r="Y546">
        <v>297387.73437099974</v>
      </c>
      <c r="Z546">
        <v>297338.29687199974</v>
      </c>
      <c r="AA546">
        <v>297288.85937299975</v>
      </c>
      <c r="AB546">
        <v>297239.42187399976</v>
      </c>
      <c r="AC546">
        <v>297189.98437499977</v>
      </c>
      <c r="AD546">
        <v>297140.54687599977</v>
      </c>
      <c r="AE546">
        <v>297091.10937699978</v>
      </c>
      <c r="AF546">
        <v>297041.67187799979</v>
      </c>
      <c r="AG546">
        <v>296992.2343789998</v>
      </c>
      <c r="AH546">
        <v>296942.79687999975</v>
      </c>
    </row>
    <row r="547" spans="1:34">
      <c r="A547" t="s">
        <v>150</v>
      </c>
      <c r="B547" t="s">
        <v>177</v>
      </c>
      <c r="C547">
        <f t="shared" si="8"/>
        <v>1945</v>
      </c>
      <c r="D547">
        <v>1349205.6136363635</v>
      </c>
      <c r="E547">
        <v>1345184.3522727271</v>
      </c>
      <c r="F547">
        <v>1341163.0909090906</v>
      </c>
      <c r="G547">
        <v>1337141.8295454541</v>
      </c>
      <c r="H547">
        <v>1333120.5681818177</v>
      </c>
      <c r="I547">
        <v>1329099.3068181812</v>
      </c>
      <c r="J547">
        <v>1325078.0454545447</v>
      </c>
      <c r="K547">
        <v>1321056.7840909082</v>
      </c>
      <c r="L547">
        <v>1317035.5227272718</v>
      </c>
      <c r="M547">
        <v>1313014.2613636353</v>
      </c>
      <c r="N547">
        <v>1308993</v>
      </c>
      <c r="O547">
        <v>1303467.0125</v>
      </c>
      <c r="P547">
        <v>1297941.0249999999</v>
      </c>
      <c r="Q547">
        <v>1292415.0374999999</v>
      </c>
      <c r="R547">
        <v>1286889.0499999998</v>
      </c>
      <c r="S547">
        <v>1281363.0624999998</v>
      </c>
      <c r="T547">
        <v>1275837.0749999997</v>
      </c>
      <c r="U547">
        <v>1270311.0874999997</v>
      </c>
      <c r="V547">
        <v>1264785.0999999996</v>
      </c>
      <c r="W547">
        <v>1259259.1124999996</v>
      </c>
      <c r="X547">
        <v>1253733.125</v>
      </c>
      <c r="Y547">
        <v>1246312.7875000001</v>
      </c>
      <c r="Z547">
        <v>1238892.4500000002</v>
      </c>
      <c r="AA547">
        <v>1231472.1125000003</v>
      </c>
      <c r="AB547">
        <v>1224051.7750000004</v>
      </c>
      <c r="AC547">
        <v>1216631.4375000005</v>
      </c>
      <c r="AD547">
        <v>1209211.1000000006</v>
      </c>
      <c r="AE547">
        <v>1201790.7625000007</v>
      </c>
      <c r="AF547">
        <v>1194370.4250000007</v>
      </c>
      <c r="AG547">
        <v>1186950.0875000008</v>
      </c>
      <c r="AH547">
        <v>1179529.75</v>
      </c>
    </row>
    <row r="548" spans="1:34">
      <c r="A548" t="s">
        <v>150</v>
      </c>
      <c r="B548" t="s">
        <v>177</v>
      </c>
      <c r="C548">
        <f t="shared" si="8"/>
        <v>1945969</v>
      </c>
      <c r="D548">
        <v>490620.22443181818</v>
      </c>
      <c r="E548">
        <v>489157.94886363635</v>
      </c>
      <c r="F548">
        <v>487695.67329545453</v>
      </c>
      <c r="G548">
        <v>486233.39772727271</v>
      </c>
      <c r="H548">
        <v>484771.12215909088</v>
      </c>
      <c r="I548">
        <v>483308.84659090906</v>
      </c>
      <c r="J548">
        <v>481846.57102272724</v>
      </c>
      <c r="K548">
        <v>480384.29545454541</v>
      </c>
      <c r="L548">
        <v>478922.01988636359</v>
      </c>
      <c r="M548">
        <v>477459.74431818177</v>
      </c>
      <c r="N548">
        <v>475997.46875</v>
      </c>
      <c r="O548">
        <v>473988.02187499998</v>
      </c>
      <c r="P548">
        <v>471978.57499999995</v>
      </c>
      <c r="Q548">
        <v>469969.12812499993</v>
      </c>
      <c r="R548">
        <v>467959.68124999991</v>
      </c>
      <c r="S548">
        <v>465950.23437499988</v>
      </c>
      <c r="T548">
        <v>463940.78749999986</v>
      </c>
      <c r="U548">
        <v>461931.34062499984</v>
      </c>
      <c r="V548">
        <v>459921.89374999981</v>
      </c>
      <c r="W548">
        <v>457912.44687499979</v>
      </c>
      <c r="X548">
        <v>455903</v>
      </c>
      <c r="Y548">
        <v>453204.69374999998</v>
      </c>
      <c r="Z548">
        <v>450506.38749999995</v>
      </c>
      <c r="AA548">
        <v>447808.08124999993</v>
      </c>
      <c r="AB548">
        <v>445109.77499999991</v>
      </c>
      <c r="AC548">
        <v>442411.46874999988</v>
      </c>
      <c r="AD548">
        <v>439713.16249999986</v>
      </c>
      <c r="AE548">
        <v>437014.85624999984</v>
      </c>
      <c r="AF548">
        <v>434316.54999999981</v>
      </c>
      <c r="AG548">
        <v>431618.24374999979</v>
      </c>
      <c r="AH548">
        <v>428919.9375</v>
      </c>
    </row>
    <row r="549" spans="1:34">
      <c r="A549" t="s">
        <v>150</v>
      </c>
      <c r="B549" t="s">
        <v>177</v>
      </c>
      <c r="C549">
        <f t="shared" si="8"/>
        <v>1970989</v>
      </c>
      <c r="D549">
        <v>735837.4730154546</v>
      </c>
      <c r="E549">
        <v>734949.05540090916</v>
      </c>
      <c r="F549">
        <v>734060.63778636372</v>
      </c>
      <c r="G549">
        <v>733172.22017181828</v>
      </c>
      <c r="H549">
        <v>732283.80255727284</v>
      </c>
      <c r="I549">
        <v>731395.3849427274</v>
      </c>
      <c r="J549">
        <v>730506.96732818196</v>
      </c>
      <c r="K549">
        <v>729618.54971363652</v>
      </c>
      <c r="L549">
        <v>728730.13209909108</v>
      </c>
      <c r="M549">
        <v>727841.71448454564</v>
      </c>
      <c r="N549">
        <v>726953.29687000031</v>
      </c>
      <c r="O549">
        <v>725386.72187000036</v>
      </c>
      <c r="P549">
        <v>723820.1468700004</v>
      </c>
      <c r="Q549">
        <v>722253.57187000045</v>
      </c>
      <c r="R549">
        <v>720686.9968700005</v>
      </c>
      <c r="S549">
        <v>719120.42187000054</v>
      </c>
      <c r="T549">
        <v>717553.84687000059</v>
      </c>
      <c r="U549">
        <v>715987.27187000064</v>
      </c>
      <c r="V549">
        <v>714420.69687000068</v>
      </c>
      <c r="W549">
        <v>712854.12187000073</v>
      </c>
      <c r="X549">
        <v>711287.54687000054</v>
      </c>
      <c r="Y549">
        <v>708781.95624600048</v>
      </c>
      <c r="Z549">
        <v>706276.36562200042</v>
      </c>
      <c r="AA549">
        <v>703770.77499800036</v>
      </c>
      <c r="AB549">
        <v>701265.1843740003</v>
      </c>
      <c r="AC549">
        <v>698759.59375000023</v>
      </c>
      <c r="AD549">
        <v>696254.00312600017</v>
      </c>
      <c r="AE549">
        <v>693748.41250200011</v>
      </c>
      <c r="AF549">
        <v>691242.82187800005</v>
      </c>
      <c r="AG549">
        <v>688737.23125399998</v>
      </c>
      <c r="AH549">
        <v>686231.64063000027</v>
      </c>
    </row>
    <row r="550" spans="1:34">
      <c r="A550" t="s">
        <v>150</v>
      </c>
      <c r="B550" t="s">
        <v>177</v>
      </c>
      <c r="C550">
        <f t="shared" si="8"/>
        <v>19902010</v>
      </c>
      <c r="D550">
        <v>610421.73863636365</v>
      </c>
      <c r="E550">
        <v>610291.85227272729</v>
      </c>
      <c r="F550">
        <v>610161.96590909094</v>
      </c>
      <c r="G550">
        <v>610032.07954545459</v>
      </c>
      <c r="H550">
        <v>609902.19318181823</v>
      </c>
      <c r="I550">
        <v>609772.30681818188</v>
      </c>
      <c r="J550">
        <v>609642.42045454553</v>
      </c>
      <c r="K550">
        <v>609512.53409090918</v>
      </c>
      <c r="L550">
        <v>609382.64772727282</v>
      </c>
      <c r="M550">
        <v>609252.76136363647</v>
      </c>
      <c r="N550">
        <v>609122.875</v>
      </c>
      <c r="O550">
        <v>608639.73749999993</v>
      </c>
      <c r="P550">
        <v>608156.59999999986</v>
      </c>
      <c r="Q550">
        <v>607673.46249999979</v>
      </c>
      <c r="R550">
        <v>607190.32499999972</v>
      </c>
      <c r="S550">
        <v>606707.18749999965</v>
      </c>
      <c r="T550">
        <v>606224.04999999958</v>
      </c>
      <c r="U550">
        <v>605740.91249999951</v>
      </c>
      <c r="V550">
        <v>605257.77499999944</v>
      </c>
      <c r="W550">
        <v>604774.63749999937</v>
      </c>
      <c r="X550">
        <v>604291.5</v>
      </c>
      <c r="Y550">
        <v>603160.15</v>
      </c>
      <c r="Z550">
        <v>602028.80000000005</v>
      </c>
      <c r="AA550">
        <v>600897.45000000007</v>
      </c>
      <c r="AB550">
        <v>599766.10000000009</v>
      </c>
      <c r="AC550">
        <v>598634.75000000012</v>
      </c>
      <c r="AD550">
        <v>597503.40000000014</v>
      </c>
      <c r="AE550">
        <v>596372.05000000016</v>
      </c>
      <c r="AF550">
        <v>595240.70000000019</v>
      </c>
      <c r="AG550">
        <v>594109.35000000021</v>
      </c>
      <c r="AH550">
        <v>592978</v>
      </c>
    </row>
    <row r="551" spans="1:34">
      <c r="A551" t="s">
        <v>150</v>
      </c>
      <c r="B551" t="s">
        <v>177</v>
      </c>
      <c r="C551">
        <f t="shared" si="8"/>
        <v>2012020</v>
      </c>
      <c r="D551">
        <v>276079.67276090907</v>
      </c>
      <c r="E551">
        <v>276079.67560181813</v>
      </c>
      <c r="F551">
        <v>276079.67844272719</v>
      </c>
      <c r="G551">
        <v>276079.68128363625</v>
      </c>
      <c r="H551">
        <v>276079.68412454531</v>
      </c>
      <c r="I551">
        <v>276079.68696545437</v>
      </c>
      <c r="J551">
        <v>276079.68980636343</v>
      </c>
      <c r="K551">
        <v>276079.69264727249</v>
      </c>
      <c r="L551">
        <v>276079.69548818155</v>
      </c>
      <c r="M551">
        <v>276079.69832909061</v>
      </c>
      <c r="N551">
        <v>276079.70116999984</v>
      </c>
      <c r="O551">
        <v>276076.16425599984</v>
      </c>
      <c r="P551">
        <v>276072.62734199985</v>
      </c>
      <c r="Q551">
        <v>276069.09042799985</v>
      </c>
      <c r="R551">
        <v>276065.55351399985</v>
      </c>
      <c r="S551">
        <v>276062.01659999986</v>
      </c>
      <c r="T551">
        <v>276058.47968599986</v>
      </c>
      <c r="U551">
        <v>276054.94277199986</v>
      </c>
      <c r="V551">
        <v>276051.40585799987</v>
      </c>
      <c r="W551">
        <v>276047.86894399987</v>
      </c>
      <c r="X551">
        <v>276044.33202999999</v>
      </c>
      <c r="Y551">
        <v>275959.39277199993</v>
      </c>
      <c r="Z551">
        <v>275874.45351399994</v>
      </c>
      <c r="AA551">
        <v>275789.51425599994</v>
      </c>
      <c r="AB551">
        <v>275704.57499799994</v>
      </c>
      <c r="AC551">
        <v>275619.63573999994</v>
      </c>
      <c r="AD551">
        <v>275534.69648199994</v>
      </c>
      <c r="AE551">
        <v>275449.75722399994</v>
      </c>
      <c r="AF551">
        <v>275364.81796599994</v>
      </c>
      <c r="AG551">
        <v>275279.87870799995</v>
      </c>
      <c r="AH551">
        <v>275194.93945000001</v>
      </c>
    </row>
    <row r="552" spans="1:34">
      <c r="A552" t="s">
        <v>150</v>
      </c>
      <c r="B552" t="s">
        <v>179</v>
      </c>
      <c r="C552">
        <f t="shared" si="8"/>
        <v>1945</v>
      </c>
      <c r="D552">
        <v>761600.36931818177</v>
      </c>
      <c r="E552">
        <v>759328.98863636353</v>
      </c>
      <c r="F552">
        <v>757057.6079545453</v>
      </c>
      <c r="G552">
        <v>754786.22727272706</v>
      </c>
      <c r="H552">
        <v>752514.84659090883</v>
      </c>
      <c r="I552">
        <v>750243.46590909059</v>
      </c>
      <c r="J552">
        <v>747972.08522727236</v>
      </c>
      <c r="K552">
        <v>745700.70454545412</v>
      </c>
      <c r="L552">
        <v>743429.32386363589</v>
      </c>
      <c r="M552">
        <v>741157.94318181765</v>
      </c>
      <c r="N552">
        <v>738886.5625</v>
      </c>
      <c r="O552">
        <v>735765.61250000005</v>
      </c>
      <c r="P552">
        <v>732644.66250000009</v>
      </c>
      <c r="Q552">
        <v>729523.71250000014</v>
      </c>
      <c r="R552">
        <v>726402.76250000019</v>
      </c>
      <c r="S552">
        <v>723281.81250000023</v>
      </c>
      <c r="T552">
        <v>720160.86250000028</v>
      </c>
      <c r="U552">
        <v>717039.91250000033</v>
      </c>
      <c r="V552">
        <v>713918.96250000037</v>
      </c>
      <c r="W552">
        <v>710798.01250000042</v>
      </c>
      <c r="X552">
        <v>707677.0625</v>
      </c>
      <c r="Y552">
        <v>703488.74375000002</v>
      </c>
      <c r="Z552">
        <v>699300.42500000005</v>
      </c>
      <c r="AA552">
        <v>695112.10625000007</v>
      </c>
      <c r="AB552">
        <v>690923.78750000009</v>
      </c>
      <c r="AC552">
        <v>686735.46875000012</v>
      </c>
      <c r="AD552">
        <v>682547.15000000014</v>
      </c>
      <c r="AE552">
        <v>678358.83125000016</v>
      </c>
      <c r="AF552">
        <v>674170.51250000019</v>
      </c>
      <c r="AG552">
        <v>669982.19375000021</v>
      </c>
      <c r="AH552">
        <v>665793.875</v>
      </c>
    </row>
    <row r="553" spans="1:34">
      <c r="A553" t="s">
        <v>150</v>
      </c>
      <c r="B553" t="s">
        <v>179</v>
      </c>
      <c r="C553">
        <f t="shared" si="8"/>
        <v>1945969</v>
      </c>
      <c r="D553">
        <v>276945.60511363635</v>
      </c>
      <c r="E553">
        <v>276119.64772727271</v>
      </c>
      <c r="F553">
        <v>275293.69034090906</v>
      </c>
      <c r="G553">
        <v>274467.73295454541</v>
      </c>
      <c r="H553">
        <v>273641.77556818177</v>
      </c>
      <c r="I553">
        <v>272815.81818181812</v>
      </c>
      <c r="J553">
        <v>271989.86079545447</v>
      </c>
      <c r="K553">
        <v>271163.90340909082</v>
      </c>
      <c r="L553">
        <v>270337.94602272718</v>
      </c>
      <c r="M553">
        <v>269511.98863636353</v>
      </c>
      <c r="N553">
        <v>268686.03125</v>
      </c>
      <c r="O553">
        <v>267551.140625</v>
      </c>
      <c r="P553">
        <v>266416.25</v>
      </c>
      <c r="Q553">
        <v>265281.359375</v>
      </c>
      <c r="R553">
        <v>264146.46875</v>
      </c>
      <c r="S553">
        <v>263011.578125</v>
      </c>
      <c r="T553">
        <v>261876.6875</v>
      </c>
      <c r="U553">
        <v>260741.796875</v>
      </c>
      <c r="V553">
        <v>259606.90625</v>
      </c>
      <c r="W553">
        <v>258472.015625</v>
      </c>
      <c r="X553">
        <v>257337.125</v>
      </c>
      <c r="Y553">
        <v>255814.1</v>
      </c>
      <c r="Z553">
        <v>254291.07500000001</v>
      </c>
      <c r="AA553">
        <v>252768.05000000002</v>
      </c>
      <c r="AB553">
        <v>251245.02500000002</v>
      </c>
      <c r="AC553">
        <v>249722.00000000003</v>
      </c>
      <c r="AD553">
        <v>248198.97500000003</v>
      </c>
      <c r="AE553">
        <v>246675.95000000004</v>
      </c>
      <c r="AF553">
        <v>245152.92500000005</v>
      </c>
      <c r="AG553">
        <v>243629.90000000005</v>
      </c>
      <c r="AH553">
        <v>242106.875</v>
      </c>
    </row>
    <row r="554" spans="1:34">
      <c r="A554" t="s">
        <v>150</v>
      </c>
      <c r="B554" t="s">
        <v>179</v>
      </c>
      <c r="C554">
        <f t="shared" si="8"/>
        <v>1970989</v>
      </c>
      <c r="D554">
        <v>350340.79971545457</v>
      </c>
      <c r="E554">
        <v>349884.28693090915</v>
      </c>
      <c r="F554">
        <v>349427.77414636372</v>
      </c>
      <c r="G554">
        <v>348971.26136181829</v>
      </c>
      <c r="H554">
        <v>348514.74857727287</v>
      </c>
      <c r="I554">
        <v>348058.23579272744</v>
      </c>
      <c r="J554">
        <v>347601.72300818202</v>
      </c>
      <c r="K554">
        <v>347145.21022363659</v>
      </c>
      <c r="L554">
        <v>346688.69743909116</v>
      </c>
      <c r="M554">
        <v>346232.18465454574</v>
      </c>
      <c r="N554">
        <v>345775.67187000031</v>
      </c>
      <c r="O554">
        <v>344992.52577600034</v>
      </c>
      <c r="P554">
        <v>344209.37968200038</v>
      </c>
      <c r="Q554">
        <v>343426.23358800041</v>
      </c>
      <c r="R554">
        <v>342643.08749400044</v>
      </c>
      <c r="S554">
        <v>341859.94140000048</v>
      </c>
      <c r="T554">
        <v>341076.79530600051</v>
      </c>
      <c r="U554">
        <v>340293.64921200054</v>
      </c>
      <c r="V554">
        <v>339510.50311800058</v>
      </c>
      <c r="W554">
        <v>338727.35702400061</v>
      </c>
      <c r="X554">
        <v>337944.21093000058</v>
      </c>
      <c r="Y554">
        <v>336713.80233700061</v>
      </c>
      <c r="Z554">
        <v>335483.39374400058</v>
      </c>
      <c r="AA554">
        <v>334252.98515100055</v>
      </c>
      <c r="AB554">
        <v>333022.57655800052</v>
      </c>
      <c r="AC554">
        <v>331792.1679650005</v>
      </c>
      <c r="AD554">
        <v>330561.75937200047</v>
      </c>
      <c r="AE554">
        <v>329331.35077900044</v>
      </c>
      <c r="AF554">
        <v>328100.94218600041</v>
      </c>
      <c r="AG554">
        <v>326870.53359300038</v>
      </c>
      <c r="AH554">
        <v>325640.12500000041</v>
      </c>
    </row>
    <row r="555" spans="1:34">
      <c r="A555" t="s">
        <v>150</v>
      </c>
      <c r="B555" t="s">
        <v>179</v>
      </c>
      <c r="C555">
        <f t="shared" si="8"/>
        <v>19902010</v>
      </c>
      <c r="D555">
        <v>543593.1875</v>
      </c>
      <c r="E555">
        <v>543526.90625</v>
      </c>
      <c r="F555">
        <v>543460.625</v>
      </c>
      <c r="G555">
        <v>543394.34375</v>
      </c>
      <c r="H555">
        <v>543328.0625</v>
      </c>
      <c r="I555">
        <v>543261.78125</v>
      </c>
      <c r="J555">
        <v>543195.5</v>
      </c>
      <c r="K555">
        <v>543129.21875</v>
      </c>
      <c r="L555">
        <v>543062.9375</v>
      </c>
      <c r="M555">
        <v>542996.65625</v>
      </c>
      <c r="N555">
        <v>542930.375</v>
      </c>
      <c r="O555">
        <v>542689.70156299998</v>
      </c>
      <c r="P555">
        <v>542449.02812599996</v>
      </c>
      <c r="Q555">
        <v>542208.35468899994</v>
      </c>
      <c r="R555">
        <v>541967.68125199992</v>
      </c>
      <c r="S555">
        <v>541727.0078149999</v>
      </c>
      <c r="T555">
        <v>541486.33437799988</v>
      </c>
      <c r="U555">
        <v>541245.66094099986</v>
      </c>
      <c r="V555">
        <v>541004.98750399984</v>
      </c>
      <c r="W555">
        <v>540764.31406699982</v>
      </c>
      <c r="X555">
        <v>540523.64062999981</v>
      </c>
      <c r="Y555">
        <v>539992.29531699978</v>
      </c>
      <c r="Z555">
        <v>539460.95000399975</v>
      </c>
      <c r="AA555">
        <v>538929.60469099972</v>
      </c>
      <c r="AB555">
        <v>538398.2593779997</v>
      </c>
      <c r="AC555">
        <v>537866.91406499967</v>
      </c>
      <c r="AD555">
        <v>537335.56875199964</v>
      </c>
      <c r="AE555">
        <v>536804.22343899962</v>
      </c>
      <c r="AF555">
        <v>536272.87812599959</v>
      </c>
      <c r="AG555">
        <v>535741.53281299956</v>
      </c>
      <c r="AH555">
        <v>535210.18749999953</v>
      </c>
    </row>
    <row r="556" spans="1:34">
      <c r="A556" t="s">
        <v>150</v>
      </c>
      <c r="B556" t="s">
        <v>179</v>
      </c>
      <c r="C556">
        <f t="shared" si="8"/>
        <v>2012020</v>
      </c>
      <c r="D556">
        <v>128819.09800909091</v>
      </c>
      <c r="E556">
        <v>128819.09445818182</v>
      </c>
      <c r="F556">
        <v>128819.09090727272</v>
      </c>
      <c r="G556">
        <v>128819.08735636363</v>
      </c>
      <c r="H556">
        <v>128819.08380545453</v>
      </c>
      <c r="I556">
        <v>128819.08025454544</v>
      </c>
      <c r="J556">
        <v>128819.07670363634</v>
      </c>
      <c r="K556">
        <v>128819.07315272724</v>
      </c>
      <c r="L556">
        <v>128819.06960181815</v>
      </c>
      <c r="M556">
        <v>128819.06605090905</v>
      </c>
      <c r="N556">
        <v>128819.0625</v>
      </c>
      <c r="O556">
        <v>128818.51503900001</v>
      </c>
      <c r="P556">
        <v>128817.96757800001</v>
      </c>
      <c r="Q556">
        <v>128817.42011700002</v>
      </c>
      <c r="R556">
        <v>128816.87265600002</v>
      </c>
      <c r="S556">
        <v>128816.32519500003</v>
      </c>
      <c r="T556">
        <v>128815.77773400003</v>
      </c>
      <c r="U556">
        <v>128815.23027300004</v>
      </c>
      <c r="V556">
        <v>128814.68281200004</v>
      </c>
      <c r="W556">
        <v>128814.13535100005</v>
      </c>
      <c r="X556">
        <v>128813.58789</v>
      </c>
      <c r="Y556">
        <v>128792.29492099999</v>
      </c>
      <c r="Z556">
        <v>128771.00195199999</v>
      </c>
      <c r="AA556">
        <v>128749.70898299999</v>
      </c>
      <c r="AB556">
        <v>128728.41601399999</v>
      </c>
      <c r="AC556">
        <v>128707.12304499999</v>
      </c>
      <c r="AD556">
        <v>128685.83007599998</v>
      </c>
      <c r="AE556">
        <v>128664.53710699998</v>
      </c>
      <c r="AF556">
        <v>128643.24413799998</v>
      </c>
      <c r="AG556">
        <v>128621.95116899998</v>
      </c>
      <c r="AH556">
        <v>128600.65819999995</v>
      </c>
    </row>
    <row r="557" spans="1:34">
      <c r="A557" t="s">
        <v>150</v>
      </c>
      <c r="B557" t="s">
        <v>181</v>
      </c>
      <c r="C557">
        <f t="shared" si="8"/>
        <v>1945</v>
      </c>
      <c r="D557">
        <v>1095327.7954545454</v>
      </c>
      <c r="E557">
        <v>1092061.3409090908</v>
      </c>
      <c r="F557">
        <v>1088794.8863636362</v>
      </c>
      <c r="G557">
        <v>1085528.4318181816</v>
      </c>
      <c r="H557">
        <v>1082261.9772727271</v>
      </c>
      <c r="I557">
        <v>1078995.5227272725</v>
      </c>
      <c r="J557">
        <v>1075729.0681818179</v>
      </c>
      <c r="K557">
        <v>1072462.6136363633</v>
      </c>
      <c r="L557">
        <v>1069196.1590909087</v>
      </c>
      <c r="M557">
        <v>1065929.7045454541</v>
      </c>
      <c r="N557">
        <v>1062663.25</v>
      </c>
      <c r="O557">
        <v>1058176.4312499999</v>
      </c>
      <c r="P557">
        <v>1053689.6124999998</v>
      </c>
      <c r="Q557">
        <v>1049202.7937499997</v>
      </c>
      <c r="R557">
        <v>1044715.9749999997</v>
      </c>
      <c r="S557">
        <v>1040229.1562499998</v>
      </c>
      <c r="T557">
        <v>1035742.3374999998</v>
      </c>
      <c r="U557">
        <v>1031255.5187499998</v>
      </c>
      <c r="V557">
        <v>1026768.6999999998</v>
      </c>
      <c r="W557">
        <v>1022281.8812499999</v>
      </c>
      <c r="X557">
        <v>1017795.0625</v>
      </c>
      <c r="Y557">
        <v>1011772.64375</v>
      </c>
      <c r="Z557">
        <v>1005750.2250000001</v>
      </c>
      <c r="AA557">
        <v>999727.80625000014</v>
      </c>
      <c r="AB557">
        <v>993705.38750000019</v>
      </c>
      <c r="AC557">
        <v>987682.96875000023</v>
      </c>
      <c r="AD557">
        <v>981660.55000000028</v>
      </c>
      <c r="AE557">
        <v>975638.13125000033</v>
      </c>
      <c r="AF557">
        <v>969615.71250000037</v>
      </c>
      <c r="AG557">
        <v>963593.29375000042</v>
      </c>
      <c r="AH557">
        <v>957570.875</v>
      </c>
    </row>
    <row r="558" spans="1:34">
      <c r="A558" t="s">
        <v>150</v>
      </c>
      <c r="B558" t="s">
        <v>181</v>
      </c>
      <c r="C558">
        <f t="shared" si="8"/>
        <v>1945969</v>
      </c>
      <c r="D558">
        <v>398301.04261363635</v>
      </c>
      <c r="E558">
        <v>397113.24147727271</v>
      </c>
      <c r="F558">
        <v>395925.44034090906</v>
      </c>
      <c r="G558">
        <v>394737.63920454541</v>
      </c>
      <c r="H558">
        <v>393549.83806818177</v>
      </c>
      <c r="I558">
        <v>392362.03693181812</v>
      </c>
      <c r="J558">
        <v>391174.23579545447</v>
      </c>
      <c r="K558">
        <v>389986.43465909082</v>
      </c>
      <c r="L558">
        <v>388798.63352272718</v>
      </c>
      <c r="M558">
        <v>387610.83238636353</v>
      </c>
      <c r="N558">
        <v>386423.03125</v>
      </c>
      <c r="O558">
        <v>384791.45937499998</v>
      </c>
      <c r="P558">
        <v>383159.88749999995</v>
      </c>
      <c r="Q558">
        <v>381528.31562499993</v>
      </c>
      <c r="R558">
        <v>379896.74374999991</v>
      </c>
      <c r="S558">
        <v>378265.17187499988</v>
      </c>
      <c r="T558">
        <v>376633.59999999986</v>
      </c>
      <c r="U558">
        <v>375002.02812499984</v>
      </c>
      <c r="V558">
        <v>373370.45624999981</v>
      </c>
      <c r="W558">
        <v>371738.88437499979</v>
      </c>
      <c r="X558">
        <v>370107.3125</v>
      </c>
      <c r="Y558">
        <v>367917.34375</v>
      </c>
      <c r="Z558">
        <v>365727.375</v>
      </c>
      <c r="AA558">
        <v>363537.40625</v>
      </c>
      <c r="AB558">
        <v>361347.4375</v>
      </c>
      <c r="AC558">
        <v>359157.46875</v>
      </c>
      <c r="AD558">
        <v>356967.5</v>
      </c>
      <c r="AE558">
        <v>354777.53125</v>
      </c>
      <c r="AF558">
        <v>352587.5625</v>
      </c>
      <c r="AG558">
        <v>350397.59375</v>
      </c>
      <c r="AH558">
        <v>348207.625</v>
      </c>
    </row>
    <row r="559" spans="1:34">
      <c r="A559" t="s">
        <v>150</v>
      </c>
      <c r="B559" t="s">
        <v>181</v>
      </c>
      <c r="C559">
        <f t="shared" si="8"/>
        <v>1970989</v>
      </c>
      <c r="D559">
        <v>185638.44034090909</v>
      </c>
      <c r="E559">
        <v>185018.97443181818</v>
      </c>
      <c r="F559">
        <v>184399.50852272726</v>
      </c>
      <c r="G559">
        <v>183780.04261363635</v>
      </c>
      <c r="H559">
        <v>183160.57670454544</v>
      </c>
      <c r="I559">
        <v>182541.11079545453</v>
      </c>
      <c r="J559">
        <v>181921.64488636362</v>
      </c>
      <c r="K559">
        <v>181302.17897727271</v>
      </c>
      <c r="L559">
        <v>180682.71306818179</v>
      </c>
      <c r="M559">
        <v>180063.24715909088</v>
      </c>
      <c r="N559">
        <v>179443.78125</v>
      </c>
      <c r="O559">
        <v>178399.69999999998</v>
      </c>
      <c r="P559">
        <v>177355.61874999997</v>
      </c>
      <c r="Q559">
        <v>176311.53749999995</v>
      </c>
      <c r="R559">
        <v>175267.45624999996</v>
      </c>
      <c r="S559">
        <v>174223.37499999997</v>
      </c>
      <c r="T559">
        <v>173179.29374999998</v>
      </c>
      <c r="U559">
        <v>172135.21249999999</v>
      </c>
      <c r="V559">
        <v>171091.13125000001</v>
      </c>
      <c r="W559">
        <v>170047.05000000002</v>
      </c>
      <c r="X559">
        <v>169002.96875</v>
      </c>
      <c r="Y559">
        <v>167374.967187</v>
      </c>
      <c r="Z559">
        <v>165746.965624</v>
      </c>
      <c r="AA559">
        <v>164118.96406100001</v>
      </c>
      <c r="AB559">
        <v>162490.96249800001</v>
      </c>
      <c r="AC559">
        <v>160862.96093500001</v>
      </c>
      <c r="AD559">
        <v>159234.95937200001</v>
      </c>
      <c r="AE559">
        <v>157606.95780900001</v>
      </c>
      <c r="AF559">
        <v>155978.95624600002</v>
      </c>
      <c r="AG559">
        <v>154350.95468300002</v>
      </c>
      <c r="AH559">
        <v>152722.95311999999</v>
      </c>
    </row>
    <row r="560" spans="1:34">
      <c r="A560" t="s">
        <v>150</v>
      </c>
      <c r="B560" t="s">
        <v>181</v>
      </c>
      <c r="C560">
        <f t="shared" si="8"/>
        <v>19902010</v>
      </c>
      <c r="D560">
        <v>307962.85511363635</v>
      </c>
      <c r="E560">
        <v>307896.92897727271</v>
      </c>
      <c r="F560">
        <v>307831.00284090906</v>
      </c>
      <c r="G560">
        <v>307765.07670454541</v>
      </c>
      <c r="H560">
        <v>307699.15056818177</v>
      </c>
      <c r="I560">
        <v>307633.22443181812</v>
      </c>
      <c r="J560">
        <v>307567.29829545447</v>
      </c>
      <c r="K560">
        <v>307501.37215909082</v>
      </c>
      <c r="L560">
        <v>307435.44602272718</v>
      </c>
      <c r="M560">
        <v>307369.51988636353</v>
      </c>
      <c r="N560">
        <v>307303.59375</v>
      </c>
      <c r="O560">
        <v>307057.55</v>
      </c>
      <c r="P560">
        <v>306811.50624999998</v>
      </c>
      <c r="Q560">
        <v>306565.46249999997</v>
      </c>
      <c r="R560">
        <v>306319.41874999995</v>
      </c>
      <c r="S560">
        <v>306073.37499999994</v>
      </c>
      <c r="T560">
        <v>305827.33124999993</v>
      </c>
      <c r="U560">
        <v>305581.28749999992</v>
      </c>
      <c r="V560">
        <v>305335.24374999991</v>
      </c>
      <c r="W560">
        <v>305089.1999999999</v>
      </c>
      <c r="X560">
        <v>304843.15625</v>
      </c>
      <c r="Y560">
        <v>304290.42500000005</v>
      </c>
      <c r="Z560">
        <v>303737.69375000009</v>
      </c>
      <c r="AA560">
        <v>303184.96250000014</v>
      </c>
      <c r="AB560">
        <v>302632.23125000019</v>
      </c>
      <c r="AC560">
        <v>302079.50000000023</v>
      </c>
      <c r="AD560">
        <v>301526.76875000028</v>
      </c>
      <c r="AE560">
        <v>300974.03750000033</v>
      </c>
      <c r="AF560">
        <v>300421.30625000037</v>
      </c>
      <c r="AG560">
        <v>299868.57500000042</v>
      </c>
      <c r="AH560">
        <v>299315.84375</v>
      </c>
    </row>
    <row r="561" spans="1:34">
      <c r="A561" t="s">
        <v>150</v>
      </c>
      <c r="B561" t="s">
        <v>181</v>
      </c>
      <c r="C561">
        <f t="shared" si="8"/>
        <v>2012020</v>
      </c>
      <c r="D561">
        <v>181088.74928999998</v>
      </c>
      <c r="E561">
        <v>181088.74857999998</v>
      </c>
      <c r="F561">
        <v>181088.74786999999</v>
      </c>
      <c r="G561">
        <v>181088.74716</v>
      </c>
      <c r="H561">
        <v>181088.74645000001</v>
      </c>
      <c r="I561">
        <v>181088.74574000001</v>
      </c>
      <c r="J561">
        <v>181088.74503000002</v>
      </c>
      <c r="K561">
        <v>181088.74432000003</v>
      </c>
      <c r="L561">
        <v>181088.74361000003</v>
      </c>
      <c r="M561">
        <v>181088.74290000004</v>
      </c>
      <c r="N561">
        <v>181088.74218999996</v>
      </c>
      <c r="O561">
        <v>181088.05351799997</v>
      </c>
      <c r="P561">
        <v>181087.36484599998</v>
      </c>
      <c r="Q561">
        <v>181086.67617399999</v>
      </c>
      <c r="R561">
        <v>181085.987502</v>
      </c>
      <c r="S561">
        <v>181085.29883000001</v>
      </c>
      <c r="T561">
        <v>181084.61015800002</v>
      </c>
      <c r="U561">
        <v>181083.92148600004</v>
      </c>
      <c r="V561">
        <v>181083.23281400005</v>
      </c>
      <c r="W561">
        <v>181082.54414200006</v>
      </c>
      <c r="X561">
        <v>181081.85547000007</v>
      </c>
      <c r="Y561">
        <v>181054.36601700005</v>
      </c>
      <c r="Z561">
        <v>181026.87656400003</v>
      </c>
      <c r="AA561">
        <v>180999.38711100002</v>
      </c>
      <c r="AB561">
        <v>180971.897658</v>
      </c>
      <c r="AC561">
        <v>180944.40820499999</v>
      </c>
      <c r="AD561">
        <v>180916.91875199997</v>
      </c>
      <c r="AE561">
        <v>180889.42929899995</v>
      </c>
      <c r="AF561">
        <v>180861.93984599994</v>
      </c>
      <c r="AG561">
        <v>180834.45039299992</v>
      </c>
      <c r="AH561">
        <v>180806.96093999984</v>
      </c>
    </row>
    <row r="562" spans="1:34">
      <c r="A562" t="s">
        <v>150</v>
      </c>
      <c r="B562" t="s">
        <v>183</v>
      </c>
      <c r="C562">
        <f t="shared" si="8"/>
        <v>1945</v>
      </c>
      <c r="D562">
        <v>352558.07386363635</v>
      </c>
      <c r="E562">
        <v>351506.55397727271</v>
      </c>
      <c r="F562">
        <v>350455.03409090906</v>
      </c>
      <c r="G562">
        <v>349403.51420454541</v>
      </c>
      <c r="H562">
        <v>348351.99431818177</v>
      </c>
      <c r="I562">
        <v>347300.47443181812</v>
      </c>
      <c r="J562">
        <v>346248.95454545447</v>
      </c>
      <c r="K562">
        <v>345197.43465909082</v>
      </c>
      <c r="L562">
        <v>344145.91477272718</v>
      </c>
      <c r="M562">
        <v>343094.39488636353</v>
      </c>
      <c r="N562">
        <v>342042.875</v>
      </c>
      <c r="O562">
        <v>340598.06562499999</v>
      </c>
      <c r="P562">
        <v>339153.25624999998</v>
      </c>
      <c r="Q562">
        <v>337708.44687499997</v>
      </c>
      <c r="R562">
        <v>336263.63749999995</v>
      </c>
      <c r="S562">
        <v>334818.82812499994</v>
      </c>
      <c r="T562">
        <v>333374.01874999993</v>
      </c>
      <c r="U562">
        <v>331929.20937499992</v>
      </c>
      <c r="V562">
        <v>330484.39999999991</v>
      </c>
      <c r="W562">
        <v>329039.5906249999</v>
      </c>
      <c r="X562">
        <v>327594.78125</v>
      </c>
      <c r="Y562">
        <v>325655.30625000002</v>
      </c>
      <c r="Z562">
        <v>323715.83125000005</v>
      </c>
      <c r="AA562">
        <v>321776.35625000007</v>
      </c>
      <c r="AB562">
        <v>319836.88125000009</v>
      </c>
      <c r="AC562">
        <v>317897.40625000012</v>
      </c>
      <c r="AD562">
        <v>315957.93125000014</v>
      </c>
      <c r="AE562">
        <v>314018.45625000016</v>
      </c>
      <c r="AF562">
        <v>312078.98125000019</v>
      </c>
      <c r="AG562">
        <v>310139.50625000021</v>
      </c>
      <c r="AH562">
        <v>308200.03125</v>
      </c>
    </row>
    <row r="563" spans="1:34">
      <c r="A563" t="s">
        <v>150</v>
      </c>
      <c r="B563" t="s">
        <v>183</v>
      </c>
      <c r="C563">
        <f t="shared" si="8"/>
        <v>1945969</v>
      </c>
      <c r="D563">
        <v>128202.94176181818</v>
      </c>
      <c r="E563">
        <v>127820.57102363635</v>
      </c>
      <c r="F563">
        <v>127438.20028545453</v>
      </c>
      <c r="G563">
        <v>127055.8295472727</v>
      </c>
      <c r="H563">
        <v>126673.45880909088</v>
      </c>
      <c r="I563">
        <v>126291.08807090906</v>
      </c>
      <c r="J563">
        <v>125908.71733272723</v>
      </c>
      <c r="K563">
        <v>125526.34659454541</v>
      </c>
      <c r="L563">
        <v>125143.97585636358</v>
      </c>
      <c r="M563">
        <v>124761.60511818176</v>
      </c>
      <c r="N563">
        <v>124379.23437999999</v>
      </c>
      <c r="O563">
        <v>123853.84844199999</v>
      </c>
      <c r="P563">
        <v>123328.462504</v>
      </c>
      <c r="Q563">
        <v>122803.076566</v>
      </c>
      <c r="R563">
        <v>122277.69062800001</v>
      </c>
      <c r="S563">
        <v>121752.30469000002</v>
      </c>
      <c r="T563">
        <v>121226.91875200003</v>
      </c>
      <c r="U563">
        <v>120701.53281400003</v>
      </c>
      <c r="V563">
        <v>120176.14687600004</v>
      </c>
      <c r="W563">
        <v>119650.76093800005</v>
      </c>
      <c r="X563">
        <v>119125.375</v>
      </c>
      <c r="Y563">
        <v>118420.11171900001</v>
      </c>
      <c r="Z563">
        <v>117714.84843800002</v>
      </c>
      <c r="AA563">
        <v>117009.58515700002</v>
      </c>
      <c r="AB563">
        <v>116304.32187600003</v>
      </c>
      <c r="AC563">
        <v>115599.05859500004</v>
      </c>
      <c r="AD563">
        <v>114893.79531400005</v>
      </c>
      <c r="AE563">
        <v>114188.53203300005</v>
      </c>
      <c r="AF563">
        <v>113483.26875200006</v>
      </c>
      <c r="AG563">
        <v>112778.00547100007</v>
      </c>
      <c r="AH563">
        <v>112072.74219</v>
      </c>
    </row>
    <row r="564" spans="1:34">
      <c r="A564" t="s">
        <v>150</v>
      </c>
      <c r="B564" t="s">
        <v>183</v>
      </c>
      <c r="C564">
        <f t="shared" si="8"/>
        <v>1970989</v>
      </c>
      <c r="D564">
        <v>219901.4389209091</v>
      </c>
      <c r="E564">
        <v>219649.9403418182</v>
      </c>
      <c r="F564">
        <v>219398.44176272731</v>
      </c>
      <c r="G564">
        <v>219146.94318363641</v>
      </c>
      <c r="H564">
        <v>218895.44460454551</v>
      </c>
      <c r="I564">
        <v>218643.94602545461</v>
      </c>
      <c r="J564">
        <v>218392.44744636372</v>
      </c>
      <c r="K564">
        <v>218140.94886727282</v>
      </c>
      <c r="L564">
        <v>217889.45028818192</v>
      </c>
      <c r="M564">
        <v>217637.95170909102</v>
      </c>
      <c r="N564">
        <v>217386.45313000001</v>
      </c>
      <c r="O564">
        <v>216934.85781700001</v>
      </c>
      <c r="P564">
        <v>216483.26250399998</v>
      </c>
      <c r="Q564">
        <v>216031.66719099996</v>
      </c>
      <c r="R564">
        <v>215580.07187799993</v>
      </c>
      <c r="S564">
        <v>215128.4765649999</v>
      </c>
      <c r="T564">
        <v>214676.88125199988</v>
      </c>
      <c r="U564">
        <v>214225.28593899985</v>
      </c>
      <c r="V564">
        <v>213773.69062599982</v>
      </c>
      <c r="W564">
        <v>213322.09531299979</v>
      </c>
      <c r="X564">
        <v>212870.49999999988</v>
      </c>
      <c r="Y564">
        <v>212142.93828099989</v>
      </c>
      <c r="Z564">
        <v>211415.3765619999</v>
      </c>
      <c r="AA564">
        <v>210687.81484299991</v>
      </c>
      <c r="AB564">
        <v>209960.25312399992</v>
      </c>
      <c r="AC564">
        <v>209232.69140499993</v>
      </c>
      <c r="AD564">
        <v>208505.12968599994</v>
      </c>
      <c r="AE564">
        <v>207777.56796699995</v>
      </c>
      <c r="AF564">
        <v>207050.00624799996</v>
      </c>
      <c r="AG564">
        <v>206322.44452899997</v>
      </c>
      <c r="AH564">
        <v>205594.88281000004</v>
      </c>
    </row>
    <row r="565" spans="1:34">
      <c r="A565" t="s">
        <v>150</v>
      </c>
      <c r="B565" t="s">
        <v>183</v>
      </c>
      <c r="C565">
        <f t="shared" si="8"/>
        <v>19902010</v>
      </c>
      <c r="D565">
        <v>338922.87216363638</v>
      </c>
      <c r="E565">
        <v>338888.29119727272</v>
      </c>
      <c r="F565">
        <v>338853.71023090906</v>
      </c>
      <c r="G565">
        <v>338819.12926454539</v>
      </c>
      <c r="H565">
        <v>338784.54829818173</v>
      </c>
      <c r="I565">
        <v>338749.96733181807</v>
      </c>
      <c r="J565">
        <v>338715.38636545441</v>
      </c>
      <c r="K565">
        <v>338680.80539909075</v>
      </c>
      <c r="L565">
        <v>338646.22443272709</v>
      </c>
      <c r="M565">
        <v>338611.64346636343</v>
      </c>
      <c r="N565">
        <v>338577.06249999977</v>
      </c>
      <c r="O565">
        <v>338443.24999999977</v>
      </c>
      <c r="P565">
        <v>338309.43749999977</v>
      </c>
      <c r="Q565">
        <v>338175.62499999977</v>
      </c>
      <c r="R565">
        <v>338041.81249999977</v>
      </c>
      <c r="S565">
        <v>337907.99999999977</v>
      </c>
      <c r="T565">
        <v>337774.18749999977</v>
      </c>
      <c r="U565">
        <v>337640.37499999977</v>
      </c>
      <c r="V565">
        <v>337506.56249999977</v>
      </c>
      <c r="W565">
        <v>337372.74999999977</v>
      </c>
      <c r="X565">
        <v>337238.93749999977</v>
      </c>
      <c r="Y565">
        <v>336932.19687499979</v>
      </c>
      <c r="Z565">
        <v>336625.45624999981</v>
      </c>
      <c r="AA565">
        <v>336318.71562499984</v>
      </c>
      <c r="AB565">
        <v>336011.97499999986</v>
      </c>
      <c r="AC565">
        <v>335705.23437499988</v>
      </c>
      <c r="AD565">
        <v>335398.49374999991</v>
      </c>
      <c r="AE565">
        <v>335091.75312499993</v>
      </c>
      <c r="AF565">
        <v>334785.01249999995</v>
      </c>
      <c r="AG565">
        <v>334478.27187499998</v>
      </c>
      <c r="AH565">
        <v>334171.53125</v>
      </c>
    </row>
    <row r="566" spans="1:34">
      <c r="A566" t="s">
        <v>150</v>
      </c>
      <c r="B566" t="s">
        <v>183</v>
      </c>
      <c r="C566">
        <f t="shared" si="8"/>
        <v>2012020</v>
      </c>
      <c r="D566">
        <v>64805.244140000003</v>
      </c>
      <c r="E566">
        <v>64805.244140000003</v>
      </c>
      <c r="F566">
        <v>64805.244140000003</v>
      </c>
      <c r="G566">
        <v>64805.244140000003</v>
      </c>
      <c r="H566">
        <v>64805.244140000003</v>
      </c>
      <c r="I566">
        <v>64805.244140000003</v>
      </c>
      <c r="J566">
        <v>64805.244140000003</v>
      </c>
      <c r="K566">
        <v>64805.244140000003</v>
      </c>
      <c r="L566">
        <v>64805.244140000003</v>
      </c>
      <c r="M566">
        <v>64805.244140000003</v>
      </c>
      <c r="N566">
        <v>64805.244140000003</v>
      </c>
      <c r="O566">
        <v>64804.692968000003</v>
      </c>
      <c r="P566">
        <v>64804.141796000004</v>
      </c>
      <c r="Q566">
        <v>64803.590624000004</v>
      </c>
      <c r="R566">
        <v>64803.039452000005</v>
      </c>
      <c r="S566">
        <v>64802.488280000005</v>
      </c>
      <c r="T566">
        <v>64801.937108000006</v>
      </c>
      <c r="U566">
        <v>64801.385936000006</v>
      </c>
      <c r="V566">
        <v>64800.834764000007</v>
      </c>
      <c r="W566">
        <v>64800.283592000007</v>
      </c>
      <c r="X566">
        <v>64799.73242</v>
      </c>
      <c r="Y566">
        <v>64783.730468000002</v>
      </c>
      <c r="Z566">
        <v>64767.728516000003</v>
      </c>
      <c r="AA566">
        <v>64751.726564000004</v>
      </c>
      <c r="AB566">
        <v>64735.724612000005</v>
      </c>
      <c r="AC566">
        <v>64719.722660000007</v>
      </c>
      <c r="AD566">
        <v>64703.720708000008</v>
      </c>
      <c r="AE566">
        <v>64687.718756000009</v>
      </c>
      <c r="AF566">
        <v>64671.716804000011</v>
      </c>
      <c r="AG566">
        <v>64655.714852000012</v>
      </c>
      <c r="AH566">
        <v>64639.712900000013</v>
      </c>
    </row>
    <row r="567" spans="1:34">
      <c r="A567" t="s">
        <v>150</v>
      </c>
      <c r="B567" t="s">
        <v>185</v>
      </c>
      <c r="C567">
        <f t="shared" si="8"/>
        <v>1945</v>
      </c>
      <c r="D567">
        <v>412177.93181818182</v>
      </c>
      <c r="E567">
        <v>410948.08238636365</v>
      </c>
      <c r="F567">
        <v>409718.23295454547</v>
      </c>
      <c r="G567">
        <v>408488.38352272729</v>
      </c>
      <c r="H567">
        <v>407258.53409090912</v>
      </c>
      <c r="I567">
        <v>406028.68465909094</v>
      </c>
      <c r="J567">
        <v>404798.83522727276</v>
      </c>
      <c r="K567">
        <v>403568.98579545459</v>
      </c>
      <c r="L567">
        <v>402339.13636363641</v>
      </c>
      <c r="M567">
        <v>401109.28693181823</v>
      </c>
      <c r="N567">
        <v>399879.4375</v>
      </c>
      <c r="O567">
        <v>398190.20624999999</v>
      </c>
      <c r="P567">
        <v>396500.97499999998</v>
      </c>
      <c r="Q567">
        <v>394811.74374999997</v>
      </c>
      <c r="R567">
        <v>393122.51249999995</v>
      </c>
      <c r="S567">
        <v>391433.28124999994</v>
      </c>
      <c r="T567">
        <v>389744.04999999993</v>
      </c>
      <c r="U567">
        <v>388054.81874999992</v>
      </c>
      <c r="V567">
        <v>386365.58749999991</v>
      </c>
      <c r="W567">
        <v>384676.3562499999</v>
      </c>
      <c r="X567">
        <v>382987.125</v>
      </c>
      <c r="Y567">
        <v>380720.12187500001</v>
      </c>
      <c r="Z567">
        <v>378453.11875000002</v>
      </c>
      <c r="AA567">
        <v>376186.11562500003</v>
      </c>
      <c r="AB567">
        <v>373919.11250000005</v>
      </c>
      <c r="AC567">
        <v>371652.10937500006</v>
      </c>
      <c r="AD567">
        <v>369385.10625000007</v>
      </c>
      <c r="AE567">
        <v>367118.10312500008</v>
      </c>
      <c r="AF567">
        <v>364851.10000000009</v>
      </c>
      <c r="AG567">
        <v>362584.0968750001</v>
      </c>
      <c r="AH567">
        <v>360317.09375</v>
      </c>
    </row>
    <row r="568" spans="1:34">
      <c r="A568" t="s">
        <v>150</v>
      </c>
      <c r="B568" t="s">
        <v>185</v>
      </c>
      <c r="C568">
        <f t="shared" si="8"/>
        <v>1945969</v>
      </c>
      <c r="D568">
        <v>149882.89062909092</v>
      </c>
      <c r="E568">
        <v>149435.67187818183</v>
      </c>
      <c r="F568">
        <v>148988.45312727275</v>
      </c>
      <c r="G568">
        <v>148541.23437636366</v>
      </c>
      <c r="H568">
        <v>148094.01562545457</v>
      </c>
      <c r="I568">
        <v>147646.79687454549</v>
      </c>
      <c r="J568">
        <v>147199.5781236364</v>
      </c>
      <c r="K568">
        <v>146752.35937272731</v>
      </c>
      <c r="L568">
        <v>146305.14062181822</v>
      </c>
      <c r="M568">
        <v>145857.92187090914</v>
      </c>
      <c r="N568">
        <v>145410.70311999999</v>
      </c>
      <c r="O568">
        <v>144796.437496</v>
      </c>
      <c r="P568">
        <v>144182.17187200001</v>
      </c>
      <c r="Q568">
        <v>143567.90624800001</v>
      </c>
      <c r="R568">
        <v>142953.64062400002</v>
      </c>
      <c r="S568">
        <v>142339.37500000003</v>
      </c>
      <c r="T568">
        <v>141725.10937600004</v>
      </c>
      <c r="U568">
        <v>141110.84375200004</v>
      </c>
      <c r="V568">
        <v>140496.57812800005</v>
      </c>
      <c r="W568">
        <v>139882.31250400006</v>
      </c>
      <c r="X568">
        <v>139268.04688000001</v>
      </c>
      <c r="Y568">
        <v>138443.68281700002</v>
      </c>
      <c r="Z568">
        <v>137619.31875400001</v>
      </c>
      <c r="AA568">
        <v>136794.95469099999</v>
      </c>
      <c r="AB568">
        <v>135970.59062799998</v>
      </c>
      <c r="AC568">
        <v>135146.22656499996</v>
      </c>
      <c r="AD568">
        <v>134321.86250199995</v>
      </c>
      <c r="AE568">
        <v>133497.49843899993</v>
      </c>
      <c r="AF568">
        <v>132673.13437599991</v>
      </c>
      <c r="AG568">
        <v>131848.7703129999</v>
      </c>
      <c r="AH568">
        <v>131024.40625</v>
      </c>
    </row>
    <row r="569" spans="1:34">
      <c r="A569" t="s">
        <v>150</v>
      </c>
      <c r="B569" t="s">
        <v>185</v>
      </c>
      <c r="C569">
        <f t="shared" si="8"/>
        <v>1970989</v>
      </c>
      <c r="D569">
        <v>89934.014200000005</v>
      </c>
      <c r="E569">
        <v>89615.700280000005</v>
      </c>
      <c r="F569">
        <v>89297.386360000004</v>
      </c>
      <c r="G569">
        <v>88979.072440000004</v>
      </c>
      <c r="H569">
        <v>88660.758520000003</v>
      </c>
      <c r="I569">
        <v>88342.444600000003</v>
      </c>
      <c r="J569">
        <v>88024.130680000002</v>
      </c>
      <c r="K569">
        <v>87705.816760000002</v>
      </c>
      <c r="L569">
        <v>87387.502840000001</v>
      </c>
      <c r="M569">
        <v>87069.188920000001</v>
      </c>
      <c r="N569">
        <v>86750.875</v>
      </c>
      <c r="O569">
        <v>86168.051562000008</v>
      </c>
      <c r="P569">
        <v>85585.228124000016</v>
      </c>
      <c r="Q569">
        <v>85002.404686000024</v>
      </c>
      <c r="R569">
        <v>84419.581248000031</v>
      </c>
      <c r="S569">
        <v>83836.757810000039</v>
      </c>
      <c r="T569">
        <v>83253.934372000047</v>
      </c>
      <c r="U569">
        <v>82671.110934000055</v>
      </c>
      <c r="V569">
        <v>82088.287496000063</v>
      </c>
      <c r="W569">
        <v>81505.464058000071</v>
      </c>
      <c r="X569">
        <v>80922.640619999991</v>
      </c>
      <c r="Y569">
        <v>79969.523432999995</v>
      </c>
      <c r="Z569">
        <v>79016.406245999999</v>
      </c>
      <c r="AA569">
        <v>78063.289059000002</v>
      </c>
      <c r="AB569">
        <v>77110.171872000006</v>
      </c>
      <c r="AC569">
        <v>76157.05468500001</v>
      </c>
      <c r="AD569">
        <v>75203.937498000014</v>
      </c>
      <c r="AE569">
        <v>74250.820311000018</v>
      </c>
      <c r="AF569">
        <v>73297.703124000021</v>
      </c>
      <c r="AG569">
        <v>72344.585937000025</v>
      </c>
      <c r="AH569">
        <v>71391.46875</v>
      </c>
    </row>
    <row r="570" spans="1:34">
      <c r="A570" t="s">
        <v>150</v>
      </c>
      <c r="B570" t="s">
        <v>185</v>
      </c>
      <c r="C570">
        <f t="shared" si="8"/>
        <v>19902010</v>
      </c>
      <c r="D570">
        <v>367467.07527999999</v>
      </c>
      <c r="E570">
        <v>367421.69744000002</v>
      </c>
      <c r="F570">
        <v>367376.31960000005</v>
      </c>
      <c r="G570">
        <v>367330.94176000007</v>
      </c>
      <c r="H570">
        <v>367285.5639200001</v>
      </c>
      <c r="I570">
        <v>367240.18608000013</v>
      </c>
      <c r="J570">
        <v>367194.80824000016</v>
      </c>
      <c r="K570">
        <v>367149.43040000019</v>
      </c>
      <c r="L570">
        <v>367104.05256000021</v>
      </c>
      <c r="M570">
        <v>367058.67472000024</v>
      </c>
      <c r="N570">
        <v>367013.29688000027</v>
      </c>
      <c r="O570">
        <v>366848.01719200029</v>
      </c>
      <c r="P570">
        <v>366682.73750400031</v>
      </c>
      <c r="Q570">
        <v>366517.45781600033</v>
      </c>
      <c r="R570">
        <v>366352.17812800035</v>
      </c>
      <c r="S570">
        <v>366186.89844000037</v>
      </c>
      <c r="T570">
        <v>366021.61875200039</v>
      </c>
      <c r="U570">
        <v>365856.33906400041</v>
      </c>
      <c r="V570">
        <v>365691.05937600043</v>
      </c>
      <c r="W570">
        <v>365525.77968800045</v>
      </c>
      <c r="X570">
        <v>365360.50000000052</v>
      </c>
      <c r="Y570">
        <v>364996.44062500051</v>
      </c>
      <c r="Z570">
        <v>364632.3812500005</v>
      </c>
      <c r="AA570">
        <v>364268.32187500049</v>
      </c>
      <c r="AB570">
        <v>363904.26250000048</v>
      </c>
      <c r="AC570">
        <v>363540.20312500047</v>
      </c>
      <c r="AD570">
        <v>363176.14375000045</v>
      </c>
      <c r="AE570">
        <v>362812.08437500044</v>
      </c>
      <c r="AF570">
        <v>362448.02500000043</v>
      </c>
      <c r="AG570">
        <v>362083.96562500042</v>
      </c>
      <c r="AH570">
        <v>361719.90625000052</v>
      </c>
    </row>
    <row r="571" spans="1:34">
      <c r="A571" t="s">
        <v>150</v>
      </c>
      <c r="B571" t="s">
        <v>185</v>
      </c>
      <c r="C571">
        <f t="shared" si="8"/>
        <v>2012020</v>
      </c>
      <c r="D571">
        <v>77806.94619545454</v>
      </c>
      <c r="E571">
        <v>77806.945130909095</v>
      </c>
      <c r="F571">
        <v>77806.944066363649</v>
      </c>
      <c r="G571">
        <v>77806.943001818203</v>
      </c>
      <c r="H571">
        <v>77806.941937272757</v>
      </c>
      <c r="I571">
        <v>77806.940872727311</v>
      </c>
      <c r="J571">
        <v>77806.939808181865</v>
      </c>
      <c r="K571">
        <v>77806.93874363642</v>
      </c>
      <c r="L571">
        <v>77806.937679090974</v>
      </c>
      <c r="M571">
        <v>77806.936614545528</v>
      </c>
      <c r="N571">
        <v>77806.935550000053</v>
      </c>
      <c r="O571">
        <v>77806.66172100007</v>
      </c>
      <c r="P571">
        <v>77806.387892000086</v>
      </c>
      <c r="Q571">
        <v>77806.114063000103</v>
      </c>
      <c r="R571">
        <v>77805.840234000119</v>
      </c>
      <c r="S571">
        <v>77805.566405000136</v>
      </c>
      <c r="T571">
        <v>77805.292576000153</v>
      </c>
      <c r="U571">
        <v>77805.018747000169</v>
      </c>
      <c r="V571">
        <v>77804.744918000186</v>
      </c>
      <c r="W571">
        <v>77804.471089000202</v>
      </c>
      <c r="X571">
        <v>77804.19726000019</v>
      </c>
      <c r="Y571">
        <v>77792.044429000205</v>
      </c>
      <c r="Z571">
        <v>77779.89159800022</v>
      </c>
      <c r="AA571">
        <v>77767.738767000235</v>
      </c>
      <c r="AB571">
        <v>77755.585936000251</v>
      </c>
      <c r="AC571">
        <v>77743.433105000266</v>
      </c>
      <c r="AD571">
        <v>77731.280274000281</v>
      </c>
      <c r="AE571">
        <v>77719.127443000296</v>
      </c>
      <c r="AF571">
        <v>77706.974612000311</v>
      </c>
      <c r="AG571">
        <v>77694.821781000326</v>
      </c>
      <c r="AH571">
        <v>77682.668950000298</v>
      </c>
    </row>
    <row r="572" spans="1:34">
      <c r="A572" t="s">
        <v>152</v>
      </c>
      <c r="B572" t="s">
        <v>175</v>
      </c>
      <c r="C572">
        <f t="shared" si="8"/>
        <v>1945</v>
      </c>
      <c r="D572">
        <v>496069.90056818182</v>
      </c>
      <c r="E572">
        <v>493439.73863636365</v>
      </c>
      <c r="F572">
        <v>490809.57670454547</v>
      </c>
      <c r="G572">
        <v>488179.41477272729</v>
      </c>
      <c r="H572">
        <v>485549.25284090912</v>
      </c>
      <c r="I572">
        <v>482919.09090909094</v>
      </c>
      <c r="J572">
        <v>480288.92897727276</v>
      </c>
      <c r="K572">
        <v>477658.76704545459</v>
      </c>
      <c r="L572">
        <v>475028.60511363641</v>
      </c>
      <c r="M572">
        <v>472398.44318181823</v>
      </c>
      <c r="N572">
        <v>469768.28125</v>
      </c>
      <c r="O572">
        <v>466494.71875</v>
      </c>
      <c r="P572">
        <v>463221.15625</v>
      </c>
      <c r="Q572">
        <v>459947.59375</v>
      </c>
      <c r="R572">
        <v>456674.03125</v>
      </c>
      <c r="S572">
        <v>453400.46875</v>
      </c>
      <c r="T572">
        <v>450126.90625</v>
      </c>
      <c r="U572">
        <v>446853.34375</v>
      </c>
      <c r="V572">
        <v>443579.78125</v>
      </c>
      <c r="W572">
        <v>440306.21875</v>
      </c>
      <c r="X572">
        <v>437032.65625</v>
      </c>
      <c r="Y572">
        <v>432897.59375</v>
      </c>
      <c r="Z572">
        <v>428762.53125</v>
      </c>
      <c r="AA572">
        <v>424627.46875</v>
      </c>
      <c r="AB572">
        <v>420492.40625</v>
      </c>
      <c r="AC572">
        <v>416357.34375</v>
      </c>
      <c r="AD572">
        <v>412222.28125</v>
      </c>
      <c r="AE572">
        <v>408087.21875</v>
      </c>
      <c r="AF572">
        <v>403952.15625</v>
      </c>
      <c r="AG572">
        <v>399817.09375</v>
      </c>
      <c r="AH572">
        <v>395682.03125</v>
      </c>
    </row>
    <row r="573" spans="1:34">
      <c r="A573" t="s">
        <v>152</v>
      </c>
      <c r="B573" t="s">
        <v>175</v>
      </c>
      <c r="C573">
        <f t="shared" si="8"/>
        <v>1945969</v>
      </c>
      <c r="D573">
        <v>532722</v>
      </c>
      <c r="E573">
        <v>531270.875</v>
      </c>
      <c r="F573">
        <v>529819.75</v>
      </c>
      <c r="G573">
        <v>528368.625</v>
      </c>
      <c r="H573">
        <v>526917.5</v>
      </c>
      <c r="I573">
        <v>525466.375</v>
      </c>
      <c r="J573">
        <v>524015.25</v>
      </c>
      <c r="K573">
        <v>522564.125</v>
      </c>
      <c r="L573">
        <v>521113</v>
      </c>
      <c r="M573">
        <v>519661.875</v>
      </c>
      <c r="N573">
        <v>518210.75</v>
      </c>
      <c r="O573">
        <v>515866.9375</v>
      </c>
      <c r="P573">
        <v>513523.125</v>
      </c>
      <c r="Q573">
        <v>511179.3125</v>
      </c>
      <c r="R573">
        <v>508835.5</v>
      </c>
      <c r="S573">
        <v>506491.6875</v>
      </c>
      <c r="T573">
        <v>504147.875</v>
      </c>
      <c r="U573">
        <v>501804.0625</v>
      </c>
      <c r="V573">
        <v>499460.25</v>
      </c>
      <c r="W573">
        <v>497116.4375</v>
      </c>
      <c r="X573">
        <v>494772.625</v>
      </c>
      <c r="Y573">
        <v>491525.39687499998</v>
      </c>
      <c r="Z573">
        <v>488278.16874999995</v>
      </c>
      <c r="AA573">
        <v>485030.94062499993</v>
      </c>
      <c r="AB573">
        <v>481783.71249999991</v>
      </c>
      <c r="AC573">
        <v>478536.48437499988</v>
      </c>
      <c r="AD573">
        <v>475289.25624999986</v>
      </c>
      <c r="AE573">
        <v>472042.02812499984</v>
      </c>
      <c r="AF573">
        <v>468794.79999999981</v>
      </c>
      <c r="AG573">
        <v>465547.57187499979</v>
      </c>
      <c r="AH573">
        <v>462300.34375</v>
      </c>
    </row>
    <row r="574" spans="1:34">
      <c r="A574" t="s">
        <v>152</v>
      </c>
      <c r="B574" t="s">
        <v>175</v>
      </c>
      <c r="C574">
        <f t="shared" si="8"/>
        <v>1970989</v>
      </c>
      <c r="D574">
        <v>430312.36647727276</v>
      </c>
      <c r="E574">
        <v>428833.04545454553</v>
      </c>
      <c r="F574">
        <v>427353.72443181829</v>
      </c>
      <c r="G574">
        <v>425874.40340909106</v>
      </c>
      <c r="H574">
        <v>424395.08238636382</v>
      </c>
      <c r="I574">
        <v>422915.76136363659</v>
      </c>
      <c r="J574">
        <v>421436.44034090935</v>
      </c>
      <c r="K574">
        <v>419957.11931818211</v>
      </c>
      <c r="L574">
        <v>418477.79829545488</v>
      </c>
      <c r="M574">
        <v>416998.47727272764</v>
      </c>
      <c r="N574">
        <v>415519.15625</v>
      </c>
      <c r="O574">
        <v>412966.13124999998</v>
      </c>
      <c r="P574">
        <v>410413.10624999995</v>
      </c>
      <c r="Q574">
        <v>407860.08124999993</v>
      </c>
      <c r="R574">
        <v>405307.05624999991</v>
      </c>
      <c r="S574">
        <v>402754.03124999988</v>
      </c>
      <c r="T574">
        <v>400201.00624999986</v>
      </c>
      <c r="U574">
        <v>397647.98124999984</v>
      </c>
      <c r="V574">
        <v>395094.95624999981</v>
      </c>
      <c r="W574">
        <v>392541.93124999979</v>
      </c>
      <c r="X574">
        <v>389988.90625</v>
      </c>
      <c r="Y574">
        <v>386215.5625</v>
      </c>
      <c r="Z574">
        <v>382442.21875</v>
      </c>
      <c r="AA574">
        <v>378668.875</v>
      </c>
      <c r="AB574">
        <v>374895.53125</v>
      </c>
      <c r="AC574">
        <v>371122.1875</v>
      </c>
      <c r="AD574">
        <v>367348.84375</v>
      </c>
      <c r="AE574">
        <v>363575.5</v>
      </c>
      <c r="AF574">
        <v>359802.15625</v>
      </c>
      <c r="AG574">
        <v>356028.8125</v>
      </c>
      <c r="AH574">
        <v>352255.46875</v>
      </c>
    </row>
    <row r="575" spans="1:34">
      <c r="A575" t="s">
        <v>152</v>
      </c>
      <c r="B575" t="s">
        <v>175</v>
      </c>
      <c r="C575">
        <f t="shared" si="8"/>
        <v>19902010</v>
      </c>
      <c r="D575">
        <v>2354168.7727272729</v>
      </c>
      <c r="E575">
        <v>2354053.7954545459</v>
      </c>
      <c r="F575">
        <v>2353938.8181818188</v>
      </c>
      <c r="G575">
        <v>2353823.8409090918</v>
      </c>
      <c r="H575">
        <v>2353708.8636363647</v>
      </c>
      <c r="I575">
        <v>2353593.8863636376</v>
      </c>
      <c r="J575">
        <v>2353478.9090909106</v>
      </c>
      <c r="K575">
        <v>2353363.9318181835</v>
      </c>
      <c r="L575">
        <v>2353248.9545454565</v>
      </c>
      <c r="M575">
        <v>2353133.9772727294</v>
      </c>
      <c r="N575">
        <v>2353019.0000000009</v>
      </c>
      <c r="O575">
        <v>2352514.2000000011</v>
      </c>
      <c r="P575">
        <v>2352009.4000000013</v>
      </c>
      <c r="Q575">
        <v>2351504.6000000015</v>
      </c>
      <c r="R575">
        <v>2350999.8000000017</v>
      </c>
      <c r="S575">
        <v>2350495.0000000019</v>
      </c>
      <c r="T575">
        <v>2349990.200000002</v>
      </c>
      <c r="U575">
        <v>2349485.4000000022</v>
      </c>
      <c r="V575">
        <v>2348980.6000000024</v>
      </c>
      <c r="W575">
        <v>2348475.8000000026</v>
      </c>
      <c r="X575">
        <v>2347971.0000000028</v>
      </c>
      <c r="Y575">
        <v>2346641.7562500029</v>
      </c>
      <c r="Z575">
        <v>2345312.512500003</v>
      </c>
      <c r="AA575">
        <v>2343983.2687500031</v>
      </c>
      <c r="AB575">
        <v>2342654.0250000032</v>
      </c>
      <c r="AC575">
        <v>2341324.7812500033</v>
      </c>
      <c r="AD575">
        <v>2339995.5375000034</v>
      </c>
      <c r="AE575">
        <v>2338666.2937500034</v>
      </c>
      <c r="AF575">
        <v>2337337.0500000035</v>
      </c>
      <c r="AG575">
        <v>2336007.8062500036</v>
      </c>
      <c r="AH575">
        <v>2334678.5625000028</v>
      </c>
    </row>
    <row r="576" spans="1:34">
      <c r="A576" t="s">
        <v>152</v>
      </c>
      <c r="B576" t="s">
        <v>175</v>
      </c>
      <c r="C576">
        <f t="shared" si="8"/>
        <v>2012020</v>
      </c>
      <c r="D576">
        <v>510100.7501781818</v>
      </c>
      <c r="E576">
        <v>510100.74449636362</v>
      </c>
      <c r="F576">
        <v>510100.73881454545</v>
      </c>
      <c r="G576">
        <v>510100.73313272727</v>
      </c>
      <c r="H576">
        <v>510100.72745090909</v>
      </c>
      <c r="I576">
        <v>510100.72176909092</v>
      </c>
      <c r="J576">
        <v>510100.71608727274</v>
      </c>
      <c r="K576">
        <v>510100.71040545456</v>
      </c>
      <c r="L576">
        <v>510100.70472363639</v>
      </c>
      <c r="M576">
        <v>510100.69904181821</v>
      </c>
      <c r="N576">
        <v>510100.69335999998</v>
      </c>
      <c r="O576">
        <v>510092.92421999999</v>
      </c>
      <c r="P576">
        <v>510085.15508</v>
      </c>
      <c r="Q576">
        <v>510077.38594000001</v>
      </c>
      <c r="R576">
        <v>510069.61680000002</v>
      </c>
      <c r="S576">
        <v>510061.84766000003</v>
      </c>
      <c r="T576">
        <v>510054.07852000004</v>
      </c>
      <c r="U576">
        <v>510046.30938000005</v>
      </c>
      <c r="V576">
        <v>510038.54024000006</v>
      </c>
      <c r="W576">
        <v>510030.77110000007</v>
      </c>
      <c r="X576">
        <v>510023.00195999997</v>
      </c>
      <c r="Y576">
        <v>509890.49746700004</v>
      </c>
      <c r="Z576">
        <v>509757.99297400005</v>
      </c>
      <c r="AA576">
        <v>509625.48848100007</v>
      </c>
      <c r="AB576">
        <v>509492.98398800008</v>
      </c>
      <c r="AC576">
        <v>509360.47949500009</v>
      </c>
      <c r="AD576">
        <v>509227.97500200011</v>
      </c>
      <c r="AE576">
        <v>509095.47050900012</v>
      </c>
      <c r="AF576">
        <v>508962.96601600014</v>
      </c>
      <c r="AG576">
        <v>508830.46152300015</v>
      </c>
      <c r="AH576">
        <v>508697.95702999999</v>
      </c>
    </row>
    <row r="577" spans="1:34">
      <c r="A577" t="s">
        <v>152</v>
      </c>
      <c r="B577" t="s">
        <v>177</v>
      </c>
      <c r="C577">
        <f t="shared" si="8"/>
        <v>1945</v>
      </c>
      <c r="D577">
        <v>2000183</v>
      </c>
      <c r="E577">
        <v>1989123.625</v>
      </c>
      <c r="F577">
        <v>1978064.25</v>
      </c>
      <c r="G577">
        <v>1967004.875</v>
      </c>
      <c r="H577">
        <v>1955945.5</v>
      </c>
      <c r="I577">
        <v>1944886.125</v>
      </c>
      <c r="J577">
        <v>1933826.75</v>
      </c>
      <c r="K577">
        <v>1922767.375</v>
      </c>
      <c r="L577">
        <v>1911708</v>
      </c>
      <c r="M577">
        <v>1900648.625</v>
      </c>
      <c r="N577">
        <v>1889589.25</v>
      </c>
      <c r="O577">
        <v>1875089.75</v>
      </c>
      <c r="P577">
        <v>1860590.25</v>
      </c>
      <c r="Q577">
        <v>1846090.75</v>
      </c>
      <c r="R577">
        <v>1831591.25</v>
      </c>
      <c r="S577">
        <v>1817091.75</v>
      </c>
      <c r="T577">
        <v>1802592.25</v>
      </c>
      <c r="U577">
        <v>1788092.75</v>
      </c>
      <c r="V577">
        <v>1773593.25</v>
      </c>
      <c r="W577">
        <v>1759093.75</v>
      </c>
      <c r="X577">
        <v>1744594.25</v>
      </c>
      <c r="Y577">
        <v>1726547.35</v>
      </c>
      <c r="Z577">
        <v>1708500.4500000002</v>
      </c>
      <c r="AA577">
        <v>1690453.5500000003</v>
      </c>
      <c r="AB577">
        <v>1672406.6500000004</v>
      </c>
      <c r="AC577">
        <v>1654359.7500000005</v>
      </c>
      <c r="AD577">
        <v>1636312.8500000006</v>
      </c>
      <c r="AE577">
        <v>1618265.9500000007</v>
      </c>
      <c r="AF577">
        <v>1600219.0500000007</v>
      </c>
      <c r="AG577">
        <v>1582172.1500000008</v>
      </c>
      <c r="AH577">
        <v>1564125.25</v>
      </c>
    </row>
    <row r="578" spans="1:34">
      <c r="A578" t="s">
        <v>152</v>
      </c>
      <c r="B578" t="s">
        <v>177</v>
      </c>
      <c r="C578">
        <f t="shared" si="8"/>
        <v>1945969</v>
      </c>
      <c r="D578">
        <v>1408540.8863636365</v>
      </c>
      <c r="E578">
        <v>1404588.1477272729</v>
      </c>
      <c r="F578">
        <v>1400635.4090909094</v>
      </c>
      <c r="G578">
        <v>1396682.6704545459</v>
      </c>
      <c r="H578">
        <v>1392729.9318181823</v>
      </c>
      <c r="I578">
        <v>1388777.1931818188</v>
      </c>
      <c r="J578">
        <v>1384824.4545454553</v>
      </c>
      <c r="K578">
        <v>1380871.7159090918</v>
      </c>
      <c r="L578">
        <v>1376918.9772727282</v>
      </c>
      <c r="M578">
        <v>1372966.2386363647</v>
      </c>
      <c r="N578">
        <v>1369013.5</v>
      </c>
      <c r="O578">
        <v>1361820.2</v>
      </c>
      <c r="P578">
        <v>1354626.9</v>
      </c>
      <c r="Q578">
        <v>1347433.5999999999</v>
      </c>
      <c r="R578">
        <v>1340240.2999999998</v>
      </c>
      <c r="S578">
        <v>1333046.9999999998</v>
      </c>
      <c r="T578">
        <v>1325853.6999999997</v>
      </c>
      <c r="U578">
        <v>1318660.3999999997</v>
      </c>
      <c r="V578">
        <v>1311467.0999999996</v>
      </c>
      <c r="W578">
        <v>1304273.7999999996</v>
      </c>
      <c r="X578">
        <v>1297080.5</v>
      </c>
      <c r="Y578">
        <v>1286564.5249999999</v>
      </c>
      <c r="Z578">
        <v>1276048.5499999998</v>
      </c>
      <c r="AA578">
        <v>1265532.5749999997</v>
      </c>
      <c r="AB578">
        <v>1255016.5999999996</v>
      </c>
      <c r="AC578">
        <v>1244500.6249999995</v>
      </c>
      <c r="AD578">
        <v>1233984.6499999994</v>
      </c>
      <c r="AE578">
        <v>1223468.6749999993</v>
      </c>
      <c r="AF578">
        <v>1212952.6999999993</v>
      </c>
      <c r="AG578">
        <v>1202436.7249999992</v>
      </c>
      <c r="AH578">
        <v>1191920.75</v>
      </c>
    </row>
    <row r="579" spans="1:34">
      <c r="A579" t="s">
        <v>152</v>
      </c>
      <c r="B579" t="s">
        <v>177</v>
      </c>
      <c r="C579">
        <f t="shared" si="8"/>
        <v>1970989</v>
      </c>
      <c r="D579">
        <v>2277266.375</v>
      </c>
      <c r="E579">
        <v>2273276.625</v>
      </c>
      <c r="F579">
        <v>2269286.875</v>
      </c>
      <c r="G579">
        <v>2265297.125</v>
      </c>
      <c r="H579">
        <v>2261307.375</v>
      </c>
      <c r="I579">
        <v>2257317.625</v>
      </c>
      <c r="J579">
        <v>2253327.875</v>
      </c>
      <c r="K579">
        <v>2249338.125</v>
      </c>
      <c r="L579">
        <v>2245348.375</v>
      </c>
      <c r="M579">
        <v>2241358.625</v>
      </c>
      <c r="N579">
        <v>2237368.875</v>
      </c>
      <c r="O579">
        <v>2229457.2749999999</v>
      </c>
      <c r="P579">
        <v>2221545.6749999998</v>
      </c>
      <c r="Q579">
        <v>2213634.0749999997</v>
      </c>
      <c r="R579">
        <v>2205722.4749999996</v>
      </c>
      <c r="S579">
        <v>2197810.8749999995</v>
      </c>
      <c r="T579">
        <v>2189899.2749999994</v>
      </c>
      <c r="U579">
        <v>2181987.6749999993</v>
      </c>
      <c r="V579">
        <v>2174076.0749999993</v>
      </c>
      <c r="W579">
        <v>2166164.4749999992</v>
      </c>
      <c r="X579">
        <v>2158252.875</v>
      </c>
      <c r="Y579">
        <v>2145862.3374999999</v>
      </c>
      <c r="Z579">
        <v>2133471.7999999998</v>
      </c>
      <c r="AA579">
        <v>2121081.2624999997</v>
      </c>
      <c r="AB579">
        <v>2108690.7249999996</v>
      </c>
      <c r="AC579">
        <v>2096300.1874999995</v>
      </c>
      <c r="AD579">
        <v>2083909.6499999994</v>
      </c>
      <c r="AE579">
        <v>2071519.1124999993</v>
      </c>
      <c r="AF579">
        <v>2059128.5749999993</v>
      </c>
      <c r="AG579">
        <v>2046738.0374999992</v>
      </c>
      <c r="AH579">
        <v>2034347.5</v>
      </c>
    </row>
    <row r="580" spans="1:34">
      <c r="A580" t="s">
        <v>152</v>
      </c>
      <c r="B580" t="s">
        <v>177</v>
      </c>
      <c r="C580">
        <f t="shared" si="8"/>
        <v>19902010</v>
      </c>
      <c r="D580">
        <v>712773.00568181823</v>
      </c>
      <c r="E580">
        <v>712521.32386363647</v>
      </c>
      <c r="F580">
        <v>712269.6420454547</v>
      </c>
      <c r="G580">
        <v>712017.96022727294</v>
      </c>
      <c r="H580">
        <v>711766.27840909117</v>
      </c>
      <c r="I580">
        <v>711514.59659090941</v>
      </c>
      <c r="J580">
        <v>711262.91477272764</v>
      </c>
      <c r="K580">
        <v>711011.23295454588</v>
      </c>
      <c r="L580">
        <v>710759.55113636411</v>
      </c>
      <c r="M580">
        <v>710507.86931818235</v>
      </c>
      <c r="N580">
        <v>710256.1875</v>
      </c>
      <c r="O580">
        <v>709472.46875</v>
      </c>
      <c r="P580">
        <v>708688.75</v>
      </c>
      <c r="Q580">
        <v>707905.03125</v>
      </c>
      <c r="R580">
        <v>707121.3125</v>
      </c>
      <c r="S580">
        <v>706337.59375</v>
      </c>
      <c r="T580">
        <v>705553.875</v>
      </c>
      <c r="U580">
        <v>704770.15625</v>
      </c>
      <c r="V580">
        <v>703986.4375</v>
      </c>
      <c r="W580">
        <v>703202.71875</v>
      </c>
      <c r="X580">
        <v>702419</v>
      </c>
      <c r="Y580">
        <v>700746.01874999993</v>
      </c>
      <c r="Z580">
        <v>699073.03749999986</v>
      </c>
      <c r="AA580">
        <v>697400.05624999979</v>
      </c>
      <c r="AB580">
        <v>695727.07499999972</v>
      </c>
      <c r="AC580">
        <v>694054.09374999965</v>
      </c>
      <c r="AD580">
        <v>692381.11249999958</v>
      </c>
      <c r="AE580">
        <v>690708.13124999951</v>
      </c>
      <c r="AF580">
        <v>689035.14999999944</v>
      </c>
      <c r="AG580">
        <v>687362.16874999937</v>
      </c>
      <c r="AH580">
        <v>685689.1875</v>
      </c>
    </row>
    <row r="581" spans="1:34">
      <c r="A581" t="s">
        <v>152</v>
      </c>
      <c r="B581" t="s">
        <v>177</v>
      </c>
      <c r="C581">
        <f t="shared" si="8"/>
        <v>2012020</v>
      </c>
      <c r="D581">
        <v>132379.68927545456</v>
      </c>
      <c r="E581">
        <v>132379.69105090911</v>
      </c>
      <c r="F581">
        <v>132379.69282636367</v>
      </c>
      <c r="G581">
        <v>132379.69460181822</v>
      </c>
      <c r="H581">
        <v>132379.69637727278</v>
      </c>
      <c r="I581">
        <v>132379.69815272733</v>
      </c>
      <c r="J581">
        <v>132379.69992818189</v>
      </c>
      <c r="K581">
        <v>132379.70170363644</v>
      </c>
      <c r="L581">
        <v>132379.703479091</v>
      </c>
      <c r="M581">
        <v>132379.70525454555</v>
      </c>
      <c r="N581">
        <v>132379.70703000014</v>
      </c>
      <c r="O581">
        <v>132378.29492100014</v>
      </c>
      <c r="P581">
        <v>132376.88281200011</v>
      </c>
      <c r="Q581">
        <v>132375.47070300009</v>
      </c>
      <c r="R581">
        <v>132374.05859400006</v>
      </c>
      <c r="S581">
        <v>132372.64648500003</v>
      </c>
      <c r="T581">
        <v>132371.23437600001</v>
      </c>
      <c r="U581">
        <v>132369.82226699998</v>
      </c>
      <c r="V581">
        <v>132368.41015799996</v>
      </c>
      <c r="W581">
        <v>132366.99804899993</v>
      </c>
      <c r="X581">
        <v>132365.58594000002</v>
      </c>
      <c r="Y581">
        <v>132330.23418100001</v>
      </c>
      <c r="Z581">
        <v>132294.88242200002</v>
      </c>
      <c r="AA581">
        <v>132259.53066300004</v>
      </c>
      <c r="AB581">
        <v>132224.17890400006</v>
      </c>
      <c r="AC581">
        <v>132188.82714500008</v>
      </c>
      <c r="AD581">
        <v>132153.47538600009</v>
      </c>
      <c r="AE581">
        <v>132118.12362700011</v>
      </c>
      <c r="AF581">
        <v>132082.77186800013</v>
      </c>
      <c r="AG581">
        <v>132047.42010900014</v>
      </c>
      <c r="AH581">
        <v>132012.06835000007</v>
      </c>
    </row>
    <row r="582" spans="1:34">
      <c r="A582" t="s">
        <v>152</v>
      </c>
      <c r="B582" t="s">
        <v>179</v>
      </c>
      <c r="C582">
        <f t="shared" si="8"/>
        <v>1945</v>
      </c>
      <c r="D582">
        <v>302612.29545454547</v>
      </c>
      <c r="E582">
        <v>301015.71590909094</v>
      </c>
      <c r="F582">
        <v>299419.13636363641</v>
      </c>
      <c r="G582">
        <v>297822.55681818188</v>
      </c>
      <c r="H582">
        <v>296225.97727272735</v>
      </c>
      <c r="I582">
        <v>294629.39772727282</v>
      </c>
      <c r="J582">
        <v>293032.81818181829</v>
      </c>
      <c r="K582">
        <v>291436.23863636376</v>
      </c>
      <c r="L582">
        <v>289839.65909090923</v>
      </c>
      <c r="M582">
        <v>288243.0795454547</v>
      </c>
      <c r="N582">
        <v>286646.5</v>
      </c>
      <c r="O582">
        <v>284544.30937500001</v>
      </c>
      <c r="P582">
        <v>282442.11875000002</v>
      </c>
      <c r="Q582">
        <v>280339.92812500003</v>
      </c>
      <c r="R582">
        <v>278237.73750000005</v>
      </c>
      <c r="S582">
        <v>276135.54687500006</v>
      </c>
      <c r="T582">
        <v>274033.35625000007</v>
      </c>
      <c r="U582">
        <v>271931.16562500008</v>
      </c>
      <c r="V582">
        <v>269828.97500000009</v>
      </c>
      <c r="W582">
        <v>267726.7843750001</v>
      </c>
      <c r="X582">
        <v>265624.59375</v>
      </c>
      <c r="Y582">
        <v>263000.81718700001</v>
      </c>
      <c r="Z582">
        <v>260377.04062400002</v>
      </c>
      <c r="AA582">
        <v>257753.26406100002</v>
      </c>
      <c r="AB582">
        <v>255129.48749800003</v>
      </c>
      <c r="AC582">
        <v>252505.71093500004</v>
      </c>
      <c r="AD582">
        <v>249881.93437200005</v>
      </c>
      <c r="AE582">
        <v>247258.15780900005</v>
      </c>
      <c r="AF582">
        <v>244634.38124600006</v>
      </c>
      <c r="AG582">
        <v>242010.60468300007</v>
      </c>
      <c r="AH582">
        <v>239386.82811999999</v>
      </c>
    </row>
    <row r="583" spans="1:34">
      <c r="A583" t="s">
        <v>152</v>
      </c>
      <c r="B583" t="s">
        <v>179</v>
      </c>
      <c r="C583">
        <f t="shared" si="8"/>
        <v>1945969</v>
      </c>
      <c r="D583">
        <v>376180.80965909088</v>
      </c>
      <c r="E583">
        <v>375140.08806818177</v>
      </c>
      <c r="F583">
        <v>374099.36647727265</v>
      </c>
      <c r="G583">
        <v>373058.64488636353</v>
      </c>
      <c r="H583">
        <v>372017.92329545441</v>
      </c>
      <c r="I583">
        <v>370977.2017045453</v>
      </c>
      <c r="J583">
        <v>369936.48011363618</v>
      </c>
      <c r="K583">
        <v>368895.75852272706</v>
      </c>
      <c r="L583">
        <v>367855.03693181794</v>
      </c>
      <c r="M583">
        <v>366814.31534090883</v>
      </c>
      <c r="N583">
        <v>365773.59375</v>
      </c>
      <c r="O583">
        <v>363882.55625000002</v>
      </c>
      <c r="P583">
        <v>361991.51875000005</v>
      </c>
      <c r="Q583">
        <v>360100.48125000007</v>
      </c>
      <c r="R583">
        <v>358209.44375000009</v>
      </c>
      <c r="S583">
        <v>356318.40625000012</v>
      </c>
      <c r="T583">
        <v>354427.36875000014</v>
      </c>
      <c r="U583">
        <v>352536.33125000016</v>
      </c>
      <c r="V583">
        <v>350645.29375000019</v>
      </c>
      <c r="W583">
        <v>348754.25625000021</v>
      </c>
      <c r="X583">
        <v>346863.21875</v>
      </c>
      <c r="Y583">
        <v>344118.00624999998</v>
      </c>
      <c r="Z583">
        <v>341372.79374999995</v>
      </c>
      <c r="AA583">
        <v>338627.58124999993</v>
      </c>
      <c r="AB583">
        <v>335882.36874999991</v>
      </c>
      <c r="AC583">
        <v>333137.15624999988</v>
      </c>
      <c r="AD583">
        <v>330391.94374999986</v>
      </c>
      <c r="AE583">
        <v>327646.73124999984</v>
      </c>
      <c r="AF583">
        <v>324901.51874999981</v>
      </c>
      <c r="AG583">
        <v>322156.30624999979</v>
      </c>
      <c r="AH583">
        <v>319411.09375</v>
      </c>
    </row>
    <row r="584" spans="1:34">
      <c r="A584" t="s">
        <v>152</v>
      </c>
      <c r="B584" t="s">
        <v>179</v>
      </c>
      <c r="C584">
        <f t="shared" ref="C584:C647" si="9">C579</f>
        <v>1970989</v>
      </c>
      <c r="D584">
        <v>683364.65625</v>
      </c>
      <c r="E584">
        <v>682280.75</v>
      </c>
      <c r="F584">
        <v>681196.84375</v>
      </c>
      <c r="G584">
        <v>680112.9375</v>
      </c>
      <c r="H584">
        <v>679029.03125</v>
      </c>
      <c r="I584">
        <v>677945.125</v>
      </c>
      <c r="J584">
        <v>676861.21875</v>
      </c>
      <c r="K584">
        <v>675777.3125</v>
      </c>
      <c r="L584">
        <v>674693.40625</v>
      </c>
      <c r="M584">
        <v>673609.5</v>
      </c>
      <c r="N584">
        <v>672525.59375</v>
      </c>
      <c r="O584">
        <v>670354.367188</v>
      </c>
      <c r="P584">
        <v>668183.14062600001</v>
      </c>
      <c r="Q584">
        <v>666011.91406400001</v>
      </c>
      <c r="R584">
        <v>663840.68750200002</v>
      </c>
      <c r="S584">
        <v>661669.46094000002</v>
      </c>
      <c r="T584">
        <v>659498.23437800002</v>
      </c>
      <c r="U584">
        <v>657327.00781600003</v>
      </c>
      <c r="V584">
        <v>655155.78125400003</v>
      </c>
      <c r="W584">
        <v>652984.55469200003</v>
      </c>
      <c r="X584">
        <v>650813.32813000004</v>
      </c>
      <c r="Y584">
        <v>647386.03906700003</v>
      </c>
      <c r="Z584">
        <v>643958.75000400003</v>
      </c>
      <c r="AA584">
        <v>640531.46094100003</v>
      </c>
      <c r="AB584">
        <v>637104.17187800002</v>
      </c>
      <c r="AC584">
        <v>633676.88281500002</v>
      </c>
      <c r="AD584">
        <v>630249.59375200002</v>
      </c>
      <c r="AE584">
        <v>626822.30468900001</v>
      </c>
      <c r="AF584">
        <v>623395.01562600001</v>
      </c>
      <c r="AG584">
        <v>619967.726563</v>
      </c>
      <c r="AH584">
        <v>616540.4375</v>
      </c>
    </row>
    <row r="585" spans="1:34">
      <c r="A585" t="s">
        <v>152</v>
      </c>
      <c r="B585" t="s">
        <v>179</v>
      </c>
      <c r="C585">
        <f t="shared" si="9"/>
        <v>19902010</v>
      </c>
      <c r="D585">
        <v>957712.59090909082</v>
      </c>
      <c r="E585">
        <v>957628.46306818165</v>
      </c>
      <c r="F585">
        <v>957544.33522727247</v>
      </c>
      <c r="G585">
        <v>957460.2073863633</v>
      </c>
      <c r="H585">
        <v>957376.07954545412</v>
      </c>
      <c r="I585">
        <v>957291.95170454495</v>
      </c>
      <c r="J585">
        <v>957207.82386363577</v>
      </c>
      <c r="K585">
        <v>957123.6960227266</v>
      </c>
      <c r="L585">
        <v>957039.56818181742</v>
      </c>
      <c r="M585">
        <v>956955.44034090824</v>
      </c>
      <c r="N585">
        <v>956871.31249999942</v>
      </c>
      <c r="O585">
        <v>956573.86562499939</v>
      </c>
      <c r="P585">
        <v>956276.41874999937</v>
      </c>
      <c r="Q585">
        <v>955978.97187499935</v>
      </c>
      <c r="R585">
        <v>955681.52499999932</v>
      </c>
      <c r="S585">
        <v>955384.0781249993</v>
      </c>
      <c r="T585">
        <v>955086.63124999928</v>
      </c>
      <c r="U585">
        <v>954789.18437499925</v>
      </c>
      <c r="V585">
        <v>954491.73749999923</v>
      </c>
      <c r="W585">
        <v>954194.29062499921</v>
      </c>
      <c r="X585">
        <v>953896.84374999942</v>
      </c>
      <c r="Y585">
        <v>953130.46874999942</v>
      </c>
      <c r="Z585">
        <v>952364.09374999942</v>
      </c>
      <c r="AA585">
        <v>951597.71874999942</v>
      </c>
      <c r="AB585">
        <v>950831.34374999942</v>
      </c>
      <c r="AC585">
        <v>950064.96874999942</v>
      </c>
      <c r="AD585">
        <v>949298.59374999942</v>
      </c>
      <c r="AE585">
        <v>948532.21874999942</v>
      </c>
      <c r="AF585">
        <v>947765.84374999942</v>
      </c>
      <c r="AG585">
        <v>946999.46874999942</v>
      </c>
      <c r="AH585">
        <v>946233.09374999919</v>
      </c>
    </row>
    <row r="586" spans="1:34">
      <c r="A586" t="s">
        <v>152</v>
      </c>
      <c r="B586" t="s">
        <v>179</v>
      </c>
      <c r="C586">
        <f t="shared" si="9"/>
        <v>2012020</v>
      </c>
      <c r="D586">
        <v>275575.10519818182</v>
      </c>
      <c r="E586">
        <v>275575.0980963636</v>
      </c>
      <c r="F586">
        <v>275575.09099454537</v>
      </c>
      <c r="G586">
        <v>275575.08389272715</v>
      </c>
      <c r="H586">
        <v>275575.07679090893</v>
      </c>
      <c r="I586">
        <v>275575.06968909071</v>
      </c>
      <c r="J586">
        <v>275575.06258727249</v>
      </c>
      <c r="K586">
        <v>275575.05548545427</v>
      </c>
      <c r="L586">
        <v>275575.04838363605</v>
      </c>
      <c r="M586">
        <v>275575.04128181783</v>
      </c>
      <c r="N586">
        <v>275575.03417999973</v>
      </c>
      <c r="O586">
        <v>275570.26855499973</v>
      </c>
      <c r="P586">
        <v>275565.50292999973</v>
      </c>
      <c r="Q586">
        <v>275560.73730499973</v>
      </c>
      <c r="R586">
        <v>275555.97167999973</v>
      </c>
      <c r="S586">
        <v>275551.20605499973</v>
      </c>
      <c r="T586">
        <v>275546.44042999973</v>
      </c>
      <c r="U586">
        <v>275541.67480499973</v>
      </c>
      <c r="V586">
        <v>275536.90917999973</v>
      </c>
      <c r="W586">
        <v>275532.14355499973</v>
      </c>
      <c r="X586">
        <v>275527.37792999973</v>
      </c>
      <c r="Y586">
        <v>275440.58378899971</v>
      </c>
      <c r="Z586">
        <v>275353.78964799969</v>
      </c>
      <c r="AA586">
        <v>275266.99550699966</v>
      </c>
      <c r="AB586">
        <v>275180.20136599964</v>
      </c>
      <c r="AC586">
        <v>275093.40722499962</v>
      </c>
      <c r="AD586">
        <v>275006.6130839996</v>
      </c>
      <c r="AE586">
        <v>274919.81894299958</v>
      </c>
      <c r="AF586">
        <v>274833.02480199956</v>
      </c>
      <c r="AG586">
        <v>274746.23066099954</v>
      </c>
      <c r="AH586">
        <v>274659.43651999958</v>
      </c>
    </row>
    <row r="587" spans="1:34">
      <c r="A587" t="s">
        <v>152</v>
      </c>
      <c r="B587" t="s">
        <v>181</v>
      </c>
      <c r="C587">
        <f t="shared" si="9"/>
        <v>1945</v>
      </c>
      <c r="D587">
        <v>720415.86363636365</v>
      </c>
      <c r="E587">
        <v>716560.78977272729</v>
      </c>
      <c r="F587">
        <v>712705.71590909094</v>
      </c>
      <c r="G587">
        <v>708850.64204545459</v>
      </c>
      <c r="H587">
        <v>704995.56818181823</v>
      </c>
      <c r="I587">
        <v>701140.49431818188</v>
      </c>
      <c r="J587">
        <v>697285.42045454553</v>
      </c>
      <c r="K587">
        <v>693430.34659090918</v>
      </c>
      <c r="L587">
        <v>689575.27272727282</v>
      </c>
      <c r="M587">
        <v>685720.19886363647</v>
      </c>
      <c r="N587">
        <v>681865.125</v>
      </c>
      <c r="O587">
        <v>676792.36250000005</v>
      </c>
      <c r="P587">
        <v>671719.60000000009</v>
      </c>
      <c r="Q587">
        <v>666646.83750000014</v>
      </c>
      <c r="R587">
        <v>661574.07500000019</v>
      </c>
      <c r="S587">
        <v>656501.31250000023</v>
      </c>
      <c r="T587">
        <v>651428.55000000028</v>
      </c>
      <c r="U587">
        <v>646355.78750000033</v>
      </c>
      <c r="V587">
        <v>641283.02500000037</v>
      </c>
      <c r="W587">
        <v>636210.26250000042</v>
      </c>
      <c r="X587">
        <v>631137.5</v>
      </c>
      <c r="Y587">
        <v>624807.36250000005</v>
      </c>
      <c r="Z587">
        <v>618477.22500000009</v>
      </c>
      <c r="AA587">
        <v>612147.08750000014</v>
      </c>
      <c r="AB587">
        <v>605816.95000000019</v>
      </c>
      <c r="AC587">
        <v>599486.81250000023</v>
      </c>
      <c r="AD587">
        <v>593156.67500000028</v>
      </c>
      <c r="AE587">
        <v>586826.53750000033</v>
      </c>
      <c r="AF587">
        <v>580496.40000000037</v>
      </c>
      <c r="AG587">
        <v>574166.26250000042</v>
      </c>
      <c r="AH587">
        <v>567836.125</v>
      </c>
    </row>
    <row r="588" spans="1:34">
      <c r="A588" t="s">
        <v>152</v>
      </c>
      <c r="B588" t="s">
        <v>181</v>
      </c>
      <c r="C588">
        <f t="shared" si="9"/>
        <v>1945969</v>
      </c>
      <c r="D588">
        <v>873617.63636363635</v>
      </c>
      <c r="E588">
        <v>871161.58522727271</v>
      </c>
      <c r="F588">
        <v>868705.53409090906</v>
      </c>
      <c r="G588">
        <v>866249.48295454541</v>
      </c>
      <c r="H588">
        <v>863793.43181818177</v>
      </c>
      <c r="I588">
        <v>861337.38068181812</v>
      </c>
      <c r="J588">
        <v>858881.32954545447</v>
      </c>
      <c r="K588">
        <v>856425.27840909082</v>
      </c>
      <c r="L588">
        <v>853969.22727272718</v>
      </c>
      <c r="M588">
        <v>851513.17613636353</v>
      </c>
      <c r="N588">
        <v>849057.125</v>
      </c>
      <c r="O588">
        <v>844573.03749999998</v>
      </c>
      <c r="P588">
        <v>840088.95</v>
      </c>
      <c r="Q588">
        <v>835604.86249999993</v>
      </c>
      <c r="R588">
        <v>831120.77499999991</v>
      </c>
      <c r="S588">
        <v>826636.68749999988</v>
      </c>
      <c r="T588">
        <v>822152.59999999986</v>
      </c>
      <c r="U588">
        <v>817668.51249999984</v>
      </c>
      <c r="V588">
        <v>813184.42499999981</v>
      </c>
      <c r="W588">
        <v>808700.33749999979</v>
      </c>
      <c r="X588">
        <v>804216.25</v>
      </c>
      <c r="Y588">
        <v>797649.13749999995</v>
      </c>
      <c r="Z588">
        <v>791082.02499999991</v>
      </c>
      <c r="AA588">
        <v>784514.91249999986</v>
      </c>
      <c r="AB588">
        <v>777947.79999999981</v>
      </c>
      <c r="AC588">
        <v>771380.68749999977</v>
      </c>
      <c r="AD588">
        <v>764813.57499999972</v>
      </c>
      <c r="AE588">
        <v>758246.46249999967</v>
      </c>
      <c r="AF588">
        <v>751679.34999999963</v>
      </c>
      <c r="AG588">
        <v>745112.23749999958</v>
      </c>
      <c r="AH588">
        <v>738545.125</v>
      </c>
    </row>
    <row r="589" spans="1:34">
      <c r="A589" t="s">
        <v>152</v>
      </c>
      <c r="B589" t="s">
        <v>181</v>
      </c>
      <c r="C589">
        <f t="shared" si="9"/>
        <v>1970989</v>
      </c>
      <c r="D589">
        <v>686866.38636363635</v>
      </c>
      <c r="E589">
        <v>684365.71022727271</v>
      </c>
      <c r="F589">
        <v>681865.03409090906</v>
      </c>
      <c r="G589">
        <v>679364.35795454541</v>
      </c>
      <c r="H589">
        <v>676863.68181818177</v>
      </c>
      <c r="I589">
        <v>674363.00568181812</v>
      </c>
      <c r="J589">
        <v>671862.32954545447</v>
      </c>
      <c r="K589">
        <v>669361.65340909082</v>
      </c>
      <c r="L589">
        <v>666860.97727272718</v>
      </c>
      <c r="M589">
        <v>664360.30113636353</v>
      </c>
      <c r="N589">
        <v>661859.625</v>
      </c>
      <c r="O589">
        <v>656913.58750000002</v>
      </c>
      <c r="P589">
        <v>651967.55000000005</v>
      </c>
      <c r="Q589">
        <v>647021.51250000007</v>
      </c>
      <c r="R589">
        <v>642075.47500000009</v>
      </c>
      <c r="S589">
        <v>637129.43750000012</v>
      </c>
      <c r="T589">
        <v>632183.40000000014</v>
      </c>
      <c r="U589">
        <v>627237.36250000016</v>
      </c>
      <c r="V589">
        <v>622291.32500000019</v>
      </c>
      <c r="W589">
        <v>617345.28750000021</v>
      </c>
      <c r="X589">
        <v>612399.25</v>
      </c>
      <c r="Y589">
        <v>604672.76874999993</v>
      </c>
      <c r="Z589">
        <v>596946.28749999986</v>
      </c>
      <c r="AA589">
        <v>589219.80624999979</v>
      </c>
      <c r="AB589">
        <v>581493.32499999972</v>
      </c>
      <c r="AC589">
        <v>573766.84374999965</v>
      </c>
      <c r="AD589">
        <v>566040.36249999958</v>
      </c>
      <c r="AE589">
        <v>558313.88124999951</v>
      </c>
      <c r="AF589">
        <v>550587.39999999944</v>
      </c>
      <c r="AG589">
        <v>542860.91874999937</v>
      </c>
      <c r="AH589">
        <v>535134.4375</v>
      </c>
    </row>
    <row r="590" spans="1:34">
      <c r="A590" t="s">
        <v>152</v>
      </c>
      <c r="B590" t="s">
        <v>181</v>
      </c>
      <c r="C590">
        <f t="shared" si="9"/>
        <v>19902010</v>
      </c>
      <c r="D590">
        <v>294985.57386363641</v>
      </c>
      <c r="E590">
        <v>294854.61647727282</v>
      </c>
      <c r="F590">
        <v>294723.65909090923</v>
      </c>
      <c r="G590">
        <v>294592.70170454565</v>
      </c>
      <c r="H590">
        <v>294461.74431818206</v>
      </c>
      <c r="I590">
        <v>294330.78693181847</v>
      </c>
      <c r="J590">
        <v>294199.82954545488</v>
      </c>
      <c r="K590">
        <v>294068.87215909129</v>
      </c>
      <c r="L590">
        <v>293937.9147727277</v>
      </c>
      <c r="M590">
        <v>293806.95738636411</v>
      </c>
      <c r="N590">
        <v>293676</v>
      </c>
      <c r="O590">
        <v>293312.80312499998</v>
      </c>
      <c r="P590">
        <v>292949.60624999995</v>
      </c>
      <c r="Q590">
        <v>292586.40937499993</v>
      </c>
      <c r="R590">
        <v>292223.21249999991</v>
      </c>
      <c r="S590">
        <v>291860.01562499988</v>
      </c>
      <c r="T590">
        <v>291496.81874999986</v>
      </c>
      <c r="U590">
        <v>291133.62187499984</v>
      </c>
      <c r="V590">
        <v>290770.42499999981</v>
      </c>
      <c r="W590">
        <v>290407.22812499979</v>
      </c>
      <c r="X590">
        <v>290044.03125</v>
      </c>
      <c r="Y590">
        <v>289148.05937500001</v>
      </c>
      <c r="Z590">
        <v>288252.08750000002</v>
      </c>
      <c r="AA590">
        <v>287356.11562500003</v>
      </c>
      <c r="AB590">
        <v>286460.14375000005</v>
      </c>
      <c r="AC590">
        <v>285564.17187500006</v>
      </c>
      <c r="AD590">
        <v>284668.20000000007</v>
      </c>
      <c r="AE590">
        <v>283772.22812500008</v>
      </c>
      <c r="AF590">
        <v>282876.25625000009</v>
      </c>
      <c r="AG590">
        <v>281980.2843750001</v>
      </c>
      <c r="AH590">
        <v>281084.3125</v>
      </c>
    </row>
    <row r="591" spans="1:34">
      <c r="A591" t="s">
        <v>152</v>
      </c>
      <c r="B591" t="s">
        <v>181</v>
      </c>
      <c r="C591">
        <f t="shared" si="9"/>
        <v>2012020</v>
      </c>
      <c r="D591">
        <v>473255.48331090907</v>
      </c>
      <c r="E591">
        <v>473255.48615181819</v>
      </c>
      <c r="F591">
        <v>473255.4889927273</v>
      </c>
      <c r="G591">
        <v>473255.49183363642</v>
      </c>
      <c r="H591">
        <v>473255.49467454554</v>
      </c>
      <c r="I591">
        <v>473255.49751545466</v>
      </c>
      <c r="J591">
        <v>473255.50035636377</v>
      </c>
      <c r="K591">
        <v>473255.50319727289</v>
      </c>
      <c r="L591">
        <v>473255.50603818201</v>
      </c>
      <c r="M591">
        <v>473255.50887909112</v>
      </c>
      <c r="N591">
        <v>473255.51171999995</v>
      </c>
      <c r="O591">
        <v>473247.84199299995</v>
      </c>
      <c r="P591">
        <v>473240.17226599995</v>
      </c>
      <c r="Q591">
        <v>473232.50253899995</v>
      </c>
      <c r="R591">
        <v>473224.83281199995</v>
      </c>
      <c r="S591">
        <v>473217.16308499995</v>
      </c>
      <c r="T591">
        <v>473209.49335799995</v>
      </c>
      <c r="U591">
        <v>473201.82363099995</v>
      </c>
      <c r="V591">
        <v>473194.15390399995</v>
      </c>
      <c r="W591">
        <v>473186.48417699995</v>
      </c>
      <c r="X591">
        <v>473178.81445000006</v>
      </c>
      <c r="Y591">
        <v>473037.71855200006</v>
      </c>
      <c r="Z591">
        <v>472896.62265400006</v>
      </c>
      <c r="AA591">
        <v>472755.52675600006</v>
      </c>
      <c r="AB591">
        <v>472614.43085800007</v>
      </c>
      <c r="AC591">
        <v>472473.33496000007</v>
      </c>
      <c r="AD591">
        <v>472332.23906200007</v>
      </c>
      <c r="AE591">
        <v>472191.14316400007</v>
      </c>
      <c r="AF591">
        <v>472050.04726600007</v>
      </c>
      <c r="AG591">
        <v>471908.95136800007</v>
      </c>
      <c r="AH591">
        <v>471767.85546999983</v>
      </c>
    </row>
    <row r="592" spans="1:34">
      <c r="A592" t="s">
        <v>152</v>
      </c>
      <c r="B592" t="s">
        <v>183</v>
      </c>
      <c r="C592">
        <f t="shared" si="9"/>
        <v>1945</v>
      </c>
      <c r="D592">
        <v>384498.44602272729</v>
      </c>
      <c r="E592">
        <v>382354.45454545459</v>
      </c>
      <c r="F592">
        <v>380210.46306818188</v>
      </c>
      <c r="G592">
        <v>378066.47159090918</v>
      </c>
      <c r="H592">
        <v>375922.48011363647</v>
      </c>
      <c r="I592">
        <v>373778.48863636376</v>
      </c>
      <c r="J592">
        <v>371634.49715909106</v>
      </c>
      <c r="K592">
        <v>369490.50568181835</v>
      </c>
      <c r="L592">
        <v>367346.51420454565</v>
      </c>
      <c r="M592">
        <v>365202.52272727294</v>
      </c>
      <c r="N592">
        <v>363058.53125</v>
      </c>
      <c r="O592">
        <v>360259.71250000002</v>
      </c>
      <c r="P592">
        <v>357460.89375000005</v>
      </c>
      <c r="Q592">
        <v>354662.07500000007</v>
      </c>
      <c r="R592">
        <v>351863.25625000009</v>
      </c>
      <c r="S592">
        <v>349064.43750000012</v>
      </c>
      <c r="T592">
        <v>346265.61875000014</v>
      </c>
      <c r="U592">
        <v>343466.80000000016</v>
      </c>
      <c r="V592">
        <v>340667.98125000019</v>
      </c>
      <c r="W592">
        <v>337869.16250000021</v>
      </c>
      <c r="X592">
        <v>335070.34375</v>
      </c>
      <c r="Y592">
        <v>331594.80937500001</v>
      </c>
      <c r="Z592">
        <v>328119.27500000002</v>
      </c>
      <c r="AA592">
        <v>324643.74062500003</v>
      </c>
      <c r="AB592">
        <v>321168.20625000005</v>
      </c>
      <c r="AC592">
        <v>317692.67187500006</v>
      </c>
      <c r="AD592">
        <v>314217.13750000007</v>
      </c>
      <c r="AE592">
        <v>310741.60312500008</v>
      </c>
      <c r="AF592">
        <v>307266.06875000009</v>
      </c>
      <c r="AG592">
        <v>303790.5343750001</v>
      </c>
      <c r="AH592">
        <v>300315</v>
      </c>
    </row>
    <row r="593" spans="1:34">
      <c r="A593" t="s">
        <v>152</v>
      </c>
      <c r="B593" t="s">
        <v>183</v>
      </c>
      <c r="C593">
        <f t="shared" si="9"/>
        <v>1945969</v>
      </c>
      <c r="D593">
        <v>379763.27840909088</v>
      </c>
      <c r="E593">
        <v>378656.18181818177</v>
      </c>
      <c r="F593">
        <v>377549.08522727265</v>
      </c>
      <c r="G593">
        <v>376441.98863636353</v>
      </c>
      <c r="H593">
        <v>375334.89204545441</v>
      </c>
      <c r="I593">
        <v>374227.7954545453</v>
      </c>
      <c r="J593">
        <v>373120.69886363618</v>
      </c>
      <c r="K593">
        <v>372013.60227272706</v>
      </c>
      <c r="L593">
        <v>370906.50568181794</v>
      </c>
      <c r="M593">
        <v>369799.40909090883</v>
      </c>
      <c r="N593">
        <v>368692.3125</v>
      </c>
      <c r="O593">
        <v>366641.09062500001</v>
      </c>
      <c r="P593">
        <v>364589.86875000002</v>
      </c>
      <c r="Q593">
        <v>362538.64687500003</v>
      </c>
      <c r="R593">
        <v>360487.42500000005</v>
      </c>
      <c r="S593">
        <v>358436.20312500006</v>
      </c>
      <c r="T593">
        <v>356384.98125000007</v>
      </c>
      <c r="U593">
        <v>354333.75937500008</v>
      </c>
      <c r="V593">
        <v>352282.53750000009</v>
      </c>
      <c r="W593">
        <v>350231.3156250001</v>
      </c>
      <c r="X593">
        <v>348180.09375</v>
      </c>
      <c r="Y593">
        <v>345169.50312499999</v>
      </c>
      <c r="Z593">
        <v>342158.91249999998</v>
      </c>
      <c r="AA593">
        <v>339148.32187499997</v>
      </c>
      <c r="AB593">
        <v>336137.73124999995</v>
      </c>
      <c r="AC593">
        <v>333127.14062499994</v>
      </c>
      <c r="AD593">
        <v>330116.54999999993</v>
      </c>
      <c r="AE593">
        <v>327105.95937499992</v>
      </c>
      <c r="AF593">
        <v>324095.36874999991</v>
      </c>
      <c r="AG593">
        <v>321084.7781249999</v>
      </c>
      <c r="AH593">
        <v>318074.1875</v>
      </c>
    </row>
    <row r="594" spans="1:34">
      <c r="A594" t="s">
        <v>152</v>
      </c>
      <c r="B594" t="s">
        <v>183</v>
      </c>
      <c r="C594">
        <f t="shared" si="9"/>
        <v>1970989</v>
      </c>
      <c r="D594">
        <v>807792.18181818188</v>
      </c>
      <c r="E594">
        <v>806457.01988636376</v>
      </c>
      <c r="F594">
        <v>805121.85795454565</v>
      </c>
      <c r="G594">
        <v>803786.69602272753</v>
      </c>
      <c r="H594">
        <v>802451.53409090941</v>
      </c>
      <c r="I594">
        <v>801116.37215909129</v>
      </c>
      <c r="J594">
        <v>799781.21022727317</v>
      </c>
      <c r="K594">
        <v>798446.04829545505</v>
      </c>
      <c r="L594">
        <v>797110.88636363694</v>
      </c>
      <c r="M594">
        <v>795775.72443181882</v>
      </c>
      <c r="N594">
        <v>794440.56250000058</v>
      </c>
      <c r="O594">
        <v>791783.63125000056</v>
      </c>
      <c r="P594">
        <v>789126.70000000065</v>
      </c>
      <c r="Q594">
        <v>786469.76875000075</v>
      </c>
      <c r="R594">
        <v>783812.83750000084</v>
      </c>
      <c r="S594">
        <v>781155.90625000093</v>
      </c>
      <c r="T594">
        <v>778498.97500000102</v>
      </c>
      <c r="U594">
        <v>775842.04375000112</v>
      </c>
      <c r="V594">
        <v>773185.11250000121</v>
      </c>
      <c r="W594">
        <v>770528.1812500013</v>
      </c>
      <c r="X594">
        <v>767871.25000000093</v>
      </c>
      <c r="Y594">
        <v>763705.92812500091</v>
      </c>
      <c r="Z594">
        <v>759540.60625000088</v>
      </c>
      <c r="AA594">
        <v>755375.28437500086</v>
      </c>
      <c r="AB594">
        <v>751209.96250000084</v>
      </c>
      <c r="AC594">
        <v>747044.64062500081</v>
      </c>
      <c r="AD594">
        <v>742879.31875000079</v>
      </c>
      <c r="AE594">
        <v>738713.99687500077</v>
      </c>
      <c r="AF594">
        <v>734548.67500000075</v>
      </c>
      <c r="AG594">
        <v>730383.35312500072</v>
      </c>
      <c r="AH594">
        <v>726218.03125000093</v>
      </c>
    </row>
    <row r="595" spans="1:34">
      <c r="A595" t="s">
        <v>152</v>
      </c>
      <c r="B595" t="s">
        <v>183</v>
      </c>
      <c r="C595">
        <f t="shared" si="9"/>
        <v>19902010</v>
      </c>
      <c r="D595">
        <v>561638.52272272715</v>
      </c>
      <c r="E595">
        <v>561555.21732545434</v>
      </c>
      <c r="F595">
        <v>561471.91192818154</v>
      </c>
      <c r="G595">
        <v>561388.60653090873</v>
      </c>
      <c r="H595">
        <v>561305.30113363592</v>
      </c>
      <c r="I595">
        <v>561221.99573636311</v>
      </c>
      <c r="J595">
        <v>561138.6903390903</v>
      </c>
      <c r="K595">
        <v>561055.38494181749</v>
      </c>
      <c r="L595">
        <v>560972.07954454469</v>
      </c>
      <c r="M595">
        <v>560888.77414727188</v>
      </c>
      <c r="N595">
        <v>560805.46874999942</v>
      </c>
      <c r="O595">
        <v>560579.88437499944</v>
      </c>
      <c r="P595">
        <v>560354.29999999946</v>
      </c>
      <c r="Q595">
        <v>560128.71562499949</v>
      </c>
      <c r="R595">
        <v>559903.13124999951</v>
      </c>
      <c r="S595">
        <v>559677.54687499953</v>
      </c>
      <c r="T595">
        <v>559451.96249999956</v>
      </c>
      <c r="U595">
        <v>559226.37812499958</v>
      </c>
      <c r="V595">
        <v>559000.7937499996</v>
      </c>
      <c r="W595">
        <v>558775.20937499963</v>
      </c>
      <c r="X595">
        <v>558549.62499999942</v>
      </c>
      <c r="Y595">
        <v>558009.7484379994</v>
      </c>
      <c r="Z595">
        <v>557469.87187599938</v>
      </c>
      <c r="AA595">
        <v>556929.99531399936</v>
      </c>
      <c r="AB595">
        <v>556390.11875199934</v>
      </c>
      <c r="AC595">
        <v>555850.24218999932</v>
      </c>
      <c r="AD595">
        <v>555310.3656279993</v>
      </c>
      <c r="AE595">
        <v>554770.48906599928</v>
      </c>
      <c r="AF595">
        <v>554230.61250399926</v>
      </c>
      <c r="AG595">
        <v>553690.73594199924</v>
      </c>
      <c r="AH595">
        <v>553150.85937999911</v>
      </c>
    </row>
    <row r="596" spans="1:34">
      <c r="A596" t="s">
        <v>152</v>
      </c>
      <c r="B596" t="s">
        <v>183</v>
      </c>
      <c r="C596">
        <f t="shared" si="9"/>
        <v>2012020</v>
      </c>
      <c r="D596">
        <v>254726.78702181819</v>
      </c>
      <c r="E596">
        <v>254726.78693363638</v>
      </c>
      <c r="F596">
        <v>254726.78684545457</v>
      </c>
      <c r="G596">
        <v>254726.78675727276</v>
      </c>
      <c r="H596">
        <v>254726.78666909094</v>
      </c>
      <c r="I596">
        <v>254726.78658090913</v>
      </c>
      <c r="J596">
        <v>254726.78649272732</v>
      </c>
      <c r="K596">
        <v>254726.78640454551</v>
      </c>
      <c r="L596">
        <v>254726.78631636369</v>
      </c>
      <c r="M596">
        <v>254726.78622818188</v>
      </c>
      <c r="N596">
        <v>254726.78614000007</v>
      </c>
      <c r="O596">
        <v>254722.36748700007</v>
      </c>
      <c r="P596">
        <v>254717.94883400007</v>
      </c>
      <c r="Q596">
        <v>254713.53018100007</v>
      </c>
      <c r="R596">
        <v>254709.11152800007</v>
      </c>
      <c r="S596">
        <v>254704.69287500007</v>
      </c>
      <c r="T596">
        <v>254700.27422200007</v>
      </c>
      <c r="U596">
        <v>254695.85556900006</v>
      </c>
      <c r="V596">
        <v>254691.43691600006</v>
      </c>
      <c r="W596">
        <v>254687.01826300006</v>
      </c>
      <c r="X596">
        <v>254682.59961000015</v>
      </c>
      <c r="Y596">
        <v>254602.11396600015</v>
      </c>
      <c r="Z596">
        <v>254521.62832200015</v>
      </c>
      <c r="AA596">
        <v>254441.14267800015</v>
      </c>
      <c r="AB596">
        <v>254360.65703400015</v>
      </c>
      <c r="AC596">
        <v>254280.17139000015</v>
      </c>
      <c r="AD596">
        <v>254199.68574600015</v>
      </c>
      <c r="AE596">
        <v>254119.20010200015</v>
      </c>
      <c r="AF596">
        <v>254038.71445800015</v>
      </c>
      <c r="AG596">
        <v>253958.22881400015</v>
      </c>
      <c r="AH596">
        <v>253877.74317000009</v>
      </c>
    </row>
    <row r="597" spans="1:34">
      <c r="A597" t="s">
        <v>152</v>
      </c>
      <c r="B597" t="s">
        <v>185</v>
      </c>
      <c r="C597">
        <f t="shared" si="9"/>
        <v>1945</v>
      </c>
      <c r="D597">
        <v>999455.79545454541</v>
      </c>
      <c r="E597">
        <v>994002.52840909082</v>
      </c>
      <c r="F597">
        <v>988549.26136363624</v>
      </c>
      <c r="G597">
        <v>983095.99431818165</v>
      </c>
      <c r="H597">
        <v>977642.72727272706</v>
      </c>
      <c r="I597">
        <v>972189.46022727247</v>
      </c>
      <c r="J597">
        <v>966736.19318181789</v>
      </c>
      <c r="K597">
        <v>961282.9261363633</v>
      </c>
      <c r="L597">
        <v>955829.65909090871</v>
      </c>
      <c r="M597">
        <v>950376.39204545412</v>
      </c>
      <c r="N597">
        <v>944923.125</v>
      </c>
      <c r="O597">
        <v>937763</v>
      </c>
      <c r="P597">
        <v>930602.875</v>
      </c>
      <c r="Q597">
        <v>923442.75</v>
      </c>
      <c r="R597">
        <v>916282.625</v>
      </c>
      <c r="S597">
        <v>909122.5</v>
      </c>
      <c r="T597">
        <v>901962.375</v>
      </c>
      <c r="U597">
        <v>894802.25</v>
      </c>
      <c r="V597">
        <v>887642.125</v>
      </c>
      <c r="W597">
        <v>880482</v>
      </c>
      <c r="X597">
        <v>873321.875</v>
      </c>
      <c r="Y597">
        <v>864401.95625000005</v>
      </c>
      <c r="Z597">
        <v>855482.03750000009</v>
      </c>
      <c r="AA597">
        <v>846562.11875000014</v>
      </c>
      <c r="AB597">
        <v>837642.20000000019</v>
      </c>
      <c r="AC597">
        <v>828722.28125000023</v>
      </c>
      <c r="AD597">
        <v>819802.36250000028</v>
      </c>
      <c r="AE597">
        <v>810882.44375000033</v>
      </c>
      <c r="AF597">
        <v>801962.52500000037</v>
      </c>
      <c r="AG597">
        <v>793042.60625000042</v>
      </c>
      <c r="AH597">
        <v>784122.6875</v>
      </c>
    </row>
    <row r="598" spans="1:34">
      <c r="A598" t="s">
        <v>152</v>
      </c>
      <c r="B598" t="s">
        <v>185</v>
      </c>
      <c r="C598">
        <f t="shared" si="9"/>
        <v>1945969</v>
      </c>
      <c r="D598">
        <v>671401.35227272729</v>
      </c>
      <c r="E598">
        <v>669569.39204545459</v>
      </c>
      <c r="F598">
        <v>667737.43181818188</v>
      </c>
      <c r="G598">
        <v>665905.47159090918</v>
      </c>
      <c r="H598">
        <v>664073.51136363647</v>
      </c>
      <c r="I598">
        <v>662241.55113636376</v>
      </c>
      <c r="J598">
        <v>660409.59090909106</v>
      </c>
      <c r="K598">
        <v>658577.63068181835</v>
      </c>
      <c r="L598">
        <v>656745.67045454565</v>
      </c>
      <c r="M598">
        <v>654913.71022727294</v>
      </c>
      <c r="N598">
        <v>653081.75</v>
      </c>
      <c r="O598">
        <v>649775.75624999998</v>
      </c>
      <c r="P598">
        <v>646469.76249999995</v>
      </c>
      <c r="Q598">
        <v>643163.76874999993</v>
      </c>
      <c r="R598">
        <v>639857.77499999991</v>
      </c>
      <c r="S598">
        <v>636551.78124999988</v>
      </c>
      <c r="T598">
        <v>633245.78749999986</v>
      </c>
      <c r="U598">
        <v>629939.79374999984</v>
      </c>
      <c r="V598">
        <v>626633.79999999981</v>
      </c>
      <c r="W598">
        <v>623327.80624999979</v>
      </c>
      <c r="X598">
        <v>620021.8125</v>
      </c>
      <c r="Y598">
        <v>615208.91874999995</v>
      </c>
      <c r="Z598">
        <v>610396.02499999991</v>
      </c>
      <c r="AA598">
        <v>605583.13124999986</v>
      </c>
      <c r="AB598">
        <v>600770.23749999981</v>
      </c>
      <c r="AC598">
        <v>595957.34374999977</v>
      </c>
      <c r="AD598">
        <v>591144.44999999972</v>
      </c>
      <c r="AE598">
        <v>586331.55624999967</v>
      </c>
      <c r="AF598">
        <v>581518.66249999963</v>
      </c>
      <c r="AG598">
        <v>576705.76874999958</v>
      </c>
      <c r="AH598">
        <v>571892.875</v>
      </c>
    </row>
    <row r="599" spans="1:34">
      <c r="A599" t="s">
        <v>152</v>
      </c>
      <c r="B599" t="s">
        <v>185</v>
      </c>
      <c r="C599">
        <f t="shared" si="9"/>
        <v>1970989</v>
      </c>
      <c r="D599">
        <v>460075.76704545453</v>
      </c>
      <c r="E599">
        <v>458400.06534090906</v>
      </c>
      <c r="F599">
        <v>456724.36363636359</v>
      </c>
      <c r="G599">
        <v>455048.66193181812</v>
      </c>
      <c r="H599">
        <v>453372.96022727265</v>
      </c>
      <c r="I599">
        <v>451697.25852272718</v>
      </c>
      <c r="J599">
        <v>450021.55681818171</v>
      </c>
      <c r="K599">
        <v>448345.85511363624</v>
      </c>
      <c r="L599">
        <v>446670.15340909077</v>
      </c>
      <c r="M599">
        <v>444994.4517045453</v>
      </c>
      <c r="N599">
        <v>443318.75</v>
      </c>
      <c r="O599">
        <v>439996.88124999998</v>
      </c>
      <c r="P599">
        <v>436675.01249999995</v>
      </c>
      <c r="Q599">
        <v>433353.14374999993</v>
      </c>
      <c r="R599">
        <v>430031.27499999991</v>
      </c>
      <c r="S599">
        <v>426709.40624999988</v>
      </c>
      <c r="T599">
        <v>423387.53749999986</v>
      </c>
      <c r="U599">
        <v>420065.66874999984</v>
      </c>
      <c r="V599">
        <v>416743.79999999981</v>
      </c>
      <c r="W599">
        <v>413421.93124999979</v>
      </c>
      <c r="X599">
        <v>410100.0625</v>
      </c>
      <c r="Y599">
        <v>404918.84687499999</v>
      </c>
      <c r="Z599">
        <v>399737.63124999998</v>
      </c>
      <c r="AA599">
        <v>394556.41562499997</v>
      </c>
      <c r="AB599">
        <v>389375.19999999995</v>
      </c>
      <c r="AC599">
        <v>384193.98437499994</v>
      </c>
      <c r="AD599">
        <v>379012.76874999993</v>
      </c>
      <c r="AE599">
        <v>373831.55312499992</v>
      </c>
      <c r="AF599">
        <v>368650.33749999991</v>
      </c>
      <c r="AG599">
        <v>363469.1218749999</v>
      </c>
      <c r="AH599">
        <v>358287.90625</v>
      </c>
    </row>
    <row r="600" spans="1:34">
      <c r="A600" t="s">
        <v>152</v>
      </c>
      <c r="B600" t="s">
        <v>185</v>
      </c>
      <c r="C600">
        <f t="shared" si="9"/>
        <v>19902010</v>
      </c>
      <c r="D600">
        <v>1518292.1761363638</v>
      </c>
      <c r="E600">
        <v>1518185.0397727275</v>
      </c>
      <c r="F600">
        <v>1518077.9034090913</v>
      </c>
      <c r="G600">
        <v>1517970.7670454551</v>
      </c>
      <c r="H600">
        <v>1517863.6306818188</v>
      </c>
      <c r="I600">
        <v>1517756.4943181826</v>
      </c>
      <c r="J600">
        <v>1517649.3579545463</v>
      </c>
      <c r="K600">
        <v>1517542.2215909101</v>
      </c>
      <c r="L600">
        <v>1517435.0852272739</v>
      </c>
      <c r="M600">
        <v>1517327.9488636376</v>
      </c>
      <c r="N600">
        <v>1517220.8125000005</v>
      </c>
      <c r="O600">
        <v>1516818.2250000006</v>
      </c>
      <c r="P600">
        <v>1516415.6375000007</v>
      </c>
      <c r="Q600">
        <v>1516013.0500000007</v>
      </c>
      <c r="R600">
        <v>1515610.4625000008</v>
      </c>
      <c r="S600">
        <v>1515207.8750000009</v>
      </c>
      <c r="T600">
        <v>1514805.287500001</v>
      </c>
      <c r="U600">
        <v>1514402.7000000011</v>
      </c>
      <c r="V600">
        <v>1514000.1125000012</v>
      </c>
      <c r="W600">
        <v>1513597.5250000013</v>
      </c>
      <c r="X600">
        <v>1513194.9375000005</v>
      </c>
      <c r="Y600">
        <v>1512093.6062500007</v>
      </c>
      <c r="Z600">
        <v>1510992.2750000008</v>
      </c>
      <c r="AA600">
        <v>1509890.943750001</v>
      </c>
      <c r="AB600">
        <v>1508789.6125000012</v>
      </c>
      <c r="AC600">
        <v>1507688.2812500014</v>
      </c>
      <c r="AD600">
        <v>1506586.9500000016</v>
      </c>
      <c r="AE600">
        <v>1505485.6187500018</v>
      </c>
      <c r="AF600">
        <v>1504384.287500002</v>
      </c>
      <c r="AG600">
        <v>1503282.9562500021</v>
      </c>
      <c r="AH600">
        <v>1502181.6250000014</v>
      </c>
    </row>
    <row r="601" spans="1:34">
      <c r="A601" t="s">
        <v>152</v>
      </c>
      <c r="B601" t="s">
        <v>185</v>
      </c>
      <c r="C601">
        <f t="shared" si="9"/>
        <v>2012020</v>
      </c>
      <c r="D601">
        <v>508855.55530454544</v>
      </c>
      <c r="E601">
        <v>508855.56080909091</v>
      </c>
      <c r="F601">
        <v>508855.56631363637</v>
      </c>
      <c r="G601">
        <v>508855.57181818184</v>
      </c>
      <c r="H601">
        <v>508855.5773227273</v>
      </c>
      <c r="I601">
        <v>508855.58282727277</v>
      </c>
      <c r="J601">
        <v>508855.58833181823</v>
      </c>
      <c r="K601">
        <v>508855.5938363637</v>
      </c>
      <c r="L601">
        <v>508855.59934090916</v>
      </c>
      <c r="M601">
        <v>508855.60484545463</v>
      </c>
      <c r="N601">
        <v>508855.61035000015</v>
      </c>
      <c r="O601">
        <v>508846.84208900016</v>
      </c>
      <c r="P601">
        <v>508838.07382800017</v>
      </c>
      <c r="Q601">
        <v>508829.30556700018</v>
      </c>
      <c r="R601">
        <v>508820.53730600019</v>
      </c>
      <c r="S601">
        <v>508811.7690450002</v>
      </c>
      <c r="T601">
        <v>508803.00078400021</v>
      </c>
      <c r="U601">
        <v>508794.23252300022</v>
      </c>
      <c r="V601">
        <v>508785.46426200023</v>
      </c>
      <c r="W601">
        <v>508776.69600100024</v>
      </c>
      <c r="X601">
        <v>508767.92774000013</v>
      </c>
      <c r="Y601">
        <v>508607.85674300016</v>
      </c>
      <c r="Z601">
        <v>508447.78574600018</v>
      </c>
      <c r="AA601">
        <v>508287.71474900021</v>
      </c>
      <c r="AB601">
        <v>508127.64375200024</v>
      </c>
      <c r="AC601">
        <v>507967.57275500026</v>
      </c>
      <c r="AD601">
        <v>507807.50175800029</v>
      </c>
      <c r="AE601">
        <v>507647.43076100032</v>
      </c>
      <c r="AF601">
        <v>507487.35976400034</v>
      </c>
      <c r="AG601">
        <v>507327.28876700037</v>
      </c>
      <c r="AH601">
        <v>507167.21777000028</v>
      </c>
    </row>
    <row r="602" spans="1:34">
      <c r="A602" t="s">
        <v>154</v>
      </c>
      <c r="B602" t="s">
        <v>175</v>
      </c>
      <c r="C602">
        <f t="shared" si="9"/>
        <v>1945</v>
      </c>
      <c r="D602">
        <v>286870.67613636365</v>
      </c>
      <c r="E602">
        <v>286194.82102272729</v>
      </c>
      <c r="F602">
        <v>285518.96590909094</v>
      </c>
      <c r="G602">
        <v>284843.11079545459</v>
      </c>
      <c r="H602">
        <v>284167.25568181823</v>
      </c>
      <c r="I602">
        <v>283491.40056818188</v>
      </c>
      <c r="J602">
        <v>282815.54545454553</v>
      </c>
      <c r="K602">
        <v>282139.69034090918</v>
      </c>
      <c r="L602">
        <v>281463.83522727282</v>
      </c>
      <c r="M602">
        <v>280787.98011363647</v>
      </c>
      <c r="N602">
        <v>280112.125</v>
      </c>
      <c r="O602">
        <v>279198.90937499999</v>
      </c>
      <c r="P602">
        <v>278285.69374999998</v>
      </c>
      <c r="Q602">
        <v>277372.47812499997</v>
      </c>
      <c r="R602">
        <v>276459.26249999995</v>
      </c>
      <c r="S602">
        <v>275546.04687499994</v>
      </c>
      <c r="T602">
        <v>274632.83124999993</v>
      </c>
      <c r="U602">
        <v>273719.61562499992</v>
      </c>
      <c r="V602">
        <v>272806.39999999991</v>
      </c>
      <c r="W602">
        <v>271893.1843749999</v>
      </c>
      <c r="X602">
        <v>270979.96875</v>
      </c>
      <c r="Y602">
        <v>269847.257813</v>
      </c>
      <c r="Z602">
        <v>268714.54687600001</v>
      </c>
      <c r="AA602">
        <v>267581.83593900001</v>
      </c>
      <c r="AB602">
        <v>266449.12500200002</v>
      </c>
      <c r="AC602">
        <v>265316.41406500002</v>
      </c>
      <c r="AD602">
        <v>264183.70312800002</v>
      </c>
      <c r="AE602">
        <v>263050.99219100003</v>
      </c>
      <c r="AF602">
        <v>261918.28125400003</v>
      </c>
      <c r="AG602">
        <v>260785.57031700003</v>
      </c>
      <c r="AH602">
        <v>259652.85938000001</v>
      </c>
    </row>
    <row r="603" spans="1:34">
      <c r="A603" t="s">
        <v>154</v>
      </c>
      <c r="B603" t="s">
        <v>175</v>
      </c>
      <c r="C603">
        <f t="shared" si="9"/>
        <v>1945969</v>
      </c>
      <c r="D603">
        <v>409114.10795454547</v>
      </c>
      <c r="E603">
        <v>407289.05965909094</v>
      </c>
      <c r="F603">
        <v>405464.01136363641</v>
      </c>
      <c r="G603">
        <v>403638.96306818188</v>
      </c>
      <c r="H603">
        <v>401813.91477272735</v>
      </c>
      <c r="I603">
        <v>399988.86647727282</v>
      </c>
      <c r="J603">
        <v>398163.81818181829</v>
      </c>
      <c r="K603">
        <v>396338.76988636376</v>
      </c>
      <c r="L603">
        <v>394513.72159090923</v>
      </c>
      <c r="M603">
        <v>392688.6732954547</v>
      </c>
      <c r="N603">
        <v>390863.625</v>
      </c>
      <c r="O603">
        <v>387974.15625</v>
      </c>
      <c r="P603">
        <v>385084.6875</v>
      </c>
      <c r="Q603">
        <v>382195.21875</v>
      </c>
      <c r="R603">
        <v>379305.75</v>
      </c>
      <c r="S603">
        <v>376416.28125</v>
      </c>
      <c r="T603">
        <v>373526.8125</v>
      </c>
      <c r="U603">
        <v>370637.34375</v>
      </c>
      <c r="V603">
        <v>367747.875</v>
      </c>
      <c r="W603">
        <v>364858.40625</v>
      </c>
      <c r="X603">
        <v>361968.9375</v>
      </c>
      <c r="Y603">
        <v>358217.89374999999</v>
      </c>
      <c r="Z603">
        <v>354466.85</v>
      </c>
      <c r="AA603">
        <v>350715.80624999997</v>
      </c>
      <c r="AB603">
        <v>346964.76249999995</v>
      </c>
      <c r="AC603">
        <v>343213.71874999994</v>
      </c>
      <c r="AD603">
        <v>339462.67499999993</v>
      </c>
      <c r="AE603">
        <v>335711.63124999992</v>
      </c>
      <c r="AF603">
        <v>331960.58749999991</v>
      </c>
      <c r="AG603">
        <v>328209.5437499999</v>
      </c>
      <c r="AH603">
        <v>324458.5</v>
      </c>
    </row>
    <row r="604" spans="1:34">
      <c r="A604" t="s">
        <v>154</v>
      </c>
      <c r="B604" t="s">
        <v>175</v>
      </c>
      <c r="C604">
        <f t="shared" si="9"/>
        <v>1970989</v>
      </c>
      <c r="D604">
        <v>208619.97443181818</v>
      </c>
      <c r="E604">
        <v>207545.44886363635</v>
      </c>
      <c r="F604">
        <v>206470.92329545453</v>
      </c>
      <c r="G604">
        <v>205396.39772727271</v>
      </c>
      <c r="H604">
        <v>204321.87215909088</v>
      </c>
      <c r="I604">
        <v>203247.34659090906</v>
      </c>
      <c r="J604">
        <v>202172.82102272724</v>
      </c>
      <c r="K604">
        <v>201098.29545454541</v>
      </c>
      <c r="L604">
        <v>200023.76988636359</v>
      </c>
      <c r="M604">
        <v>198949.24431818177</v>
      </c>
      <c r="N604">
        <v>197874.71875</v>
      </c>
      <c r="O604">
        <v>196106.92656200001</v>
      </c>
      <c r="P604">
        <v>194339.13437400002</v>
      </c>
      <c r="Q604">
        <v>192571.34218600002</v>
      </c>
      <c r="R604">
        <v>190803.54999800003</v>
      </c>
      <c r="S604">
        <v>189035.75781000004</v>
      </c>
      <c r="T604">
        <v>187267.96562200005</v>
      </c>
      <c r="U604">
        <v>185500.17343400005</v>
      </c>
      <c r="V604">
        <v>183732.38124600006</v>
      </c>
      <c r="W604">
        <v>181964.58905800007</v>
      </c>
      <c r="X604">
        <v>180196.79686999999</v>
      </c>
      <c r="Y604">
        <v>177813.11874499999</v>
      </c>
      <c r="Z604">
        <v>175429.44061999998</v>
      </c>
      <c r="AA604">
        <v>173045.76249499997</v>
      </c>
      <c r="AB604">
        <v>170662.08436999997</v>
      </c>
      <c r="AC604">
        <v>168278.40624499996</v>
      </c>
      <c r="AD604">
        <v>165894.72811999996</v>
      </c>
      <c r="AE604">
        <v>163511.04999499995</v>
      </c>
      <c r="AF604">
        <v>161127.37186999994</v>
      </c>
      <c r="AG604">
        <v>158743.69374499994</v>
      </c>
      <c r="AH604">
        <v>156360.01561999999</v>
      </c>
    </row>
    <row r="605" spans="1:34">
      <c r="A605" t="s">
        <v>154</v>
      </c>
      <c r="B605" t="s">
        <v>175</v>
      </c>
      <c r="C605">
        <f t="shared" si="9"/>
        <v>19902010</v>
      </c>
      <c r="D605">
        <v>441166.84658636362</v>
      </c>
      <c r="E605">
        <v>441057.58380272728</v>
      </c>
      <c r="F605">
        <v>440948.32101909094</v>
      </c>
      <c r="G605">
        <v>440839.05823545461</v>
      </c>
      <c r="H605">
        <v>440729.79545181827</v>
      </c>
      <c r="I605">
        <v>440620.53266818193</v>
      </c>
      <c r="J605">
        <v>440511.26988454559</v>
      </c>
      <c r="K605">
        <v>440402.00710090925</v>
      </c>
      <c r="L605">
        <v>440292.74431727291</v>
      </c>
      <c r="M605">
        <v>440183.48153363657</v>
      </c>
      <c r="N605">
        <v>440074.21875000023</v>
      </c>
      <c r="O605">
        <v>439772.54375000019</v>
      </c>
      <c r="P605">
        <v>439470.86875000014</v>
      </c>
      <c r="Q605">
        <v>439169.19375000009</v>
      </c>
      <c r="R605">
        <v>438867.51875000005</v>
      </c>
      <c r="S605">
        <v>438565.84375</v>
      </c>
      <c r="T605">
        <v>438264.16874999995</v>
      </c>
      <c r="U605">
        <v>437962.49374999991</v>
      </c>
      <c r="V605">
        <v>437660.81874999986</v>
      </c>
      <c r="W605">
        <v>437359.14374999981</v>
      </c>
      <c r="X605">
        <v>437057.46875</v>
      </c>
      <c r="Y605">
        <v>436475.601562</v>
      </c>
      <c r="Z605">
        <v>435893.73437399999</v>
      </c>
      <c r="AA605">
        <v>435311.86718599999</v>
      </c>
      <c r="AB605">
        <v>434729.99999799998</v>
      </c>
      <c r="AC605">
        <v>434148.13280999998</v>
      </c>
      <c r="AD605">
        <v>433566.26562199998</v>
      </c>
      <c r="AE605">
        <v>432984.39843399997</v>
      </c>
      <c r="AF605">
        <v>432402.53124599997</v>
      </c>
      <c r="AG605">
        <v>431820.66405799997</v>
      </c>
      <c r="AH605">
        <v>431238.79686999996</v>
      </c>
    </row>
    <row r="606" spans="1:34">
      <c r="A606" t="s">
        <v>154</v>
      </c>
      <c r="B606" t="s">
        <v>175</v>
      </c>
      <c r="C606">
        <f t="shared" si="9"/>
        <v>2012020</v>
      </c>
      <c r="D606">
        <v>273644.39480000001</v>
      </c>
      <c r="E606">
        <v>273644.39409000002</v>
      </c>
      <c r="F606">
        <v>273644.39338000002</v>
      </c>
      <c r="G606">
        <v>273644.39267000003</v>
      </c>
      <c r="H606">
        <v>273644.39196000004</v>
      </c>
      <c r="I606">
        <v>273644.39125000004</v>
      </c>
      <c r="J606">
        <v>273644.39054000005</v>
      </c>
      <c r="K606">
        <v>273644.38983000006</v>
      </c>
      <c r="L606">
        <v>273644.38912000007</v>
      </c>
      <c r="M606">
        <v>273644.38841000007</v>
      </c>
      <c r="N606">
        <v>273644.38770000002</v>
      </c>
      <c r="O606">
        <v>273644.11533600005</v>
      </c>
      <c r="P606">
        <v>273643.84297200007</v>
      </c>
      <c r="Q606">
        <v>273643.5706080001</v>
      </c>
      <c r="R606">
        <v>273643.29824400012</v>
      </c>
      <c r="S606">
        <v>273643.02588000015</v>
      </c>
      <c r="T606">
        <v>273642.75351600017</v>
      </c>
      <c r="U606">
        <v>273642.4811520002</v>
      </c>
      <c r="V606">
        <v>273642.20878800022</v>
      </c>
      <c r="W606">
        <v>273641.93642400025</v>
      </c>
      <c r="X606">
        <v>273641.66406000027</v>
      </c>
      <c r="Y606">
        <v>273607.56034900027</v>
      </c>
      <c r="Z606">
        <v>273573.45663800021</v>
      </c>
      <c r="AA606">
        <v>273539.35292700015</v>
      </c>
      <c r="AB606">
        <v>273505.24921600008</v>
      </c>
      <c r="AC606">
        <v>273471.14550500002</v>
      </c>
      <c r="AD606">
        <v>273437.04179399996</v>
      </c>
      <c r="AE606">
        <v>273402.9380829999</v>
      </c>
      <c r="AF606">
        <v>273368.83437199984</v>
      </c>
      <c r="AG606">
        <v>273334.73066099978</v>
      </c>
      <c r="AH606">
        <v>273300.62694999983</v>
      </c>
    </row>
    <row r="607" spans="1:34">
      <c r="A607" t="s">
        <v>154</v>
      </c>
      <c r="B607" t="s">
        <v>177</v>
      </c>
      <c r="C607">
        <f t="shared" si="9"/>
        <v>1945</v>
      </c>
      <c r="D607">
        <v>318148.97727272729</v>
      </c>
      <c r="E607">
        <v>317226.48579545459</v>
      </c>
      <c r="F607">
        <v>316303.99431818188</v>
      </c>
      <c r="G607">
        <v>315381.50284090918</v>
      </c>
      <c r="H607">
        <v>314459.01136363647</v>
      </c>
      <c r="I607">
        <v>313536.51988636376</v>
      </c>
      <c r="J607">
        <v>312614.02840909106</v>
      </c>
      <c r="K607">
        <v>311691.53693181835</v>
      </c>
      <c r="L607">
        <v>310769.04545454565</v>
      </c>
      <c r="M607">
        <v>309846.55397727294</v>
      </c>
      <c r="N607">
        <v>308924.0625</v>
      </c>
      <c r="O607">
        <v>307618.01874999999</v>
      </c>
      <c r="P607">
        <v>306311.97499999998</v>
      </c>
      <c r="Q607">
        <v>305005.93124999997</v>
      </c>
      <c r="R607">
        <v>303699.88749999995</v>
      </c>
      <c r="S607">
        <v>302393.84374999994</v>
      </c>
      <c r="T607">
        <v>301087.79999999993</v>
      </c>
      <c r="U607">
        <v>299781.75624999992</v>
      </c>
      <c r="V607">
        <v>298475.71249999991</v>
      </c>
      <c r="W607">
        <v>297169.6687499999</v>
      </c>
      <c r="X607">
        <v>295863.625</v>
      </c>
      <c r="Y607">
        <v>294194.05937500001</v>
      </c>
      <c r="Z607">
        <v>292524.49375000002</v>
      </c>
      <c r="AA607">
        <v>290854.92812500003</v>
      </c>
      <c r="AB607">
        <v>289185.36250000005</v>
      </c>
      <c r="AC607">
        <v>287515.79687500006</v>
      </c>
      <c r="AD607">
        <v>285846.23125000007</v>
      </c>
      <c r="AE607">
        <v>284176.66562500008</v>
      </c>
      <c r="AF607">
        <v>282507.10000000009</v>
      </c>
      <c r="AG607">
        <v>280837.5343750001</v>
      </c>
      <c r="AH607">
        <v>279167.96875</v>
      </c>
    </row>
    <row r="608" spans="1:34">
      <c r="A608" t="s">
        <v>154</v>
      </c>
      <c r="B608" t="s">
        <v>177</v>
      </c>
      <c r="C608">
        <f t="shared" si="9"/>
        <v>1945969</v>
      </c>
      <c r="D608">
        <v>275805.5269890909</v>
      </c>
      <c r="E608">
        <v>274120.08522818179</v>
      </c>
      <c r="F608">
        <v>272434.64346727269</v>
      </c>
      <c r="G608">
        <v>270749.20170636359</v>
      </c>
      <c r="H608">
        <v>269063.75994545448</v>
      </c>
      <c r="I608">
        <v>267378.31818454538</v>
      </c>
      <c r="J608">
        <v>265692.87642363628</v>
      </c>
      <c r="K608">
        <v>264007.43466272717</v>
      </c>
      <c r="L608">
        <v>262321.99290181807</v>
      </c>
      <c r="M608">
        <v>260636.55114090897</v>
      </c>
      <c r="N608">
        <v>258951.10938000001</v>
      </c>
      <c r="O608">
        <v>256277.368754</v>
      </c>
      <c r="P608">
        <v>253603.62812799998</v>
      </c>
      <c r="Q608">
        <v>250929.88750199997</v>
      </c>
      <c r="R608">
        <v>248256.14687599996</v>
      </c>
      <c r="S608">
        <v>245582.40624999994</v>
      </c>
      <c r="T608">
        <v>242908.66562399993</v>
      </c>
      <c r="U608">
        <v>240234.92499799991</v>
      </c>
      <c r="V608">
        <v>237561.1843719999</v>
      </c>
      <c r="W608">
        <v>234887.44374599989</v>
      </c>
      <c r="X608">
        <v>232213.70311999999</v>
      </c>
      <c r="Y608">
        <v>228671.19061999998</v>
      </c>
      <c r="Z608">
        <v>225128.67811999997</v>
      </c>
      <c r="AA608">
        <v>221586.16561999996</v>
      </c>
      <c r="AB608">
        <v>218043.65311999994</v>
      </c>
      <c r="AC608">
        <v>214501.14061999993</v>
      </c>
      <c r="AD608">
        <v>210958.62811999992</v>
      </c>
      <c r="AE608">
        <v>207416.11561999991</v>
      </c>
      <c r="AF608">
        <v>203873.6031199999</v>
      </c>
      <c r="AG608">
        <v>200331.09061999989</v>
      </c>
      <c r="AH608">
        <v>196788.57811999999</v>
      </c>
    </row>
    <row r="609" spans="1:34">
      <c r="A609" t="s">
        <v>154</v>
      </c>
      <c r="B609" t="s">
        <v>177</v>
      </c>
      <c r="C609">
        <f t="shared" si="9"/>
        <v>1970989</v>
      </c>
      <c r="D609">
        <v>391789.00141545449</v>
      </c>
      <c r="E609">
        <v>391278.33096090902</v>
      </c>
      <c r="F609">
        <v>390767.66050636355</v>
      </c>
      <c r="G609">
        <v>390256.99005181808</v>
      </c>
      <c r="H609">
        <v>389746.31959727261</v>
      </c>
      <c r="I609">
        <v>389235.64914272714</v>
      </c>
      <c r="J609">
        <v>388724.97868818167</v>
      </c>
      <c r="K609">
        <v>388214.3082336362</v>
      </c>
      <c r="L609">
        <v>387703.63777909073</v>
      </c>
      <c r="M609">
        <v>387192.96732454526</v>
      </c>
      <c r="N609">
        <v>386682.29686999996</v>
      </c>
      <c r="O609">
        <v>385674.18905699998</v>
      </c>
      <c r="P609">
        <v>384666.081244</v>
      </c>
      <c r="Q609">
        <v>383657.97343100002</v>
      </c>
      <c r="R609">
        <v>382649.86561800004</v>
      </c>
      <c r="S609">
        <v>381641.75780500006</v>
      </c>
      <c r="T609">
        <v>380633.64999200008</v>
      </c>
      <c r="U609">
        <v>379625.5421790001</v>
      </c>
      <c r="V609">
        <v>378617.43436600012</v>
      </c>
      <c r="W609">
        <v>377609.32655300014</v>
      </c>
      <c r="X609">
        <v>376601.21874000021</v>
      </c>
      <c r="Y609">
        <v>375003.97655400023</v>
      </c>
      <c r="Z609">
        <v>373406.73436800024</v>
      </c>
      <c r="AA609">
        <v>371809.49218200025</v>
      </c>
      <c r="AB609">
        <v>370212.24999600026</v>
      </c>
      <c r="AC609">
        <v>368615.00781000027</v>
      </c>
      <c r="AD609">
        <v>367017.76562400028</v>
      </c>
      <c r="AE609">
        <v>365420.52343800029</v>
      </c>
      <c r="AF609">
        <v>363823.28125200031</v>
      </c>
      <c r="AG609">
        <v>362226.03906600032</v>
      </c>
      <c r="AH609">
        <v>360628.79688000027</v>
      </c>
    </row>
    <row r="610" spans="1:34">
      <c r="A610" t="s">
        <v>154</v>
      </c>
      <c r="B610" t="s">
        <v>177</v>
      </c>
      <c r="C610">
        <f t="shared" si="9"/>
        <v>19902010</v>
      </c>
      <c r="D610">
        <v>102125.06959818183</v>
      </c>
      <c r="E610">
        <v>102075.12357636365</v>
      </c>
      <c r="F610">
        <v>102025.17755454547</v>
      </c>
      <c r="G610">
        <v>101975.2315327273</v>
      </c>
      <c r="H610">
        <v>101925.28551090912</v>
      </c>
      <c r="I610">
        <v>101875.33948909094</v>
      </c>
      <c r="J610">
        <v>101825.39346727276</v>
      </c>
      <c r="K610">
        <v>101775.44744545459</v>
      </c>
      <c r="L610">
        <v>101725.50142363641</v>
      </c>
      <c r="M610">
        <v>101675.55540181823</v>
      </c>
      <c r="N610">
        <v>101625.60937999999</v>
      </c>
      <c r="O610">
        <v>101488.33594200001</v>
      </c>
      <c r="P610">
        <v>101351.06250400002</v>
      </c>
      <c r="Q610">
        <v>101213.78906600003</v>
      </c>
      <c r="R610">
        <v>101076.51562800004</v>
      </c>
      <c r="S610">
        <v>100939.24219000005</v>
      </c>
      <c r="T610">
        <v>100801.96875200006</v>
      </c>
      <c r="U610">
        <v>100664.69531400007</v>
      </c>
      <c r="V610">
        <v>100527.42187600008</v>
      </c>
      <c r="W610">
        <v>100390.14843800009</v>
      </c>
      <c r="X610">
        <v>100252.875</v>
      </c>
      <c r="Y610">
        <v>99944.038281000001</v>
      </c>
      <c r="Z610">
        <v>99635.201562000002</v>
      </c>
      <c r="AA610">
        <v>99326.364843000003</v>
      </c>
      <c r="AB610">
        <v>99017.528124000004</v>
      </c>
      <c r="AC610">
        <v>98708.691405000005</v>
      </c>
      <c r="AD610">
        <v>98399.854686000006</v>
      </c>
      <c r="AE610">
        <v>98091.017967000007</v>
      </c>
      <c r="AF610">
        <v>97782.181248000008</v>
      </c>
      <c r="AG610">
        <v>97473.344529000009</v>
      </c>
      <c r="AH610">
        <v>97164.507809999996</v>
      </c>
    </row>
    <row r="611" spans="1:34">
      <c r="A611" t="s">
        <v>154</v>
      </c>
      <c r="B611" t="s">
        <v>177</v>
      </c>
      <c r="C611">
        <f t="shared" si="9"/>
        <v>2012020</v>
      </c>
      <c r="D611">
        <v>216149.08770909091</v>
      </c>
      <c r="E611">
        <v>216149.08557818181</v>
      </c>
      <c r="F611">
        <v>216149.08344727271</v>
      </c>
      <c r="G611">
        <v>216149.08131636362</v>
      </c>
      <c r="H611">
        <v>216149.07918545452</v>
      </c>
      <c r="I611">
        <v>216149.07705454543</v>
      </c>
      <c r="J611">
        <v>216149.07492363633</v>
      </c>
      <c r="K611">
        <v>216149.07279272724</v>
      </c>
      <c r="L611">
        <v>216149.07066181814</v>
      </c>
      <c r="M611">
        <v>216149.06853090905</v>
      </c>
      <c r="N611">
        <v>216149.06640000001</v>
      </c>
      <c r="O611">
        <v>216147.13475999999</v>
      </c>
      <c r="P611">
        <v>216145.20311999999</v>
      </c>
      <c r="Q611">
        <v>216143.27148</v>
      </c>
      <c r="R611">
        <v>216141.33984</v>
      </c>
      <c r="S611">
        <v>216139.40820000001</v>
      </c>
      <c r="T611">
        <v>216137.47656000001</v>
      </c>
      <c r="U611">
        <v>216135.54492000001</v>
      </c>
      <c r="V611">
        <v>216133.61328000002</v>
      </c>
      <c r="W611">
        <v>216131.68164000002</v>
      </c>
      <c r="X611">
        <v>216129.74999999994</v>
      </c>
      <c r="Y611">
        <v>216068.50039099995</v>
      </c>
      <c r="Z611">
        <v>216007.25078199996</v>
      </c>
      <c r="AA611">
        <v>215946.00117299997</v>
      </c>
      <c r="AB611">
        <v>215884.75156399998</v>
      </c>
      <c r="AC611">
        <v>215823.50195499999</v>
      </c>
      <c r="AD611">
        <v>215762.25234599999</v>
      </c>
      <c r="AE611">
        <v>215701.002737</v>
      </c>
      <c r="AF611">
        <v>215639.75312800001</v>
      </c>
      <c r="AG611">
        <v>215578.50351900002</v>
      </c>
      <c r="AH611">
        <v>215517.25391</v>
      </c>
    </row>
    <row r="612" spans="1:34">
      <c r="A612" t="s">
        <v>154</v>
      </c>
      <c r="B612" t="s">
        <v>179</v>
      </c>
      <c r="C612">
        <f t="shared" si="9"/>
        <v>1945</v>
      </c>
      <c r="D612">
        <v>130557.04972</v>
      </c>
      <c r="E612">
        <v>130225.61506</v>
      </c>
      <c r="F612">
        <v>129894.1804</v>
      </c>
      <c r="G612">
        <v>129562.74574</v>
      </c>
      <c r="H612">
        <v>129231.31108</v>
      </c>
      <c r="I612">
        <v>128899.87642</v>
      </c>
      <c r="J612">
        <v>128568.44176</v>
      </c>
      <c r="K612">
        <v>128237.0071</v>
      </c>
      <c r="L612">
        <v>127905.57244</v>
      </c>
      <c r="M612">
        <v>127574.13778</v>
      </c>
      <c r="N612">
        <v>127242.70312000001</v>
      </c>
      <c r="O612">
        <v>126777.01640200001</v>
      </c>
      <c r="P612">
        <v>126311.32968400001</v>
      </c>
      <c r="Q612">
        <v>125845.64296600001</v>
      </c>
      <c r="R612">
        <v>125379.95624800002</v>
      </c>
      <c r="S612">
        <v>124914.26953000002</v>
      </c>
      <c r="T612">
        <v>124448.58281200002</v>
      </c>
      <c r="U612">
        <v>123982.89609400003</v>
      </c>
      <c r="V612">
        <v>123517.20937600003</v>
      </c>
      <c r="W612">
        <v>123051.52265800003</v>
      </c>
      <c r="X612">
        <v>122585.83594</v>
      </c>
      <c r="Y612">
        <v>121987.96250200001</v>
      </c>
      <c r="Z612">
        <v>121390.08906400001</v>
      </c>
      <c r="AA612">
        <v>120792.21562600002</v>
      </c>
      <c r="AB612">
        <v>120194.34218800002</v>
      </c>
      <c r="AC612">
        <v>119596.46875000003</v>
      </c>
      <c r="AD612">
        <v>118998.59531200003</v>
      </c>
      <c r="AE612">
        <v>118400.72187400004</v>
      </c>
      <c r="AF612">
        <v>117802.84843600004</v>
      </c>
      <c r="AG612">
        <v>117204.97499800005</v>
      </c>
      <c r="AH612">
        <v>116607.10156</v>
      </c>
    </row>
    <row r="613" spans="1:34">
      <c r="A613" t="s">
        <v>154</v>
      </c>
      <c r="B613" t="s">
        <v>179</v>
      </c>
      <c r="C613">
        <f t="shared" si="9"/>
        <v>1945969</v>
      </c>
      <c r="D613">
        <v>260805.44176545454</v>
      </c>
      <c r="E613">
        <v>259644.27415090907</v>
      </c>
      <c r="F613">
        <v>258483.1065363636</v>
      </c>
      <c r="G613">
        <v>257321.93892181813</v>
      </c>
      <c r="H613">
        <v>256160.77130727266</v>
      </c>
      <c r="I613">
        <v>254999.60369272719</v>
      </c>
      <c r="J613">
        <v>253838.43607818172</v>
      </c>
      <c r="K613">
        <v>252677.26846363625</v>
      </c>
      <c r="L613">
        <v>251516.10084909078</v>
      </c>
      <c r="M613">
        <v>250354.93323454531</v>
      </c>
      <c r="N613">
        <v>249193.76561999999</v>
      </c>
      <c r="O613">
        <v>247317.69218299998</v>
      </c>
      <c r="P613">
        <v>245441.61874599999</v>
      </c>
      <c r="Q613">
        <v>243565.54530900001</v>
      </c>
      <c r="R613">
        <v>241689.47187200002</v>
      </c>
      <c r="S613">
        <v>239813.39843500004</v>
      </c>
      <c r="T613">
        <v>237937.32499800005</v>
      </c>
      <c r="U613">
        <v>236061.25156100007</v>
      </c>
      <c r="V613">
        <v>234185.17812400009</v>
      </c>
      <c r="W613">
        <v>232309.1046870001</v>
      </c>
      <c r="X613">
        <v>230433.03125</v>
      </c>
      <c r="Y613">
        <v>227929.671875</v>
      </c>
      <c r="Z613">
        <v>225426.3125</v>
      </c>
      <c r="AA613">
        <v>222922.953125</v>
      </c>
      <c r="AB613">
        <v>220419.59375</v>
      </c>
      <c r="AC613">
        <v>217916.234375</v>
      </c>
      <c r="AD613">
        <v>215412.875</v>
      </c>
      <c r="AE613">
        <v>212909.515625</v>
      </c>
      <c r="AF613">
        <v>210406.15625</v>
      </c>
      <c r="AG613">
        <v>207902.796875</v>
      </c>
      <c r="AH613">
        <v>205399.4375</v>
      </c>
    </row>
    <row r="614" spans="1:34">
      <c r="A614" t="s">
        <v>154</v>
      </c>
      <c r="B614" t="s">
        <v>179</v>
      </c>
      <c r="C614">
        <f t="shared" si="9"/>
        <v>1970989</v>
      </c>
      <c r="D614">
        <v>175300.40660545454</v>
      </c>
      <c r="E614">
        <v>174639.81321090908</v>
      </c>
      <c r="F614">
        <v>173979.21981636362</v>
      </c>
      <c r="G614">
        <v>173318.62642181816</v>
      </c>
      <c r="H614">
        <v>172658.0330272727</v>
      </c>
      <c r="I614">
        <v>171997.43963272724</v>
      </c>
      <c r="J614">
        <v>171336.84623818178</v>
      </c>
      <c r="K614">
        <v>170676.25284363632</v>
      </c>
      <c r="L614">
        <v>170015.65944909086</v>
      </c>
      <c r="M614">
        <v>169355.0660545454</v>
      </c>
      <c r="N614">
        <v>168694.47266</v>
      </c>
      <c r="O614">
        <v>167613.95117499999</v>
      </c>
      <c r="P614">
        <v>166533.42968999999</v>
      </c>
      <c r="Q614">
        <v>165452.90820499999</v>
      </c>
      <c r="R614">
        <v>164372.38671999998</v>
      </c>
      <c r="S614">
        <v>163291.86523499998</v>
      </c>
      <c r="T614">
        <v>162211.34374999997</v>
      </c>
      <c r="U614">
        <v>161130.82226499997</v>
      </c>
      <c r="V614">
        <v>160050.30077999996</v>
      </c>
      <c r="W614">
        <v>158969.77929499996</v>
      </c>
      <c r="X614">
        <v>157889.25781000001</v>
      </c>
      <c r="Y614">
        <v>156430.57460800002</v>
      </c>
      <c r="Z614">
        <v>154971.89140600004</v>
      </c>
      <c r="AA614">
        <v>153513.20820400005</v>
      </c>
      <c r="AB614">
        <v>152054.52500200007</v>
      </c>
      <c r="AC614">
        <v>150595.84180000008</v>
      </c>
      <c r="AD614">
        <v>149137.1585980001</v>
      </c>
      <c r="AE614">
        <v>147678.47539600011</v>
      </c>
      <c r="AF614">
        <v>146219.79219400013</v>
      </c>
      <c r="AG614">
        <v>144761.10899200014</v>
      </c>
      <c r="AH614">
        <v>143302.42579000007</v>
      </c>
    </row>
    <row r="615" spans="1:34">
      <c r="A615" t="s">
        <v>154</v>
      </c>
      <c r="B615" t="s">
        <v>179</v>
      </c>
      <c r="C615">
        <f t="shared" si="9"/>
        <v>19902010</v>
      </c>
      <c r="D615">
        <v>90030.036042727268</v>
      </c>
      <c r="E615">
        <v>90014.183415454536</v>
      </c>
      <c r="F615">
        <v>89998.330788181804</v>
      </c>
      <c r="G615">
        <v>89982.478160909071</v>
      </c>
      <c r="H615">
        <v>89966.625533636339</v>
      </c>
      <c r="I615">
        <v>89950.772906363607</v>
      </c>
      <c r="J615">
        <v>89934.920279090875</v>
      </c>
      <c r="K615">
        <v>89919.067651818143</v>
      </c>
      <c r="L615">
        <v>89903.21502454541</v>
      </c>
      <c r="M615">
        <v>89887.362397272678</v>
      </c>
      <c r="N615">
        <v>89871.509769999961</v>
      </c>
      <c r="O615">
        <v>89823.698635999957</v>
      </c>
      <c r="P615">
        <v>89775.887501999954</v>
      </c>
      <c r="Q615">
        <v>89728.076367999951</v>
      </c>
      <c r="R615">
        <v>89680.265233999948</v>
      </c>
      <c r="S615">
        <v>89632.454099999944</v>
      </c>
      <c r="T615">
        <v>89584.642965999941</v>
      </c>
      <c r="U615">
        <v>89536.831831999938</v>
      </c>
      <c r="V615">
        <v>89489.020697999935</v>
      </c>
      <c r="W615">
        <v>89441.209563999932</v>
      </c>
      <c r="X615">
        <v>89393.398429999928</v>
      </c>
      <c r="Y615">
        <v>89286.145305999933</v>
      </c>
      <c r="Z615">
        <v>89178.892181999923</v>
      </c>
      <c r="AA615">
        <v>89071.639057999913</v>
      </c>
      <c r="AB615">
        <v>88964.385933999904</v>
      </c>
      <c r="AC615">
        <v>88857.132809999894</v>
      </c>
      <c r="AD615">
        <v>88749.879685999884</v>
      </c>
      <c r="AE615">
        <v>88642.626561999874</v>
      </c>
      <c r="AF615">
        <v>88535.373437999864</v>
      </c>
      <c r="AG615">
        <v>88428.120313999854</v>
      </c>
      <c r="AH615">
        <v>88320.867189999874</v>
      </c>
    </row>
    <row r="616" spans="1:34">
      <c r="A616" t="s">
        <v>154</v>
      </c>
      <c r="B616" t="s">
        <v>179</v>
      </c>
      <c r="C616">
        <f t="shared" si="9"/>
        <v>2012020</v>
      </c>
      <c r="D616">
        <v>137979.91886454547</v>
      </c>
      <c r="E616">
        <v>137979.91779909091</v>
      </c>
      <c r="F616">
        <v>137979.91673363635</v>
      </c>
      <c r="G616">
        <v>137979.91566818178</v>
      </c>
      <c r="H616">
        <v>137979.91460272722</v>
      </c>
      <c r="I616">
        <v>137979.91353727266</v>
      </c>
      <c r="J616">
        <v>137979.9124718181</v>
      </c>
      <c r="K616">
        <v>137979.91140636354</v>
      </c>
      <c r="L616">
        <v>137979.91034090897</v>
      </c>
      <c r="M616">
        <v>137979.90927545441</v>
      </c>
      <c r="N616">
        <v>137979.90820999988</v>
      </c>
      <c r="O616">
        <v>137979.50967399988</v>
      </c>
      <c r="P616">
        <v>137979.11113799989</v>
      </c>
      <c r="Q616">
        <v>137978.7126019999</v>
      </c>
      <c r="R616">
        <v>137978.3140659999</v>
      </c>
      <c r="S616">
        <v>137977.91552999991</v>
      </c>
      <c r="T616">
        <v>137977.51699399992</v>
      </c>
      <c r="U616">
        <v>137977.11845799992</v>
      </c>
      <c r="V616">
        <v>137976.71992199993</v>
      </c>
      <c r="W616">
        <v>137976.32138599994</v>
      </c>
      <c r="X616">
        <v>137975.92284999997</v>
      </c>
      <c r="Y616">
        <v>137955.29628799998</v>
      </c>
      <c r="Z616">
        <v>137934.66972599999</v>
      </c>
      <c r="AA616">
        <v>137914.043164</v>
      </c>
      <c r="AB616">
        <v>137893.41660200001</v>
      </c>
      <c r="AC616">
        <v>137872.79004000002</v>
      </c>
      <c r="AD616">
        <v>137852.16347800003</v>
      </c>
      <c r="AE616">
        <v>137831.53691600004</v>
      </c>
      <c r="AF616">
        <v>137810.91035400005</v>
      </c>
      <c r="AG616">
        <v>137790.28379200006</v>
      </c>
      <c r="AH616">
        <v>137769.65723000007</v>
      </c>
    </row>
    <row r="617" spans="1:34">
      <c r="A617" t="s">
        <v>154</v>
      </c>
      <c r="B617" t="s">
        <v>181</v>
      </c>
      <c r="C617">
        <f t="shared" si="9"/>
        <v>1945</v>
      </c>
      <c r="D617">
        <v>574502.77272727271</v>
      </c>
      <c r="E617">
        <v>572997.79545454541</v>
      </c>
      <c r="F617">
        <v>571492.81818181812</v>
      </c>
      <c r="G617">
        <v>569987.84090909082</v>
      </c>
      <c r="H617">
        <v>568482.86363636353</v>
      </c>
      <c r="I617">
        <v>566977.88636363624</v>
      </c>
      <c r="J617">
        <v>565472.90909090894</v>
      </c>
      <c r="K617">
        <v>563967.93181818165</v>
      </c>
      <c r="L617">
        <v>562462.95454545435</v>
      </c>
      <c r="M617">
        <v>560957.97727272706</v>
      </c>
      <c r="N617">
        <v>559453</v>
      </c>
      <c r="O617">
        <v>557206.17500000005</v>
      </c>
      <c r="P617">
        <v>554959.35000000009</v>
      </c>
      <c r="Q617">
        <v>552712.52500000014</v>
      </c>
      <c r="R617">
        <v>550465.70000000019</v>
      </c>
      <c r="S617">
        <v>548218.87500000023</v>
      </c>
      <c r="T617">
        <v>545972.05000000028</v>
      </c>
      <c r="U617">
        <v>543725.22500000033</v>
      </c>
      <c r="V617">
        <v>541478.40000000037</v>
      </c>
      <c r="W617">
        <v>539231.57500000042</v>
      </c>
      <c r="X617">
        <v>536984.75</v>
      </c>
      <c r="Y617">
        <v>533933.47499999998</v>
      </c>
      <c r="Z617">
        <v>530882.19999999995</v>
      </c>
      <c r="AA617">
        <v>527830.92499999993</v>
      </c>
      <c r="AB617">
        <v>524779.64999999991</v>
      </c>
      <c r="AC617">
        <v>521728.37499999988</v>
      </c>
      <c r="AD617">
        <v>518677.09999999986</v>
      </c>
      <c r="AE617">
        <v>515625.82499999984</v>
      </c>
      <c r="AF617">
        <v>512574.54999999981</v>
      </c>
      <c r="AG617">
        <v>509523.27499999979</v>
      </c>
      <c r="AH617">
        <v>506472</v>
      </c>
    </row>
    <row r="618" spans="1:34">
      <c r="A618" t="s">
        <v>154</v>
      </c>
      <c r="B618" t="s">
        <v>181</v>
      </c>
      <c r="C618">
        <f t="shared" si="9"/>
        <v>1945969</v>
      </c>
      <c r="D618">
        <v>379565.29261363635</v>
      </c>
      <c r="E618">
        <v>378428.61647727271</v>
      </c>
      <c r="F618">
        <v>377291.94034090906</v>
      </c>
      <c r="G618">
        <v>376155.26420454541</v>
      </c>
      <c r="H618">
        <v>375018.58806818177</v>
      </c>
      <c r="I618">
        <v>373881.91193181812</v>
      </c>
      <c r="J618">
        <v>372745.23579545447</v>
      </c>
      <c r="K618">
        <v>371608.55965909082</v>
      </c>
      <c r="L618">
        <v>370471.88352272718</v>
      </c>
      <c r="M618">
        <v>369335.20738636353</v>
      </c>
      <c r="N618">
        <v>368198.53125</v>
      </c>
      <c r="O618">
        <v>366459.10625000001</v>
      </c>
      <c r="P618">
        <v>364719.68125000002</v>
      </c>
      <c r="Q618">
        <v>362980.25625000003</v>
      </c>
      <c r="R618">
        <v>361240.83125000005</v>
      </c>
      <c r="S618">
        <v>359501.40625000006</v>
      </c>
      <c r="T618">
        <v>357761.98125000007</v>
      </c>
      <c r="U618">
        <v>356022.55625000008</v>
      </c>
      <c r="V618">
        <v>354283.13125000009</v>
      </c>
      <c r="W618">
        <v>352543.7062500001</v>
      </c>
      <c r="X618">
        <v>350804.28125</v>
      </c>
      <c r="Y618">
        <v>348405.03437499999</v>
      </c>
      <c r="Z618">
        <v>346005.78749999998</v>
      </c>
      <c r="AA618">
        <v>343606.54062499997</v>
      </c>
      <c r="AB618">
        <v>341207.29374999995</v>
      </c>
      <c r="AC618">
        <v>338808.04687499994</v>
      </c>
      <c r="AD618">
        <v>336408.79999999993</v>
      </c>
      <c r="AE618">
        <v>334009.55312499992</v>
      </c>
      <c r="AF618">
        <v>331610.30624999991</v>
      </c>
      <c r="AG618">
        <v>329211.0593749999</v>
      </c>
      <c r="AH618">
        <v>326811.8125</v>
      </c>
    </row>
    <row r="619" spans="1:34">
      <c r="A619" t="s">
        <v>154</v>
      </c>
      <c r="B619" t="s">
        <v>181</v>
      </c>
      <c r="C619">
        <f t="shared" si="9"/>
        <v>1970989</v>
      </c>
      <c r="D619">
        <v>262787.27556818182</v>
      </c>
      <c r="E619">
        <v>262164.51988636365</v>
      </c>
      <c r="F619">
        <v>261541.76420454547</v>
      </c>
      <c r="G619">
        <v>260919.00852272726</v>
      </c>
      <c r="H619">
        <v>260296.25284090906</v>
      </c>
      <c r="I619">
        <v>259673.49715909085</v>
      </c>
      <c r="J619">
        <v>259050.74147727265</v>
      </c>
      <c r="K619">
        <v>258427.98579545444</v>
      </c>
      <c r="L619">
        <v>257805.23011363624</v>
      </c>
      <c r="M619">
        <v>257182.47443181803</v>
      </c>
      <c r="N619">
        <v>256559.71875</v>
      </c>
      <c r="O619">
        <v>255269.15625</v>
      </c>
      <c r="P619">
        <v>253978.59375</v>
      </c>
      <c r="Q619">
        <v>252688.03125</v>
      </c>
      <c r="R619">
        <v>251397.46875</v>
      </c>
      <c r="S619">
        <v>250106.90625</v>
      </c>
      <c r="T619">
        <v>248816.34375</v>
      </c>
      <c r="U619">
        <v>247525.78125</v>
      </c>
      <c r="V619">
        <v>246235.21875</v>
      </c>
      <c r="W619">
        <v>244944.65625</v>
      </c>
      <c r="X619">
        <v>243654.09375</v>
      </c>
      <c r="Y619">
        <v>241525.57343799999</v>
      </c>
      <c r="Z619">
        <v>239397.05312599998</v>
      </c>
      <c r="AA619">
        <v>237268.53281399998</v>
      </c>
      <c r="AB619">
        <v>235140.01250199997</v>
      </c>
      <c r="AC619">
        <v>233011.49218999996</v>
      </c>
      <c r="AD619">
        <v>230882.97187799995</v>
      </c>
      <c r="AE619">
        <v>228754.45156599995</v>
      </c>
      <c r="AF619">
        <v>226625.93125399994</v>
      </c>
      <c r="AG619">
        <v>224497.41094199993</v>
      </c>
      <c r="AH619">
        <v>222368.89063000001</v>
      </c>
    </row>
    <row r="620" spans="1:34">
      <c r="A620" t="s">
        <v>154</v>
      </c>
      <c r="B620" t="s">
        <v>181</v>
      </c>
      <c r="C620">
        <f t="shared" si="9"/>
        <v>19902010</v>
      </c>
      <c r="D620">
        <v>171989.28125</v>
      </c>
      <c r="E620">
        <v>171914.15625</v>
      </c>
      <c r="F620">
        <v>171839.03125</v>
      </c>
      <c r="G620">
        <v>171763.90625</v>
      </c>
      <c r="H620">
        <v>171688.78125</v>
      </c>
      <c r="I620">
        <v>171613.65625</v>
      </c>
      <c r="J620">
        <v>171538.53125</v>
      </c>
      <c r="K620">
        <v>171463.40625</v>
      </c>
      <c r="L620">
        <v>171388.28125</v>
      </c>
      <c r="M620">
        <v>171313.15625</v>
      </c>
      <c r="N620">
        <v>171238.03125</v>
      </c>
      <c r="O620">
        <v>171022.16875000001</v>
      </c>
      <c r="P620">
        <v>170806.30625000002</v>
      </c>
      <c r="Q620">
        <v>170590.44375000003</v>
      </c>
      <c r="R620">
        <v>170374.58125000005</v>
      </c>
      <c r="S620">
        <v>170158.71875000006</v>
      </c>
      <c r="T620">
        <v>169942.85625000007</v>
      </c>
      <c r="U620">
        <v>169726.99375000008</v>
      </c>
      <c r="V620">
        <v>169511.13125000009</v>
      </c>
      <c r="W620">
        <v>169295.2687500001</v>
      </c>
      <c r="X620">
        <v>169079.40625</v>
      </c>
      <c r="Y620">
        <v>168638.80937500001</v>
      </c>
      <c r="Z620">
        <v>168198.21250000002</v>
      </c>
      <c r="AA620">
        <v>167757.61562500003</v>
      </c>
      <c r="AB620">
        <v>167317.01875000005</v>
      </c>
      <c r="AC620">
        <v>166876.42187500006</v>
      </c>
      <c r="AD620">
        <v>166435.82500000007</v>
      </c>
      <c r="AE620">
        <v>165995.22812500008</v>
      </c>
      <c r="AF620">
        <v>165554.63125000009</v>
      </c>
      <c r="AG620">
        <v>165114.0343750001</v>
      </c>
      <c r="AH620">
        <v>164673.4375</v>
      </c>
    </row>
    <row r="621" spans="1:34">
      <c r="A621" t="s">
        <v>154</v>
      </c>
      <c r="B621" t="s">
        <v>181</v>
      </c>
      <c r="C621">
        <f t="shared" si="9"/>
        <v>2012020</v>
      </c>
      <c r="D621">
        <v>336597.36292818183</v>
      </c>
      <c r="E621">
        <v>336597.35866636364</v>
      </c>
      <c r="F621">
        <v>336597.35440454545</v>
      </c>
      <c r="G621">
        <v>336597.35014272726</v>
      </c>
      <c r="H621">
        <v>336597.34588090907</v>
      </c>
      <c r="I621">
        <v>336597.34161909088</v>
      </c>
      <c r="J621">
        <v>336597.33735727269</v>
      </c>
      <c r="K621">
        <v>336597.33309545449</v>
      </c>
      <c r="L621">
        <v>336597.3288336363</v>
      </c>
      <c r="M621">
        <v>336597.32457181811</v>
      </c>
      <c r="N621">
        <v>336597.32030999998</v>
      </c>
      <c r="O621">
        <v>336596.90859199996</v>
      </c>
      <c r="P621">
        <v>336596.49687399995</v>
      </c>
      <c r="Q621">
        <v>336596.08515599993</v>
      </c>
      <c r="R621">
        <v>336595.67343799991</v>
      </c>
      <c r="S621">
        <v>336595.26171999989</v>
      </c>
      <c r="T621">
        <v>336594.85000199988</v>
      </c>
      <c r="U621">
        <v>336594.43828399986</v>
      </c>
      <c r="V621">
        <v>336594.02656599984</v>
      </c>
      <c r="W621">
        <v>336593.61484799982</v>
      </c>
      <c r="X621">
        <v>336593.20312999992</v>
      </c>
      <c r="Y621">
        <v>336548.57344299991</v>
      </c>
      <c r="Z621">
        <v>336503.94375599991</v>
      </c>
      <c r="AA621">
        <v>336459.3140689999</v>
      </c>
      <c r="AB621">
        <v>336414.68438199989</v>
      </c>
      <c r="AC621">
        <v>336370.05469499988</v>
      </c>
      <c r="AD621">
        <v>336325.42500799987</v>
      </c>
      <c r="AE621">
        <v>336280.79532099987</v>
      </c>
      <c r="AF621">
        <v>336236.16563399986</v>
      </c>
      <c r="AG621">
        <v>336191.53594699985</v>
      </c>
      <c r="AH621">
        <v>336146.90625999996</v>
      </c>
    </row>
    <row r="622" spans="1:34">
      <c r="A622" t="s">
        <v>154</v>
      </c>
      <c r="B622" t="s">
        <v>183</v>
      </c>
      <c r="C622">
        <f t="shared" si="9"/>
        <v>1945</v>
      </c>
      <c r="D622">
        <v>95745.877843636365</v>
      </c>
      <c r="E622">
        <v>95517.450997272725</v>
      </c>
      <c r="F622">
        <v>95289.024150909085</v>
      </c>
      <c r="G622">
        <v>95060.597304545445</v>
      </c>
      <c r="H622">
        <v>94832.170458181805</v>
      </c>
      <c r="I622">
        <v>94603.743611818165</v>
      </c>
      <c r="J622">
        <v>94375.316765454525</v>
      </c>
      <c r="K622">
        <v>94146.889919090885</v>
      </c>
      <c r="L622">
        <v>93918.463072727245</v>
      </c>
      <c r="M622">
        <v>93690.036226363605</v>
      </c>
      <c r="N622">
        <v>93461.609379999994</v>
      </c>
      <c r="O622">
        <v>93125.521097999997</v>
      </c>
      <c r="P622">
        <v>92789.432816</v>
      </c>
      <c r="Q622">
        <v>92453.344534000003</v>
      </c>
      <c r="R622">
        <v>92117.256252000006</v>
      </c>
      <c r="S622">
        <v>91781.16797000001</v>
      </c>
      <c r="T622">
        <v>91445.079688000013</v>
      </c>
      <c r="U622">
        <v>91108.991406000016</v>
      </c>
      <c r="V622">
        <v>90772.903124000019</v>
      </c>
      <c r="W622">
        <v>90436.814842000022</v>
      </c>
      <c r="X622">
        <v>90100.726559999996</v>
      </c>
      <c r="Y622">
        <v>89648.93905999999</v>
      </c>
      <c r="Z622">
        <v>89197.151559999984</v>
      </c>
      <c r="AA622">
        <v>88745.364059999978</v>
      </c>
      <c r="AB622">
        <v>88293.576559999972</v>
      </c>
      <c r="AC622">
        <v>87841.789059999966</v>
      </c>
      <c r="AD622">
        <v>87390.001559999961</v>
      </c>
      <c r="AE622">
        <v>86938.214059999955</v>
      </c>
      <c r="AF622">
        <v>86486.426559999949</v>
      </c>
      <c r="AG622">
        <v>86034.639059999943</v>
      </c>
      <c r="AH622">
        <v>85582.851559999996</v>
      </c>
    </row>
    <row r="623" spans="1:34">
      <c r="A623" t="s">
        <v>154</v>
      </c>
      <c r="B623" t="s">
        <v>183</v>
      </c>
      <c r="C623">
        <f t="shared" si="9"/>
        <v>1945969</v>
      </c>
      <c r="D623">
        <v>46867.205969090908</v>
      </c>
      <c r="E623">
        <v>46726.376778181817</v>
      </c>
      <c r="F623">
        <v>46585.547587272726</v>
      </c>
      <c r="G623">
        <v>46444.718396363634</v>
      </c>
      <c r="H623">
        <v>46303.889205454543</v>
      </c>
      <c r="I623">
        <v>46163.060014545452</v>
      </c>
      <c r="J623">
        <v>46022.230823636361</v>
      </c>
      <c r="K623">
        <v>45881.401632727269</v>
      </c>
      <c r="L623">
        <v>45740.572441818178</v>
      </c>
      <c r="M623">
        <v>45599.743250909087</v>
      </c>
      <c r="N623">
        <v>45458.914060000003</v>
      </c>
      <c r="O623">
        <v>45242.504295000006</v>
      </c>
      <c r="P623">
        <v>45026.094530000002</v>
      </c>
      <c r="Q623">
        <v>44809.684764999998</v>
      </c>
      <c r="R623">
        <v>44593.274999999994</v>
      </c>
      <c r="S623">
        <v>44376.86523499999</v>
      </c>
      <c r="T623">
        <v>44160.455469999986</v>
      </c>
      <c r="U623">
        <v>43944.045704999982</v>
      </c>
      <c r="V623">
        <v>43727.635939999978</v>
      </c>
      <c r="W623">
        <v>43511.226174999974</v>
      </c>
      <c r="X623">
        <v>43294.816409999999</v>
      </c>
      <c r="Y623">
        <v>42995.707816000002</v>
      </c>
      <c r="Z623">
        <v>42696.599222000004</v>
      </c>
      <c r="AA623">
        <v>42397.490628000007</v>
      </c>
      <c r="AB623">
        <v>42098.382034000009</v>
      </c>
      <c r="AC623">
        <v>41799.273440000012</v>
      </c>
      <c r="AD623">
        <v>41500.164846000014</v>
      </c>
      <c r="AE623">
        <v>41201.056252000017</v>
      </c>
      <c r="AF623">
        <v>40901.947658000019</v>
      </c>
      <c r="AG623">
        <v>40602.839064000022</v>
      </c>
      <c r="AH623">
        <v>40303.730470000002</v>
      </c>
    </row>
    <row r="624" spans="1:34">
      <c r="A624" t="s">
        <v>154</v>
      </c>
      <c r="B624" t="s">
        <v>183</v>
      </c>
      <c r="C624">
        <f t="shared" si="9"/>
        <v>1970989</v>
      </c>
      <c r="D624">
        <v>133016.18182090909</v>
      </c>
      <c r="E624">
        <v>132874.46520181818</v>
      </c>
      <c r="F624">
        <v>132732.74858272728</v>
      </c>
      <c r="G624">
        <v>132591.03196363637</v>
      </c>
      <c r="H624">
        <v>132449.31534454547</v>
      </c>
      <c r="I624">
        <v>132307.59872545456</v>
      </c>
      <c r="J624">
        <v>132165.88210636366</v>
      </c>
      <c r="K624">
        <v>132024.16548727275</v>
      </c>
      <c r="L624">
        <v>131882.44886818185</v>
      </c>
      <c r="M624">
        <v>131740.73224909094</v>
      </c>
      <c r="N624">
        <v>131599.01562999998</v>
      </c>
      <c r="O624">
        <v>131306.13711399998</v>
      </c>
      <c r="P624">
        <v>131013.25859799999</v>
      </c>
      <c r="Q624">
        <v>130720.38008199999</v>
      </c>
      <c r="R624">
        <v>130427.50156599999</v>
      </c>
      <c r="S624">
        <v>130134.62304999999</v>
      </c>
      <c r="T624">
        <v>129841.744534</v>
      </c>
      <c r="U624">
        <v>129548.866018</v>
      </c>
      <c r="V624">
        <v>129255.987502</v>
      </c>
      <c r="W624">
        <v>128963.10898600001</v>
      </c>
      <c r="X624">
        <v>128670.23047000004</v>
      </c>
      <c r="Y624">
        <v>128192.88711000004</v>
      </c>
      <c r="Z624">
        <v>127715.54375000004</v>
      </c>
      <c r="AA624">
        <v>127238.20039000004</v>
      </c>
      <c r="AB624">
        <v>126760.85703000004</v>
      </c>
      <c r="AC624">
        <v>126283.51367000004</v>
      </c>
      <c r="AD624">
        <v>125806.17031000004</v>
      </c>
      <c r="AE624">
        <v>125328.82695000005</v>
      </c>
      <c r="AF624">
        <v>124851.48359000005</v>
      </c>
      <c r="AG624">
        <v>124374.14023000005</v>
      </c>
      <c r="AH624">
        <v>123896.79687000011</v>
      </c>
    </row>
    <row r="625" spans="1:34">
      <c r="A625" t="s">
        <v>154</v>
      </c>
      <c r="B625" t="s">
        <v>183</v>
      </c>
      <c r="C625">
        <f t="shared" si="9"/>
        <v>19902010</v>
      </c>
      <c r="D625">
        <v>74309.418326363622</v>
      </c>
      <c r="E625">
        <v>74291.500712727255</v>
      </c>
      <c r="F625">
        <v>74273.583099090887</v>
      </c>
      <c r="G625">
        <v>74255.66548545452</v>
      </c>
      <c r="H625">
        <v>74237.747871818152</v>
      </c>
      <c r="I625">
        <v>74219.830258181784</v>
      </c>
      <c r="J625">
        <v>74201.912644545417</v>
      </c>
      <c r="K625">
        <v>74183.995030909049</v>
      </c>
      <c r="L625">
        <v>74166.077417272681</v>
      </c>
      <c r="M625">
        <v>74148.159803636314</v>
      </c>
      <c r="N625">
        <v>74130.24218999999</v>
      </c>
      <c r="O625">
        <v>74081.023048999981</v>
      </c>
      <c r="P625">
        <v>74031.803907999973</v>
      </c>
      <c r="Q625">
        <v>73982.584766999964</v>
      </c>
      <c r="R625">
        <v>73933.365625999955</v>
      </c>
      <c r="S625">
        <v>73884.146484999947</v>
      </c>
      <c r="T625">
        <v>73834.927343999938</v>
      </c>
      <c r="U625">
        <v>73785.708202999929</v>
      </c>
      <c r="V625">
        <v>73736.489061999921</v>
      </c>
      <c r="W625">
        <v>73687.269920999912</v>
      </c>
      <c r="X625">
        <v>73638.050779999932</v>
      </c>
      <c r="Y625">
        <v>73539.646482999931</v>
      </c>
      <c r="Z625">
        <v>73441.24218599993</v>
      </c>
      <c r="AA625">
        <v>73342.837888999929</v>
      </c>
      <c r="AB625">
        <v>73244.433591999928</v>
      </c>
      <c r="AC625">
        <v>73146.029294999928</v>
      </c>
      <c r="AD625">
        <v>73047.624997999927</v>
      </c>
      <c r="AE625">
        <v>72949.220700999926</v>
      </c>
      <c r="AF625">
        <v>72850.816403999925</v>
      </c>
      <c r="AG625">
        <v>72752.412106999924</v>
      </c>
      <c r="AH625">
        <v>72654.007809999923</v>
      </c>
    </row>
    <row r="626" spans="1:34">
      <c r="A626" t="s">
        <v>154</v>
      </c>
      <c r="B626" t="s">
        <v>183</v>
      </c>
      <c r="C626">
        <f t="shared" si="9"/>
        <v>2012020</v>
      </c>
      <c r="D626">
        <v>34638.847479090909</v>
      </c>
      <c r="E626">
        <v>34638.845348181821</v>
      </c>
      <c r="F626">
        <v>34638.843217272733</v>
      </c>
      <c r="G626">
        <v>34638.841086363645</v>
      </c>
      <c r="H626">
        <v>34638.838955454557</v>
      </c>
      <c r="I626">
        <v>34638.836824545469</v>
      </c>
      <c r="J626">
        <v>34638.834693636381</v>
      </c>
      <c r="K626">
        <v>34638.832562727293</v>
      </c>
      <c r="L626">
        <v>34638.830431818205</v>
      </c>
      <c r="M626">
        <v>34638.828300909117</v>
      </c>
      <c r="N626">
        <v>34638.82617</v>
      </c>
      <c r="O626">
        <v>34638.707565999997</v>
      </c>
      <c r="P626">
        <v>34638.588961999994</v>
      </c>
      <c r="Q626">
        <v>34638.470357999991</v>
      </c>
      <c r="R626">
        <v>34638.351753999988</v>
      </c>
      <c r="S626">
        <v>34638.233149999985</v>
      </c>
      <c r="T626">
        <v>34638.114545999983</v>
      </c>
      <c r="U626">
        <v>34637.99594199998</v>
      </c>
      <c r="V626">
        <v>34637.877337999977</v>
      </c>
      <c r="W626">
        <v>34637.758733999974</v>
      </c>
      <c r="X626">
        <v>34637.640129999963</v>
      </c>
      <c r="Y626">
        <v>34628.47626299996</v>
      </c>
      <c r="Z626">
        <v>34619.312395999958</v>
      </c>
      <c r="AA626">
        <v>34610.148528999955</v>
      </c>
      <c r="AB626">
        <v>34600.984661999952</v>
      </c>
      <c r="AC626">
        <v>34591.820794999949</v>
      </c>
      <c r="AD626">
        <v>34582.656927999946</v>
      </c>
      <c r="AE626">
        <v>34573.493060999943</v>
      </c>
      <c r="AF626">
        <v>34564.32919399994</v>
      </c>
      <c r="AG626">
        <v>34555.165326999937</v>
      </c>
      <c r="AH626">
        <v>34546.001459999956</v>
      </c>
    </row>
    <row r="627" spans="1:34">
      <c r="A627" t="s">
        <v>154</v>
      </c>
      <c r="B627" t="s">
        <v>185</v>
      </c>
      <c r="C627">
        <f t="shared" si="9"/>
        <v>1945</v>
      </c>
      <c r="D627">
        <v>173773.96022727274</v>
      </c>
      <c r="E627">
        <v>173343.04545454547</v>
      </c>
      <c r="F627">
        <v>172912.13068181821</v>
      </c>
      <c r="G627">
        <v>172481.21590909094</v>
      </c>
      <c r="H627">
        <v>172050.30113636368</v>
      </c>
      <c r="I627">
        <v>171619.38636363641</v>
      </c>
      <c r="J627">
        <v>171188.47159090915</v>
      </c>
      <c r="K627">
        <v>170757.55681818188</v>
      </c>
      <c r="L627">
        <v>170326.64204545462</v>
      </c>
      <c r="M627">
        <v>169895.72727272735</v>
      </c>
      <c r="N627">
        <v>169464.8125</v>
      </c>
      <c r="O627">
        <v>168861.828125</v>
      </c>
      <c r="P627">
        <v>168258.84375</v>
      </c>
      <c r="Q627">
        <v>167655.859375</v>
      </c>
      <c r="R627">
        <v>167052.875</v>
      </c>
      <c r="S627">
        <v>166449.890625</v>
      </c>
      <c r="T627">
        <v>165846.90625</v>
      </c>
      <c r="U627">
        <v>165243.921875</v>
      </c>
      <c r="V627">
        <v>164640.9375</v>
      </c>
      <c r="W627">
        <v>164037.953125</v>
      </c>
      <c r="X627">
        <v>163434.96875</v>
      </c>
      <c r="Y627">
        <v>162661.96562500001</v>
      </c>
      <c r="Z627">
        <v>161888.96250000002</v>
      </c>
      <c r="AA627">
        <v>161115.95937500003</v>
      </c>
      <c r="AB627">
        <v>160342.95625000005</v>
      </c>
      <c r="AC627">
        <v>159569.95312500006</v>
      </c>
      <c r="AD627">
        <v>158796.95000000007</v>
      </c>
      <c r="AE627">
        <v>158023.94687500008</v>
      </c>
      <c r="AF627">
        <v>157250.94375000009</v>
      </c>
      <c r="AG627">
        <v>156477.9406250001</v>
      </c>
      <c r="AH627">
        <v>155704.9375</v>
      </c>
    </row>
    <row r="628" spans="1:34">
      <c r="A628" t="s">
        <v>154</v>
      </c>
      <c r="B628" t="s">
        <v>185</v>
      </c>
      <c r="C628">
        <f t="shared" si="9"/>
        <v>1945969</v>
      </c>
      <c r="D628">
        <v>293810.84375</v>
      </c>
      <c r="E628">
        <v>292502.625</v>
      </c>
      <c r="F628">
        <v>291194.40625</v>
      </c>
      <c r="G628">
        <v>289886.1875</v>
      </c>
      <c r="H628">
        <v>288577.96875</v>
      </c>
      <c r="I628">
        <v>287269.75</v>
      </c>
      <c r="J628">
        <v>285961.53125</v>
      </c>
      <c r="K628">
        <v>284653.3125</v>
      </c>
      <c r="L628">
        <v>283345.09375</v>
      </c>
      <c r="M628">
        <v>282036.875</v>
      </c>
      <c r="N628">
        <v>280728.65625</v>
      </c>
      <c r="O628">
        <v>278607.78125</v>
      </c>
      <c r="P628">
        <v>276486.90625</v>
      </c>
      <c r="Q628">
        <v>274366.03125</v>
      </c>
      <c r="R628">
        <v>272245.15625</v>
      </c>
      <c r="S628">
        <v>270124.28125</v>
      </c>
      <c r="T628">
        <v>268003.40625</v>
      </c>
      <c r="U628">
        <v>265882.53125</v>
      </c>
      <c r="V628">
        <v>263761.65625</v>
      </c>
      <c r="W628">
        <v>261640.78125</v>
      </c>
      <c r="X628">
        <v>259519.90625</v>
      </c>
      <c r="Y628">
        <v>256681.41562499999</v>
      </c>
      <c r="Z628">
        <v>253842.92499999999</v>
      </c>
      <c r="AA628">
        <v>251004.43437499998</v>
      </c>
      <c r="AB628">
        <v>248165.94374999998</v>
      </c>
      <c r="AC628">
        <v>245327.45312499997</v>
      </c>
      <c r="AD628">
        <v>242488.96249999997</v>
      </c>
      <c r="AE628">
        <v>239650.47187499996</v>
      </c>
      <c r="AF628">
        <v>236811.98124999995</v>
      </c>
      <c r="AG628">
        <v>233973.49062499995</v>
      </c>
      <c r="AH628">
        <v>231135</v>
      </c>
    </row>
    <row r="629" spans="1:34">
      <c r="A629" t="s">
        <v>154</v>
      </c>
      <c r="B629" t="s">
        <v>185</v>
      </c>
      <c r="C629">
        <f t="shared" si="9"/>
        <v>1970989</v>
      </c>
      <c r="D629">
        <v>149978.30859</v>
      </c>
      <c r="E629">
        <v>149233.91406000001</v>
      </c>
      <c r="F629">
        <v>148489.51953000002</v>
      </c>
      <c r="G629">
        <v>147745.12500000003</v>
      </c>
      <c r="H629">
        <v>147000.73047000004</v>
      </c>
      <c r="I629">
        <v>146256.33594000005</v>
      </c>
      <c r="J629">
        <v>145511.94141000006</v>
      </c>
      <c r="K629">
        <v>144767.54688000007</v>
      </c>
      <c r="L629">
        <v>144023.15235000008</v>
      </c>
      <c r="M629">
        <v>143278.75782000009</v>
      </c>
      <c r="N629">
        <v>142534.36329000007</v>
      </c>
      <c r="O629">
        <v>141308.91954000009</v>
      </c>
      <c r="P629">
        <v>140083.47579000008</v>
      </c>
      <c r="Q629">
        <v>138858.03204000008</v>
      </c>
      <c r="R629">
        <v>137632.58829000007</v>
      </c>
      <c r="S629">
        <v>136407.14454000007</v>
      </c>
      <c r="T629">
        <v>135181.70079000006</v>
      </c>
      <c r="U629">
        <v>133956.25704000005</v>
      </c>
      <c r="V629">
        <v>132730.81329000005</v>
      </c>
      <c r="W629">
        <v>131505.36954000004</v>
      </c>
      <c r="X629">
        <v>130279.92579000012</v>
      </c>
      <c r="Y629">
        <v>128615.37266500012</v>
      </c>
      <c r="Z629">
        <v>126950.81954000011</v>
      </c>
      <c r="AA629">
        <v>125286.26641500011</v>
      </c>
      <c r="AB629">
        <v>123621.7132900001</v>
      </c>
      <c r="AC629">
        <v>121957.1601650001</v>
      </c>
      <c r="AD629">
        <v>120292.60704000009</v>
      </c>
      <c r="AE629">
        <v>118628.05391500008</v>
      </c>
      <c r="AF629">
        <v>116963.50079000008</v>
      </c>
      <c r="AG629">
        <v>115298.94766500007</v>
      </c>
      <c r="AH629">
        <v>113634.39454000007</v>
      </c>
    </row>
    <row r="630" spans="1:34">
      <c r="A630" t="s">
        <v>154</v>
      </c>
      <c r="B630" t="s">
        <v>185</v>
      </c>
      <c r="C630">
        <f t="shared" si="9"/>
        <v>19902010</v>
      </c>
      <c r="D630">
        <v>123350.25994909091</v>
      </c>
      <c r="E630">
        <v>123327.39879818181</v>
      </c>
      <c r="F630">
        <v>123304.53764727271</v>
      </c>
      <c r="G630">
        <v>123281.67649636361</v>
      </c>
      <c r="H630">
        <v>123258.81534545451</v>
      </c>
      <c r="I630">
        <v>123235.95419454541</v>
      </c>
      <c r="J630">
        <v>123213.09304363631</v>
      </c>
      <c r="K630">
        <v>123190.23189272721</v>
      </c>
      <c r="L630">
        <v>123167.37074181811</v>
      </c>
      <c r="M630">
        <v>123144.50959090902</v>
      </c>
      <c r="N630">
        <v>123121.64843999999</v>
      </c>
      <c r="O630">
        <v>123052.90664199999</v>
      </c>
      <c r="P630">
        <v>122984.164844</v>
      </c>
      <c r="Q630">
        <v>122915.42304600001</v>
      </c>
      <c r="R630">
        <v>122846.68124800002</v>
      </c>
      <c r="S630">
        <v>122777.93945000003</v>
      </c>
      <c r="T630">
        <v>122709.19765200005</v>
      </c>
      <c r="U630">
        <v>122640.45585400006</v>
      </c>
      <c r="V630">
        <v>122571.71405600007</v>
      </c>
      <c r="W630">
        <v>122502.97225800008</v>
      </c>
      <c r="X630">
        <v>122434.23045999999</v>
      </c>
      <c r="Y630">
        <v>122281.64960199999</v>
      </c>
      <c r="Z630">
        <v>122129.06874399999</v>
      </c>
      <c r="AA630">
        <v>121976.48788599999</v>
      </c>
      <c r="AB630">
        <v>121823.90702799999</v>
      </c>
      <c r="AC630">
        <v>121671.32616999999</v>
      </c>
      <c r="AD630">
        <v>121518.74531199998</v>
      </c>
      <c r="AE630">
        <v>121366.16445399998</v>
      </c>
      <c r="AF630">
        <v>121213.58359599998</v>
      </c>
      <c r="AG630">
        <v>121061.00273799998</v>
      </c>
      <c r="AH630">
        <v>120908.42187999998</v>
      </c>
    </row>
    <row r="631" spans="1:34">
      <c r="A631" t="s">
        <v>154</v>
      </c>
      <c r="B631" t="s">
        <v>185</v>
      </c>
      <c r="C631">
        <f t="shared" si="9"/>
        <v>2012020</v>
      </c>
      <c r="D631">
        <v>167640.39461999998</v>
      </c>
      <c r="E631">
        <v>167640.39177999998</v>
      </c>
      <c r="F631">
        <v>167640.38893999998</v>
      </c>
      <c r="G631">
        <v>167640.38609999997</v>
      </c>
      <c r="H631">
        <v>167640.38325999997</v>
      </c>
      <c r="I631">
        <v>167640.38041999997</v>
      </c>
      <c r="J631">
        <v>167640.37757999997</v>
      </c>
      <c r="K631">
        <v>167640.37473999997</v>
      </c>
      <c r="L631">
        <v>167640.37189999997</v>
      </c>
      <c r="M631">
        <v>167640.36905999997</v>
      </c>
      <c r="N631">
        <v>167640.36622</v>
      </c>
      <c r="O631">
        <v>167639.87744999997</v>
      </c>
      <c r="P631">
        <v>167639.38867999997</v>
      </c>
      <c r="Q631">
        <v>167638.89990999998</v>
      </c>
      <c r="R631">
        <v>167638.41113999998</v>
      </c>
      <c r="S631">
        <v>167637.92236999999</v>
      </c>
      <c r="T631">
        <v>167637.43359999999</v>
      </c>
      <c r="U631">
        <v>167636.94482999999</v>
      </c>
      <c r="V631">
        <v>167636.45606</v>
      </c>
      <c r="W631">
        <v>167635.96729</v>
      </c>
      <c r="X631">
        <v>167635.47852</v>
      </c>
      <c r="Y631">
        <v>167610.49180100003</v>
      </c>
      <c r="Z631">
        <v>167585.50508200005</v>
      </c>
      <c r="AA631">
        <v>167560.51836300007</v>
      </c>
      <c r="AB631">
        <v>167535.53164400009</v>
      </c>
      <c r="AC631">
        <v>167510.54492500011</v>
      </c>
      <c r="AD631">
        <v>167485.55820600013</v>
      </c>
      <c r="AE631">
        <v>167460.57148700015</v>
      </c>
      <c r="AF631">
        <v>167435.58476800018</v>
      </c>
      <c r="AG631">
        <v>167410.5980490002</v>
      </c>
      <c r="AH631">
        <v>167385.61133000022</v>
      </c>
    </row>
    <row r="632" spans="1:34">
      <c r="A632" t="s">
        <v>156</v>
      </c>
      <c r="B632" t="s">
        <v>175</v>
      </c>
      <c r="C632">
        <f t="shared" si="9"/>
        <v>1945</v>
      </c>
      <c r="D632">
        <v>38282196.727272727</v>
      </c>
      <c r="E632">
        <v>38163041.454545453</v>
      </c>
      <c r="F632">
        <v>38043886.18181818</v>
      </c>
      <c r="G632">
        <v>37924730.909090906</v>
      </c>
      <c r="H632">
        <v>37805575.636363633</v>
      </c>
      <c r="I632">
        <v>37686420.36363636</v>
      </c>
      <c r="J632">
        <v>37567265.090909086</v>
      </c>
      <c r="K632">
        <v>37448109.818181813</v>
      </c>
      <c r="L632">
        <v>37328954.545454539</v>
      </c>
      <c r="M632">
        <v>37209799.272727266</v>
      </c>
      <c r="N632">
        <v>37090644</v>
      </c>
      <c r="O632">
        <v>36927141.600000001</v>
      </c>
      <c r="P632">
        <v>36763639.200000003</v>
      </c>
      <c r="Q632">
        <v>36600136.800000004</v>
      </c>
      <c r="R632">
        <v>36436634.400000006</v>
      </c>
      <c r="S632">
        <v>36273132.000000007</v>
      </c>
      <c r="T632">
        <v>36109629.600000009</v>
      </c>
      <c r="U632">
        <v>35946127.20000001</v>
      </c>
      <c r="V632">
        <v>35782624.800000012</v>
      </c>
      <c r="W632">
        <v>35619122.400000013</v>
      </c>
      <c r="X632">
        <v>35455620</v>
      </c>
      <c r="Y632">
        <v>35238137.399999999</v>
      </c>
      <c r="Z632">
        <v>35020654.799999997</v>
      </c>
      <c r="AA632">
        <v>34803172.199999996</v>
      </c>
      <c r="AB632">
        <v>34585689.599999994</v>
      </c>
      <c r="AC632">
        <v>34368206.999999993</v>
      </c>
      <c r="AD632">
        <v>34150724.399999991</v>
      </c>
      <c r="AE632">
        <v>33933241.79999999</v>
      </c>
      <c r="AF632">
        <v>33715759.199999988</v>
      </c>
      <c r="AG632">
        <v>33498276.599999987</v>
      </c>
      <c r="AH632">
        <v>33280794</v>
      </c>
    </row>
    <row r="633" spans="1:34">
      <c r="A633" t="s">
        <v>156</v>
      </c>
      <c r="B633" t="s">
        <v>175</v>
      </c>
      <c r="C633">
        <f t="shared" si="9"/>
        <v>1945969</v>
      </c>
      <c r="D633">
        <v>13920798.818181818</v>
      </c>
      <c r="E633">
        <v>13877469.636363637</v>
      </c>
      <c r="F633">
        <v>13834140.454545455</v>
      </c>
      <c r="G633">
        <v>13790811.272727273</v>
      </c>
      <c r="H633">
        <v>13747482.090909092</v>
      </c>
      <c r="I633">
        <v>13704152.90909091</v>
      </c>
      <c r="J633">
        <v>13660823.727272728</v>
      </c>
      <c r="K633">
        <v>13617494.545454547</v>
      </c>
      <c r="L633">
        <v>13574165.363636365</v>
      </c>
      <c r="M633">
        <v>13530836.181818184</v>
      </c>
      <c r="N633">
        <v>13487507</v>
      </c>
      <c r="O633">
        <v>13428051.6</v>
      </c>
      <c r="P633">
        <v>13368596.199999999</v>
      </c>
      <c r="Q633">
        <v>13309140.799999999</v>
      </c>
      <c r="R633">
        <v>13249685.399999999</v>
      </c>
      <c r="S633">
        <v>13190229.999999998</v>
      </c>
      <c r="T633">
        <v>13130774.599999998</v>
      </c>
      <c r="U633">
        <v>13071319.199999997</v>
      </c>
      <c r="V633">
        <v>13011863.799999997</v>
      </c>
      <c r="W633">
        <v>12952408.399999997</v>
      </c>
      <c r="X633">
        <v>12892953</v>
      </c>
      <c r="Y633">
        <v>12813868.4</v>
      </c>
      <c r="Z633">
        <v>12734783.800000001</v>
      </c>
      <c r="AA633">
        <v>12655699.200000001</v>
      </c>
      <c r="AB633">
        <v>12576614.600000001</v>
      </c>
      <c r="AC633">
        <v>12497530.000000002</v>
      </c>
      <c r="AD633">
        <v>12418445.400000002</v>
      </c>
      <c r="AE633">
        <v>12339360.800000003</v>
      </c>
      <c r="AF633">
        <v>12260276.200000003</v>
      </c>
      <c r="AG633">
        <v>12181191.600000003</v>
      </c>
      <c r="AH633">
        <v>12102107</v>
      </c>
    </row>
    <row r="634" spans="1:34">
      <c r="A634" t="s">
        <v>156</v>
      </c>
      <c r="B634" t="s">
        <v>175</v>
      </c>
      <c r="C634">
        <f t="shared" si="9"/>
        <v>1970989</v>
      </c>
      <c r="D634">
        <v>7745176.3636363633</v>
      </c>
      <c r="E634">
        <v>7723654.7272727266</v>
      </c>
      <c r="F634">
        <v>7702133.0909090899</v>
      </c>
      <c r="G634">
        <v>7680611.4545454532</v>
      </c>
      <c r="H634">
        <v>7659089.8181818165</v>
      </c>
      <c r="I634">
        <v>7637568.1818181798</v>
      </c>
      <c r="J634">
        <v>7616046.5454545431</v>
      </c>
      <c r="K634">
        <v>7594524.9090909064</v>
      </c>
      <c r="L634">
        <v>7573003.2727272697</v>
      </c>
      <c r="M634">
        <v>7551481.636363633</v>
      </c>
      <c r="N634">
        <v>7529960</v>
      </c>
      <c r="O634">
        <v>7490090.4000000004</v>
      </c>
      <c r="P634">
        <v>7450220.8000000007</v>
      </c>
      <c r="Q634">
        <v>7410351.2000000011</v>
      </c>
      <c r="R634">
        <v>7370481.6000000015</v>
      </c>
      <c r="S634">
        <v>7330612.0000000019</v>
      </c>
      <c r="T634">
        <v>7290742.4000000022</v>
      </c>
      <c r="U634">
        <v>7250872.8000000026</v>
      </c>
      <c r="V634">
        <v>7211003.200000003</v>
      </c>
      <c r="W634">
        <v>7171133.6000000034</v>
      </c>
      <c r="X634">
        <v>7131264</v>
      </c>
      <c r="Y634">
        <v>7067994.1999999993</v>
      </c>
      <c r="Z634">
        <v>7004724.3999999985</v>
      </c>
      <c r="AA634">
        <v>6941454.5999999978</v>
      </c>
      <c r="AB634">
        <v>6878184.799999997</v>
      </c>
      <c r="AC634">
        <v>6814914.9999999963</v>
      </c>
      <c r="AD634">
        <v>6751645.1999999955</v>
      </c>
      <c r="AE634">
        <v>6688375.3999999948</v>
      </c>
      <c r="AF634">
        <v>6625105.599999994</v>
      </c>
      <c r="AG634">
        <v>6561835.7999999933</v>
      </c>
      <c r="AH634">
        <v>6498566</v>
      </c>
    </row>
    <row r="635" spans="1:34">
      <c r="A635" t="s">
        <v>156</v>
      </c>
      <c r="B635" t="s">
        <v>175</v>
      </c>
      <c r="C635">
        <f t="shared" si="9"/>
        <v>19902010</v>
      </c>
      <c r="D635">
        <v>21199809.545454547</v>
      </c>
      <c r="E635">
        <v>21197251.090909094</v>
      </c>
      <c r="F635">
        <v>21194692.63636364</v>
      </c>
      <c r="G635">
        <v>21192134.181818187</v>
      </c>
      <c r="H635">
        <v>21189575.727272734</v>
      </c>
      <c r="I635">
        <v>21187017.272727281</v>
      </c>
      <c r="J635">
        <v>21184458.818181828</v>
      </c>
      <c r="K635">
        <v>21181900.363636374</v>
      </c>
      <c r="L635">
        <v>21179341.909090921</v>
      </c>
      <c r="M635">
        <v>21176783.454545468</v>
      </c>
      <c r="N635">
        <v>21174225.000000019</v>
      </c>
      <c r="O635">
        <v>21164413.200000018</v>
      </c>
      <c r="P635">
        <v>21154601.400000017</v>
      </c>
      <c r="Q635">
        <v>21144789.600000016</v>
      </c>
      <c r="R635">
        <v>21134977.800000016</v>
      </c>
      <c r="S635">
        <v>21125166.000000015</v>
      </c>
      <c r="T635">
        <v>21115354.200000014</v>
      </c>
      <c r="U635">
        <v>21105542.400000013</v>
      </c>
      <c r="V635">
        <v>21095730.600000013</v>
      </c>
      <c r="W635">
        <v>21085918.800000012</v>
      </c>
      <c r="X635">
        <v>21076107.000000019</v>
      </c>
      <c r="Y635">
        <v>21054972.600000016</v>
      </c>
      <c r="Z635">
        <v>21033838.200000018</v>
      </c>
      <c r="AA635">
        <v>21012703.800000019</v>
      </c>
      <c r="AB635">
        <v>20991569.400000021</v>
      </c>
      <c r="AC635">
        <v>20970435.000000022</v>
      </c>
      <c r="AD635">
        <v>20949300.600000024</v>
      </c>
      <c r="AE635">
        <v>20928166.200000025</v>
      </c>
      <c r="AF635">
        <v>20907031.800000027</v>
      </c>
      <c r="AG635">
        <v>20885897.400000028</v>
      </c>
      <c r="AH635">
        <v>20864763.00000003</v>
      </c>
    </row>
    <row r="636" spans="1:34">
      <c r="A636" t="s">
        <v>156</v>
      </c>
      <c r="B636" t="s">
        <v>175</v>
      </c>
      <c r="C636">
        <f t="shared" si="9"/>
        <v>2012020</v>
      </c>
      <c r="D636">
        <v>3592047.2727272729</v>
      </c>
      <c r="E636">
        <v>3592047.2954545459</v>
      </c>
      <c r="F636">
        <v>3592047.3181818188</v>
      </c>
      <c r="G636">
        <v>3592047.3409090918</v>
      </c>
      <c r="H636">
        <v>3592047.3636363647</v>
      </c>
      <c r="I636">
        <v>3592047.3863636376</v>
      </c>
      <c r="J636">
        <v>3592047.4090909106</v>
      </c>
      <c r="K636">
        <v>3592047.4318181835</v>
      </c>
      <c r="L636">
        <v>3592047.4545454565</v>
      </c>
      <c r="M636">
        <v>3592047.4772727294</v>
      </c>
      <c r="N636">
        <v>3592047.5</v>
      </c>
      <c r="O636">
        <v>3592045.3125</v>
      </c>
      <c r="P636">
        <v>3592043.125</v>
      </c>
      <c r="Q636">
        <v>3592040.9375</v>
      </c>
      <c r="R636">
        <v>3592038.75</v>
      </c>
      <c r="S636">
        <v>3592036.5625</v>
      </c>
      <c r="T636">
        <v>3592034.375</v>
      </c>
      <c r="U636">
        <v>3592032.1875</v>
      </c>
      <c r="V636">
        <v>3592030</v>
      </c>
      <c r="W636">
        <v>3592027.8125</v>
      </c>
      <c r="X636">
        <v>3592025.625</v>
      </c>
      <c r="Y636">
        <v>3591611.9</v>
      </c>
      <c r="Z636">
        <v>3591198.1749999998</v>
      </c>
      <c r="AA636">
        <v>3590784.4499999997</v>
      </c>
      <c r="AB636">
        <v>3590370.7249999996</v>
      </c>
      <c r="AC636">
        <v>3589956.9999999995</v>
      </c>
      <c r="AD636">
        <v>3589543.2749999994</v>
      </c>
      <c r="AE636">
        <v>3589129.5499999993</v>
      </c>
      <c r="AF636">
        <v>3588715.8249999993</v>
      </c>
      <c r="AG636">
        <v>3588302.0999999992</v>
      </c>
      <c r="AH636">
        <v>3587888.375</v>
      </c>
    </row>
    <row r="637" spans="1:34">
      <c r="A637" t="s">
        <v>156</v>
      </c>
      <c r="B637" t="s">
        <v>177</v>
      </c>
      <c r="C637">
        <f t="shared" si="9"/>
        <v>1945</v>
      </c>
      <c r="D637">
        <v>20575039.09090909</v>
      </c>
      <c r="E637">
        <v>20510956.18181818</v>
      </c>
      <c r="F637">
        <v>20446873.27272727</v>
      </c>
      <c r="G637">
        <v>20382790.36363636</v>
      </c>
      <c r="H637">
        <v>20318707.454545449</v>
      </c>
      <c r="I637">
        <v>20254624.545454539</v>
      </c>
      <c r="J637">
        <v>20190541.636363629</v>
      </c>
      <c r="K637">
        <v>20126458.727272719</v>
      </c>
      <c r="L637">
        <v>20062375.818181809</v>
      </c>
      <c r="M637">
        <v>19998292.909090899</v>
      </c>
      <c r="N637">
        <v>19934210</v>
      </c>
      <c r="O637">
        <v>19846295.399999999</v>
      </c>
      <c r="P637">
        <v>19758380.799999997</v>
      </c>
      <c r="Q637">
        <v>19670466.199999996</v>
      </c>
      <c r="R637">
        <v>19582551.599999994</v>
      </c>
      <c r="S637">
        <v>19494636.999999993</v>
      </c>
      <c r="T637">
        <v>19406722.399999991</v>
      </c>
      <c r="U637">
        <v>19318807.79999999</v>
      </c>
      <c r="V637">
        <v>19230893.199999988</v>
      </c>
      <c r="W637">
        <v>19142978.599999987</v>
      </c>
      <c r="X637">
        <v>19055064</v>
      </c>
      <c r="Y637">
        <v>18938135.199999999</v>
      </c>
      <c r="Z637">
        <v>18821206.399999999</v>
      </c>
      <c r="AA637">
        <v>18704277.599999998</v>
      </c>
      <c r="AB637">
        <v>18587348.799999997</v>
      </c>
      <c r="AC637">
        <v>18470419.999999996</v>
      </c>
      <c r="AD637">
        <v>18353491.199999996</v>
      </c>
      <c r="AE637">
        <v>18236562.399999995</v>
      </c>
      <c r="AF637">
        <v>18119633.599999994</v>
      </c>
      <c r="AG637">
        <v>18002704.799999993</v>
      </c>
      <c r="AH637">
        <v>17885776</v>
      </c>
    </row>
    <row r="638" spans="1:34">
      <c r="A638" t="s">
        <v>156</v>
      </c>
      <c r="B638" t="s">
        <v>177</v>
      </c>
      <c r="C638">
        <f t="shared" si="9"/>
        <v>1945969</v>
      </c>
      <c r="D638">
        <v>7481833.0909090908</v>
      </c>
      <c r="E638">
        <v>7458530.1818181816</v>
      </c>
      <c r="F638">
        <v>7435227.2727272725</v>
      </c>
      <c r="G638">
        <v>7411924.3636363633</v>
      </c>
      <c r="H638">
        <v>7388621.4545454541</v>
      </c>
      <c r="I638">
        <v>7365318.5454545449</v>
      </c>
      <c r="J638">
        <v>7342015.6363636358</v>
      </c>
      <c r="K638">
        <v>7318712.7272727266</v>
      </c>
      <c r="L638">
        <v>7295409.8181818174</v>
      </c>
      <c r="M638">
        <v>7272106.9090909082</v>
      </c>
      <c r="N638">
        <v>7248804</v>
      </c>
      <c r="O638">
        <v>7216835</v>
      </c>
      <c r="P638">
        <v>7184866</v>
      </c>
      <c r="Q638">
        <v>7152897</v>
      </c>
      <c r="R638">
        <v>7120928</v>
      </c>
      <c r="S638">
        <v>7088959</v>
      </c>
      <c r="T638">
        <v>7056990</v>
      </c>
      <c r="U638">
        <v>7025021</v>
      </c>
      <c r="V638">
        <v>6993052</v>
      </c>
      <c r="W638">
        <v>6961083</v>
      </c>
      <c r="X638">
        <v>6929114</v>
      </c>
      <c r="Y638">
        <v>6886594.5</v>
      </c>
      <c r="Z638">
        <v>6844075</v>
      </c>
      <c r="AA638">
        <v>6801555.5</v>
      </c>
      <c r="AB638">
        <v>6759036</v>
      </c>
      <c r="AC638">
        <v>6716516.5</v>
      </c>
      <c r="AD638">
        <v>6673997</v>
      </c>
      <c r="AE638">
        <v>6631477.5</v>
      </c>
      <c r="AF638">
        <v>6588958</v>
      </c>
      <c r="AG638">
        <v>6546438.5</v>
      </c>
      <c r="AH638">
        <v>6503919</v>
      </c>
    </row>
    <row r="639" spans="1:34">
      <c r="A639" t="s">
        <v>156</v>
      </c>
      <c r="B639" t="s">
        <v>177</v>
      </c>
      <c r="C639">
        <f t="shared" si="9"/>
        <v>1970989</v>
      </c>
      <c r="D639">
        <v>16447835.227272727</v>
      </c>
      <c r="E639">
        <v>16430150.954545453</v>
      </c>
      <c r="F639">
        <v>16412466.68181818</v>
      </c>
      <c r="G639">
        <v>16394782.409090906</v>
      </c>
      <c r="H639">
        <v>16377098.136363633</v>
      </c>
      <c r="I639">
        <v>16359413.86363636</v>
      </c>
      <c r="J639">
        <v>16341729.590909086</v>
      </c>
      <c r="K639">
        <v>16324045.318181813</v>
      </c>
      <c r="L639">
        <v>16306361.045454539</v>
      </c>
      <c r="M639">
        <v>16288676.772727266</v>
      </c>
      <c r="N639">
        <v>16270992.499999991</v>
      </c>
      <c r="O639">
        <v>16236083.999999993</v>
      </c>
      <c r="P639">
        <v>16201175.499999993</v>
      </c>
      <c r="Q639">
        <v>16166266.999999993</v>
      </c>
      <c r="R639">
        <v>16131358.499999993</v>
      </c>
      <c r="S639">
        <v>16096449.999999993</v>
      </c>
      <c r="T639">
        <v>16061541.499999993</v>
      </c>
      <c r="U639">
        <v>16026632.999999993</v>
      </c>
      <c r="V639">
        <v>15991724.499999993</v>
      </c>
      <c r="W639">
        <v>15956815.999999993</v>
      </c>
      <c r="X639">
        <v>15921907.499999985</v>
      </c>
      <c r="Y639">
        <v>15865114.349999987</v>
      </c>
      <c r="Z639">
        <v>15808321.199999988</v>
      </c>
      <c r="AA639">
        <v>15751528.04999999</v>
      </c>
      <c r="AB639">
        <v>15694734.899999991</v>
      </c>
      <c r="AC639">
        <v>15637941.749999993</v>
      </c>
      <c r="AD639">
        <v>15581148.599999994</v>
      </c>
      <c r="AE639">
        <v>15524355.449999996</v>
      </c>
      <c r="AF639">
        <v>15467562.299999997</v>
      </c>
      <c r="AG639">
        <v>15410769.149999999</v>
      </c>
      <c r="AH639">
        <v>15353975.999999993</v>
      </c>
    </row>
    <row r="640" spans="1:34">
      <c r="A640" t="s">
        <v>156</v>
      </c>
      <c r="B640" t="s">
        <v>177</v>
      </c>
      <c r="C640">
        <f t="shared" si="9"/>
        <v>19902010</v>
      </c>
      <c r="D640">
        <v>14285277.181818182</v>
      </c>
      <c r="E640">
        <v>14282341.363636363</v>
      </c>
      <c r="F640">
        <v>14279405.545454545</v>
      </c>
      <c r="G640">
        <v>14276469.727272727</v>
      </c>
      <c r="H640">
        <v>14273533.909090908</v>
      </c>
      <c r="I640">
        <v>14270598.09090909</v>
      </c>
      <c r="J640">
        <v>14267662.272727272</v>
      </c>
      <c r="K640">
        <v>14264726.454545453</v>
      </c>
      <c r="L640">
        <v>14261790.636363635</v>
      </c>
      <c r="M640">
        <v>14258854.818181816</v>
      </c>
      <c r="N640">
        <v>14255919</v>
      </c>
      <c r="O640">
        <v>14243904</v>
      </c>
      <c r="P640">
        <v>14231889</v>
      </c>
      <c r="Q640">
        <v>14219874</v>
      </c>
      <c r="R640">
        <v>14207859</v>
      </c>
      <c r="S640">
        <v>14195844</v>
      </c>
      <c r="T640">
        <v>14183829</v>
      </c>
      <c r="U640">
        <v>14171814</v>
      </c>
      <c r="V640">
        <v>14159799</v>
      </c>
      <c r="W640">
        <v>14147784</v>
      </c>
      <c r="X640">
        <v>14135769</v>
      </c>
      <c r="Y640">
        <v>14108707</v>
      </c>
      <c r="Z640">
        <v>14081645</v>
      </c>
      <c r="AA640">
        <v>14054583</v>
      </c>
      <c r="AB640">
        <v>14027521</v>
      </c>
      <c r="AC640">
        <v>14000459</v>
      </c>
      <c r="AD640">
        <v>13973397</v>
      </c>
      <c r="AE640">
        <v>13946335</v>
      </c>
      <c r="AF640">
        <v>13919273</v>
      </c>
      <c r="AG640">
        <v>13892211</v>
      </c>
      <c r="AH640">
        <v>13865149</v>
      </c>
    </row>
    <row r="641" spans="1:34">
      <c r="A641" t="s">
        <v>156</v>
      </c>
      <c r="B641" t="s">
        <v>177</v>
      </c>
      <c r="C641">
        <f t="shared" si="9"/>
        <v>2012020</v>
      </c>
      <c r="D641">
        <v>2902170.2741527269</v>
      </c>
      <c r="E641">
        <v>2902170.2514254539</v>
      </c>
      <c r="F641">
        <v>2902170.228698181</v>
      </c>
      <c r="G641">
        <v>2902170.205970908</v>
      </c>
      <c r="H641">
        <v>2902170.1832436351</v>
      </c>
      <c r="I641">
        <v>2902170.1605163622</v>
      </c>
      <c r="J641">
        <v>2902170.1377890892</v>
      </c>
      <c r="K641">
        <v>2902170.1150618163</v>
      </c>
      <c r="L641">
        <v>2902170.0923345434</v>
      </c>
      <c r="M641">
        <v>2902170.0696072704</v>
      </c>
      <c r="N641">
        <v>2902170.0468799998</v>
      </c>
      <c r="O641">
        <v>2902136.0234419997</v>
      </c>
      <c r="P641">
        <v>2902102.0000039996</v>
      </c>
      <c r="Q641">
        <v>2902067.9765659994</v>
      </c>
      <c r="R641">
        <v>2902033.9531279993</v>
      </c>
      <c r="S641">
        <v>2901999.9296899992</v>
      </c>
      <c r="T641">
        <v>2901965.9062519991</v>
      </c>
      <c r="U641">
        <v>2901931.882813999</v>
      </c>
      <c r="V641">
        <v>2901897.8593759988</v>
      </c>
      <c r="W641">
        <v>2901863.8359379987</v>
      </c>
      <c r="X641">
        <v>2901829.8124999981</v>
      </c>
      <c r="Y641">
        <v>2900947.0234379983</v>
      </c>
      <c r="Z641">
        <v>2900064.2343759984</v>
      </c>
      <c r="AA641">
        <v>2899181.4453139985</v>
      </c>
      <c r="AB641">
        <v>2898298.6562519986</v>
      </c>
      <c r="AC641">
        <v>2897415.8671899987</v>
      </c>
      <c r="AD641">
        <v>2896533.0781279989</v>
      </c>
      <c r="AE641">
        <v>2895650.289065999</v>
      </c>
      <c r="AF641">
        <v>2894767.5000039991</v>
      </c>
      <c r="AG641">
        <v>2893884.7109419992</v>
      </c>
      <c r="AH641">
        <v>2893001.9218799979</v>
      </c>
    </row>
    <row r="642" spans="1:34">
      <c r="A642" t="s">
        <v>156</v>
      </c>
      <c r="B642" t="s">
        <v>179</v>
      </c>
      <c r="C642">
        <f t="shared" si="9"/>
        <v>1945</v>
      </c>
      <c r="D642">
        <v>9646622.6363636367</v>
      </c>
      <c r="E642">
        <v>9616528.2727272734</v>
      </c>
      <c r="F642">
        <v>9586433.9090909101</v>
      </c>
      <c r="G642">
        <v>9556339.5454545468</v>
      </c>
      <c r="H642">
        <v>9526245.1818181835</v>
      </c>
      <c r="I642">
        <v>9496150.8181818202</v>
      </c>
      <c r="J642">
        <v>9466056.4545454569</v>
      </c>
      <c r="K642">
        <v>9435962.0909090936</v>
      </c>
      <c r="L642">
        <v>9405867.7272727303</v>
      </c>
      <c r="M642">
        <v>9375773.363636367</v>
      </c>
      <c r="N642">
        <v>9345679</v>
      </c>
      <c r="O642">
        <v>9304408.9000000004</v>
      </c>
      <c r="P642">
        <v>9263138.8000000007</v>
      </c>
      <c r="Q642">
        <v>9221868.7000000011</v>
      </c>
      <c r="R642">
        <v>9180598.6000000015</v>
      </c>
      <c r="S642">
        <v>9139328.5000000019</v>
      </c>
      <c r="T642">
        <v>9098058.4000000022</v>
      </c>
      <c r="U642">
        <v>9056788.3000000026</v>
      </c>
      <c r="V642">
        <v>9015518.200000003</v>
      </c>
      <c r="W642">
        <v>8974248.1000000034</v>
      </c>
      <c r="X642">
        <v>8932978</v>
      </c>
      <c r="Y642">
        <v>8878158.3499999996</v>
      </c>
      <c r="Z642">
        <v>8823338.6999999993</v>
      </c>
      <c r="AA642">
        <v>8768519.0499999989</v>
      </c>
      <c r="AB642">
        <v>8713699.3999999985</v>
      </c>
      <c r="AC642">
        <v>8658879.7499999981</v>
      </c>
      <c r="AD642">
        <v>8604060.0999999978</v>
      </c>
      <c r="AE642">
        <v>8549240.4499999974</v>
      </c>
      <c r="AF642">
        <v>8494420.799999997</v>
      </c>
      <c r="AG642">
        <v>8439601.1499999966</v>
      </c>
      <c r="AH642">
        <v>8384781.5</v>
      </c>
    </row>
    <row r="643" spans="1:34">
      <c r="A643" t="s">
        <v>156</v>
      </c>
      <c r="B643" t="s">
        <v>179</v>
      </c>
      <c r="C643">
        <f t="shared" si="9"/>
        <v>1945969</v>
      </c>
      <c r="D643">
        <v>3507862.8636363638</v>
      </c>
      <c r="E643">
        <v>3496919.4772727275</v>
      </c>
      <c r="F643">
        <v>3485976.0909090913</v>
      </c>
      <c r="G643">
        <v>3475032.7045454551</v>
      </c>
      <c r="H643">
        <v>3464089.3181818188</v>
      </c>
      <c r="I643">
        <v>3453145.9318181826</v>
      </c>
      <c r="J643">
        <v>3442202.5454545463</v>
      </c>
      <c r="K643">
        <v>3431259.1590909101</v>
      </c>
      <c r="L643">
        <v>3420315.7727272739</v>
      </c>
      <c r="M643">
        <v>3409372.3863636376</v>
      </c>
      <c r="N643">
        <v>3398429</v>
      </c>
      <c r="O643">
        <v>3383421.65</v>
      </c>
      <c r="P643">
        <v>3368414.3</v>
      </c>
      <c r="Q643">
        <v>3353406.9499999997</v>
      </c>
      <c r="R643">
        <v>3338399.5999999996</v>
      </c>
      <c r="S643">
        <v>3323392.2499999995</v>
      </c>
      <c r="T643">
        <v>3308384.8999999994</v>
      </c>
      <c r="U643">
        <v>3293377.5499999993</v>
      </c>
      <c r="V643">
        <v>3278370.1999999993</v>
      </c>
      <c r="W643">
        <v>3263362.8499999992</v>
      </c>
      <c r="X643">
        <v>3248355.5</v>
      </c>
      <c r="Y643">
        <v>3228421.1</v>
      </c>
      <c r="Z643">
        <v>3208486.7</v>
      </c>
      <c r="AA643">
        <v>3188552.3000000003</v>
      </c>
      <c r="AB643">
        <v>3168617.9000000004</v>
      </c>
      <c r="AC643">
        <v>3148683.5000000005</v>
      </c>
      <c r="AD643">
        <v>3128749.1000000006</v>
      </c>
      <c r="AE643">
        <v>3108814.7000000007</v>
      </c>
      <c r="AF643">
        <v>3088880.3000000007</v>
      </c>
      <c r="AG643">
        <v>3068945.9000000008</v>
      </c>
      <c r="AH643">
        <v>3049011.5</v>
      </c>
    </row>
    <row r="644" spans="1:34">
      <c r="A644" t="s">
        <v>156</v>
      </c>
      <c r="B644" t="s">
        <v>179</v>
      </c>
      <c r="C644">
        <f t="shared" si="9"/>
        <v>1970989</v>
      </c>
      <c r="D644">
        <v>4111532.0909090908</v>
      </c>
      <c r="E644">
        <v>4106335.0568181816</v>
      </c>
      <c r="F644">
        <v>4101138.0227272725</v>
      </c>
      <c r="G644">
        <v>4095940.9886363633</v>
      </c>
      <c r="H644">
        <v>4090743.9545454541</v>
      </c>
      <c r="I644">
        <v>4085546.9204545449</v>
      </c>
      <c r="J644">
        <v>4080349.8863636358</v>
      </c>
      <c r="K644">
        <v>4075152.8522727266</v>
      </c>
      <c r="L644">
        <v>4069955.8181818174</v>
      </c>
      <c r="M644">
        <v>4064758.7840909082</v>
      </c>
      <c r="N644">
        <v>4059561.7500000023</v>
      </c>
      <c r="O644">
        <v>4050059.700000002</v>
      </c>
      <c r="P644">
        <v>4040557.6500000022</v>
      </c>
      <c r="Q644">
        <v>4031055.6000000024</v>
      </c>
      <c r="R644">
        <v>4021553.5500000026</v>
      </c>
      <c r="S644">
        <v>4012051.5000000028</v>
      </c>
      <c r="T644">
        <v>4002549.450000003</v>
      </c>
      <c r="U644">
        <v>3993047.4000000032</v>
      </c>
      <c r="V644">
        <v>3983545.3500000034</v>
      </c>
      <c r="W644">
        <v>3974043.3000000035</v>
      </c>
      <c r="X644">
        <v>3964541.2500000037</v>
      </c>
      <c r="Y644">
        <v>3949665.5375000034</v>
      </c>
      <c r="Z644">
        <v>3934789.825000003</v>
      </c>
      <c r="AA644">
        <v>3919914.1125000026</v>
      </c>
      <c r="AB644">
        <v>3905038.4000000022</v>
      </c>
      <c r="AC644">
        <v>3890162.6875000019</v>
      </c>
      <c r="AD644">
        <v>3875286.9750000015</v>
      </c>
      <c r="AE644">
        <v>3860411.2625000011</v>
      </c>
      <c r="AF644">
        <v>3845535.5500000007</v>
      </c>
      <c r="AG644">
        <v>3830659.8375000004</v>
      </c>
      <c r="AH644">
        <v>3815784.1250000019</v>
      </c>
    </row>
    <row r="645" spans="1:34">
      <c r="A645" t="s">
        <v>156</v>
      </c>
      <c r="B645" t="s">
        <v>179</v>
      </c>
      <c r="C645">
        <f t="shared" si="9"/>
        <v>19902010</v>
      </c>
      <c r="D645">
        <v>3308762</v>
      </c>
      <c r="E645">
        <v>3308304.25</v>
      </c>
      <c r="F645">
        <v>3307846.5</v>
      </c>
      <c r="G645">
        <v>3307388.75</v>
      </c>
      <c r="H645">
        <v>3306931</v>
      </c>
      <c r="I645">
        <v>3306473.25</v>
      </c>
      <c r="J645">
        <v>3306015.5</v>
      </c>
      <c r="K645">
        <v>3305557.75</v>
      </c>
      <c r="L645">
        <v>3305100</v>
      </c>
      <c r="M645">
        <v>3304642.25</v>
      </c>
      <c r="N645">
        <v>3304184.5</v>
      </c>
      <c r="O645">
        <v>3302587.65</v>
      </c>
      <c r="P645">
        <v>3300990.8</v>
      </c>
      <c r="Q645">
        <v>3299393.9499999997</v>
      </c>
      <c r="R645">
        <v>3297797.0999999996</v>
      </c>
      <c r="S645">
        <v>3296200.2499999995</v>
      </c>
      <c r="T645">
        <v>3294603.3999999994</v>
      </c>
      <c r="U645">
        <v>3293006.5499999993</v>
      </c>
      <c r="V645">
        <v>3291409.6999999993</v>
      </c>
      <c r="W645">
        <v>3289812.8499999992</v>
      </c>
      <c r="X645">
        <v>3288216</v>
      </c>
      <c r="Y645">
        <v>3284856.15</v>
      </c>
      <c r="Z645">
        <v>3281496.3</v>
      </c>
      <c r="AA645">
        <v>3278136.4499999997</v>
      </c>
      <c r="AB645">
        <v>3274776.5999999996</v>
      </c>
      <c r="AC645">
        <v>3271416.7499999995</v>
      </c>
      <c r="AD645">
        <v>3268056.8999999994</v>
      </c>
      <c r="AE645">
        <v>3264697.0499999993</v>
      </c>
      <c r="AF645">
        <v>3261337.1999999993</v>
      </c>
      <c r="AG645">
        <v>3257977.3499999992</v>
      </c>
      <c r="AH645">
        <v>3254617.5</v>
      </c>
    </row>
    <row r="646" spans="1:34">
      <c r="A646" t="s">
        <v>156</v>
      </c>
      <c r="B646" t="s">
        <v>179</v>
      </c>
      <c r="C646">
        <f t="shared" si="9"/>
        <v>2012020</v>
      </c>
      <c r="D646">
        <v>874368.48082636367</v>
      </c>
      <c r="E646">
        <v>874368.46946272731</v>
      </c>
      <c r="F646">
        <v>874368.45809909096</v>
      </c>
      <c r="G646">
        <v>874368.44673545461</v>
      </c>
      <c r="H646">
        <v>874368.43537181825</v>
      </c>
      <c r="I646">
        <v>874368.4240081819</v>
      </c>
      <c r="J646">
        <v>874368.41264454555</v>
      </c>
      <c r="K646">
        <v>874368.40128090919</v>
      </c>
      <c r="L646">
        <v>874368.38991727284</v>
      </c>
      <c r="M646">
        <v>874368.37855363649</v>
      </c>
      <c r="N646">
        <v>874368.36719000002</v>
      </c>
      <c r="O646">
        <v>874365.24844</v>
      </c>
      <c r="P646">
        <v>874362.12968999997</v>
      </c>
      <c r="Q646">
        <v>874359.01093999995</v>
      </c>
      <c r="R646">
        <v>874355.89218999993</v>
      </c>
      <c r="S646">
        <v>874352.7734399999</v>
      </c>
      <c r="T646">
        <v>874349.65468999988</v>
      </c>
      <c r="U646">
        <v>874346.53593999986</v>
      </c>
      <c r="V646">
        <v>874343.41718999983</v>
      </c>
      <c r="W646">
        <v>874340.29843999981</v>
      </c>
      <c r="X646">
        <v>874337.17969000002</v>
      </c>
      <c r="Y646">
        <v>874200.63281500002</v>
      </c>
      <c r="Z646">
        <v>874064.08594000002</v>
      </c>
      <c r="AA646">
        <v>873927.53906500002</v>
      </c>
      <c r="AB646">
        <v>873790.99219000002</v>
      </c>
      <c r="AC646">
        <v>873654.44531500002</v>
      </c>
      <c r="AD646">
        <v>873517.89844000002</v>
      </c>
      <c r="AE646">
        <v>873381.35156500002</v>
      </c>
      <c r="AF646">
        <v>873244.80469000002</v>
      </c>
      <c r="AG646">
        <v>873108.25781500002</v>
      </c>
      <c r="AH646">
        <v>872971.71094000002</v>
      </c>
    </row>
    <row r="647" spans="1:34">
      <c r="A647" t="s">
        <v>156</v>
      </c>
      <c r="B647" t="s">
        <v>181</v>
      </c>
      <c r="C647">
        <f t="shared" si="9"/>
        <v>1945</v>
      </c>
      <c r="D647">
        <v>18437019.818181816</v>
      </c>
      <c r="E647">
        <v>18379481.636363633</v>
      </c>
      <c r="F647">
        <v>18321943.454545449</v>
      </c>
      <c r="G647">
        <v>18264405.272727266</v>
      </c>
      <c r="H647">
        <v>18206867.090909082</v>
      </c>
      <c r="I647">
        <v>18149328.909090899</v>
      </c>
      <c r="J647">
        <v>18091790.727272715</v>
      </c>
      <c r="K647">
        <v>18034252.545454532</v>
      </c>
      <c r="L647">
        <v>17976714.363636348</v>
      </c>
      <c r="M647">
        <v>17919176.181818165</v>
      </c>
      <c r="N647">
        <v>17861638</v>
      </c>
      <c r="O647">
        <v>17782739.800000001</v>
      </c>
      <c r="P647">
        <v>17703841.600000001</v>
      </c>
      <c r="Q647">
        <v>17624943.400000002</v>
      </c>
      <c r="R647">
        <v>17546045.200000003</v>
      </c>
      <c r="S647">
        <v>17467147.000000004</v>
      </c>
      <c r="T647">
        <v>17388248.800000004</v>
      </c>
      <c r="U647">
        <v>17309350.600000005</v>
      </c>
      <c r="V647">
        <v>17230452.400000006</v>
      </c>
      <c r="W647">
        <v>17151554.200000007</v>
      </c>
      <c r="X647">
        <v>17072656</v>
      </c>
      <c r="Y647">
        <v>16967798.399999999</v>
      </c>
      <c r="Z647">
        <v>16862940.799999997</v>
      </c>
      <c r="AA647">
        <v>16758083.199999997</v>
      </c>
      <c r="AB647">
        <v>16653225.599999998</v>
      </c>
      <c r="AC647">
        <v>16548367.999999998</v>
      </c>
      <c r="AD647">
        <v>16443510.399999999</v>
      </c>
      <c r="AE647">
        <v>16338652.799999999</v>
      </c>
      <c r="AF647">
        <v>16233795.199999999</v>
      </c>
      <c r="AG647">
        <v>16128937.6</v>
      </c>
      <c r="AH647">
        <v>16024080</v>
      </c>
    </row>
    <row r="648" spans="1:34">
      <c r="A648" t="s">
        <v>156</v>
      </c>
      <c r="B648" t="s">
        <v>181</v>
      </c>
      <c r="C648">
        <f t="shared" ref="C648:C711" si="10">C643</f>
        <v>1945969</v>
      </c>
      <c r="D648">
        <v>6704371</v>
      </c>
      <c r="E648">
        <v>6683448</v>
      </c>
      <c r="F648">
        <v>6662525</v>
      </c>
      <c r="G648">
        <v>6641602</v>
      </c>
      <c r="H648">
        <v>6620679</v>
      </c>
      <c r="I648">
        <v>6599756</v>
      </c>
      <c r="J648">
        <v>6578833</v>
      </c>
      <c r="K648">
        <v>6557910</v>
      </c>
      <c r="L648">
        <v>6536987</v>
      </c>
      <c r="M648">
        <v>6516064</v>
      </c>
      <c r="N648">
        <v>6495141</v>
      </c>
      <c r="O648">
        <v>6466450.7999999998</v>
      </c>
      <c r="P648">
        <v>6437760.5999999996</v>
      </c>
      <c r="Q648">
        <v>6409070.3999999994</v>
      </c>
      <c r="R648">
        <v>6380380.1999999993</v>
      </c>
      <c r="S648">
        <v>6351689.9999999991</v>
      </c>
      <c r="T648">
        <v>6322999.7999999989</v>
      </c>
      <c r="U648">
        <v>6294309.5999999987</v>
      </c>
      <c r="V648">
        <v>6265619.3999999985</v>
      </c>
      <c r="W648">
        <v>6236929.1999999983</v>
      </c>
      <c r="X648">
        <v>6208239</v>
      </c>
      <c r="Y648">
        <v>6170108.9500000002</v>
      </c>
      <c r="Z648">
        <v>6131978.9000000004</v>
      </c>
      <c r="AA648">
        <v>6093848.8500000006</v>
      </c>
      <c r="AB648">
        <v>6055718.8000000007</v>
      </c>
      <c r="AC648">
        <v>6017588.7500000009</v>
      </c>
      <c r="AD648">
        <v>5979458.7000000011</v>
      </c>
      <c r="AE648">
        <v>5941328.6500000013</v>
      </c>
      <c r="AF648">
        <v>5903198.6000000015</v>
      </c>
      <c r="AG648">
        <v>5865068.5500000017</v>
      </c>
      <c r="AH648">
        <v>5826938.5</v>
      </c>
    </row>
    <row r="649" spans="1:34">
      <c r="A649" t="s">
        <v>156</v>
      </c>
      <c r="B649" t="s">
        <v>181</v>
      </c>
      <c r="C649">
        <f t="shared" si="10"/>
        <v>1970989</v>
      </c>
      <c r="D649">
        <v>5161381.8636363642</v>
      </c>
      <c r="E649">
        <v>5147209.2272727285</v>
      </c>
      <c r="F649">
        <v>5133036.5909090927</v>
      </c>
      <c r="G649">
        <v>5118863.9545454569</v>
      </c>
      <c r="H649">
        <v>5104691.3181818211</v>
      </c>
      <c r="I649">
        <v>5090518.6818181854</v>
      </c>
      <c r="J649">
        <v>5076346.0454545496</v>
      </c>
      <c r="K649">
        <v>5062173.4090909138</v>
      </c>
      <c r="L649">
        <v>5048000.7727272781</v>
      </c>
      <c r="M649">
        <v>5033828.1363636423</v>
      </c>
      <c r="N649">
        <v>5019655.5</v>
      </c>
      <c r="O649">
        <v>4992158.3999999994</v>
      </c>
      <c r="P649">
        <v>4964661.2999999989</v>
      </c>
      <c r="Q649">
        <v>4937164.1999999983</v>
      </c>
      <c r="R649">
        <v>4909667.0999999978</v>
      </c>
      <c r="S649">
        <v>4882169.9999999972</v>
      </c>
      <c r="T649">
        <v>4854672.8999999966</v>
      </c>
      <c r="U649">
        <v>4827175.7999999961</v>
      </c>
      <c r="V649">
        <v>4799678.6999999955</v>
      </c>
      <c r="W649">
        <v>4772181.599999995</v>
      </c>
      <c r="X649">
        <v>4744684.5</v>
      </c>
      <c r="Y649">
        <v>4700329.8</v>
      </c>
      <c r="Z649">
        <v>4655975.0999999996</v>
      </c>
      <c r="AA649">
        <v>4611620.3999999994</v>
      </c>
      <c r="AB649">
        <v>4567265.6999999993</v>
      </c>
      <c r="AC649">
        <v>4522910.9999999991</v>
      </c>
      <c r="AD649">
        <v>4478556.2999999989</v>
      </c>
      <c r="AE649">
        <v>4434201.5999999987</v>
      </c>
      <c r="AF649">
        <v>4389846.8999999985</v>
      </c>
      <c r="AG649">
        <v>4345492.1999999983</v>
      </c>
      <c r="AH649">
        <v>4301137.5</v>
      </c>
    </row>
    <row r="650" spans="1:34">
      <c r="A650" t="s">
        <v>156</v>
      </c>
      <c r="B650" t="s">
        <v>181</v>
      </c>
      <c r="C650">
        <f t="shared" si="10"/>
        <v>19902010</v>
      </c>
      <c r="D650">
        <v>3944474.0909090908</v>
      </c>
      <c r="E650">
        <v>3943314.4318181816</v>
      </c>
      <c r="F650">
        <v>3942154.7727272725</v>
      </c>
      <c r="G650">
        <v>3940995.1136363633</v>
      </c>
      <c r="H650">
        <v>3939835.4545454541</v>
      </c>
      <c r="I650">
        <v>3938675.7954545449</v>
      </c>
      <c r="J650">
        <v>3937516.1363636358</v>
      </c>
      <c r="K650">
        <v>3936356.4772727266</v>
      </c>
      <c r="L650">
        <v>3935196.8181818174</v>
      </c>
      <c r="M650">
        <v>3934037.1590909082</v>
      </c>
      <c r="N650">
        <v>3932877.5</v>
      </c>
      <c r="O650">
        <v>3928798.15</v>
      </c>
      <c r="P650">
        <v>3924718.8</v>
      </c>
      <c r="Q650">
        <v>3920639.4499999997</v>
      </c>
      <c r="R650">
        <v>3916560.0999999996</v>
      </c>
      <c r="S650">
        <v>3912480.7499999995</v>
      </c>
      <c r="T650">
        <v>3908401.3999999994</v>
      </c>
      <c r="U650">
        <v>3904322.0499999993</v>
      </c>
      <c r="V650">
        <v>3900242.6999999993</v>
      </c>
      <c r="W650">
        <v>3896163.3499999992</v>
      </c>
      <c r="X650">
        <v>3892084</v>
      </c>
      <c r="Y650">
        <v>3883412.125</v>
      </c>
      <c r="Z650">
        <v>3874740.25</v>
      </c>
      <c r="AA650">
        <v>3866068.375</v>
      </c>
      <c r="AB650">
        <v>3857396.5</v>
      </c>
      <c r="AC650">
        <v>3848724.625</v>
      </c>
      <c r="AD650">
        <v>3840052.75</v>
      </c>
      <c r="AE650">
        <v>3831380.875</v>
      </c>
      <c r="AF650">
        <v>3822709</v>
      </c>
      <c r="AG650">
        <v>3814037.125</v>
      </c>
      <c r="AH650">
        <v>3805365.25</v>
      </c>
    </row>
    <row r="651" spans="1:34">
      <c r="A651" t="s">
        <v>156</v>
      </c>
      <c r="B651" t="s">
        <v>181</v>
      </c>
      <c r="C651">
        <f t="shared" si="10"/>
        <v>2012020</v>
      </c>
      <c r="D651">
        <v>1889022.7713018183</v>
      </c>
      <c r="E651">
        <v>1889022.7769836364</v>
      </c>
      <c r="F651">
        <v>1889022.7826654548</v>
      </c>
      <c r="G651">
        <v>1889022.7883472731</v>
      </c>
      <c r="H651">
        <v>1889022.7940290915</v>
      </c>
      <c r="I651">
        <v>1889022.7997109098</v>
      </c>
      <c r="J651">
        <v>1889022.8053927282</v>
      </c>
      <c r="K651">
        <v>1889022.8110745465</v>
      </c>
      <c r="L651">
        <v>1889022.8167563649</v>
      </c>
      <c r="M651">
        <v>1889022.8224381832</v>
      </c>
      <c r="N651">
        <v>1889022.8281200009</v>
      </c>
      <c r="O651">
        <v>1889017.2843700009</v>
      </c>
      <c r="P651">
        <v>1889011.740620001</v>
      </c>
      <c r="Q651">
        <v>1889006.196870001</v>
      </c>
      <c r="R651">
        <v>1889000.6531200011</v>
      </c>
      <c r="S651">
        <v>1888995.1093700011</v>
      </c>
      <c r="T651">
        <v>1888989.5656200012</v>
      </c>
      <c r="U651">
        <v>1888984.0218700012</v>
      </c>
      <c r="V651">
        <v>1888978.4781200013</v>
      </c>
      <c r="W651">
        <v>1888972.9343700013</v>
      </c>
      <c r="X651">
        <v>1888967.3906200009</v>
      </c>
      <c r="Y651">
        <v>1888683.6515580008</v>
      </c>
      <c r="Z651">
        <v>1888399.9124960008</v>
      </c>
      <c r="AA651">
        <v>1888116.1734340007</v>
      </c>
      <c r="AB651">
        <v>1887832.4343720006</v>
      </c>
      <c r="AC651">
        <v>1887548.6953100006</v>
      </c>
      <c r="AD651">
        <v>1887264.9562480005</v>
      </c>
      <c r="AE651">
        <v>1886981.2171860004</v>
      </c>
      <c r="AF651">
        <v>1886697.4781240004</v>
      </c>
      <c r="AG651">
        <v>1886413.7390620003</v>
      </c>
      <c r="AH651">
        <v>1886130.0000000007</v>
      </c>
    </row>
    <row r="652" spans="1:34">
      <c r="A652" t="s">
        <v>156</v>
      </c>
      <c r="B652" t="s">
        <v>183</v>
      </c>
      <c r="C652">
        <f t="shared" si="10"/>
        <v>1945</v>
      </c>
      <c r="D652">
        <v>8014712.5909090908</v>
      </c>
      <c r="E652">
        <v>7989738.1818181816</v>
      </c>
      <c r="F652">
        <v>7964763.7727272725</v>
      </c>
      <c r="G652">
        <v>7939789.3636363633</v>
      </c>
      <c r="H652">
        <v>7914814.9545454541</v>
      </c>
      <c r="I652">
        <v>7889840.5454545449</v>
      </c>
      <c r="J652">
        <v>7864866.1363636358</v>
      </c>
      <c r="K652">
        <v>7839891.7272727266</v>
      </c>
      <c r="L652">
        <v>7814917.3181818174</v>
      </c>
      <c r="M652">
        <v>7789942.9090909082</v>
      </c>
      <c r="N652">
        <v>7764968.5</v>
      </c>
      <c r="O652">
        <v>7730711.2999999998</v>
      </c>
      <c r="P652">
        <v>7696454.0999999996</v>
      </c>
      <c r="Q652">
        <v>7662196.8999999994</v>
      </c>
      <c r="R652">
        <v>7627939.6999999993</v>
      </c>
      <c r="S652">
        <v>7593682.4999999991</v>
      </c>
      <c r="T652">
        <v>7559425.2999999989</v>
      </c>
      <c r="U652">
        <v>7525168.0999999987</v>
      </c>
      <c r="V652">
        <v>7490910.8999999985</v>
      </c>
      <c r="W652">
        <v>7456653.6999999983</v>
      </c>
      <c r="X652">
        <v>7422396.5</v>
      </c>
      <c r="Y652">
        <v>7376924.75</v>
      </c>
      <c r="Z652">
        <v>7331453</v>
      </c>
      <c r="AA652">
        <v>7285981.25</v>
      </c>
      <c r="AB652">
        <v>7240509.5</v>
      </c>
      <c r="AC652">
        <v>7195037.75</v>
      </c>
      <c r="AD652">
        <v>7149566</v>
      </c>
      <c r="AE652">
        <v>7104094.25</v>
      </c>
      <c r="AF652">
        <v>7058622.5</v>
      </c>
      <c r="AG652">
        <v>7013150.75</v>
      </c>
      <c r="AH652">
        <v>6967679</v>
      </c>
    </row>
    <row r="653" spans="1:34">
      <c r="A653" t="s">
        <v>156</v>
      </c>
      <c r="B653" t="s">
        <v>183</v>
      </c>
      <c r="C653">
        <f t="shared" si="10"/>
        <v>1945969</v>
      </c>
      <c r="D653">
        <v>2914441.1363636362</v>
      </c>
      <c r="E653">
        <v>2905359.5227272725</v>
      </c>
      <c r="F653">
        <v>2896277.9090909087</v>
      </c>
      <c r="G653">
        <v>2887196.2954545449</v>
      </c>
      <c r="H653">
        <v>2878114.6818181812</v>
      </c>
      <c r="I653">
        <v>2869033.0681818174</v>
      </c>
      <c r="J653">
        <v>2859951.4545454537</v>
      </c>
      <c r="K653">
        <v>2850869.8409090899</v>
      </c>
      <c r="L653">
        <v>2841788.2272727261</v>
      </c>
      <c r="M653">
        <v>2832706.6136363624</v>
      </c>
      <c r="N653">
        <v>2823625</v>
      </c>
      <c r="O653">
        <v>2811167.85</v>
      </c>
      <c r="P653">
        <v>2798710.7</v>
      </c>
      <c r="Q653">
        <v>2786253.5500000003</v>
      </c>
      <c r="R653">
        <v>2773796.4000000004</v>
      </c>
      <c r="S653">
        <v>2761339.2500000005</v>
      </c>
      <c r="T653">
        <v>2748882.1000000006</v>
      </c>
      <c r="U653">
        <v>2736424.9500000007</v>
      </c>
      <c r="V653">
        <v>2723967.8000000007</v>
      </c>
      <c r="W653">
        <v>2711510.6500000008</v>
      </c>
      <c r="X653">
        <v>2699053.5</v>
      </c>
      <c r="Y653">
        <v>2682518.2999999998</v>
      </c>
      <c r="Z653">
        <v>2665983.0999999996</v>
      </c>
      <c r="AA653">
        <v>2649447.8999999994</v>
      </c>
      <c r="AB653">
        <v>2632912.6999999993</v>
      </c>
      <c r="AC653">
        <v>2616377.4999999991</v>
      </c>
      <c r="AD653">
        <v>2599842.2999999989</v>
      </c>
      <c r="AE653">
        <v>2583307.0999999987</v>
      </c>
      <c r="AF653">
        <v>2566771.8999999985</v>
      </c>
      <c r="AG653">
        <v>2550236.6999999983</v>
      </c>
      <c r="AH653">
        <v>2533701.5</v>
      </c>
    </row>
    <row r="654" spans="1:34">
      <c r="A654" t="s">
        <v>156</v>
      </c>
      <c r="B654" t="s">
        <v>183</v>
      </c>
      <c r="C654">
        <f t="shared" si="10"/>
        <v>1970989</v>
      </c>
      <c r="D654">
        <v>6976871.5227272725</v>
      </c>
      <c r="E654">
        <v>6969481.5454545449</v>
      </c>
      <c r="F654">
        <v>6962091.5681818174</v>
      </c>
      <c r="G654">
        <v>6954701.5909090899</v>
      </c>
      <c r="H654">
        <v>6947311.6136363624</v>
      </c>
      <c r="I654">
        <v>6939921.6363636348</v>
      </c>
      <c r="J654">
        <v>6932531.6590909073</v>
      </c>
      <c r="K654">
        <v>6925141.6818181798</v>
      </c>
      <c r="L654">
        <v>6917751.7045454523</v>
      </c>
      <c r="M654">
        <v>6910361.7272727247</v>
      </c>
      <c r="N654">
        <v>6902971.75</v>
      </c>
      <c r="O654">
        <v>6888303.75</v>
      </c>
      <c r="P654">
        <v>6873635.75</v>
      </c>
      <c r="Q654">
        <v>6858967.75</v>
      </c>
      <c r="R654">
        <v>6844299.75</v>
      </c>
      <c r="S654">
        <v>6829631.75</v>
      </c>
      <c r="T654">
        <v>6814963.75</v>
      </c>
      <c r="U654">
        <v>6800295.75</v>
      </c>
      <c r="V654">
        <v>6785627.75</v>
      </c>
      <c r="W654">
        <v>6770959.75</v>
      </c>
      <c r="X654">
        <v>6756291.75</v>
      </c>
      <c r="Y654">
        <v>6732398.5749999993</v>
      </c>
      <c r="Z654">
        <v>6708505.3999999985</v>
      </c>
      <c r="AA654">
        <v>6684612.2249999978</v>
      </c>
      <c r="AB654">
        <v>6660719.049999997</v>
      </c>
      <c r="AC654">
        <v>6636825.8749999963</v>
      </c>
      <c r="AD654">
        <v>6612932.6999999955</v>
      </c>
      <c r="AE654">
        <v>6589039.5249999948</v>
      </c>
      <c r="AF654">
        <v>6565146.349999994</v>
      </c>
      <c r="AG654">
        <v>6541253.1749999933</v>
      </c>
      <c r="AH654">
        <v>6517359.9999999963</v>
      </c>
    </row>
    <row r="655" spans="1:34">
      <c r="A655" t="s">
        <v>156</v>
      </c>
      <c r="B655" t="s">
        <v>183</v>
      </c>
      <c r="C655">
        <f t="shared" si="10"/>
        <v>19902010</v>
      </c>
      <c r="D655">
        <v>10039343.681818184</v>
      </c>
      <c r="E655">
        <v>10038340.363636367</v>
      </c>
      <c r="F655">
        <v>10037337.045454551</v>
      </c>
      <c r="G655">
        <v>10036333.727272734</v>
      </c>
      <c r="H655">
        <v>10035330.409090918</v>
      </c>
      <c r="I655">
        <v>10034327.090909101</v>
      </c>
      <c r="J655">
        <v>10033323.772727285</v>
      </c>
      <c r="K655">
        <v>10032320.454545468</v>
      </c>
      <c r="L655">
        <v>10031317.136363652</v>
      </c>
      <c r="M655">
        <v>10030313.818181835</v>
      </c>
      <c r="N655">
        <v>10029310.500000009</v>
      </c>
      <c r="O655">
        <v>10025195.15000001</v>
      </c>
      <c r="P655">
        <v>10021079.80000001</v>
      </c>
      <c r="Q655">
        <v>10016964.45000001</v>
      </c>
      <c r="R655">
        <v>10012849.100000011</v>
      </c>
      <c r="S655">
        <v>10008733.750000011</v>
      </c>
      <c r="T655">
        <v>10004618.400000012</v>
      </c>
      <c r="U655">
        <v>10000503.050000012</v>
      </c>
      <c r="V655">
        <v>9996387.7000000123</v>
      </c>
      <c r="W655">
        <v>9992272.3500000127</v>
      </c>
      <c r="X655">
        <v>9988157.0000000093</v>
      </c>
      <c r="Y655">
        <v>9979005.7000000104</v>
      </c>
      <c r="Z655">
        <v>9969854.4000000097</v>
      </c>
      <c r="AA655">
        <v>9960703.1000000089</v>
      </c>
      <c r="AB655">
        <v>9951551.8000000082</v>
      </c>
      <c r="AC655">
        <v>9942400.5000000075</v>
      </c>
      <c r="AD655">
        <v>9933249.2000000067</v>
      </c>
      <c r="AE655">
        <v>9924097.900000006</v>
      </c>
      <c r="AF655">
        <v>9914946.6000000052</v>
      </c>
      <c r="AG655">
        <v>9905795.3000000045</v>
      </c>
      <c r="AH655">
        <v>9896644.0000000037</v>
      </c>
    </row>
    <row r="656" spans="1:34">
      <c r="A656" t="s">
        <v>156</v>
      </c>
      <c r="B656" t="s">
        <v>183</v>
      </c>
      <c r="C656">
        <f t="shared" si="10"/>
        <v>2012020</v>
      </c>
      <c r="D656">
        <v>711562.75780999998</v>
      </c>
      <c r="E656">
        <v>711562.75780999998</v>
      </c>
      <c r="F656">
        <v>711562.75780999998</v>
      </c>
      <c r="G656">
        <v>711562.75780999998</v>
      </c>
      <c r="H656">
        <v>711562.75780999998</v>
      </c>
      <c r="I656">
        <v>711562.75780999998</v>
      </c>
      <c r="J656">
        <v>711562.75780999998</v>
      </c>
      <c r="K656">
        <v>711562.75780999998</v>
      </c>
      <c r="L656">
        <v>711562.75780999998</v>
      </c>
      <c r="M656">
        <v>711562.75780999998</v>
      </c>
      <c r="N656">
        <v>711562.75780999998</v>
      </c>
      <c r="O656">
        <v>711557.62109100004</v>
      </c>
      <c r="P656">
        <v>711552.48437200009</v>
      </c>
      <c r="Q656">
        <v>711547.34765300015</v>
      </c>
      <c r="R656">
        <v>711542.21093400021</v>
      </c>
      <c r="S656">
        <v>711537.07421500026</v>
      </c>
      <c r="T656">
        <v>711531.93749600032</v>
      </c>
      <c r="U656">
        <v>711526.80077700038</v>
      </c>
      <c r="V656">
        <v>711521.66405800043</v>
      </c>
      <c r="W656">
        <v>711516.52733900049</v>
      </c>
      <c r="X656">
        <v>711511.39062000008</v>
      </c>
      <c r="Y656">
        <v>711309.07499500003</v>
      </c>
      <c r="Z656">
        <v>711106.75936999999</v>
      </c>
      <c r="AA656">
        <v>710904.44374499994</v>
      </c>
      <c r="AB656">
        <v>710702.12811999989</v>
      </c>
      <c r="AC656">
        <v>710499.81249499985</v>
      </c>
      <c r="AD656">
        <v>710297.4968699998</v>
      </c>
      <c r="AE656">
        <v>710095.18124499975</v>
      </c>
      <c r="AF656">
        <v>709892.86561999971</v>
      </c>
      <c r="AG656">
        <v>709690.54999499966</v>
      </c>
      <c r="AH656">
        <v>709488.23437000008</v>
      </c>
    </row>
    <row r="657" spans="1:34">
      <c r="A657" t="s">
        <v>156</v>
      </c>
      <c r="B657" t="s">
        <v>185</v>
      </c>
      <c r="C657">
        <f t="shared" si="10"/>
        <v>1945</v>
      </c>
      <c r="D657">
        <v>45130427.272727273</v>
      </c>
      <c r="E657">
        <v>44989770.545454547</v>
      </c>
      <c r="F657">
        <v>44849113.81818182</v>
      </c>
      <c r="G657">
        <v>44708457.090909094</v>
      </c>
      <c r="H657">
        <v>44567800.363636367</v>
      </c>
      <c r="I657">
        <v>44427143.63636364</v>
      </c>
      <c r="J657">
        <v>44286486.909090914</v>
      </c>
      <c r="K657">
        <v>44145830.181818187</v>
      </c>
      <c r="L657">
        <v>44005173.454545461</v>
      </c>
      <c r="M657">
        <v>43864516.727272734</v>
      </c>
      <c r="N657">
        <v>43723860</v>
      </c>
      <c r="O657">
        <v>43530982.399999999</v>
      </c>
      <c r="P657">
        <v>43338104.799999997</v>
      </c>
      <c r="Q657">
        <v>43145227.199999996</v>
      </c>
      <c r="R657">
        <v>42952349.599999994</v>
      </c>
      <c r="S657">
        <v>42759471.999999993</v>
      </c>
      <c r="T657">
        <v>42566594.399999991</v>
      </c>
      <c r="U657">
        <v>42373716.79999999</v>
      </c>
      <c r="V657">
        <v>42180839.199999988</v>
      </c>
      <c r="W657">
        <v>41987961.599999987</v>
      </c>
      <c r="X657">
        <v>41795084</v>
      </c>
      <c r="Y657">
        <v>41538516.399999999</v>
      </c>
      <c r="Z657">
        <v>41281948.799999997</v>
      </c>
      <c r="AA657">
        <v>41025381.199999996</v>
      </c>
      <c r="AB657">
        <v>40768813.599999994</v>
      </c>
      <c r="AC657">
        <v>40512245.999999993</v>
      </c>
      <c r="AD657">
        <v>40255678.399999991</v>
      </c>
      <c r="AE657">
        <v>39999110.79999999</v>
      </c>
      <c r="AF657">
        <v>39742543.199999988</v>
      </c>
      <c r="AG657">
        <v>39485975.599999987</v>
      </c>
      <c r="AH657">
        <v>39229408</v>
      </c>
    </row>
    <row r="658" spans="1:34">
      <c r="A658" t="s">
        <v>156</v>
      </c>
      <c r="B658" t="s">
        <v>185</v>
      </c>
      <c r="C658">
        <f t="shared" si="10"/>
        <v>1945969</v>
      </c>
      <c r="D658">
        <v>16411064.181818182</v>
      </c>
      <c r="E658">
        <v>16359916.363636363</v>
      </c>
      <c r="F658">
        <v>16308768.545454545</v>
      </c>
      <c r="G658">
        <v>16257620.727272727</v>
      </c>
      <c r="H658">
        <v>16206472.909090908</v>
      </c>
      <c r="I658">
        <v>16155325.09090909</v>
      </c>
      <c r="J658">
        <v>16104177.272727272</v>
      </c>
      <c r="K658">
        <v>16053029.454545453</v>
      </c>
      <c r="L658">
        <v>16001881.636363635</v>
      </c>
      <c r="M658">
        <v>15950733.818181816</v>
      </c>
      <c r="N658">
        <v>15899586</v>
      </c>
      <c r="O658">
        <v>15829448.6</v>
      </c>
      <c r="P658">
        <v>15759311.199999999</v>
      </c>
      <c r="Q658">
        <v>15689173.799999999</v>
      </c>
      <c r="R658">
        <v>15619036.399999999</v>
      </c>
      <c r="S658">
        <v>15548898.999999998</v>
      </c>
      <c r="T658">
        <v>15478761.599999998</v>
      </c>
      <c r="U658">
        <v>15408624.199999997</v>
      </c>
      <c r="V658">
        <v>15338486.799999997</v>
      </c>
      <c r="W658">
        <v>15268349.399999997</v>
      </c>
      <c r="X658">
        <v>15198212</v>
      </c>
      <c r="Y658">
        <v>15104914.800000001</v>
      </c>
      <c r="Z658">
        <v>15011617.600000001</v>
      </c>
      <c r="AA658">
        <v>14918320.400000002</v>
      </c>
      <c r="AB658">
        <v>14825023.200000003</v>
      </c>
      <c r="AC658">
        <v>14731726.000000004</v>
      </c>
      <c r="AD658">
        <v>14638428.800000004</v>
      </c>
      <c r="AE658">
        <v>14545131.600000005</v>
      </c>
      <c r="AF658">
        <v>14451834.400000006</v>
      </c>
      <c r="AG658">
        <v>14358537.200000007</v>
      </c>
      <c r="AH658">
        <v>14265240</v>
      </c>
    </row>
    <row r="659" spans="1:34">
      <c r="A659" t="s">
        <v>156</v>
      </c>
      <c r="B659" t="s">
        <v>185</v>
      </c>
      <c r="C659">
        <f t="shared" si="10"/>
        <v>1970989</v>
      </c>
      <c r="D659">
        <v>12745579.636363637</v>
      </c>
      <c r="E659">
        <v>12710725.272727273</v>
      </c>
      <c r="F659">
        <v>12675870.90909091</v>
      </c>
      <c r="G659">
        <v>12641016.545454547</v>
      </c>
      <c r="H659">
        <v>12606162.181818184</v>
      </c>
      <c r="I659">
        <v>12571307.81818182</v>
      </c>
      <c r="J659">
        <v>12536453.454545457</v>
      </c>
      <c r="K659">
        <v>12501599.090909094</v>
      </c>
      <c r="L659">
        <v>12466744.72727273</v>
      </c>
      <c r="M659">
        <v>12431890.363636367</v>
      </c>
      <c r="N659">
        <v>12397036</v>
      </c>
      <c r="O659">
        <v>12329271.799999999</v>
      </c>
      <c r="P659">
        <v>12261507.599999998</v>
      </c>
      <c r="Q659">
        <v>12193743.399999997</v>
      </c>
      <c r="R659">
        <v>12125979.199999996</v>
      </c>
      <c r="S659">
        <v>12058214.999999994</v>
      </c>
      <c r="T659">
        <v>11990450.799999993</v>
      </c>
      <c r="U659">
        <v>11922686.599999992</v>
      </c>
      <c r="V659">
        <v>11854922.399999991</v>
      </c>
      <c r="W659">
        <v>11787158.19999999</v>
      </c>
      <c r="X659">
        <v>11719394</v>
      </c>
      <c r="Y659">
        <v>11609501.699999999</v>
      </c>
      <c r="Z659">
        <v>11499609.399999999</v>
      </c>
      <c r="AA659">
        <v>11389717.099999998</v>
      </c>
      <c r="AB659">
        <v>11279824.799999997</v>
      </c>
      <c r="AC659">
        <v>11169932.499999996</v>
      </c>
      <c r="AD659">
        <v>11060040.199999996</v>
      </c>
      <c r="AE659">
        <v>10950147.899999995</v>
      </c>
      <c r="AF659">
        <v>10840255.599999994</v>
      </c>
      <c r="AG659">
        <v>10730363.299999993</v>
      </c>
      <c r="AH659">
        <v>10620471</v>
      </c>
    </row>
    <row r="660" spans="1:34">
      <c r="A660" t="s">
        <v>156</v>
      </c>
      <c r="B660" t="s">
        <v>185</v>
      </c>
      <c r="C660">
        <f t="shared" si="10"/>
        <v>19902010</v>
      </c>
      <c r="D660">
        <v>49147575.272727266</v>
      </c>
      <c r="E660">
        <v>49142604.545454532</v>
      </c>
      <c r="F660">
        <v>49137633.818181798</v>
      </c>
      <c r="G660">
        <v>49132663.090909064</v>
      </c>
      <c r="H660">
        <v>49127692.36363633</v>
      </c>
      <c r="I660">
        <v>49122721.636363596</v>
      </c>
      <c r="J660">
        <v>49117750.909090862</v>
      </c>
      <c r="K660">
        <v>49112780.181818128</v>
      </c>
      <c r="L660">
        <v>49107809.454545394</v>
      </c>
      <c r="M660">
        <v>49102838.72727266</v>
      </c>
      <c r="N660">
        <v>49097867.999999925</v>
      </c>
      <c r="O660">
        <v>49077807.399999931</v>
      </c>
      <c r="P660">
        <v>49057746.799999937</v>
      </c>
      <c r="Q660">
        <v>49037686.199999943</v>
      </c>
      <c r="R660">
        <v>49017625.599999949</v>
      </c>
      <c r="S660">
        <v>48997564.999999955</v>
      </c>
      <c r="T660">
        <v>48977504.399999961</v>
      </c>
      <c r="U660">
        <v>48957443.799999967</v>
      </c>
      <c r="V660">
        <v>48937383.199999973</v>
      </c>
      <c r="W660">
        <v>48917322.599999979</v>
      </c>
      <c r="X660">
        <v>48897261.999999955</v>
      </c>
      <c r="Y660">
        <v>48852314.799999952</v>
      </c>
      <c r="Z660">
        <v>48807367.599999949</v>
      </c>
      <c r="AA660">
        <v>48762420.399999946</v>
      </c>
      <c r="AB660">
        <v>48717473.199999943</v>
      </c>
      <c r="AC660">
        <v>48672525.99999994</v>
      </c>
      <c r="AD660">
        <v>48627578.799999937</v>
      </c>
      <c r="AE660">
        <v>48582631.599999934</v>
      </c>
      <c r="AF660">
        <v>48537684.399999931</v>
      </c>
      <c r="AG660">
        <v>48492737.199999928</v>
      </c>
      <c r="AH660">
        <v>48447789.999999925</v>
      </c>
    </row>
    <row r="661" spans="1:34">
      <c r="A661" t="s">
        <v>156</v>
      </c>
      <c r="B661" t="s">
        <v>185</v>
      </c>
      <c r="C661">
        <f t="shared" si="10"/>
        <v>2012020</v>
      </c>
      <c r="D661">
        <v>7295293.9375</v>
      </c>
      <c r="E661">
        <v>7295293.9375</v>
      </c>
      <c r="F661">
        <v>7295293.9375</v>
      </c>
      <c r="G661">
        <v>7295293.9375</v>
      </c>
      <c r="H661">
        <v>7295293.9375</v>
      </c>
      <c r="I661">
        <v>7295293.9375</v>
      </c>
      <c r="J661">
        <v>7295293.9375</v>
      </c>
      <c r="K661">
        <v>7295293.9375</v>
      </c>
      <c r="L661">
        <v>7295293.9375</v>
      </c>
      <c r="M661">
        <v>7295293.9375</v>
      </c>
      <c r="N661">
        <v>7295293.9375</v>
      </c>
      <c r="O661">
        <v>7295246.6375000002</v>
      </c>
      <c r="P661">
        <v>7295199.3375000004</v>
      </c>
      <c r="Q661">
        <v>7295152.0375000006</v>
      </c>
      <c r="R661">
        <v>7295104.7375000007</v>
      </c>
      <c r="S661">
        <v>7295057.4375000009</v>
      </c>
      <c r="T661">
        <v>7295010.1375000011</v>
      </c>
      <c r="U661">
        <v>7294962.8375000013</v>
      </c>
      <c r="V661">
        <v>7294915.5375000015</v>
      </c>
      <c r="W661">
        <v>7294868.2375000017</v>
      </c>
      <c r="X661">
        <v>7294820.9375</v>
      </c>
      <c r="Y661">
        <v>7293428.1593749998</v>
      </c>
      <c r="Z661">
        <v>7292035.3812499996</v>
      </c>
      <c r="AA661">
        <v>7290642.6031249994</v>
      </c>
      <c r="AB661">
        <v>7289249.8249999993</v>
      </c>
      <c r="AC661">
        <v>7287857.0468749991</v>
      </c>
      <c r="AD661">
        <v>7286464.2687499989</v>
      </c>
      <c r="AE661">
        <v>7285071.4906249987</v>
      </c>
      <c r="AF661">
        <v>7283678.7124999985</v>
      </c>
      <c r="AG661">
        <v>7282285.9343749983</v>
      </c>
      <c r="AH661">
        <v>7280893.1562499972</v>
      </c>
    </row>
    <row r="662" spans="1:34">
      <c r="A662" t="s">
        <v>158</v>
      </c>
      <c r="B662" t="s">
        <v>175</v>
      </c>
      <c r="C662">
        <f t="shared" si="10"/>
        <v>1945</v>
      </c>
      <c r="D662">
        <v>35043208</v>
      </c>
      <c r="E662">
        <v>34855224</v>
      </c>
      <c r="F662">
        <v>34667240</v>
      </c>
      <c r="G662">
        <v>34479256</v>
      </c>
      <c r="H662">
        <v>34291272</v>
      </c>
      <c r="I662">
        <v>34103288</v>
      </c>
      <c r="J662">
        <v>33915304</v>
      </c>
      <c r="K662">
        <v>33727320</v>
      </c>
      <c r="L662">
        <v>33539336</v>
      </c>
      <c r="M662">
        <v>33351352</v>
      </c>
      <c r="N662">
        <v>33163368</v>
      </c>
      <c r="O662">
        <v>32917284.600000001</v>
      </c>
      <c r="P662">
        <v>32671201.200000003</v>
      </c>
      <c r="Q662">
        <v>32425117.800000004</v>
      </c>
      <c r="R662">
        <v>32179034.400000006</v>
      </c>
      <c r="S662">
        <v>31932951.000000007</v>
      </c>
      <c r="T662">
        <v>31686867.600000009</v>
      </c>
      <c r="U662">
        <v>31440784.20000001</v>
      </c>
      <c r="V662">
        <v>31194700.800000012</v>
      </c>
      <c r="W662">
        <v>30948617.400000013</v>
      </c>
      <c r="X662">
        <v>30702534</v>
      </c>
      <c r="Y662">
        <v>30396793.600000001</v>
      </c>
      <c r="Z662">
        <v>30091053.200000003</v>
      </c>
      <c r="AA662">
        <v>29785312.800000004</v>
      </c>
      <c r="AB662">
        <v>29479572.400000006</v>
      </c>
      <c r="AC662">
        <v>29173832.000000007</v>
      </c>
      <c r="AD662">
        <v>28868091.600000009</v>
      </c>
      <c r="AE662">
        <v>28562351.20000001</v>
      </c>
      <c r="AF662">
        <v>28256610.800000012</v>
      </c>
      <c r="AG662">
        <v>27950870.400000013</v>
      </c>
      <c r="AH662">
        <v>27645130</v>
      </c>
    </row>
    <row r="663" spans="1:34">
      <c r="A663" t="s">
        <v>158</v>
      </c>
      <c r="B663" t="s">
        <v>175</v>
      </c>
      <c r="C663">
        <f t="shared" si="10"/>
        <v>1945969</v>
      </c>
      <c r="D663">
        <v>33487411.454545453</v>
      </c>
      <c r="E663">
        <v>33269102.909090906</v>
      </c>
      <c r="F663">
        <v>33050794.36363636</v>
      </c>
      <c r="G663">
        <v>32832485.818181813</v>
      </c>
      <c r="H663">
        <v>32614177.272727266</v>
      </c>
      <c r="I663">
        <v>32395868.727272719</v>
      </c>
      <c r="J663">
        <v>32177560.181818172</v>
      </c>
      <c r="K663">
        <v>31959251.636363626</v>
      </c>
      <c r="L663">
        <v>31740943.090909079</v>
      </c>
      <c r="M663">
        <v>31522634.545454532</v>
      </c>
      <c r="N663">
        <v>31304326</v>
      </c>
      <c r="O663">
        <v>30963311.600000001</v>
      </c>
      <c r="P663">
        <v>30622297.200000003</v>
      </c>
      <c r="Q663">
        <v>30281282.800000004</v>
      </c>
      <c r="R663">
        <v>29940268.400000006</v>
      </c>
      <c r="S663">
        <v>29599254.000000007</v>
      </c>
      <c r="T663">
        <v>29258239.600000009</v>
      </c>
      <c r="U663">
        <v>28917225.20000001</v>
      </c>
      <c r="V663">
        <v>28576210.800000012</v>
      </c>
      <c r="W663">
        <v>28235196.400000013</v>
      </c>
      <c r="X663">
        <v>27894182</v>
      </c>
      <c r="Y663">
        <v>27451573.800000001</v>
      </c>
      <c r="Z663">
        <v>27008965.600000001</v>
      </c>
      <c r="AA663">
        <v>26566357.400000002</v>
      </c>
      <c r="AB663">
        <v>26123749.200000003</v>
      </c>
      <c r="AC663">
        <v>25681141.000000004</v>
      </c>
      <c r="AD663">
        <v>25238532.800000004</v>
      </c>
      <c r="AE663">
        <v>24795924.600000005</v>
      </c>
      <c r="AF663">
        <v>24353316.400000006</v>
      </c>
      <c r="AG663">
        <v>23910708.200000007</v>
      </c>
      <c r="AH663">
        <v>23468100</v>
      </c>
    </row>
    <row r="664" spans="1:34">
      <c r="A664" t="s">
        <v>158</v>
      </c>
      <c r="B664" t="s">
        <v>175</v>
      </c>
      <c r="C664">
        <f t="shared" si="10"/>
        <v>1970989</v>
      </c>
      <c r="D664">
        <v>14650560.545454545</v>
      </c>
      <c r="E664">
        <v>14620152.09090909</v>
      </c>
      <c r="F664">
        <v>14589743.636363635</v>
      </c>
      <c r="G664">
        <v>14559335.18181818</v>
      </c>
      <c r="H664">
        <v>14528926.727272725</v>
      </c>
      <c r="I664">
        <v>14498518.27272727</v>
      </c>
      <c r="J664">
        <v>14468109.818181815</v>
      </c>
      <c r="K664">
        <v>14437701.36363636</v>
      </c>
      <c r="L664">
        <v>14407292.909090905</v>
      </c>
      <c r="M664">
        <v>14376884.454545449</v>
      </c>
      <c r="N664">
        <v>14346476</v>
      </c>
      <c r="O664">
        <v>14283931.299999999</v>
      </c>
      <c r="P664">
        <v>14221386.599999998</v>
      </c>
      <c r="Q664">
        <v>14158841.899999997</v>
      </c>
      <c r="R664">
        <v>14096297.199999996</v>
      </c>
      <c r="S664">
        <v>14033752.499999994</v>
      </c>
      <c r="T664">
        <v>13971207.799999993</v>
      </c>
      <c r="U664">
        <v>13908663.099999992</v>
      </c>
      <c r="V664">
        <v>13846118.399999991</v>
      </c>
      <c r="W664">
        <v>13783573.69999999</v>
      </c>
      <c r="X664">
        <v>13721029</v>
      </c>
      <c r="Y664">
        <v>13617937.299999999</v>
      </c>
      <c r="Z664">
        <v>13514845.599999998</v>
      </c>
      <c r="AA664">
        <v>13411753.899999997</v>
      </c>
      <c r="AB664">
        <v>13308662.199999996</v>
      </c>
      <c r="AC664">
        <v>13205570.499999994</v>
      </c>
      <c r="AD664">
        <v>13102478.799999993</v>
      </c>
      <c r="AE664">
        <v>12999387.099999992</v>
      </c>
      <c r="AF664">
        <v>12896295.399999991</v>
      </c>
      <c r="AG664">
        <v>12793203.69999999</v>
      </c>
      <c r="AH664">
        <v>12690112</v>
      </c>
    </row>
    <row r="665" spans="1:34">
      <c r="A665" t="s">
        <v>158</v>
      </c>
      <c r="B665" t="s">
        <v>175</v>
      </c>
      <c r="C665">
        <f t="shared" si="10"/>
        <v>19902010</v>
      </c>
      <c r="D665">
        <v>25977867.909090906</v>
      </c>
      <c r="E665">
        <v>25963285.818181813</v>
      </c>
      <c r="F665">
        <v>25948703.727272719</v>
      </c>
      <c r="G665">
        <v>25934121.636363626</v>
      </c>
      <c r="H665">
        <v>25919539.545454532</v>
      </c>
      <c r="I665">
        <v>25904957.454545438</v>
      </c>
      <c r="J665">
        <v>25890375.363636345</v>
      </c>
      <c r="K665">
        <v>25875793.272727251</v>
      </c>
      <c r="L665">
        <v>25861211.181818157</v>
      </c>
      <c r="M665">
        <v>25846629.090909064</v>
      </c>
      <c r="N665">
        <v>25832046.999999981</v>
      </c>
      <c r="O665">
        <v>25798718.799999982</v>
      </c>
      <c r="P665">
        <v>25765390.599999979</v>
      </c>
      <c r="Q665">
        <v>25732062.399999976</v>
      </c>
      <c r="R665">
        <v>25698734.199999973</v>
      </c>
      <c r="S665">
        <v>25665405.99999997</v>
      </c>
      <c r="T665">
        <v>25632077.799999967</v>
      </c>
      <c r="U665">
        <v>25598749.599999964</v>
      </c>
      <c r="V665">
        <v>25565421.399999961</v>
      </c>
      <c r="W665">
        <v>25532093.199999958</v>
      </c>
      <c r="X665">
        <v>25498764.99999997</v>
      </c>
      <c r="Y665">
        <v>25438384.099999972</v>
      </c>
      <c r="Z665">
        <v>25378003.199999973</v>
      </c>
      <c r="AA665">
        <v>25317622.299999975</v>
      </c>
      <c r="AB665">
        <v>25257241.399999976</v>
      </c>
      <c r="AC665">
        <v>25196860.499999978</v>
      </c>
      <c r="AD665">
        <v>25136479.599999979</v>
      </c>
      <c r="AE665">
        <v>25076098.699999981</v>
      </c>
      <c r="AF665">
        <v>25015717.799999982</v>
      </c>
      <c r="AG665">
        <v>24955336.899999984</v>
      </c>
      <c r="AH665">
        <v>24894955.999999985</v>
      </c>
    </row>
    <row r="666" spans="1:34">
      <c r="A666" t="s">
        <v>158</v>
      </c>
      <c r="B666" t="s">
        <v>175</v>
      </c>
      <c r="C666">
        <f t="shared" si="10"/>
        <v>2012020</v>
      </c>
      <c r="D666">
        <v>12998965.727272727</v>
      </c>
      <c r="E666">
        <v>12998965.704545453</v>
      </c>
      <c r="F666">
        <v>12998965.68181818</v>
      </c>
      <c r="G666">
        <v>12998965.659090906</v>
      </c>
      <c r="H666">
        <v>12998965.636363633</v>
      </c>
      <c r="I666">
        <v>12998965.61363636</v>
      </c>
      <c r="J666">
        <v>12998965.590909086</v>
      </c>
      <c r="K666">
        <v>12998965.568181813</v>
      </c>
      <c r="L666">
        <v>12998965.545454539</v>
      </c>
      <c r="M666">
        <v>12998965.522727266</v>
      </c>
      <c r="N666">
        <v>12998965.499999994</v>
      </c>
      <c r="O666">
        <v>12998892.749999994</v>
      </c>
      <c r="P666">
        <v>12998819.999999994</v>
      </c>
      <c r="Q666">
        <v>12998747.249999994</v>
      </c>
      <c r="R666">
        <v>12998674.499999994</v>
      </c>
      <c r="S666">
        <v>12998601.749999994</v>
      </c>
      <c r="T666">
        <v>12998528.999999994</v>
      </c>
      <c r="U666">
        <v>12998456.249999994</v>
      </c>
      <c r="V666">
        <v>12998383.499999994</v>
      </c>
      <c r="W666">
        <v>12998310.749999994</v>
      </c>
      <c r="X666">
        <v>12998237.999999998</v>
      </c>
      <c r="Y666">
        <v>12996070.099999998</v>
      </c>
      <c r="Z666">
        <v>12993902.199999997</v>
      </c>
      <c r="AA666">
        <v>12991734.299999997</v>
      </c>
      <c r="AB666">
        <v>12989566.399999997</v>
      </c>
      <c r="AC666">
        <v>12987398.499999996</v>
      </c>
      <c r="AD666">
        <v>12985230.599999996</v>
      </c>
      <c r="AE666">
        <v>12983062.699999996</v>
      </c>
      <c r="AF666">
        <v>12980894.799999995</v>
      </c>
      <c r="AG666">
        <v>12978726.899999995</v>
      </c>
      <c r="AH666">
        <v>12976558.999999994</v>
      </c>
    </row>
    <row r="667" spans="1:34">
      <c r="A667" t="s">
        <v>158</v>
      </c>
      <c r="B667" t="s">
        <v>177</v>
      </c>
      <c r="C667">
        <f t="shared" si="10"/>
        <v>1945</v>
      </c>
      <c r="D667">
        <v>20884976.181818184</v>
      </c>
      <c r="E667">
        <v>20773052.363636367</v>
      </c>
      <c r="F667">
        <v>20661128.545454551</v>
      </c>
      <c r="G667">
        <v>20549204.727272734</v>
      </c>
      <c r="H667">
        <v>20437280.909090918</v>
      </c>
      <c r="I667">
        <v>20325357.090909101</v>
      </c>
      <c r="J667">
        <v>20213433.272727285</v>
      </c>
      <c r="K667">
        <v>20101509.454545468</v>
      </c>
      <c r="L667">
        <v>19989585.636363652</v>
      </c>
      <c r="M667">
        <v>19877661.818181835</v>
      </c>
      <c r="N667">
        <v>19765738</v>
      </c>
      <c r="O667">
        <v>19619128.199999999</v>
      </c>
      <c r="P667">
        <v>19472518.399999999</v>
      </c>
      <c r="Q667">
        <v>19325908.599999998</v>
      </c>
      <c r="R667">
        <v>19179298.799999997</v>
      </c>
      <c r="S667">
        <v>19032688.999999996</v>
      </c>
      <c r="T667">
        <v>18886079.199999996</v>
      </c>
      <c r="U667">
        <v>18739469.399999995</v>
      </c>
      <c r="V667">
        <v>18592859.599999994</v>
      </c>
      <c r="W667">
        <v>18446249.799999993</v>
      </c>
      <c r="X667">
        <v>18299640</v>
      </c>
      <c r="Y667">
        <v>18117599.699999999</v>
      </c>
      <c r="Z667">
        <v>17935559.399999999</v>
      </c>
      <c r="AA667">
        <v>17753519.099999998</v>
      </c>
      <c r="AB667">
        <v>17571478.799999997</v>
      </c>
      <c r="AC667">
        <v>17389438.499999996</v>
      </c>
      <c r="AD667">
        <v>17207398.199999996</v>
      </c>
      <c r="AE667">
        <v>17025357.899999995</v>
      </c>
      <c r="AF667">
        <v>16843317.599999994</v>
      </c>
      <c r="AG667">
        <v>16661277.299999993</v>
      </c>
      <c r="AH667">
        <v>16479237</v>
      </c>
    </row>
    <row r="668" spans="1:34">
      <c r="A668" t="s">
        <v>158</v>
      </c>
      <c r="B668" t="s">
        <v>177</v>
      </c>
      <c r="C668">
        <f t="shared" si="10"/>
        <v>1945969</v>
      </c>
      <c r="D668">
        <v>19910011.454545453</v>
      </c>
      <c r="E668">
        <v>19780436.909090906</v>
      </c>
      <c r="F668">
        <v>19650862.36363636</v>
      </c>
      <c r="G668">
        <v>19521287.818181813</v>
      </c>
      <c r="H668">
        <v>19391713.272727266</v>
      </c>
      <c r="I668">
        <v>19262138.727272719</v>
      </c>
      <c r="J668">
        <v>19132564.181818172</v>
      </c>
      <c r="K668">
        <v>19002989.636363626</v>
      </c>
      <c r="L668">
        <v>18873415.090909079</v>
      </c>
      <c r="M668">
        <v>18743840.545454532</v>
      </c>
      <c r="N668">
        <v>18614266</v>
      </c>
      <c r="O668">
        <v>18412065.699999999</v>
      </c>
      <c r="P668">
        <v>18209865.399999999</v>
      </c>
      <c r="Q668">
        <v>18007665.099999998</v>
      </c>
      <c r="R668">
        <v>17805464.799999997</v>
      </c>
      <c r="S668">
        <v>17603264.499999996</v>
      </c>
      <c r="T668">
        <v>17401064.199999996</v>
      </c>
      <c r="U668">
        <v>17198863.899999995</v>
      </c>
      <c r="V668">
        <v>16996663.599999994</v>
      </c>
      <c r="W668">
        <v>16794463.299999993</v>
      </c>
      <c r="X668">
        <v>16592263</v>
      </c>
      <c r="Y668">
        <v>16329751.300000001</v>
      </c>
      <c r="Z668">
        <v>16067239.600000001</v>
      </c>
      <c r="AA668">
        <v>15804727.900000002</v>
      </c>
      <c r="AB668">
        <v>15542216.200000003</v>
      </c>
      <c r="AC668">
        <v>15279704.500000004</v>
      </c>
      <c r="AD668">
        <v>15017192.800000004</v>
      </c>
      <c r="AE668">
        <v>14754681.100000005</v>
      </c>
      <c r="AF668">
        <v>14492169.400000006</v>
      </c>
      <c r="AG668">
        <v>14229657.700000007</v>
      </c>
      <c r="AH668">
        <v>13967146</v>
      </c>
    </row>
    <row r="669" spans="1:34">
      <c r="A669" t="s">
        <v>158</v>
      </c>
      <c r="B669" t="s">
        <v>177</v>
      </c>
      <c r="C669">
        <f t="shared" si="10"/>
        <v>1970989</v>
      </c>
      <c r="D669">
        <v>19086394.363636363</v>
      </c>
      <c r="E669">
        <v>19067135.727272727</v>
      </c>
      <c r="F669">
        <v>19047877.09090909</v>
      </c>
      <c r="G669">
        <v>19028618.454545453</v>
      </c>
      <c r="H669">
        <v>19009359.818181816</v>
      </c>
      <c r="I669">
        <v>18990101.18181818</v>
      </c>
      <c r="J669">
        <v>18970842.545454543</v>
      </c>
      <c r="K669">
        <v>18951583.909090906</v>
      </c>
      <c r="L669">
        <v>18932325.27272727</v>
      </c>
      <c r="M669">
        <v>18913066.636363633</v>
      </c>
      <c r="N669">
        <v>18893808</v>
      </c>
      <c r="O669">
        <v>18854067.700000003</v>
      </c>
      <c r="P669">
        <v>18814327.400000006</v>
      </c>
      <c r="Q669">
        <v>18774587.100000009</v>
      </c>
      <c r="R669">
        <v>18734846.800000012</v>
      </c>
      <c r="S669">
        <v>18695106.500000015</v>
      </c>
      <c r="T669">
        <v>18655366.200000018</v>
      </c>
      <c r="U669">
        <v>18615625.900000021</v>
      </c>
      <c r="V669">
        <v>18575885.600000024</v>
      </c>
      <c r="W669">
        <v>18536145.300000027</v>
      </c>
      <c r="X669">
        <v>18496405.000000015</v>
      </c>
      <c r="Y669">
        <v>18430782.800000016</v>
      </c>
      <c r="Z669">
        <v>18365160.600000016</v>
      </c>
      <c r="AA669">
        <v>18299538.400000017</v>
      </c>
      <c r="AB669">
        <v>18233916.200000018</v>
      </c>
      <c r="AC669">
        <v>18168294.000000019</v>
      </c>
      <c r="AD669">
        <v>18102671.800000019</v>
      </c>
      <c r="AE669">
        <v>18037049.60000002</v>
      </c>
      <c r="AF669">
        <v>17971427.400000021</v>
      </c>
      <c r="AG669">
        <v>17905805.200000022</v>
      </c>
      <c r="AH669">
        <v>17840183.000000015</v>
      </c>
    </row>
    <row r="670" spans="1:34">
      <c r="A670" t="s">
        <v>158</v>
      </c>
      <c r="B670" t="s">
        <v>177</v>
      </c>
      <c r="C670">
        <f t="shared" si="10"/>
        <v>19902010</v>
      </c>
      <c r="D670">
        <v>9606659.0909090918</v>
      </c>
      <c r="E670">
        <v>9597176.1818181835</v>
      </c>
      <c r="F670">
        <v>9587693.2727272753</v>
      </c>
      <c r="G670">
        <v>9578210.363636367</v>
      </c>
      <c r="H670">
        <v>9568727.4545454588</v>
      </c>
      <c r="I670">
        <v>9559244.5454545505</v>
      </c>
      <c r="J670">
        <v>9549761.6363636423</v>
      </c>
      <c r="K670">
        <v>9540278.727272734</v>
      </c>
      <c r="L670">
        <v>9530795.8181818258</v>
      </c>
      <c r="M670">
        <v>9521312.9090909176</v>
      </c>
      <c r="N670">
        <v>9511830</v>
      </c>
      <c r="O670">
        <v>9489784.1000000015</v>
      </c>
      <c r="P670">
        <v>9467738.200000003</v>
      </c>
      <c r="Q670">
        <v>9445692.3000000045</v>
      </c>
      <c r="R670">
        <v>9423646.400000006</v>
      </c>
      <c r="S670">
        <v>9401600.5000000075</v>
      </c>
      <c r="T670">
        <v>9379554.6000000089</v>
      </c>
      <c r="U670">
        <v>9357508.7000000104</v>
      </c>
      <c r="V670">
        <v>9335462.8000000119</v>
      </c>
      <c r="W670">
        <v>9313416.9000000134</v>
      </c>
      <c r="X670">
        <v>9291371</v>
      </c>
      <c r="Y670">
        <v>9244516.6000000015</v>
      </c>
      <c r="Z670">
        <v>9197662.200000003</v>
      </c>
      <c r="AA670">
        <v>9150807.8000000045</v>
      </c>
      <c r="AB670">
        <v>9103953.400000006</v>
      </c>
      <c r="AC670">
        <v>9057099.0000000075</v>
      </c>
      <c r="AD670">
        <v>9010244.6000000089</v>
      </c>
      <c r="AE670">
        <v>8963390.2000000104</v>
      </c>
      <c r="AF670">
        <v>8916535.8000000119</v>
      </c>
      <c r="AG670">
        <v>8869681.4000000134</v>
      </c>
      <c r="AH670">
        <v>8822827</v>
      </c>
    </row>
    <row r="671" spans="1:34">
      <c r="A671" t="s">
        <v>158</v>
      </c>
      <c r="B671" t="s">
        <v>177</v>
      </c>
      <c r="C671">
        <f t="shared" si="10"/>
        <v>2012020</v>
      </c>
      <c r="D671">
        <v>22193845.727272727</v>
      </c>
      <c r="E671">
        <v>22193845.704545453</v>
      </c>
      <c r="F671">
        <v>22193845.68181818</v>
      </c>
      <c r="G671">
        <v>22193845.659090906</v>
      </c>
      <c r="H671">
        <v>22193845.636363633</v>
      </c>
      <c r="I671">
        <v>22193845.61363636</v>
      </c>
      <c r="J671">
        <v>22193845.590909086</v>
      </c>
      <c r="K671">
        <v>22193845.568181813</v>
      </c>
      <c r="L671">
        <v>22193845.545454539</v>
      </c>
      <c r="M671">
        <v>22193845.522727266</v>
      </c>
      <c r="N671">
        <v>22193845.499999996</v>
      </c>
      <c r="O671">
        <v>22193490.299999997</v>
      </c>
      <c r="P671">
        <v>22193135.099999998</v>
      </c>
      <c r="Q671">
        <v>22192779.899999999</v>
      </c>
      <c r="R671">
        <v>22192424.699999999</v>
      </c>
      <c r="S671">
        <v>22192069.5</v>
      </c>
      <c r="T671">
        <v>22191714.300000001</v>
      </c>
      <c r="U671">
        <v>22191359.100000001</v>
      </c>
      <c r="V671">
        <v>22191003.900000002</v>
      </c>
      <c r="W671">
        <v>22190648.700000003</v>
      </c>
      <c r="X671">
        <v>22190293.499999996</v>
      </c>
      <c r="Y671">
        <v>22183366.849999998</v>
      </c>
      <c r="Z671">
        <v>22176440.199999999</v>
      </c>
      <c r="AA671">
        <v>22169513.550000001</v>
      </c>
      <c r="AB671">
        <v>22162586.900000002</v>
      </c>
      <c r="AC671">
        <v>22155660.250000004</v>
      </c>
      <c r="AD671">
        <v>22148733.600000005</v>
      </c>
      <c r="AE671">
        <v>22141806.950000007</v>
      </c>
      <c r="AF671">
        <v>22134880.300000008</v>
      </c>
      <c r="AG671">
        <v>22127953.65000001</v>
      </c>
      <c r="AH671">
        <v>22121027.000000007</v>
      </c>
    </row>
    <row r="672" spans="1:34">
      <c r="A672" t="s">
        <v>158</v>
      </c>
      <c r="B672" t="s">
        <v>179</v>
      </c>
      <c r="C672">
        <f t="shared" si="10"/>
        <v>1945</v>
      </c>
      <c r="D672">
        <v>15290743.636363637</v>
      </c>
      <c r="E672">
        <v>15208668.272727273</v>
      </c>
      <c r="F672">
        <v>15126592.90909091</v>
      </c>
      <c r="G672">
        <v>15044517.545454547</v>
      </c>
      <c r="H672">
        <v>14962442.181818184</v>
      </c>
      <c r="I672">
        <v>14880366.81818182</v>
      </c>
      <c r="J672">
        <v>14798291.454545457</v>
      </c>
      <c r="K672">
        <v>14716216.090909094</v>
      </c>
      <c r="L672">
        <v>14634140.72727273</v>
      </c>
      <c r="M672">
        <v>14552065.363636367</v>
      </c>
      <c r="N672">
        <v>14469990</v>
      </c>
      <c r="O672">
        <v>14362507.800000001</v>
      </c>
      <c r="P672">
        <v>14255025.600000001</v>
      </c>
      <c r="Q672">
        <v>14147543.400000002</v>
      </c>
      <c r="R672">
        <v>14040061.200000003</v>
      </c>
      <c r="S672">
        <v>13932579.000000004</v>
      </c>
      <c r="T672">
        <v>13825096.800000004</v>
      </c>
      <c r="U672">
        <v>13717614.600000005</v>
      </c>
      <c r="V672">
        <v>13610132.400000006</v>
      </c>
      <c r="W672">
        <v>13502650.200000007</v>
      </c>
      <c r="X672">
        <v>13395168</v>
      </c>
      <c r="Y672">
        <v>13261790.6</v>
      </c>
      <c r="Z672">
        <v>13128413.199999999</v>
      </c>
      <c r="AA672">
        <v>12995035.799999999</v>
      </c>
      <c r="AB672">
        <v>12861658.399999999</v>
      </c>
      <c r="AC672">
        <v>12728280.999999998</v>
      </c>
      <c r="AD672">
        <v>12594903.599999998</v>
      </c>
      <c r="AE672">
        <v>12461526.199999997</v>
      </c>
      <c r="AF672">
        <v>12328148.799999997</v>
      </c>
      <c r="AG672">
        <v>12194771.399999997</v>
      </c>
      <c r="AH672">
        <v>12061394</v>
      </c>
    </row>
    <row r="673" spans="1:34">
      <c r="A673" t="s">
        <v>158</v>
      </c>
      <c r="B673" t="s">
        <v>179</v>
      </c>
      <c r="C673">
        <f t="shared" si="10"/>
        <v>1945969</v>
      </c>
      <c r="D673">
        <v>14606594.090909092</v>
      </c>
      <c r="E673">
        <v>14511372.181818184</v>
      </c>
      <c r="F673">
        <v>14416150.272727275</v>
      </c>
      <c r="G673">
        <v>14320928.363636367</v>
      </c>
      <c r="H673">
        <v>14225706.454545459</v>
      </c>
      <c r="I673">
        <v>14130484.545454551</v>
      </c>
      <c r="J673">
        <v>14035262.636363642</v>
      </c>
      <c r="K673">
        <v>13940040.727272734</v>
      </c>
      <c r="L673">
        <v>13844818.818181826</v>
      </c>
      <c r="M673">
        <v>13749596.909090918</v>
      </c>
      <c r="N673">
        <v>13654375</v>
      </c>
      <c r="O673">
        <v>13505720.6</v>
      </c>
      <c r="P673">
        <v>13357066.199999999</v>
      </c>
      <c r="Q673">
        <v>13208411.799999999</v>
      </c>
      <c r="R673">
        <v>13059757.399999999</v>
      </c>
      <c r="S673">
        <v>12911102.999999998</v>
      </c>
      <c r="T673">
        <v>12762448.599999998</v>
      </c>
      <c r="U673">
        <v>12613794.199999997</v>
      </c>
      <c r="V673">
        <v>12465139.799999997</v>
      </c>
      <c r="W673">
        <v>12316485.399999997</v>
      </c>
      <c r="X673">
        <v>12167831</v>
      </c>
      <c r="Y673">
        <v>11975164.6</v>
      </c>
      <c r="Z673">
        <v>11782498.199999999</v>
      </c>
      <c r="AA673">
        <v>11589831.799999999</v>
      </c>
      <c r="AB673">
        <v>11397165.399999999</v>
      </c>
      <c r="AC673">
        <v>11204498.999999998</v>
      </c>
      <c r="AD673">
        <v>11011832.599999998</v>
      </c>
      <c r="AE673">
        <v>10819166.199999997</v>
      </c>
      <c r="AF673">
        <v>10626499.799999997</v>
      </c>
      <c r="AG673">
        <v>10433833.399999997</v>
      </c>
      <c r="AH673">
        <v>10241167</v>
      </c>
    </row>
    <row r="674" spans="1:34">
      <c r="A674" t="s">
        <v>158</v>
      </c>
      <c r="B674" t="s">
        <v>179</v>
      </c>
      <c r="C674">
        <f t="shared" si="10"/>
        <v>1970989</v>
      </c>
      <c r="D674">
        <v>13914654.954545455</v>
      </c>
      <c r="E674">
        <v>13900565.40909091</v>
      </c>
      <c r="F674">
        <v>13886475.863636365</v>
      </c>
      <c r="G674">
        <v>13872386.31818182</v>
      </c>
      <c r="H674">
        <v>13858296.772727275</v>
      </c>
      <c r="I674">
        <v>13844207.22727273</v>
      </c>
      <c r="J674">
        <v>13830117.681818185</v>
      </c>
      <c r="K674">
        <v>13816028.13636364</v>
      </c>
      <c r="L674">
        <v>13801938.590909095</v>
      </c>
      <c r="M674">
        <v>13787849.045454551</v>
      </c>
      <c r="N674">
        <v>13773759.5</v>
      </c>
      <c r="O674">
        <v>13744706.399999999</v>
      </c>
      <c r="P674">
        <v>13715653.299999997</v>
      </c>
      <c r="Q674">
        <v>13686600.199999996</v>
      </c>
      <c r="R674">
        <v>13657547.099999994</v>
      </c>
      <c r="S674">
        <v>13628493.999999993</v>
      </c>
      <c r="T674">
        <v>13599440.899999991</v>
      </c>
      <c r="U674">
        <v>13570387.79999999</v>
      </c>
      <c r="V674">
        <v>13541334.699999988</v>
      </c>
      <c r="W674">
        <v>13512281.599999987</v>
      </c>
      <c r="X674">
        <v>13483228.499999993</v>
      </c>
      <c r="Y674">
        <v>13435418.049999993</v>
      </c>
      <c r="Z674">
        <v>13387607.599999994</v>
      </c>
      <c r="AA674">
        <v>13339797.149999995</v>
      </c>
      <c r="AB674">
        <v>13291986.699999996</v>
      </c>
      <c r="AC674">
        <v>13244176.249999996</v>
      </c>
      <c r="AD674">
        <v>13196365.799999997</v>
      </c>
      <c r="AE674">
        <v>13148555.349999998</v>
      </c>
      <c r="AF674">
        <v>13100744.899999999</v>
      </c>
      <c r="AG674">
        <v>13052934.449999999</v>
      </c>
      <c r="AH674">
        <v>13005124</v>
      </c>
    </row>
    <row r="675" spans="1:34">
      <c r="A675" t="s">
        <v>158</v>
      </c>
      <c r="B675" t="s">
        <v>179</v>
      </c>
      <c r="C675">
        <f t="shared" si="10"/>
        <v>19902010</v>
      </c>
      <c r="D675">
        <v>11679229.363636363</v>
      </c>
      <c r="E675">
        <v>11672303.727272727</v>
      </c>
      <c r="F675">
        <v>11665378.09090909</v>
      </c>
      <c r="G675">
        <v>11658452.454545453</v>
      </c>
      <c r="H675">
        <v>11651526.818181816</v>
      </c>
      <c r="I675">
        <v>11644601.18181818</v>
      </c>
      <c r="J675">
        <v>11637675.545454543</v>
      </c>
      <c r="K675">
        <v>11630749.909090906</v>
      </c>
      <c r="L675">
        <v>11623824.27272727</v>
      </c>
      <c r="M675">
        <v>11616898.636363633</v>
      </c>
      <c r="N675">
        <v>11609972.999999991</v>
      </c>
      <c r="O675">
        <v>11594228.84999999</v>
      </c>
      <c r="P675">
        <v>11578484.69999999</v>
      </c>
      <c r="Q675">
        <v>11562740.54999999</v>
      </c>
      <c r="R675">
        <v>11546996.399999989</v>
      </c>
      <c r="S675">
        <v>11531252.249999989</v>
      </c>
      <c r="T675">
        <v>11515508.099999988</v>
      </c>
      <c r="U675">
        <v>11499763.949999988</v>
      </c>
      <c r="V675">
        <v>11484019.799999988</v>
      </c>
      <c r="W675">
        <v>11468275.649999987</v>
      </c>
      <c r="X675">
        <v>11452531.499999991</v>
      </c>
      <c r="Y675">
        <v>11424367.949999992</v>
      </c>
      <c r="Z675">
        <v>11396204.399999991</v>
      </c>
      <c r="AA675">
        <v>11368040.84999999</v>
      </c>
      <c r="AB675">
        <v>11339877.29999999</v>
      </c>
      <c r="AC675">
        <v>11311713.749999989</v>
      </c>
      <c r="AD675">
        <v>11283550.199999988</v>
      </c>
      <c r="AE675">
        <v>11255386.649999987</v>
      </c>
      <c r="AF675">
        <v>11227223.099999987</v>
      </c>
      <c r="AG675">
        <v>11199059.549999986</v>
      </c>
      <c r="AH675">
        <v>11170895.999999985</v>
      </c>
    </row>
    <row r="676" spans="1:34">
      <c r="A676" t="s">
        <v>158</v>
      </c>
      <c r="B676" t="s">
        <v>179</v>
      </c>
      <c r="C676">
        <f t="shared" si="10"/>
        <v>2012020</v>
      </c>
      <c r="D676">
        <v>5369849.25</v>
      </c>
      <c r="E676">
        <v>5369849.25</v>
      </c>
      <c r="F676">
        <v>5369849.25</v>
      </c>
      <c r="G676">
        <v>5369849.25</v>
      </c>
      <c r="H676">
        <v>5369849.25</v>
      </c>
      <c r="I676">
        <v>5369849.25</v>
      </c>
      <c r="J676">
        <v>5369849.25</v>
      </c>
      <c r="K676">
        <v>5369849.25</v>
      </c>
      <c r="L676">
        <v>5369849.25</v>
      </c>
      <c r="M676">
        <v>5369849.25</v>
      </c>
      <c r="N676">
        <v>5369849.25</v>
      </c>
      <c r="O676">
        <v>5369822.4749999996</v>
      </c>
      <c r="P676">
        <v>5369795.6999999993</v>
      </c>
      <c r="Q676">
        <v>5369768.9249999989</v>
      </c>
      <c r="R676">
        <v>5369742.1499999985</v>
      </c>
      <c r="S676">
        <v>5369715.3749999981</v>
      </c>
      <c r="T676">
        <v>5369688.5999999978</v>
      </c>
      <c r="U676">
        <v>5369661.8249999974</v>
      </c>
      <c r="V676">
        <v>5369635.049999997</v>
      </c>
      <c r="W676">
        <v>5369608.2749999966</v>
      </c>
      <c r="X676">
        <v>5369581.4999999963</v>
      </c>
      <c r="Y676">
        <v>5368722.1624999959</v>
      </c>
      <c r="Z676">
        <v>5367862.8249999955</v>
      </c>
      <c r="AA676">
        <v>5367003.4874999952</v>
      </c>
      <c r="AB676">
        <v>5366144.1499999948</v>
      </c>
      <c r="AC676">
        <v>5365284.8124999944</v>
      </c>
      <c r="AD676">
        <v>5364425.474999994</v>
      </c>
      <c r="AE676">
        <v>5363566.1374999937</v>
      </c>
      <c r="AF676">
        <v>5362706.7999999933</v>
      </c>
      <c r="AG676">
        <v>5361847.4624999929</v>
      </c>
      <c r="AH676">
        <v>5360988.1249999944</v>
      </c>
    </row>
    <row r="677" spans="1:34">
      <c r="A677" t="s">
        <v>158</v>
      </c>
      <c r="B677" t="s">
        <v>181</v>
      </c>
      <c r="C677">
        <f t="shared" si="10"/>
        <v>1945</v>
      </c>
      <c r="D677">
        <v>17250281</v>
      </c>
      <c r="E677">
        <v>17157766</v>
      </c>
      <c r="F677">
        <v>17065251</v>
      </c>
      <c r="G677">
        <v>16972736</v>
      </c>
      <c r="H677">
        <v>16880221</v>
      </c>
      <c r="I677">
        <v>16787706</v>
      </c>
      <c r="J677">
        <v>16695191</v>
      </c>
      <c r="K677">
        <v>16602676</v>
      </c>
      <c r="L677">
        <v>16510161</v>
      </c>
      <c r="M677">
        <v>16417646</v>
      </c>
      <c r="N677">
        <v>16325131</v>
      </c>
      <c r="O677">
        <v>16204041.800000001</v>
      </c>
      <c r="P677">
        <v>16082952.600000001</v>
      </c>
      <c r="Q677">
        <v>15961863.400000002</v>
      </c>
      <c r="R677">
        <v>15840774.200000003</v>
      </c>
      <c r="S677">
        <v>15719685.000000004</v>
      </c>
      <c r="T677">
        <v>15598595.800000004</v>
      </c>
      <c r="U677">
        <v>15477506.600000005</v>
      </c>
      <c r="V677">
        <v>15356417.400000006</v>
      </c>
      <c r="W677">
        <v>15235328.200000007</v>
      </c>
      <c r="X677">
        <v>15114239</v>
      </c>
      <c r="Y677">
        <v>14964038.6</v>
      </c>
      <c r="Z677">
        <v>14813838.199999999</v>
      </c>
      <c r="AA677">
        <v>14663637.799999999</v>
      </c>
      <c r="AB677">
        <v>14513437.399999999</v>
      </c>
      <c r="AC677">
        <v>14363236.999999998</v>
      </c>
      <c r="AD677">
        <v>14213036.599999998</v>
      </c>
      <c r="AE677">
        <v>14062836.199999997</v>
      </c>
      <c r="AF677">
        <v>13912635.799999997</v>
      </c>
      <c r="AG677">
        <v>13762435.399999997</v>
      </c>
      <c r="AH677">
        <v>13612235</v>
      </c>
    </row>
    <row r="678" spans="1:34">
      <c r="A678" t="s">
        <v>158</v>
      </c>
      <c r="B678" t="s">
        <v>181</v>
      </c>
      <c r="C678">
        <f t="shared" si="10"/>
        <v>1945969</v>
      </c>
      <c r="D678">
        <v>16497642.727272727</v>
      </c>
      <c r="E678">
        <v>16390111.454545453</v>
      </c>
      <c r="F678">
        <v>16282580.18181818</v>
      </c>
      <c r="G678">
        <v>16175048.909090906</v>
      </c>
      <c r="H678">
        <v>16067517.636363633</v>
      </c>
      <c r="I678">
        <v>15959986.36363636</v>
      </c>
      <c r="J678">
        <v>15852455.090909086</v>
      </c>
      <c r="K678">
        <v>15744923.818181813</v>
      </c>
      <c r="L678">
        <v>15637392.545454539</v>
      </c>
      <c r="M678">
        <v>15529861.272727266</v>
      </c>
      <c r="N678">
        <v>15422330</v>
      </c>
      <c r="O678">
        <v>15254420.9</v>
      </c>
      <c r="P678">
        <v>15086511.800000001</v>
      </c>
      <c r="Q678">
        <v>14918602.700000001</v>
      </c>
      <c r="R678">
        <v>14750693.600000001</v>
      </c>
      <c r="S678">
        <v>14582784.500000002</v>
      </c>
      <c r="T678">
        <v>14414875.400000002</v>
      </c>
      <c r="U678">
        <v>14246966.300000003</v>
      </c>
      <c r="V678">
        <v>14079057.200000003</v>
      </c>
      <c r="W678">
        <v>13911148.100000003</v>
      </c>
      <c r="X678">
        <v>13743239</v>
      </c>
      <c r="Y678">
        <v>13526048.300000001</v>
      </c>
      <c r="Z678">
        <v>13308857.600000001</v>
      </c>
      <c r="AA678">
        <v>13091666.900000002</v>
      </c>
      <c r="AB678">
        <v>12874476.200000003</v>
      </c>
      <c r="AC678">
        <v>12657285.500000004</v>
      </c>
      <c r="AD678">
        <v>12440094.800000004</v>
      </c>
      <c r="AE678">
        <v>12222904.100000005</v>
      </c>
      <c r="AF678">
        <v>12005713.400000006</v>
      </c>
      <c r="AG678">
        <v>11788522.700000007</v>
      </c>
      <c r="AH678">
        <v>11571332</v>
      </c>
    </row>
    <row r="679" spans="1:34">
      <c r="A679" t="s">
        <v>158</v>
      </c>
      <c r="B679" t="s">
        <v>181</v>
      </c>
      <c r="C679">
        <f t="shared" si="10"/>
        <v>1970989</v>
      </c>
      <c r="D679">
        <v>7952452.2727272725</v>
      </c>
      <c r="E679">
        <v>7936279.5454545449</v>
      </c>
      <c r="F679">
        <v>7920106.8181818174</v>
      </c>
      <c r="G679">
        <v>7903934.0909090899</v>
      </c>
      <c r="H679">
        <v>7887761.3636363624</v>
      </c>
      <c r="I679">
        <v>7871588.6363636348</v>
      </c>
      <c r="J679">
        <v>7855415.9090909073</v>
      </c>
      <c r="K679">
        <v>7839243.1818181798</v>
      </c>
      <c r="L679">
        <v>7823070.4545454523</v>
      </c>
      <c r="M679">
        <v>7806897.7272727247</v>
      </c>
      <c r="N679">
        <v>7790725</v>
      </c>
      <c r="O679">
        <v>7757243.1500000004</v>
      </c>
      <c r="P679">
        <v>7723761.3000000007</v>
      </c>
      <c r="Q679">
        <v>7690279.4500000011</v>
      </c>
      <c r="R679">
        <v>7656797.6000000015</v>
      </c>
      <c r="S679">
        <v>7623315.7500000019</v>
      </c>
      <c r="T679">
        <v>7589833.9000000022</v>
      </c>
      <c r="U679">
        <v>7556352.0500000026</v>
      </c>
      <c r="V679">
        <v>7522870.200000003</v>
      </c>
      <c r="W679">
        <v>7489388.3500000034</v>
      </c>
      <c r="X679">
        <v>7455906.5</v>
      </c>
      <c r="Y679">
        <v>7400618.8000000007</v>
      </c>
      <c r="Z679">
        <v>7345331.1000000015</v>
      </c>
      <c r="AA679">
        <v>7290043.4000000022</v>
      </c>
      <c r="AB679">
        <v>7234755.700000003</v>
      </c>
      <c r="AC679">
        <v>7179468.0000000037</v>
      </c>
      <c r="AD679">
        <v>7124180.3000000045</v>
      </c>
      <c r="AE679">
        <v>7068892.6000000052</v>
      </c>
      <c r="AF679">
        <v>7013604.900000006</v>
      </c>
      <c r="AG679">
        <v>6958317.2000000067</v>
      </c>
      <c r="AH679">
        <v>6903029.5</v>
      </c>
    </row>
    <row r="680" spans="1:34">
      <c r="A680" t="s">
        <v>158</v>
      </c>
      <c r="B680" t="s">
        <v>181</v>
      </c>
      <c r="C680">
        <f t="shared" si="10"/>
        <v>19902010</v>
      </c>
      <c r="D680">
        <v>8077269.5909090908</v>
      </c>
      <c r="E680">
        <v>8069269.6818181816</v>
      </c>
      <c r="F680">
        <v>8061269.7727272725</v>
      </c>
      <c r="G680">
        <v>8053269.8636363633</v>
      </c>
      <c r="H680">
        <v>8045269.9545454541</v>
      </c>
      <c r="I680">
        <v>8037270.0454545449</v>
      </c>
      <c r="J680">
        <v>8029270.1363636358</v>
      </c>
      <c r="K680">
        <v>8021270.2272727266</v>
      </c>
      <c r="L680">
        <v>8013270.3181818174</v>
      </c>
      <c r="M680">
        <v>8005270.4090909082</v>
      </c>
      <c r="N680">
        <v>7997270.5</v>
      </c>
      <c r="O680">
        <v>7979014</v>
      </c>
      <c r="P680">
        <v>7960757.5</v>
      </c>
      <c r="Q680">
        <v>7942501</v>
      </c>
      <c r="R680">
        <v>7924244.5</v>
      </c>
      <c r="S680">
        <v>7905988</v>
      </c>
      <c r="T680">
        <v>7887731.5</v>
      </c>
      <c r="U680">
        <v>7869475</v>
      </c>
      <c r="V680">
        <v>7851218.5</v>
      </c>
      <c r="W680">
        <v>7832962</v>
      </c>
      <c r="X680">
        <v>7814705.5</v>
      </c>
      <c r="Y680">
        <v>7781690.8500000006</v>
      </c>
      <c r="Z680">
        <v>7748676.2000000011</v>
      </c>
      <c r="AA680">
        <v>7715661.5500000017</v>
      </c>
      <c r="AB680">
        <v>7682646.9000000022</v>
      </c>
      <c r="AC680">
        <v>7649632.2500000028</v>
      </c>
      <c r="AD680">
        <v>7616617.6000000034</v>
      </c>
      <c r="AE680">
        <v>7583602.9500000039</v>
      </c>
      <c r="AF680">
        <v>7550588.3000000045</v>
      </c>
      <c r="AG680">
        <v>7517573.650000005</v>
      </c>
      <c r="AH680">
        <v>7484559</v>
      </c>
    </row>
    <row r="681" spans="1:34">
      <c r="A681" t="s">
        <v>158</v>
      </c>
      <c r="B681" t="s">
        <v>181</v>
      </c>
      <c r="C681">
        <f t="shared" si="10"/>
        <v>2012020</v>
      </c>
      <c r="D681">
        <v>6455426.5056818184</v>
      </c>
      <c r="E681">
        <v>6455426.5738636367</v>
      </c>
      <c r="F681">
        <v>6455426.6420454551</v>
      </c>
      <c r="G681">
        <v>6455426.7102272734</v>
      </c>
      <c r="H681">
        <v>6455426.7784090918</v>
      </c>
      <c r="I681">
        <v>6455426.8465909101</v>
      </c>
      <c r="J681">
        <v>6455426.9147727285</v>
      </c>
      <c r="K681">
        <v>6455426.9829545468</v>
      </c>
      <c r="L681">
        <v>6455427.0511363652</v>
      </c>
      <c r="M681">
        <v>6455427.1193181835</v>
      </c>
      <c r="N681">
        <v>6455427.1875000019</v>
      </c>
      <c r="O681">
        <v>6455384.793750002</v>
      </c>
      <c r="P681">
        <v>6455342.4000000022</v>
      </c>
      <c r="Q681">
        <v>6455300.0062500024</v>
      </c>
      <c r="R681">
        <v>6455257.6125000026</v>
      </c>
      <c r="S681">
        <v>6455215.2187500028</v>
      </c>
      <c r="T681">
        <v>6455172.825000003</v>
      </c>
      <c r="U681">
        <v>6455130.4312500032</v>
      </c>
      <c r="V681">
        <v>6455088.0375000034</v>
      </c>
      <c r="W681">
        <v>6455045.6437500035</v>
      </c>
      <c r="X681">
        <v>6455003.2500000028</v>
      </c>
      <c r="Y681">
        <v>6453798.450000003</v>
      </c>
      <c r="Z681">
        <v>6452593.6500000032</v>
      </c>
      <c r="AA681">
        <v>6451388.8500000034</v>
      </c>
      <c r="AB681">
        <v>6450184.0500000035</v>
      </c>
      <c r="AC681">
        <v>6448979.2500000037</v>
      </c>
      <c r="AD681">
        <v>6447774.4500000039</v>
      </c>
      <c r="AE681">
        <v>6446569.6500000041</v>
      </c>
      <c r="AF681">
        <v>6445364.8500000043</v>
      </c>
      <c r="AG681">
        <v>6444160.0500000045</v>
      </c>
      <c r="AH681">
        <v>6442955.2500000028</v>
      </c>
    </row>
    <row r="682" spans="1:34">
      <c r="A682" t="s">
        <v>158</v>
      </c>
      <c r="B682" t="s">
        <v>183</v>
      </c>
      <c r="C682">
        <f t="shared" si="10"/>
        <v>1945</v>
      </c>
      <c r="D682">
        <v>10671915.454545455</v>
      </c>
      <c r="E682">
        <v>10614707.90909091</v>
      </c>
      <c r="F682">
        <v>10557500.363636365</v>
      </c>
      <c r="G682">
        <v>10500292.81818182</v>
      </c>
      <c r="H682">
        <v>10443085.272727275</v>
      </c>
      <c r="I682">
        <v>10385877.72727273</v>
      </c>
      <c r="J682">
        <v>10328670.181818185</v>
      </c>
      <c r="K682">
        <v>10271462.63636364</v>
      </c>
      <c r="L682">
        <v>10214255.090909095</v>
      </c>
      <c r="M682">
        <v>10157047.545454551</v>
      </c>
      <c r="N682">
        <v>10099840</v>
      </c>
      <c r="O682">
        <v>10025079.6</v>
      </c>
      <c r="P682">
        <v>9950319.1999999993</v>
      </c>
      <c r="Q682">
        <v>9875558.7999999989</v>
      </c>
      <c r="R682">
        <v>9800798.3999999985</v>
      </c>
      <c r="S682">
        <v>9726037.9999999981</v>
      </c>
      <c r="T682">
        <v>9651277.5999999978</v>
      </c>
      <c r="U682">
        <v>9576517.1999999974</v>
      </c>
      <c r="V682">
        <v>9501756.799999997</v>
      </c>
      <c r="W682">
        <v>9426996.3999999966</v>
      </c>
      <c r="X682">
        <v>9352236</v>
      </c>
      <c r="Y682">
        <v>9259481</v>
      </c>
      <c r="Z682">
        <v>9166726</v>
      </c>
      <c r="AA682">
        <v>9073971</v>
      </c>
      <c r="AB682">
        <v>8981216</v>
      </c>
      <c r="AC682">
        <v>8888461</v>
      </c>
      <c r="AD682">
        <v>8795706</v>
      </c>
      <c r="AE682">
        <v>8702951</v>
      </c>
      <c r="AF682">
        <v>8610196</v>
      </c>
      <c r="AG682">
        <v>8517441</v>
      </c>
      <c r="AH682">
        <v>8424686</v>
      </c>
    </row>
    <row r="683" spans="1:34">
      <c r="A683" t="s">
        <v>158</v>
      </c>
      <c r="B683" t="s">
        <v>183</v>
      </c>
      <c r="C683">
        <f t="shared" si="10"/>
        <v>1945969</v>
      </c>
      <c r="D683">
        <v>9069227.5454545449</v>
      </c>
      <c r="E683">
        <v>9010133.0909090899</v>
      </c>
      <c r="F683">
        <v>8951038.6363636348</v>
      </c>
      <c r="G683">
        <v>8891944.1818181798</v>
      </c>
      <c r="H683">
        <v>8832849.7272727247</v>
      </c>
      <c r="I683">
        <v>8773755.2727272697</v>
      </c>
      <c r="J683">
        <v>8714660.8181818146</v>
      </c>
      <c r="K683">
        <v>8655566.3636363596</v>
      </c>
      <c r="L683">
        <v>8596471.9090909045</v>
      </c>
      <c r="M683">
        <v>8537377.4545454495</v>
      </c>
      <c r="N683">
        <v>8478283</v>
      </c>
      <c r="O683">
        <v>8386170.4000000004</v>
      </c>
      <c r="P683">
        <v>8294057.8000000007</v>
      </c>
      <c r="Q683">
        <v>8201945.2000000011</v>
      </c>
      <c r="R683">
        <v>8109832.6000000015</v>
      </c>
      <c r="S683">
        <v>8017720.0000000019</v>
      </c>
      <c r="T683">
        <v>7925607.4000000022</v>
      </c>
      <c r="U683">
        <v>7833494.8000000026</v>
      </c>
      <c r="V683">
        <v>7741382.200000003</v>
      </c>
      <c r="W683">
        <v>7649269.6000000034</v>
      </c>
      <c r="X683">
        <v>7557157</v>
      </c>
      <c r="Y683">
        <v>7437934.25</v>
      </c>
      <c r="Z683">
        <v>7318711.5</v>
      </c>
      <c r="AA683">
        <v>7199488.75</v>
      </c>
      <c r="AB683">
        <v>7080266</v>
      </c>
      <c r="AC683">
        <v>6961043.25</v>
      </c>
      <c r="AD683">
        <v>6841820.5</v>
      </c>
      <c r="AE683">
        <v>6722597.75</v>
      </c>
      <c r="AF683">
        <v>6603375</v>
      </c>
      <c r="AG683">
        <v>6484152.25</v>
      </c>
      <c r="AH683">
        <v>6364929.5</v>
      </c>
    </row>
    <row r="684" spans="1:34">
      <c r="A684" t="s">
        <v>158</v>
      </c>
      <c r="B684" t="s">
        <v>183</v>
      </c>
      <c r="C684">
        <f t="shared" si="10"/>
        <v>1970989</v>
      </c>
      <c r="D684">
        <v>9626187.8636363633</v>
      </c>
      <c r="E684">
        <v>9616691.2272727266</v>
      </c>
      <c r="F684">
        <v>9607194.5909090899</v>
      </c>
      <c r="G684">
        <v>9597697.9545454532</v>
      </c>
      <c r="H684">
        <v>9588201.3181818165</v>
      </c>
      <c r="I684">
        <v>9578704.6818181798</v>
      </c>
      <c r="J684">
        <v>9569208.0454545431</v>
      </c>
      <c r="K684">
        <v>9559711.4090909064</v>
      </c>
      <c r="L684">
        <v>9550214.7727272697</v>
      </c>
      <c r="M684">
        <v>9540718.136363633</v>
      </c>
      <c r="N684">
        <v>9531221.5</v>
      </c>
      <c r="O684">
        <v>9511517.6999999993</v>
      </c>
      <c r="P684">
        <v>9491813.8999999985</v>
      </c>
      <c r="Q684">
        <v>9472110.0999999978</v>
      </c>
      <c r="R684">
        <v>9452406.299999997</v>
      </c>
      <c r="S684">
        <v>9432702.4999999963</v>
      </c>
      <c r="T684">
        <v>9412998.6999999955</v>
      </c>
      <c r="U684">
        <v>9393294.8999999948</v>
      </c>
      <c r="V684">
        <v>9373591.099999994</v>
      </c>
      <c r="W684">
        <v>9353887.2999999933</v>
      </c>
      <c r="X684">
        <v>9334183.5</v>
      </c>
      <c r="Y684">
        <v>9301584.3499999996</v>
      </c>
      <c r="Z684">
        <v>9268985.1999999993</v>
      </c>
      <c r="AA684">
        <v>9236386.0499999989</v>
      </c>
      <c r="AB684">
        <v>9203786.8999999985</v>
      </c>
      <c r="AC684">
        <v>9171187.7499999981</v>
      </c>
      <c r="AD684">
        <v>9138588.5999999978</v>
      </c>
      <c r="AE684">
        <v>9105989.4499999974</v>
      </c>
      <c r="AF684">
        <v>9073390.299999997</v>
      </c>
      <c r="AG684">
        <v>9040791.1499999966</v>
      </c>
      <c r="AH684">
        <v>9008192</v>
      </c>
    </row>
    <row r="685" spans="1:34">
      <c r="A685" t="s">
        <v>158</v>
      </c>
      <c r="B685" t="s">
        <v>183</v>
      </c>
      <c r="C685">
        <f t="shared" si="10"/>
        <v>19902010</v>
      </c>
      <c r="D685">
        <v>9138519.4545454532</v>
      </c>
      <c r="E685">
        <v>9133706.4090909064</v>
      </c>
      <c r="F685">
        <v>9128893.3636363596</v>
      </c>
      <c r="G685">
        <v>9124080.3181818128</v>
      </c>
      <c r="H685">
        <v>9119267.272727266</v>
      </c>
      <c r="I685">
        <v>9114454.2272727191</v>
      </c>
      <c r="J685">
        <v>9109641.1818181723</v>
      </c>
      <c r="K685">
        <v>9104828.1363636255</v>
      </c>
      <c r="L685">
        <v>9100015.0909090787</v>
      </c>
      <c r="M685">
        <v>9095202.0454545319</v>
      </c>
      <c r="N685">
        <v>9090388.9999999907</v>
      </c>
      <c r="O685">
        <v>9079440.6999999899</v>
      </c>
      <c r="P685">
        <v>9068492.3999999892</v>
      </c>
      <c r="Q685">
        <v>9057544.0999999885</v>
      </c>
      <c r="R685">
        <v>9046595.7999999877</v>
      </c>
      <c r="S685">
        <v>9035647.499999987</v>
      </c>
      <c r="T685">
        <v>9024699.1999999862</v>
      </c>
      <c r="U685">
        <v>9013750.8999999855</v>
      </c>
      <c r="V685">
        <v>9002802.5999999847</v>
      </c>
      <c r="W685">
        <v>8991854.299999984</v>
      </c>
      <c r="X685">
        <v>8980905.9999999907</v>
      </c>
      <c r="Y685">
        <v>8960991.9499999899</v>
      </c>
      <c r="Z685">
        <v>8941077.8999999892</v>
      </c>
      <c r="AA685">
        <v>8921163.8499999885</v>
      </c>
      <c r="AB685">
        <v>8901249.7999999877</v>
      </c>
      <c r="AC685">
        <v>8881335.749999987</v>
      </c>
      <c r="AD685">
        <v>8861421.6999999862</v>
      </c>
      <c r="AE685">
        <v>8841507.6499999855</v>
      </c>
      <c r="AF685">
        <v>8821593.5999999847</v>
      </c>
      <c r="AG685">
        <v>8801679.549999984</v>
      </c>
      <c r="AH685">
        <v>8781765.4999999888</v>
      </c>
    </row>
    <row r="686" spans="1:34">
      <c r="A686" t="s">
        <v>158</v>
      </c>
      <c r="B686" t="s">
        <v>183</v>
      </c>
      <c r="C686">
        <f t="shared" si="10"/>
        <v>2012020</v>
      </c>
      <c r="D686">
        <v>3239192.3863636367</v>
      </c>
      <c r="E686">
        <v>3239192.3977272734</v>
      </c>
      <c r="F686">
        <v>3239192.4090909101</v>
      </c>
      <c r="G686">
        <v>3239192.4204545468</v>
      </c>
      <c r="H686">
        <v>3239192.4318181835</v>
      </c>
      <c r="I686">
        <v>3239192.4431818202</v>
      </c>
      <c r="J686">
        <v>3239192.4545454569</v>
      </c>
      <c r="K686">
        <v>3239192.4659090936</v>
      </c>
      <c r="L686">
        <v>3239192.4772727303</v>
      </c>
      <c r="M686">
        <v>3239192.488636367</v>
      </c>
      <c r="N686">
        <v>3239192.5000000023</v>
      </c>
      <c r="O686">
        <v>3239160.3500000024</v>
      </c>
      <c r="P686">
        <v>3239128.2000000025</v>
      </c>
      <c r="Q686">
        <v>3239096.0500000026</v>
      </c>
      <c r="R686">
        <v>3239063.9000000027</v>
      </c>
      <c r="S686">
        <v>3239031.7500000028</v>
      </c>
      <c r="T686">
        <v>3238999.6000000029</v>
      </c>
      <c r="U686">
        <v>3238967.450000003</v>
      </c>
      <c r="V686">
        <v>3238935.3000000031</v>
      </c>
      <c r="W686">
        <v>3238903.1500000032</v>
      </c>
      <c r="X686">
        <v>3238871.0000000023</v>
      </c>
      <c r="Y686">
        <v>3238031.9062500028</v>
      </c>
      <c r="Z686">
        <v>3237192.8125000028</v>
      </c>
      <c r="AA686">
        <v>3236353.7187500028</v>
      </c>
      <c r="AB686">
        <v>3235514.6250000028</v>
      </c>
      <c r="AC686">
        <v>3234675.5312500028</v>
      </c>
      <c r="AD686">
        <v>3233836.4375000028</v>
      </c>
      <c r="AE686">
        <v>3232997.3437500028</v>
      </c>
      <c r="AF686">
        <v>3232158.2500000028</v>
      </c>
      <c r="AG686">
        <v>3231319.1562500028</v>
      </c>
      <c r="AH686">
        <v>3230480.0625000019</v>
      </c>
    </row>
    <row r="687" spans="1:34">
      <c r="A687" t="s">
        <v>158</v>
      </c>
      <c r="B687" t="s">
        <v>185</v>
      </c>
      <c r="C687">
        <f t="shared" si="10"/>
        <v>1945</v>
      </c>
      <c r="D687">
        <v>14929885.636363637</v>
      </c>
      <c r="E687">
        <v>14849733.272727273</v>
      </c>
      <c r="F687">
        <v>14769580.90909091</v>
      </c>
      <c r="G687">
        <v>14689428.545454547</v>
      </c>
      <c r="H687">
        <v>14609276.181818184</v>
      </c>
      <c r="I687">
        <v>14529123.81818182</v>
      </c>
      <c r="J687">
        <v>14448971.454545457</v>
      </c>
      <c r="K687">
        <v>14368819.090909094</v>
      </c>
      <c r="L687">
        <v>14288666.72727273</v>
      </c>
      <c r="M687">
        <v>14208514.363636367</v>
      </c>
      <c r="N687">
        <v>14128362</v>
      </c>
      <c r="O687">
        <v>14023302.300000001</v>
      </c>
      <c r="P687">
        <v>13918242.600000001</v>
      </c>
      <c r="Q687">
        <v>13813182.900000002</v>
      </c>
      <c r="R687">
        <v>13708123.200000003</v>
      </c>
      <c r="S687">
        <v>13603063.500000004</v>
      </c>
      <c r="T687">
        <v>13498003.800000004</v>
      </c>
      <c r="U687">
        <v>13392944.100000005</v>
      </c>
      <c r="V687">
        <v>13287884.400000006</v>
      </c>
      <c r="W687">
        <v>13182824.700000007</v>
      </c>
      <c r="X687">
        <v>13077765</v>
      </c>
      <c r="Y687">
        <v>12947295.199999999</v>
      </c>
      <c r="Z687">
        <v>12816825.399999999</v>
      </c>
      <c r="AA687">
        <v>12686355.599999998</v>
      </c>
      <c r="AB687">
        <v>12555885.799999997</v>
      </c>
      <c r="AC687">
        <v>12425415.999999996</v>
      </c>
      <c r="AD687">
        <v>12294946.199999996</v>
      </c>
      <c r="AE687">
        <v>12164476.399999995</v>
      </c>
      <c r="AF687">
        <v>12034006.599999994</v>
      </c>
      <c r="AG687">
        <v>11903536.799999993</v>
      </c>
      <c r="AH687">
        <v>11773067</v>
      </c>
    </row>
    <row r="688" spans="1:34">
      <c r="A688" t="s">
        <v>158</v>
      </c>
      <c r="B688" t="s">
        <v>185</v>
      </c>
      <c r="C688">
        <f t="shared" si="10"/>
        <v>1945969</v>
      </c>
      <c r="D688">
        <v>15970503.363636363</v>
      </c>
      <c r="E688">
        <v>15866443.727272727</v>
      </c>
      <c r="F688">
        <v>15762384.09090909</v>
      </c>
      <c r="G688">
        <v>15658324.454545453</v>
      </c>
      <c r="H688">
        <v>15554264.818181816</v>
      </c>
      <c r="I688">
        <v>15450205.18181818</v>
      </c>
      <c r="J688">
        <v>15346145.545454543</v>
      </c>
      <c r="K688">
        <v>15242085.909090906</v>
      </c>
      <c r="L688">
        <v>15138026.27272727</v>
      </c>
      <c r="M688">
        <v>15033966.636363633</v>
      </c>
      <c r="N688">
        <v>14929907</v>
      </c>
      <c r="O688">
        <v>14767503.4</v>
      </c>
      <c r="P688">
        <v>14605099.800000001</v>
      </c>
      <c r="Q688">
        <v>14442696.200000001</v>
      </c>
      <c r="R688">
        <v>14280292.600000001</v>
      </c>
      <c r="S688">
        <v>14117889.000000002</v>
      </c>
      <c r="T688">
        <v>13955485.400000002</v>
      </c>
      <c r="U688">
        <v>13793081.800000003</v>
      </c>
      <c r="V688">
        <v>13630678.200000003</v>
      </c>
      <c r="W688">
        <v>13468274.600000003</v>
      </c>
      <c r="X688">
        <v>13305871</v>
      </c>
      <c r="Y688">
        <v>13095729.800000001</v>
      </c>
      <c r="Z688">
        <v>12885588.600000001</v>
      </c>
      <c r="AA688">
        <v>12675447.400000002</v>
      </c>
      <c r="AB688">
        <v>12465306.200000003</v>
      </c>
      <c r="AC688">
        <v>12255165.000000004</v>
      </c>
      <c r="AD688">
        <v>12045023.800000004</v>
      </c>
      <c r="AE688">
        <v>11834882.600000005</v>
      </c>
      <c r="AF688">
        <v>11624741.400000006</v>
      </c>
      <c r="AG688">
        <v>11414600.200000007</v>
      </c>
      <c r="AH688">
        <v>11204459</v>
      </c>
    </row>
    <row r="689" spans="1:34">
      <c r="A689" t="s">
        <v>158</v>
      </c>
      <c r="B689" t="s">
        <v>185</v>
      </c>
      <c r="C689">
        <f t="shared" si="10"/>
        <v>1970989</v>
      </c>
      <c r="D689">
        <v>6899032.1818181816</v>
      </c>
      <c r="E689">
        <v>6884676.3636363633</v>
      </c>
      <c r="F689">
        <v>6870320.5454545449</v>
      </c>
      <c r="G689">
        <v>6855964.7272727266</v>
      </c>
      <c r="H689">
        <v>6841608.9090909082</v>
      </c>
      <c r="I689">
        <v>6827253.0909090899</v>
      </c>
      <c r="J689">
        <v>6812897.2727272715</v>
      </c>
      <c r="K689">
        <v>6798541.4545454532</v>
      </c>
      <c r="L689">
        <v>6784185.6363636348</v>
      </c>
      <c r="M689">
        <v>6769829.8181818165</v>
      </c>
      <c r="N689">
        <v>6755474</v>
      </c>
      <c r="O689">
        <v>6726040.2000000002</v>
      </c>
      <c r="P689">
        <v>6696606.4000000004</v>
      </c>
      <c r="Q689">
        <v>6667172.6000000006</v>
      </c>
      <c r="R689">
        <v>6637738.8000000007</v>
      </c>
      <c r="S689">
        <v>6608305.0000000009</v>
      </c>
      <c r="T689">
        <v>6578871.2000000011</v>
      </c>
      <c r="U689">
        <v>6549437.4000000013</v>
      </c>
      <c r="V689">
        <v>6520003.6000000015</v>
      </c>
      <c r="W689">
        <v>6490569.8000000017</v>
      </c>
      <c r="X689">
        <v>6461136</v>
      </c>
      <c r="Y689">
        <v>6412856.2999999998</v>
      </c>
      <c r="Z689">
        <v>6364576.5999999996</v>
      </c>
      <c r="AA689">
        <v>6316296.8999999994</v>
      </c>
      <c r="AB689">
        <v>6268017.1999999993</v>
      </c>
      <c r="AC689">
        <v>6219737.4999999991</v>
      </c>
      <c r="AD689">
        <v>6171457.7999999989</v>
      </c>
      <c r="AE689">
        <v>6123178.0999999987</v>
      </c>
      <c r="AF689">
        <v>6074898.3999999985</v>
      </c>
      <c r="AG689">
        <v>6026618.6999999983</v>
      </c>
      <c r="AH689">
        <v>5978339</v>
      </c>
    </row>
    <row r="690" spans="1:34">
      <c r="A690" t="s">
        <v>158</v>
      </c>
      <c r="B690" t="s">
        <v>185</v>
      </c>
      <c r="C690">
        <f t="shared" si="10"/>
        <v>19902010</v>
      </c>
      <c r="D690">
        <v>10879356.454545455</v>
      </c>
      <c r="E690">
        <v>10872500.65909091</v>
      </c>
      <c r="F690">
        <v>10865644.863636365</v>
      </c>
      <c r="G690">
        <v>10858789.06818182</v>
      </c>
      <c r="H690">
        <v>10851933.272727275</v>
      </c>
      <c r="I690">
        <v>10845077.47727273</v>
      </c>
      <c r="J690">
        <v>10838221.681818185</v>
      </c>
      <c r="K690">
        <v>10831365.88636364</v>
      </c>
      <c r="L690">
        <v>10824510.090909095</v>
      </c>
      <c r="M690">
        <v>10817654.295454551</v>
      </c>
      <c r="N690">
        <v>10810798.500000004</v>
      </c>
      <c r="O690">
        <v>10795194.950000003</v>
      </c>
      <c r="P690">
        <v>10779591.400000002</v>
      </c>
      <c r="Q690">
        <v>10763987.850000001</v>
      </c>
      <c r="R690">
        <v>10748384.300000001</v>
      </c>
      <c r="S690">
        <v>10732780.75</v>
      </c>
      <c r="T690">
        <v>10717177.199999999</v>
      </c>
      <c r="U690">
        <v>10701573.649999999</v>
      </c>
      <c r="V690">
        <v>10685970.099999998</v>
      </c>
      <c r="W690">
        <v>10670366.549999997</v>
      </c>
      <c r="X690">
        <v>10654762.999999996</v>
      </c>
      <c r="Y690">
        <v>10627013.674999997</v>
      </c>
      <c r="Z690">
        <v>10599264.349999998</v>
      </c>
      <c r="AA690">
        <v>10571515.024999999</v>
      </c>
      <c r="AB690">
        <v>10543765.699999999</v>
      </c>
      <c r="AC690">
        <v>10516016.375</v>
      </c>
      <c r="AD690">
        <v>10488267.050000001</v>
      </c>
      <c r="AE690">
        <v>10460517.725000001</v>
      </c>
      <c r="AF690">
        <v>10432768.400000002</v>
      </c>
      <c r="AG690">
        <v>10405019.075000003</v>
      </c>
      <c r="AH690">
        <v>10377269.750000004</v>
      </c>
    </row>
    <row r="691" spans="1:34">
      <c r="A691" t="s">
        <v>158</v>
      </c>
      <c r="B691" t="s">
        <v>185</v>
      </c>
      <c r="C691">
        <f t="shared" si="10"/>
        <v>2012020</v>
      </c>
      <c r="D691">
        <v>4534613.5340909092</v>
      </c>
      <c r="E691">
        <v>4534613.5681818184</v>
      </c>
      <c r="F691">
        <v>4534613.6022727275</v>
      </c>
      <c r="G691">
        <v>4534613.6363636367</v>
      </c>
      <c r="H691">
        <v>4534613.6704545459</v>
      </c>
      <c r="I691">
        <v>4534613.7045454551</v>
      </c>
      <c r="J691">
        <v>4534613.7386363642</v>
      </c>
      <c r="K691">
        <v>4534613.7727272734</v>
      </c>
      <c r="L691">
        <v>4534613.8068181826</v>
      </c>
      <c r="M691">
        <v>4534613.8409090918</v>
      </c>
      <c r="N691">
        <v>4534613.8749999981</v>
      </c>
      <c r="O691">
        <v>4534597.1249999981</v>
      </c>
      <c r="P691">
        <v>4534580.3749999981</v>
      </c>
      <c r="Q691">
        <v>4534563.6249999981</v>
      </c>
      <c r="R691">
        <v>4534546.8749999981</v>
      </c>
      <c r="S691">
        <v>4534530.1249999981</v>
      </c>
      <c r="T691">
        <v>4534513.3749999981</v>
      </c>
      <c r="U691">
        <v>4534496.6249999981</v>
      </c>
      <c r="V691">
        <v>4534479.8749999981</v>
      </c>
      <c r="W691">
        <v>4534463.1249999981</v>
      </c>
      <c r="X691">
        <v>4534446.375</v>
      </c>
      <c r="Y691">
        <v>4533763.9749999996</v>
      </c>
      <c r="Z691">
        <v>4533081.5749999993</v>
      </c>
      <c r="AA691">
        <v>4532399.1749999989</v>
      </c>
      <c r="AB691">
        <v>4531716.7749999985</v>
      </c>
      <c r="AC691">
        <v>4531034.3749999981</v>
      </c>
      <c r="AD691">
        <v>4530351.9749999978</v>
      </c>
      <c r="AE691">
        <v>4529669.5749999974</v>
      </c>
      <c r="AF691">
        <v>4528987.174999997</v>
      </c>
      <c r="AG691">
        <v>4528304.7749999966</v>
      </c>
      <c r="AH691">
        <v>4527622.3749999963</v>
      </c>
    </row>
    <row r="692" spans="1:34">
      <c r="A692" t="s">
        <v>160</v>
      </c>
      <c r="B692" t="s">
        <v>175</v>
      </c>
      <c r="C692">
        <f t="shared" si="10"/>
        <v>1945</v>
      </c>
      <c r="D692">
        <v>11435027.909090908</v>
      </c>
      <c r="E692">
        <v>11400634.818181816</v>
      </c>
      <c r="F692">
        <v>11366241.727272725</v>
      </c>
      <c r="G692">
        <v>11331848.636363633</v>
      </c>
      <c r="H692">
        <v>11297455.545454541</v>
      </c>
      <c r="I692">
        <v>11263062.454545449</v>
      </c>
      <c r="J692">
        <v>11228669.363636358</v>
      </c>
      <c r="K692">
        <v>11194276.272727266</v>
      </c>
      <c r="L692">
        <v>11159883.181818174</v>
      </c>
      <c r="M692">
        <v>11125490.090909082</v>
      </c>
      <c r="N692">
        <v>11091097</v>
      </c>
      <c r="O692">
        <v>11041361.199999999</v>
      </c>
      <c r="P692">
        <v>10991625.399999999</v>
      </c>
      <c r="Q692">
        <v>10941889.599999998</v>
      </c>
      <c r="R692">
        <v>10892153.799999997</v>
      </c>
      <c r="S692">
        <v>10842417.999999996</v>
      </c>
      <c r="T692">
        <v>10792682.199999996</v>
      </c>
      <c r="U692">
        <v>10742946.399999995</v>
      </c>
      <c r="V692">
        <v>10693210.599999994</v>
      </c>
      <c r="W692">
        <v>10643474.799999993</v>
      </c>
      <c r="X692">
        <v>10593739</v>
      </c>
      <c r="Y692">
        <v>10526001.9</v>
      </c>
      <c r="Z692">
        <v>10458264.800000001</v>
      </c>
      <c r="AA692">
        <v>10390527.700000001</v>
      </c>
      <c r="AB692">
        <v>10322790.600000001</v>
      </c>
      <c r="AC692">
        <v>10255053.500000002</v>
      </c>
      <c r="AD692">
        <v>10187316.400000002</v>
      </c>
      <c r="AE692">
        <v>10119579.300000003</v>
      </c>
      <c r="AF692">
        <v>10051842.200000003</v>
      </c>
      <c r="AG692">
        <v>9984105.1000000034</v>
      </c>
      <c r="AH692">
        <v>9916368</v>
      </c>
    </row>
    <row r="693" spans="1:34">
      <c r="A693" t="s">
        <v>160</v>
      </c>
      <c r="B693" t="s">
        <v>175</v>
      </c>
      <c r="C693">
        <f t="shared" si="10"/>
        <v>1945969</v>
      </c>
      <c r="D693">
        <v>5966101.7727272725</v>
      </c>
      <c r="E693">
        <v>5948157.5454545449</v>
      </c>
      <c r="F693">
        <v>5930213.3181818174</v>
      </c>
      <c r="G693">
        <v>5912269.0909090899</v>
      </c>
      <c r="H693">
        <v>5894324.8636363624</v>
      </c>
      <c r="I693">
        <v>5876380.6363636348</v>
      </c>
      <c r="J693">
        <v>5858436.4090909073</v>
      </c>
      <c r="K693">
        <v>5840492.1818181798</v>
      </c>
      <c r="L693">
        <v>5822547.9545454523</v>
      </c>
      <c r="M693">
        <v>5804603.7272727247</v>
      </c>
      <c r="N693">
        <v>5786659.5</v>
      </c>
      <c r="O693">
        <v>5760710.4000000004</v>
      </c>
      <c r="P693">
        <v>5734761.3000000007</v>
      </c>
      <c r="Q693">
        <v>5708812.2000000011</v>
      </c>
      <c r="R693">
        <v>5682863.1000000015</v>
      </c>
      <c r="S693">
        <v>5656914.0000000019</v>
      </c>
      <c r="T693">
        <v>5630964.9000000022</v>
      </c>
      <c r="U693">
        <v>5605015.8000000026</v>
      </c>
      <c r="V693">
        <v>5579066.700000003</v>
      </c>
      <c r="W693">
        <v>5553117.6000000034</v>
      </c>
      <c r="X693">
        <v>5527168.5</v>
      </c>
      <c r="Y693">
        <v>5491827.4000000004</v>
      </c>
      <c r="Z693">
        <v>5456486.3000000007</v>
      </c>
      <c r="AA693">
        <v>5421145.2000000011</v>
      </c>
      <c r="AB693">
        <v>5385804.1000000015</v>
      </c>
      <c r="AC693">
        <v>5350463.0000000019</v>
      </c>
      <c r="AD693">
        <v>5315121.9000000022</v>
      </c>
      <c r="AE693">
        <v>5279780.8000000026</v>
      </c>
      <c r="AF693">
        <v>5244439.700000003</v>
      </c>
      <c r="AG693">
        <v>5209098.6000000034</v>
      </c>
      <c r="AH693">
        <v>5173757.5</v>
      </c>
    </row>
    <row r="694" spans="1:34">
      <c r="A694" t="s">
        <v>160</v>
      </c>
      <c r="B694" t="s">
        <v>175</v>
      </c>
      <c r="C694">
        <f t="shared" si="10"/>
        <v>1970989</v>
      </c>
      <c r="D694">
        <v>2482398.272727272</v>
      </c>
      <c r="E694">
        <v>2471444.045454544</v>
      </c>
      <c r="F694">
        <v>2460489.818181816</v>
      </c>
      <c r="G694">
        <v>2449535.590909088</v>
      </c>
      <c r="H694">
        <v>2438581.36363636</v>
      </c>
      <c r="I694">
        <v>2427627.136363632</v>
      </c>
      <c r="J694">
        <v>2416672.9090909041</v>
      </c>
      <c r="K694">
        <v>2405718.6818181761</v>
      </c>
      <c r="L694">
        <v>2394764.4545454481</v>
      </c>
      <c r="M694">
        <v>2383810.2272727201</v>
      </c>
      <c r="N694">
        <v>2372856</v>
      </c>
      <c r="O694">
        <v>2351761.9749999996</v>
      </c>
      <c r="P694">
        <v>2330667.9499999993</v>
      </c>
      <c r="Q694">
        <v>2309573.9249999989</v>
      </c>
      <c r="R694">
        <v>2288479.8999999985</v>
      </c>
      <c r="S694">
        <v>2267385.8749999981</v>
      </c>
      <c r="T694">
        <v>2246291.8499999978</v>
      </c>
      <c r="U694">
        <v>2225197.8249999974</v>
      </c>
      <c r="V694">
        <v>2204103.799999997</v>
      </c>
      <c r="W694">
        <v>2183009.7749999966</v>
      </c>
      <c r="X694">
        <v>2161915.75</v>
      </c>
      <c r="Y694">
        <v>2127504.8999999994</v>
      </c>
      <c r="Z694">
        <v>2093094.0499999989</v>
      </c>
      <c r="AA694">
        <v>2058683.1999999983</v>
      </c>
      <c r="AB694">
        <v>2024272.3499999978</v>
      </c>
      <c r="AC694">
        <v>1989861.4999999972</v>
      </c>
      <c r="AD694">
        <v>1955450.6499999966</v>
      </c>
      <c r="AE694">
        <v>1921039.7999999961</v>
      </c>
      <c r="AF694">
        <v>1886628.9499999955</v>
      </c>
      <c r="AG694">
        <v>1852218.099999995</v>
      </c>
      <c r="AH694">
        <v>1817807.25</v>
      </c>
    </row>
    <row r="695" spans="1:34">
      <c r="A695" t="s">
        <v>160</v>
      </c>
      <c r="B695" t="s">
        <v>175</v>
      </c>
      <c r="C695">
        <f t="shared" si="10"/>
        <v>19902010</v>
      </c>
      <c r="D695">
        <v>22321808.272727273</v>
      </c>
      <c r="E695">
        <v>22315896.545454547</v>
      </c>
      <c r="F695">
        <v>22309984.81818182</v>
      </c>
      <c r="G695">
        <v>22304073.090909094</v>
      </c>
      <c r="H695">
        <v>22298161.363636367</v>
      </c>
      <c r="I695">
        <v>22292249.63636364</v>
      </c>
      <c r="J695">
        <v>22286337.909090914</v>
      </c>
      <c r="K695">
        <v>22280426.181818187</v>
      </c>
      <c r="L695">
        <v>22274514.454545461</v>
      </c>
      <c r="M695">
        <v>22268602.727272734</v>
      </c>
      <c r="N695">
        <v>22262691.000000019</v>
      </c>
      <c r="O695">
        <v>22245013.900000021</v>
      </c>
      <c r="P695">
        <v>22227336.800000019</v>
      </c>
      <c r="Q695">
        <v>22209659.700000018</v>
      </c>
      <c r="R695">
        <v>22191982.600000016</v>
      </c>
      <c r="S695">
        <v>22174305.500000015</v>
      </c>
      <c r="T695">
        <v>22156628.400000013</v>
      </c>
      <c r="U695">
        <v>22138951.300000012</v>
      </c>
      <c r="V695">
        <v>22121274.20000001</v>
      </c>
      <c r="W695">
        <v>22103597.100000009</v>
      </c>
      <c r="X695">
        <v>22085920.000000007</v>
      </c>
      <c r="Y695">
        <v>22051172.300000004</v>
      </c>
      <c r="Z695">
        <v>22016424.600000001</v>
      </c>
      <c r="AA695">
        <v>21981676.899999999</v>
      </c>
      <c r="AB695">
        <v>21946929.199999996</v>
      </c>
      <c r="AC695">
        <v>21912181.499999993</v>
      </c>
      <c r="AD695">
        <v>21877433.79999999</v>
      </c>
      <c r="AE695">
        <v>21842686.099999987</v>
      </c>
      <c r="AF695">
        <v>21807938.399999984</v>
      </c>
      <c r="AG695">
        <v>21773190.699999981</v>
      </c>
      <c r="AH695">
        <v>21738442.999999993</v>
      </c>
    </row>
    <row r="696" spans="1:34">
      <c r="A696" t="s">
        <v>160</v>
      </c>
      <c r="B696" t="s">
        <v>175</v>
      </c>
      <c r="C696">
        <f t="shared" si="10"/>
        <v>2012020</v>
      </c>
      <c r="D696">
        <v>2834852.5198863633</v>
      </c>
      <c r="E696">
        <v>2834852.5397727266</v>
      </c>
      <c r="F696">
        <v>2834852.5596590899</v>
      </c>
      <c r="G696">
        <v>2834852.5795454532</v>
      </c>
      <c r="H696">
        <v>2834852.5994318165</v>
      </c>
      <c r="I696">
        <v>2834852.6193181798</v>
      </c>
      <c r="J696">
        <v>2834852.6392045431</v>
      </c>
      <c r="K696">
        <v>2834852.6590909064</v>
      </c>
      <c r="L696">
        <v>2834852.6789772697</v>
      </c>
      <c r="M696">
        <v>2834852.698863633</v>
      </c>
      <c r="N696">
        <v>2834852.7187499972</v>
      </c>
      <c r="O696">
        <v>2834823.6781249968</v>
      </c>
      <c r="P696">
        <v>2834794.6374999965</v>
      </c>
      <c r="Q696">
        <v>2834765.5968749961</v>
      </c>
      <c r="R696">
        <v>2834736.5562499957</v>
      </c>
      <c r="S696">
        <v>2834707.5156249953</v>
      </c>
      <c r="T696">
        <v>2834678.474999995</v>
      </c>
      <c r="U696">
        <v>2834649.4343749946</v>
      </c>
      <c r="V696">
        <v>2834620.3937499942</v>
      </c>
      <c r="W696">
        <v>2834591.3531249939</v>
      </c>
      <c r="X696">
        <v>2834562.3124999949</v>
      </c>
      <c r="Y696">
        <v>2834055.0312499949</v>
      </c>
      <c r="Z696">
        <v>2833547.7499999949</v>
      </c>
      <c r="AA696">
        <v>2833040.4687499949</v>
      </c>
      <c r="AB696">
        <v>2832533.1874999949</v>
      </c>
      <c r="AC696">
        <v>2832025.9062499949</v>
      </c>
      <c r="AD696">
        <v>2831518.6249999949</v>
      </c>
      <c r="AE696">
        <v>2831011.3437499949</v>
      </c>
      <c r="AF696">
        <v>2830504.0624999949</v>
      </c>
      <c r="AG696">
        <v>2829996.7812499949</v>
      </c>
      <c r="AH696">
        <v>2829489.4999999949</v>
      </c>
    </row>
    <row r="697" spans="1:34">
      <c r="A697" t="s">
        <v>160</v>
      </c>
      <c r="B697" t="s">
        <v>177</v>
      </c>
      <c r="C697">
        <f t="shared" si="10"/>
        <v>1945</v>
      </c>
      <c r="D697">
        <v>14308951.272727273</v>
      </c>
      <c r="E697">
        <v>14265394.545454547</v>
      </c>
      <c r="F697">
        <v>14221837.81818182</v>
      </c>
      <c r="G697">
        <v>14178281.090909094</v>
      </c>
      <c r="H697">
        <v>14134724.363636367</v>
      </c>
      <c r="I697">
        <v>14091167.63636364</v>
      </c>
      <c r="J697">
        <v>14047610.909090914</v>
      </c>
      <c r="K697">
        <v>14004054.181818187</v>
      </c>
      <c r="L697">
        <v>13960497.454545461</v>
      </c>
      <c r="M697">
        <v>13916940.727272734</v>
      </c>
      <c r="N697">
        <v>13873384</v>
      </c>
      <c r="O697">
        <v>13810285.4</v>
      </c>
      <c r="P697">
        <v>13747186.800000001</v>
      </c>
      <c r="Q697">
        <v>13684088.200000001</v>
      </c>
      <c r="R697">
        <v>13620989.600000001</v>
      </c>
      <c r="S697">
        <v>13557891.000000002</v>
      </c>
      <c r="T697">
        <v>13494792.400000002</v>
      </c>
      <c r="U697">
        <v>13431693.800000003</v>
      </c>
      <c r="V697">
        <v>13368595.200000003</v>
      </c>
      <c r="W697">
        <v>13305496.600000003</v>
      </c>
      <c r="X697">
        <v>13242398</v>
      </c>
      <c r="Y697">
        <v>13156788.699999999</v>
      </c>
      <c r="Z697">
        <v>13071179.399999999</v>
      </c>
      <c r="AA697">
        <v>12985570.099999998</v>
      </c>
      <c r="AB697">
        <v>12899960.799999997</v>
      </c>
      <c r="AC697">
        <v>12814351.499999996</v>
      </c>
      <c r="AD697">
        <v>12728742.199999996</v>
      </c>
      <c r="AE697">
        <v>12643132.899999995</v>
      </c>
      <c r="AF697">
        <v>12557523.599999994</v>
      </c>
      <c r="AG697">
        <v>12471914.299999993</v>
      </c>
      <c r="AH697">
        <v>12386305</v>
      </c>
    </row>
    <row r="698" spans="1:34">
      <c r="A698" t="s">
        <v>160</v>
      </c>
      <c r="B698" t="s">
        <v>177</v>
      </c>
      <c r="C698">
        <f t="shared" si="10"/>
        <v>1945969</v>
      </c>
      <c r="D698">
        <v>7465540.2272727275</v>
      </c>
      <c r="E698">
        <v>7442814.9545454551</v>
      </c>
      <c r="F698">
        <v>7420089.6818181826</v>
      </c>
      <c r="G698">
        <v>7397364.4090909101</v>
      </c>
      <c r="H698">
        <v>7374639.1363636376</v>
      </c>
      <c r="I698">
        <v>7351913.8636363652</v>
      </c>
      <c r="J698">
        <v>7329188.5909090927</v>
      </c>
      <c r="K698">
        <v>7306463.3181818202</v>
      </c>
      <c r="L698">
        <v>7283738.0454545477</v>
      </c>
      <c r="M698">
        <v>7261012.7727272753</v>
      </c>
      <c r="N698">
        <v>7238287.5</v>
      </c>
      <c r="O698">
        <v>7205366.5</v>
      </c>
      <c r="P698">
        <v>7172445.5</v>
      </c>
      <c r="Q698">
        <v>7139524.5</v>
      </c>
      <c r="R698">
        <v>7106603.5</v>
      </c>
      <c r="S698">
        <v>7073682.5</v>
      </c>
      <c r="T698">
        <v>7040761.5</v>
      </c>
      <c r="U698">
        <v>7007840.5</v>
      </c>
      <c r="V698">
        <v>6974919.5</v>
      </c>
      <c r="W698">
        <v>6941998.5</v>
      </c>
      <c r="X698">
        <v>6909077.5</v>
      </c>
      <c r="Y698">
        <v>6864411.7999999998</v>
      </c>
      <c r="Z698">
        <v>6819746.0999999996</v>
      </c>
      <c r="AA698">
        <v>6775080.3999999994</v>
      </c>
      <c r="AB698">
        <v>6730414.6999999993</v>
      </c>
      <c r="AC698">
        <v>6685748.9999999991</v>
      </c>
      <c r="AD698">
        <v>6641083.2999999989</v>
      </c>
      <c r="AE698">
        <v>6596417.5999999987</v>
      </c>
      <c r="AF698">
        <v>6551751.8999999985</v>
      </c>
      <c r="AG698">
        <v>6507086.1999999983</v>
      </c>
      <c r="AH698">
        <v>6462420.5</v>
      </c>
    </row>
    <row r="699" spans="1:34">
      <c r="A699" t="s">
        <v>160</v>
      </c>
      <c r="B699" t="s">
        <v>177</v>
      </c>
      <c r="C699">
        <f t="shared" si="10"/>
        <v>1970989</v>
      </c>
      <c r="D699">
        <v>14312766.90909091</v>
      </c>
      <c r="E699">
        <v>14299941.31818182</v>
      </c>
      <c r="F699">
        <v>14287115.72727273</v>
      </c>
      <c r="G699">
        <v>14274290.13636364</v>
      </c>
      <c r="H699">
        <v>14261464.545454551</v>
      </c>
      <c r="I699">
        <v>14248638.954545461</v>
      </c>
      <c r="J699">
        <v>14235813.363636371</v>
      </c>
      <c r="K699">
        <v>14222987.772727281</v>
      </c>
      <c r="L699">
        <v>14210162.181818191</v>
      </c>
      <c r="M699">
        <v>14197336.590909101</v>
      </c>
      <c r="N699">
        <v>14184511.000000004</v>
      </c>
      <c r="O699">
        <v>14162639.825000003</v>
      </c>
      <c r="P699">
        <v>14140768.650000002</v>
      </c>
      <c r="Q699">
        <v>14118897.475000001</v>
      </c>
      <c r="R699">
        <v>14097026.300000001</v>
      </c>
      <c r="S699">
        <v>14075155.125</v>
      </c>
      <c r="T699">
        <v>14053283.949999999</v>
      </c>
      <c r="U699">
        <v>14031412.774999999</v>
      </c>
      <c r="V699">
        <v>14009541.599999998</v>
      </c>
      <c r="W699">
        <v>13987670.424999997</v>
      </c>
      <c r="X699">
        <v>13965799.249999996</v>
      </c>
      <c r="Y699">
        <v>13932315.924999997</v>
      </c>
      <c r="Z699">
        <v>13898832.599999998</v>
      </c>
      <c r="AA699">
        <v>13865349.274999999</v>
      </c>
      <c r="AB699">
        <v>13831865.949999999</v>
      </c>
      <c r="AC699">
        <v>13798382.625</v>
      </c>
      <c r="AD699">
        <v>13764899.300000001</v>
      </c>
      <c r="AE699">
        <v>13731415.975000001</v>
      </c>
      <c r="AF699">
        <v>13697932.650000002</v>
      </c>
      <c r="AG699">
        <v>13664449.325000003</v>
      </c>
      <c r="AH699">
        <v>13630966</v>
      </c>
    </row>
    <row r="700" spans="1:34">
      <c r="A700" t="s">
        <v>160</v>
      </c>
      <c r="B700" t="s">
        <v>177</v>
      </c>
      <c r="C700">
        <f t="shared" si="10"/>
        <v>19902010</v>
      </c>
      <c r="D700">
        <v>11199775.636363637</v>
      </c>
      <c r="E700">
        <v>11194069.272727273</v>
      </c>
      <c r="F700">
        <v>11188362.90909091</v>
      </c>
      <c r="G700">
        <v>11182656.545454547</v>
      </c>
      <c r="H700">
        <v>11176950.181818184</v>
      </c>
      <c r="I700">
        <v>11171243.81818182</v>
      </c>
      <c r="J700">
        <v>11165537.454545457</v>
      </c>
      <c r="K700">
        <v>11159831.090909094</v>
      </c>
      <c r="L700">
        <v>11154124.72727273</v>
      </c>
      <c r="M700">
        <v>11148418.363636367</v>
      </c>
      <c r="N700">
        <v>11142712</v>
      </c>
      <c r="O700">
        <v>11128726.700000001</v>
      </c>
      <c r="P700">
        <v>11114741.400000002</v>
      </c>
      <c r="Q700">
        <v>11100756.100000003</v>
      </c>
      <c r="R700">
        <v>11086770.800000004</v>
      </c>
      <c r="S700">
        <v>11072785.500000006</v>
      </c>
      <c r="T700">
        <v>11058800.200000007</v>
      </c>
      <c r="U700">
        <v>11044814.900000008</v>
      </c>
      <c r="V700">
        <v>11030829.600000009</v>
      </c>
      <c r="W700">
        <v>11016844.30000001</v>
      </c>
      <c r="X700">
        <v>11002859</v>
      </c>
      <c r="Y700">
        <v>10976964.800000001</v>
      </c>
      <c r="Z700">
        <v>10951070.600000001</v>
      </c>
      <c r="AA700">
        <v>10925176.400000002</v>
      </c>
      <c r="AB700">
        <v>10899282.200000003</v>
      </c>
      <c r="AC700">
        <v>10873388.000000004</v>
      </c>
      <c r="AD700">
        <v>10847493.800000004</v>
      </c>
      <c r="AE700">
        <v>10821599.600000005</v>
      </c>
      <c r="AF700">
        <v>10795705.400000006</v>
      </c>
      <c r="AG700">
        <v>10769811.200000007</v>
      </c>
      <c r="AH700">
        <v>10743917</v>
      </c>
    </row>
    <row r="701" spans="1:34">
      <c r="A701" t="s">
        <v>160</v>
      </c>
      <c r="B701" t="s">
        <v>177</v>
      </c>
      <c r="C701">
        <f t="shared" si="10"/>
        <v>2012020</v>
      </c>
      <c r="D701">
        <v>762220.38103818172</v>
      </c>
      <c r="E701">
        <v>762220.37535636348</v>
      </c>
      <c r="F701">
        <v>762220.36967454525</v>
      </c>
      <c r="G701">
        <v>762220.36399272701</v>
      </c>
      <c r="H701">
        <v>762220.35831090878</v>
      </c>
      <c r="I701">
        <v>762220.35262909054</v>
      </c>
      <c r="J701">
        <v>762220.34694727231</v>
      </c>
      <c r="K701">
        <v>762220.34126545407</v>
      </c>
      <c r="L701">
        <v>762220.33558363584</v>
      </c>
      <c r="M701">
        <v>762220.3299018176</v>
      </c>
      <c r="N701">
        <v>762220.32421999995</v>
      </c>
      <c r="O701">
        <v>762211.11210999999</v>
      </c>
      <c r="P701">
        <v>762201.9</v>
      </c>
      <c r="Q701">
        <v>762192.68789000006</v>
      </c>
      <c r="R701">
        <v>762183.4757800001</v>
      </c>
      <c r="S701">
        <v>762174.26367000013</v>
      </c>
      <c r="T701">
        <v>762165.05156000017</v>
      </c>
      <c r="U701">
        <v>762155.8394500002</v>
      </c>
      <c r="V701">
        <v>762146.62734000024</v>
      </c>
      <c r="W701">
        <v>762137.41523000028</v>
      </c>
      <c r="X701">
        <v>762128.20312000043</v>
      </c>
      <c r="Y701">
        <v>761931.3562450005</v>
      </c>
      <c r="Z701">
        <v>761734.50937000057</v>
      </c>
      <c r="AA701">
        <v>761537.66249500064</v>
      </c>
      <c r="AB701">
        <v>761340.81562000071</v>
      </c>
      <c r="AC701">
        <v>761143.96874500078</v>
      </c>
      <c r="AD701">
        <v>760947.12187000085</v>
      </c>
      <c r="AE701">
        <v>760750.27499500092</v>
      </c>
      <c r="AF701">
        <v>760553.42812000099</v>
      </c>
      <c r="AG701">
        <v>760356.58124500106</v>
      </c>
      <c r="AH701">
        <v>760159.73437000043</v>
      </c>
    </row>
    <row r="702" spans="1:34">
      <c r="A702" t="s">
        <v>160</v>
      </c>
      <c r="B702" t="s">
        <v>179</v>
      </c>
      <c r="C702">
        <f t="shared" si="10"/>
        <v>1945</v>
      </c>
      <c r="D702">
        <v>6597500.6818181816</v>
      </c>
      <c r="E702">
        <v>6577427.8636363633</v>
      </c>
      <c r="F702">
        <v>6557355.0454545449</v>
      </c>
      <c r="G702">
        <v>6537282.2272727266</v>
      </c>
      <c r="H702">
        <v>6517209.4090909082</v>
      </c>
      <c r="I702">
        <v>6497136.5909090899</v>
      </c>
      <c r="J702">
        <v>6477063.7727272715</v>
      </c>
      <c r="K702">
        <v>6456990.9545454532</v>
      </c>
      <c r="L702">
        <v>6436918.1363636348</v>
      </c>
      <c r="M702">
        <v>6416845.3181818165</v>
      </c>
      <c r="N702">
        <v>6396772.5</v>
      </c>
      <c r="O702">
        <v>6367715.7000000002</v>
      </c>
      <c r="P702">
        <v>6338658.9000000004</v>
      </c>
      <c r="Q702">
        <v>6309602.1000000006</v>
      </c>
      <c r="R702">
        <v>6280545.3000000007</v>
      </c>
      <c r="S702">
        <v>6251488.5000000009</v>
      </c>
      <c r="T702">
        <v>6222431.7000000011</v>
      </c>
      <c r="U702">
        <v>6193374.9000000013</v>
      </c>
      <c r="V702">
        <v>6164318.1000000015</v>
      </c>
      <c r="W702">
        <v>6135261.3000000017</v>
      </c>
      <c r="X702">
        <v>6106204.5</v>
      </c>
      <c r="Y702">
        <v>6066823.7000000002</v>
      </c>
      <c r="Z702">
        <v>6027442.9000000004</v>
      </c>
      <c r="AA702">
        <v>5988062.1000000006</v>
      </c>
      <c r="AB702">
        <v>5948681.3000000007</v>
      </c>
      <c r="AC702">
        <v>5909300.5000000009</v>
      </c>
      <c r="AD702">
        <v>5869919.7000000011</v>
      </c>
      <c r="AE702">
        <v>5830538.9000000013</v>
      </c>
      <c r="AF702">
        <v>5791158.1000000015</v>
      </c>
      <c r="AG702">
        <v>5751777.3000000017</v>
      </c>
      <c r="AH702">
        <v>5712396.5</v>
      </c>
    </row>
    <row r="703" spans="1:34">
      <c r="A703" t="s">
        <v>160</v>
      </c>
      <c r="B703" t="s">
        <v>179</v>
      </c>
      <c r="C703">
        <f t="shared" si="10"/>
        <v>1945969</v>
      </c>
      <c r="D703">
        <v>3442174.4772727271</v>
      </c>
      <c r="E703">
        <v>3431701.7045454541</v>
      </c>
      <c r="F703">
        <v>3421228.9318181812</v>
      </c>
      <c r="G703">
        <v>3410756.1590909082</v>
      </c>
      <c r="H703">
        <v>3400283.3863636353</v>
      </c>
      <c r="I703">
        <v>3389810.6136363624</v>
      </c>
      <c r="J703">
        <v>3379337.8409090894</v>
      </c>
      <c r="K703">
        <v>3368865.0681818165</v>
      </c>
      <c r="L703">
        <v>3358392.2954545435</v>
      </c>
      <c r="M703">
        <v>3347919.5227272706</v>
      </c>
      <c r="N703">
        <v>3337446.75</v>
      </c>
      <c r="O703">
        <v>3322286.6749999998</v>
      </c>
      <c r="P703">
        <v>3307126.5999999996</v>
      </c>
      <c r="Q703">
        <v>3291966.5249999994</v>
      </c>
      <c r="R703">
        <v>3276806.4499999993</v>
      </c>
      <c r="S703">
        <v>3261646.3749999991</v>
      </c>
      <c r="T703">
        <v>3246486.2999999989</v>
      </c>
      <c r="U703">
        <v>3231326.2249999987</v>
      </c>
      <c r="V703">
        <v>3216166.1499999985</v>
      </c>
      <c r="W703">
        <v>3201006.0749999983</v>
      </c>
      <c r="X703">
        <v>3185846</v>
      </c>
      <c r="Y703">
        <v>3165299.5</v>
      </c>
      <c r="Z703">
        <v>3144753</v>
      </c>
      <c r="AA703">
        <v>3124206.5</v>
      </c>
      <c r="AB703">
        <v>3103660</v>
      </c>
      <c r="AC703">
        <v>3083113.5</v>
      </c>
      <c r="AD703">
        <v>3062567</v>
      </c>
      <c r="AE703">
        <v>3042020.5</v>
      </c>
      <c r="AF703">
        <v>3021474</v>
      </c>
      <c r="AG703">
        <v>3000927.5</v>
      </c>
      <c r="AH703">
        <v>2980381</v>
      </c>
    </row>
    <row r="704" spans="1:34">
      <c r="A704" t="s">
        <v>160</v>
      </c>
      <c r="B704" t="s">
        <v>179</v>
      </c>
      <c r="C704">
        <f t="shared" si="10"/>
        <v>1970989</v>
      </c>
      <c r="D704">
        <v>7653788.9772727275</v>
      </c>
      <c r="E704">
        <v>7647563.9545454551</v>
      </c>
      <c r="F704">
        <v>7641338.9318181826</v>
      </c>
      <c r="G704">
        <v>7635113.9090909101</v>
      </c>
      <c r="H704">
        <v>7628888.8863636376</v>
      </c>
      <c r="I704">
        <v>7622663.8636363652</v>
      </c>
      <c r="J704">
        <v>7616438.8409090927</v>
      </c>
      <c r="K704">
        <v>7610213.8181818202</v>
      </c>
      <c r="L704">
        <v>7603988.7954545477</v>
      </c>
      <c r="M704">
        <v>7597763.7727272753</v>
      </c>
      <c r="N704">
        <v>7591538.75</v>
      </c>
      <c r="O704">
        <v>7580705.2999999998</v>
      </c>
      <c r="P704">
        <v>7569871.8499999996</v>
      </c>
      <c r="Q704">
        <v>7559038.3999999994</v>
      </c>
      <c r="R704">
        <v>7548204.9499999993</v>
      </c>
      <c r="S704">
        <v>7537371.4999999991</v>
      </c>
      <c r="T704">
        <v>7526538.0499999989</v>
      </c>
      <c r="U704">
        <v>7515704.5999999987</v>
      </c>
      <c r="V704">
        <v>7504871.1499999985</v>
      </c>
      <c r="W704">
        <v>7494037.6999999983</v>
      </c>
      <c r="X704">
        <v>7483204.2499999981</v>
      </c>
      <c r="Y704">
        <v>7466430.3624999989</v>
      </c>
      <c r="Z704">
        <v>7449656.4749999996</v>
      </c>
      <c r="AA704">
        <v>7432882.5875000004</v>
      </c>
      <c r="AB704">
        <v>7416108.7000000011</v>
      </c>
      <c r="AC704">
        <v>7399334.8125000019</v>
      </c>
      <c r="AD704">
        <v>7382560.9250000026</v>
      </c>
      <c r="AE704">
        <v>7365787.0375000034</v>
      </c>
      <c r="AF704">
        <v>7349013.1500000041</v>
      </c>
      <c r="AG704">
        <v>7332239.2625000048</v>
      </c>
      <c r="AH704">
        <v>7315465.3750000019</v>
      </c>
    </row>
    <row r="705" spans="1:34">
      <c r="A705" t="s">
        <v>160</v>
      </c>
      <c r="B705" t="s">
        <v>179</v>
      </c>
      <c r="C705">
        <f t="shared" si="10"/>
        <v>19902010</v>
      </c>
      <c r="D705">
        <v>12205544.727272727</v>
      </c>
      <c r="E705">
        <v>12202380.454545453</v>
      </c>
      <c r="F705">
        <v>12199216.18181818</v>
      </c>
      <c r="G705">
        <v>12196051.909090906</v>
      </c>
      <c r="H705">
        <v>12192887.636363633</v>
      </c>
      <c r="I705">
        <v>12189723.36363636</v>
      </c>
      <c r="J705">
        <v>12186559.090909086</v>
      </c>
      <c r="K705">
        <v>12183394.818181813</v>
      </c>
      <c r="L705">
        <v>12180230.545454539</v>
      </c>
      <c r="M705">
        <v>12177066.272727266</v>
      </c>
      <c r="N705">
        <v>12173901.999999991</v>
      </c>
      <c r="O705">
        <v>12166130.29999999</v>
      </c>
      <c r="P705">
        <v>12158358.59999999</v>
      </c>
      <c r="Q705">
        <v>12150586.899999991</v>
      </c>
      <c r="R705">
        <v>12142815.199999992</v>
      </c>
      <c r="S705">
        <v>12135043.499999993</v>
      </c>
      <c r="T705">
        <v>12127271.799999993</v>
      </c>
      <c r="U705">
        <v>12119500.099999994</v>
      </c>
      <c r="V705">
        <v>12111728.399999995</v>
      </c>
      <c r="W705">
        <v>12103956.699999996</v>
      </c>
      <c r="X705">
        <v>12096184.999999996</v>
      </c>
      <c r="Y705">
        <v>12081720.399999997</v>
      </c>
      <c r="Z705">
        <v>12067255.799999997</v>
      </c>
      <c r="AA705">
        <v>12052791.199999997</v>
      </c>
      <c r="AB705">
        <v>12038326.599999998</v>
      </c>
      <c r="AC705">
        <v>12023861.999999998</v>
      </c>
      <c r="AD705">
        <v>12009397.399999999</v>
      </c>
      <c r="AE705">
        <v>11994932.799999999</v>
      </c>
      <c r="AF705">
        <v>11980468.199999999</v>
      </c>
      <c r="AG705">
        <v>11966003.6</v>
      </c>
      <c r="AH705">
        <v>11951538.999999996</v>
      </c>
    </row>
    <row r="706" spans="1:34">
      <c r="A706" t="s">
        <v>160</v>
      </c>
      <c r="B706" t="s">
        <v>179</v>
      </c>
      <c r="C706">
        <f t="shared" si="10"/>
        <v>2012020</v>
      </c>
      <c r="D706">
        <v>781427.00958181825</v>
      </c>
      <c r="E706">
        <v>781427.01526363648</v>
      </c>
      <c r="F706">
        <v>781427.02094545471</v>
      </c>
      <c r="G706">
        <v>781427.02662727295</v>
      </c>
      <c r="H706">
        <v>781427.03230909118</v>
      </c>
      <c r="I706">
        <v>781427.03799090942</v>
      </c>
      <c r="J706">
        <v>781427.04367272765</v>
      </c>
      <c r="K706">
        <v>781427.04935454589</v>
      </c>
      <c r="L706">
        <v>781427.05503636412</v>
      </c>
      <c r="M706">
        <v>781427.06071818236</v>
      </c>
      <c r="N706">
        <v>781427.06640000001</v>
      </c>
      <c r="O706">
        <v>781417.91630199994</v>
      </c>
      <c r="P706">
        <v>781408.76620399987</v>
      </c>
      <c r="Q706">
        <v>781399.6161059998</v>
      </c>
      <c r="R706">
        <v>781390.46600799973</v>
      </c>
      <c r="S706">
        <v>781381.31590999966</v>
      </c>
      <c r="T706">
        <v>781372.16581199958</v>
      </c>
      <c r="U706">
        <v>781363.01571399951</v>
      </c>
      <c r="V706">
        <v>781353.86561599944</v>
      </c>
      <c r="W706">
        <v>781344.71551799937</v>
      </c>
      <c r="X706">
        <v>781335.56541999953</v>
      </c>
      <c r="Y706">
        <v>781164.93270599958</v>
      </c>
      <c r="Z706">
        <v>780994.29999199964</v>
      </c>
      <c r="AA706">
        <v>780823.66727799969</v>
      </c>
      <c r="AB706">
        <v>780653.03456399974</v>
      </c>
      <c r="AC706">
        <v>780482.40184999979</v>
      </c>
      <c r="AD706">
        <v>780311.76913599984</v>
      </c>
      <c r="AE706">
        <v>780141.13642199989</v>
      </c>
      <c r="AF706">
        <v>779970.50370799995</v>
      </c>
      <c r="AG706">
        <v>779799.870994</v>
      </c>
      <c r="AH706">
        <v>779629.23828000028</v>
      </c>
    </row>
    <row r="707" spans="1:34">
      <c r="A707" t="s">
        <v>160</v>
      </c>
      <c r="B707" t="s">
        <v>181</v>
      </c>
      <c r="C707">
        <f t="shared" si="10"/>
        <v>1945</v>
      </c>
      <c r="D707">
        <v>11052151.090909092</v>
      </c>
      <c r="E707">
        <v>11018546.181818184</v>
      </c>
      <c r="F707">
        <v>10984941.272727275</v>
      </c>
      <c r="G707">
        <v>10951336.363636367</v>
      </c>
      <c r="H707">
        <v>10917731.454545459</v>
      </c>
      <c r="I707">
        <v>10884126.545454551</v>
      </c>
      <c r="J707">
        <v>10850521.636363642</v>
      </c>
      <c r="K707">
        <v>10816916.727272734</v>
      </c>
      <c r="L707">
        <v>10783311.818181826</v>
      </c>
      <c r="M707">
        <v>10749706.909090918</v>
      </c>
      <c r="N707">
        <v>10716102</v>
      </c>
      <c r="O707">
        <v>10667430.9</v>
      </c>
      <c r="P707">
        <v>10618759.800000001</v>
      </c>
      <c r="Q707">
        <v>10570088.700000001</v>
      </c>
      <c r="R707">
        <v>10521417.600000001</v>
      </c>
      <c r="S707">
        <v>10472746.500000002</v>
      </c>
      <c r="T707">
        <v>10424075.400000002</v>
      </c>
      <c r="U707">
        <v>10375404.300000003</v>
      </c>
      <c r="V707">
        <v>10326733.200000003</v>
      </c>
      <c r="W707">
        <v>10278062.100000003</v>
      </c>
      <c r="X707">
        <v>10229391</v>
      </c>
      <c r="Y707">
        <v>10163373.800000001</v>
      </c>
      <c r="Z707">
        <v>10097356.600000001</v>
      </c>
      <c r="AA707">
        <v>10031339.400000002</v>
      </c>
      <c r="AB707">
        <v>9965322.200000003</v>
      </c>
      <c r="AC707">
        <v>9899305.0000000037</v>
      </c>
      <c r="AD707">
        <v>9833287.8000000045</v>
      </c>
      <c r="AE707">
        <v>9767270.6000000052</v>
      </c>
      <c r="AF707">
        <v>9701253.400000006</v>
      </c>
      <c r="AG707">
        <v>9635236.2000000067</v>
      </c>
      <c r="AH707">
        <v>9569219</v>
      </c>
    </row>
    <row r="708" spans="1:34">
      <c r="A708" t="s">
        <v>160</v>
      </c>
      <c r="B708" t="s">
        <v>181</v>
      </c>
      <c r="C708">
        <f t="shared" si="10"/>
        <v>1945969</v>
      </c>
      <c r="D708">
        <v>5766340</v>
      </c>
      <c r="E708">
        <v>5748807</v>
      </c>
      <c r="F708">
        <v>5731274</v>
      </c>
      <c r="G708">
        <v>5713741</v>
      </c>
      <c r="H708">
        <v>5696208</v>
      </c>
      <c r="I708">
        <v>5678675</v>
      </c>
      <c r="J708">
        <v>5661142</v>
      </c>
      <c r="K708">
        <v>5643609</v>
      </c>
      <c r="L708">
        <v>5626076</v>
      </c>
      <c r="M708">
        <v>5608543</v>
      </c>
      <c r="N708">
        <v>5591010</v>
      </c>
      <c r="O708">
        <v>5565616.4000000004</v>
      </c>
      <c r="P708">
        <v>5540222.8000000007</v>
      </c>
      <c r="Q708">
        <v>5514829.2000000011</v>
      </c>
      <c r="R708">
        <v>5489435.6000000015</v>
      </c>
      <c r="S708">
        <v>5464042.0000000019</v>
      </c>
      <c r="T708">
        <v>5438648.4000000022</v>
      </c>
      <c r="U708">
        <v>5413254.8000000026</v>
      </c>
      <c r="V708">
        <v>5387861.200000003</v>
      </c>
      <c r="W708">
        <v>5362467.6000000034</v>
      </c>
      <c r="X708">
        <v>5337074</v>
      </c>
      <c r="Y708">
        <v>5302630.25</v>
      </c>
      <c r="Z708">
        <v>5268186.5</v>
      </c>
      <c r="AA708">
        <v>5233742.75</v>
      </c>
      <c r="AB708">
        <v>5199299</v>
      </c>
      <c r="AC708">
        <v>5164855.25</v>
      </c>
      <c r="AD708">
        <v>5130411.5</v>
      </c>
      <c r="AE708">
        <v>5095967.75</v>
      </c>
      <c r="AF708">
        <v>5061524</v>
      </c>
      <c r="AG708">
        <v>5027080.25</v>
      </c>
      <c r="AH708">
        <v>4992636.5</v>
      </c>
    </row>
    <row r="709" spans="1:34">
      <c r="A709" t="s">
        <v>160</v>
      </c>
      <c r="B709" t="s">
        <v>181</v>
      </c>
      <c r="C709">
        <f t="shared" si="10"/>
        <v>1970989</v>
      </c>
      <c r="D709">
        <v>2400836.3181818184</v>
      </c>
      <c r="E709">
        <v>2391725.6363636367</v>
      </c>
      <c r="F709">
        <v>2382614.9545454551</v>
      </c>
      <c r="G709">
        <v>2373504.2727272734</v>
      </c>
      <c r="H709">
        <v>2364393.5909090918</v>
      </c>
      <c r="I709">
        <v>2355282.9090909101</v>
      </c>
      <c r="J709">
        <v>2346172.2272727285</v>
      </c>
      <c r="K709">
        <v>2337061.5454545468</v>
      </c>
      <c r="L709">
        <v>2327950.8636363652</v>
      </c>
      <c r="M709">
        <v>2318840.1818181835</v>
      </c>
      <c r="N709">
        <v>2309729.5</v>
      </c>
      <c r="O709">
        <v>2294763.3250000002</v>
      </c>
      <c r="P709">
        <v>2279797.1500000004</v>
      </c>
      <c r="Q709">
        <v>2264830.9750000006</v>
      </c>
      <c r="R709">
        <v>2249864.8000000007</v>
      </c>
      <c r="S709">
        <v>2234898.6250000009</v>
      </c>
      <c r="T709">
        <v>2219932.4500000011</v>
      </c>
      <c r="U709">
        <v>2204966.2750000013</v>
      </c>
      <c r="V709">
        <v>2190000.1000000015</v>
      </c>
      <c r="W709">
        <v>2175033.9250000017</v>
      </c>
      <c r="X709">
        <v>2160067.75</v>
      </c>
      <c r="Y709">
        <v>2137764.3875000002</v>
      </c>
      <c r="Z709">
        <v>2115461.0250000004</v>
      </c>
      <c r="AA709">
        <v>2093157.6625000006</v>
      </c>
      <c r="AB709">
        <v>2070854.3000000007</v>
      </c>
      <c r="AC709">
        <v>2048550.9375000009</v>
      </c>
      <c r="AD709">
        <v>2026247.5750000011</v>
      </c>
      <c r="AE709">
        <v>2003944.2125000013</v>
      </c>
      <c r="AF709">
        <v>1981640.8500000015</v>
      </c>
      <c r="AG709">
        <v>1959337.4875000017</v>
      </c>
      <c r="AH709">
        <v>1937034.125</v>
      </c>
    </row>
    <row r="710" spans="1:34">
      <c r="A710" t="s">
        <v>160</v>
      </c>
      <c r="B710" t="s">
        <v>181</v>
      </c>
      <c r="C710">
        <f t="shared" si="10"/>
        <v>19902010</v>
      </c>
      <c r="D710">
        <v>6039309.9545454551</v>
      </c>
      <c r="E710">
        <v>6036240.9090909101</v>
      </c>
      <c r="F710">
        <v>6033171.8636363652</v>
      </c>
      <c r="G710">
        <v>6030102.8181818202</v>
      </c>
      <c r="H710">
        <v>6027033.7727272753</v>
      </c>
      <c r="I710">
        <v>6023964.7272727303</v>
      </c>
      <c r="J710">
        <v>6020895.6818181854</v>
      </c>
      <c r="K710">
        <v>6017826.6363636404</v>
      </c>
      <c r="L710">
        <v>6014757.5909090955</v>
      </c>
      <c r="M710">
        <v>6011688.5454545505</v>
      </c>
      <c r="N710">
        <v>6008619.5</v>
      </c>
      <c r="O710">
        <v>6001059.0999999996</v>
      </c>
      <c r="P710">
        <v>5993498.6999999993</v>
      </c>
      <c r="Q710">
        <v>5985938.2999999989</v>
      </c>
      <c r="R710">
        <v>5978377.8999999985</v>
      </c>
      <c r="S710">
        <v>5970817.4999999981</v>
      </c>
      <c r="T710">
        <v>5963257.0999999978</v>
      </c>
      <c r="U710">
        <v>5955696.6999999974</v>
      </c>
      <c r="V710">
        <v>5948136.299999997</v>
      </c>
      <c r="W710">
        <v>5940575.8999999966</v>
      </c>
      <c r="X710">
        <v>5933015.5</v>
      </c>
      <c r="Y710">
        <v>5918782.6500000004</v>
      </c>
      <c r="Z710">
        <v>5904549.8000000007</v>
      </c>
      <c r="AA710">
        <v>5890316.9500000011</v>
      </c>
      <c r="AB710">
        <v>5876084.1000000015</v>
      </c>
      <c r="AC710">
        <v>5861851.2500000019</v>
      </c>
      <c r="AD710">
        <v>5847618.4000000022</v>
      </c>
      <c r="AE710">
        <v>5833385.5500000026</v>
      </c>
      <c r="AF710">
        <v>5819152.700000003</v>
      </c>
      <c r="AG710">
        <v>5804919.8500000034</v>
      </c>
      <c r="AH710">
        <v>5790687</v>
      </c>
    </row>
    <row r="711" spans="1:34">
      <c r="A711" t="s">
        <v>160</v>
      </c>
      <c r="B711" t="s">
        <v>181</v>
      </c>
      <c r="C711">
        <f t="shared" si="10"/>
        <v>2012020</v>
      </c>
      <c r="D711">
        <v>1462628.1448863635</v>
      </c>
      <c r="E711">
        <v>1462628.1335227271</v>
      </c>
      <c r="F711">
        <v>1462628.1221590906</v>
      </c>
      <c r="G711">
        <v>1462628.1107954541</v>
      </c>
      <c r="H711">
        <v>1462628.0994318177</v>
      </c>
      <c r="I711">
        <v>1462628.0880681812</v>
      </c>
      <c r="J711">
        <v>1462628.0767045447</v>
      </c>
      <c r="K711">
        <v>1462628.0653409082</v>
      </c>
      <c r="L711">
        <v>1462628.0539772718</v>
      </c>
      <c r="M711">
        <v>1462628.0426136353</v>
      </c>
      <c r="N711">
        <v>1462628.03125</v>
      </c>
      <c r="O711">
        <v>1462609.6945310002</v>
      </c>
      <c r="P711">
        <v>1462591.3578120004</v>
      </c>
      <c r="Q711">
        <v>1462573.0210930007</v>
      </c>
      <c r="R711">
        <v>1462554.6843740009</v>
      </c>
      <c r="S711">
        <v>1462536.3476550011</v>
      </c>
      <c r="T711">
        <v>1462518.0109360013</v>
      </c>
      <c r="U711">
        <v>1462499.6742170015</v>
      </c>
      <c r="V711">
        <v>1462481.3374980018</v>
      </c>
      <c r="W711">
        <v>1462463.000779002</v>
      </c>
      <c r="X711">
        <v>1462444.664060001</v>
      </c>
      <c r="Y711">
        <v>1462121.5054670009</v>
      </c>
      <c r="Z711">
        <v>1461798.3468740007</v>
      </c>
      <c r="AA711">
        <v>1461475.1882810006</v>
      </c>
      <c r="AB711">
        <v>1461152.0296880004</v>
      </c>
      <c r="AC711">
        <v>1460828.8710950003</v>
      </c>
      <c r="AD711">
        <v>1460505.7125020002</v>
      </c>
      <c r="AE711">
        <v>1460182.553909</v>
      </c>
      <c r="AF711">
        <v>1459859.3953159999</v>
      </c>
      <c r="AG711">
        <v>1459536.2367229997</v>
      </c>
      <c r="AH711">
        <v>1459213.0781300003</v>
      </c>
    </row>
    <row r="712" spans="1:34">
      <c r="A712" t="s">
        <v>160</v>
      </c>
      <c r="B712" t="s">
        <v>183</v>
      </c>
      <c r="C712">
        <f t="shared" ref="C712:C775" si="11">C707</f>
        <v>1945</v>
      </c>
      <c r="D712">
        <v>3648584.1818181816</v>
      </c>
      <c r="E712">
        <v>3637490.3636363633</v>
      </c>
      <c r="F712">
        <v>3626396.5454545449</v>
      </c>
      <c r="G712">
        <v>3615302.7272727266</v>
      </c>
      <c r="H712">
        <v>3604208.9090909082</v>
      </c>
      <c r="I712">
        <v>3593115.0909090899</v>
      </c>
      <c r="J712">
        <v>3582021.2727272715</v>
      </c>
      <c r="K712">
        <v>3570927.4545454532</v>
      </c>
      <c r="L712">
        <v>3559833.6363636348</v>
      </c>
      <c r="M712">
        <v>3548739.8181818165</v>
      </c>
      <c r="N712">
        <v>3537646</v>
      </c>
      <c r="O712">
        <v>3521328</v>
      </c>
      <c r="P712">
        <v>3505010</v>
      </c>
      <c r="Q712">
        <v>3488692</v>
      </c>
      <c r="R712">
        <v>3472374</v>
      </c>
      <c r="S712">
        <v>3456056</v>
      </c>
      <c r="T712">
        <v>3439738</v>
      </c>
      <c r="U712">
        <v>3423420</v>
      </c>
      <c r="V712">
        <v>3407102</v>
      </c>
      <c r="W712">
        <v>3390784</v>
      </c>
      <c r="X712">
        <v>3374466</v>
      </c>
      <c r="Y712">
        <v>3352167.75</v>
      </c>
      <c r="Z712">
        <v>3329869.5</v>
      </c>
      <c r="AA712">
        <v>3307571.25</v>
      </c>
      <c r="AB712">
        <v>3285273</v>
      </c>
      <c r="AC712">
        <v>3262974.75</v>
      </c>
      <c r="AD712">
        <v>3240676.5</v>
      </c>
      <c r="AE712">
        <v>3218378.25</v>
      </c>
      <c r="AF712">
        <v>3196080</v>
      </c>
      <c r="AG712">
        <v>3173781.75</v>
      </c>
      <c r="AH712">
        <v>3151483.5</v>
      </c>
    </row>
    <row r="713" spans="1:34">
      <c r="A713" t="s">
        <v>160</v>
      </c>
      <c r="B713" t="s">
        <v>183</v>
      </c>
      <c r="C713">
        <f t="shared" si="11"/>
        <v>1945969</v>
      </c>
      <c r="D713">
        <v>1903609.2954545454</v>
      </c>
      <c r="E713">
        <v>1897821.2159090908</v>
      </c>
      <c r="F713">
        <v>1892033.1363636362</v>
      </c>
      <c r="G713">
        <v>1886245.0568181816</v>
      </c>
      <c r="H713">
        <v>1880456.9772727271</v>
      </c>
      <c r="I713">
        <v>1874668.8977272725</v>
      </c>
      <c r="J713">
        <v>1868880.8181818179</v>
      </c>
      <c r="K713">
        <v>1863092.7386363633</v>
      </c>
      <c r="L713">
        <v>1857304.6590909087</v>
      </c>
      <c r="M713">
        <v>1851516.5795454541</v>
      </c>
      <c r="N713">
        <v>1845728.5</v>
      </c>
      <c r="O713">
        <v>1837214.75</v>
      </c>
      <c r="P713">
        <v>1828701</v>
      </c>
      <c r="Q713">
        <v>1820187.25</v>
      </c>
      <c r="R713">
        <v>1811673.5</v>
      </c>
      <c r="S713">
        <v>1803159.75</v>
      </c>
      <c r="T713">
        <v>1794646</v>
      </c>
      <c r="U713">
        <v>1786132.25</v>
      </c>
      <c r="V713">
        <v>1777618.5</v>
      </c>
      <c r="W713">
        <v>1769104.75</v>
      </c>
      <c r="X713">
        <v>1760591</v>
      </c>
      <c r="Y713">
        <v>1748957.1375</v>
      </c>
      <c r="Z713">
        <v>1737323.2749999999</v>
      </c>
      <c r="AA713">
        <v>1725689.4124999999</v>
      </c>
      <c r="AB713">
        <v>1714055.5499999998</v>
      </c>
      <c r="AC713">
        <v>1702421.6874999998</v>
      </c>
      <c r="AD713">
        <v>1690787.8249999997</v>
      </c>
      <c r="AE713">
        <v>1679153.9624999997</v>
      </c>
      <c r="AF713">
        <v>1667520.0999999996</v>
      </c>
      <c r="AG713">
        <v>1655886.2374999996</v>
      </c>
      <c r="AH713">
        <v>1644252.375</v>
      </c>
    </row>
    <row r="714" spans="1:34">
      <c r="A714" t="s">
        <v>160</v>
      </c>
      <c r="B714" t="s">
        <v>183</v>
      </c>
      <c r="C714">
        <f t="shared" si="11"/>
        <v>1970989</v>
      </c>
      <c r="D714">
        <v>4746616.7386363633</v>
      </c>
      <c r="E714">
        <v>4743005.0397727266</v>
      </c>
      <c r="F714">
        <v>4739393.3409090899</v>
      </c>
      <c r="G714">
        <v>4735781.6420454532</v>
      </c>
      <c r="H714">
        <v>4732169.9431818165</v>
      </c>
      <c r="I714">
        <v>4728558.2443181798</v>
      </c>
      <c r="J714">
        <v>4724946.5454545431</v>
      </c>
      <c r="K714">
        <v>4721334.8465909064</v>
      </c>
      <c r="L714">
        <v>4717723.1477272697</v>
      </c>
      <c r="M714">
        <v>4714111.448863633</v>
      </c>
      <c r="N714">
        <v>4710499.7499999963</v>
      </c>
      <c r="O714">
        <v>4703711.8562499965</v>
      </c>
      <c r="P714">
        <v>4696923.9624999966</v>
      </c>
      <c r="Q714">
        <v>4690136.0687499968</v>
      </c>
      <c r="R714">
        <v>4683348.174999997</v>
      </c>
      <c r="S714">
        <v>4676560.2812499972</v>
      </c>
      <c r="T714">
        <v>4669772.3874999974</v>
      </c>
      <c r="U714">
        <v>4662984.4937499976</v>
      </c>
      <c r="V714">
        <v>4656196.5999999978</v>
      </c>
      <c r="W714">
        <v>4649408.706249998</v>
      </c>
      <c r="X714">
        <v>4642620.8124999981</v>
      </c>
      <c r="Y714">
        <v>4631584.4187499983</v>
      </c>
      <c r="Z714">
        <v>4620548.0249999985</v>
      </c>
      <c r="AA714">
        <v>4609511.6312499987</v>
      </c>
      <c r="AB714">
        <v>4598475.2374999989</v>
      </c>
      <c r="AC714">
        <v>4587438.8437499991</v>
      </c>
      <c r="AD714">
        <v>4576402.4499999993</v>
      </c>
      <c r="AE714">
        <v>4565366.0562499994</v>
      </c>
      <c r="AF714">
        <v>4554329.6624999996</v>
      </c>
      <c r="AG714">
        <v>4543293.2687499998</v>
      </c>
      <c r="AH714">
        <v>4532256.8750000009</v>
      </c>
    </row>
    <row r="715" spans="1:34">
      <c r="A715" t="s">
        <v>160</v>
      </c>
      <c r="B715" t="s">
        <v>183</v>
      </c>
      <c r="C715">
        <f t="shared" si="11"/>
        <v>19902010</v>
      </c>
      <c r="D715">
        <v>8018455.25</v>
      </c>
      <c r="E715">
        <v>8016415.25</v>
      </c>
      <c r="F715">
        <v>8014375.25</v>
      </c>
      <c r="G715">
        <v>8012335.25</v>
      </c>
      <c r="H715">
        <v>8010295.25</v>
      </c>
      <c r="I715">
        <v>8008255.25</v>
      </c>
      <c r="J715">
        <v>8006215.25</v>
      </c>
      <c r="K715">
        <v>8004175.25</v>
      </c>
      <c r="L715">
        <v>8002135.25</v>
      </c>
      <c r="M715">
        <v>8000095.25</v>
      </c>
      <c r="N715">
        <v>7998055.25</v>
      </c>
      <c r="O715">
        <v>7992476.125</v>
      </c>
      <c r="P715">
        <v>7986897</v>
      </c>
      <c r="Q715">
        <v>7981317.875</v>
      </c>
      <c r="R715">
        <v>7975738.75</v>
      </c>
      <c r="S715">
        <v>7970159.625</v>
      </c>
      <c r="T715">
        <v>7964580.5</v>
      </c>
      <c r="U715">
        <v>7959001.375</v>
      </c>
      <c r="V715">
        <v>7953422.25</v>
      </c>
      <c r="W715">
        <v>7947843.125</v>
      </c>
      <c r="X715">
        <v>7942264</v>
      </c>
      <c r="Y715">
        <v>7931305.875</v>
      </c>
      <c r="Z715">
        <v>7920347.75</v>
      </c>
      <c r="AA715">
        <v>7909389.625</v>
      </c>
      <c r="AB715">
        <v>7898431.5</v>
      </c>
      <c r="AC715">
        <v>7887473.375</v>
      </c>
      <c r="AD715">
        <v>7876515.25</v>
      </c>
      <c r="AE715">
        <v>7865557.125</v>
      </c>
      <c r="AF715">
        <v>7854599</v>
      </c>
      <c r="AG715">
        <v>7843640.875</v>
      </c>
      <c r="AH715">
        <v>7832682.75</v>
      </c>
    </row>
    <row r="716" spans="1:34">
      <c r="A716" t="s">
        <v>160</v>
      </c>
      <c r="B716" t="s">
        <v>183</v>
      </c>
      <c r="C716">
        <f t="shared" si="11"/>
        <v>2012020</v>
      </c>
      <c r="D716">
        <v>616430.19069999992</v>
      </c>
      <c r="E716">
        <v>616430.18998999987</v>
      </c>
      <c r="F716">
        <v>616430.18927999982</v>
      </c>
      <c r="G716">
        <v>616430.18856999977</v>
      </c>
      <c r="H716">
        <v>616430.18785999971</v>
      </c>
      <c r="I716">
        <v>616430.18714999966</v>
      </c>
      <c r="J716">
        <v>616430.18643999961</v>
      </c>
      <c r="K716">
        <v>616430.18572999956</v>
      </c>
      <c r="L716">
        <v>616430.18501999951</v>
      </c>
      <c r="M716">
        <v>616430.18430999946</v>
      </c>
      <c r="N716">
        <v>616430.18359999952</v>
      </c>
      <c r="O716">
        <v>616420.46602099948</v>
      </c>
      <c r="P716">
        <v>616410.74844199943</v>
      </c>
      <c r="Q716">
        <v>616401.03086299938</v>
      </c>
      <c r="R716">
        <v>616391.31328399933</v>
      </c>
      <c r="S716">
        <v>616381.59570499929</v>
      </c>
      <c r="T716">
        <v>616371.87812599924</v>
      </c>
      <c r="U716">
        <v>616362.16054699919</v>
      </c>
      <c r="V716">
        <v>616352.44296799914</v>
      </c>
      <c r="W716">
        <v>616342.7253889991</v>
      </c>
      <c r="X716">
        <v>616333.00780999917</v>
      </c>
      <c r="Y716">
        <v>616158.09765399923</v>
      </c>
      <c r="Z716">
        <v>615983.18749799929</v>
      </c>
      <c r="AA716">
        <v>615808.27734199935</v>
      </c>
      <c r="AB716">
        <v>615633.36718599941</v>
      </c>
      <c r="AC716">
        <v>615458.45702999947</v>
      </c>
      <c r="AD716">
        <v>615283.54687399953</v>
      </c>
      <c r="AE716">
        <v>615108.63671799959</v>
      </c>
      <c r="AF716">
        <v>614933.72656199965</v>
      </c>
      <c r="AG716">
        <v>614758.81640599971</v>
      </c>
      <c r="AH716">
        <v>614583.90624999965</v>
      </c>
    </row>
    <row r="717" spans="1:34">
      <c r="A717" t="s">
        <v>160</v>
      </c>
      <c r="B717" t="s">
        <v>185</v>
      </c>
      <c r="C717">
        <f t="shared" si="11"/>
        <v>1945</v>
      </c>
      <c r="D717">
        <v>7813654.3636363633</v>
      </c>
      <c r="E717">
        <v>7790054.7272727266</v>
      </c>
      <c r="F717">
        <v>7766455.0909090899</v>
      </c>
      <c r="G717">
        <v>7742855.4545454532</v>
      </c>
      <c r="H717">
        <v>7719255.8181818165</v>
      </c>
      <c r="I717">
        <v>7695656.1818181798</v>
      </c>
      <c r="J717">
        <v>7672056.5454545431</v>
      </c>
      <c r="K717">
        <v>7648456.9090909064</v>
      </c>
      <c r="L717">
        <v>7624857.2727272697</v>
      </c>
      <c r="M717">
        <v>7601257.636363633</v>
      </c>
      <c r="N717">
        <v>7577658</v>
      </c>
      <c r="O717">
        <v>7543573.5999999996</v>
      </c>
      <c r="P717">
        <v>7509489.1999999993</v>
      </c>
      <c r="Q717">
        <v>7475404.7999999989</v>
      </c>
      <c r="R717">
        <v>7441320.3999999985</v>
      </c>
      <c r="S717">
        <v>7407235.9999999981</v>
      </c>
      <c r="T717">
        <v>7373151.5999999978</v>
      </c>
      <c r="U717">
        <v>7339067.1999999974</v>
      </c>
      <c r="V717">
        <v>7304982.799999997</v>
      </c>
      <c r="W717">
        <v>7270898.3999999966</v>
      </c>
      <c r="X717">
        <v>7236814</v>
      </c>
      <c r="Y717">
        <v>7190459.9500000002</v>
      </c>
      <c r="Z717">
        <v>7144105.9000000004</v>
      </c>
      <c r="AA717">
        <v>7097751.8500000006</v>
      </c>
      <c r="AB717">
        <v>7051397.8000000007</v>
      </c>
      <c r="AC717">
        <v>7005043.7500000009</v>
      </c>
      <c r="AD717">
        <v>6958689.7000000011</v>
      </c>
      <c r="AE717">
        <v>6912335.6500000013</v>
      </c>
      <c r="AF717">
        <v>6865981.6000000015</v>
      </c>
      <c r="AG717">
        <v>6819627.5500000017</v>
      </c>
      <c r="AH717">
        <v>6773273.5</v>
      </c>
    </row>
    <row r="718" spans="1:34">
      <c r="A718" t="s">
        <v>160</v>
      </c>
      <c r="B718" t="s">
        <v>185</v>
      </c>
      <c r="C718">
        <f t="shared" si="11"/>
        <v>1945969</v>
      </c>
      <c r="D718">
        <v>4076689.4090909092</v>
      </c>
      <c r="E718">
        <v>4064376.5681818184</v>
      </c>
      <c r="F718">
        <v>4052063.7272727275</v>
      </c>
      <c r="G718">
        <v>4039750.8863636367</v>
      </c>
      <c r="H718">
        <v>4027438.0454545459</v>
      </c>
      <c r="I718">
        <v>4015125.2045454551</v>
      </c>
      <c r="J718">
        <v>4002812.3636363642</v>
      </c>
      <c r="K718">
        <v>3990499.5227272734</v>
      </c>
      <c r="L718">
        <v>3978186.6818181826</v>
      </c>
      <c r="M718">
        <v>3965873.8409090918</v>
      </c>
      <c r="N718">
        <v>3953561</v>
      </c>
      <c r="O718">
        <v>3935777.8250000002</v>
      </c>
      <c r="P718">
        <v>3917994.6500000004</v>
      </c>
      <c r="Q718">
        <v>3900211.4750000006</v>
      </c>
      <c r="R718">
        <v>3882428.3000000007</v>
      </c>
      <c r="S718">
        <v>3864645.1250000009</v>
      </c>
      <c r="T718">
        <v>3846861.9500000011</v>
      </c>
      <c r="U718">
        <v>3829078.7750000013</v>
      </c>
      <c r="V718">
        <v>3811295.6000000015</v>
      </c>
      <c r="W718">
        <v>3793512.4250000017</v>
      </c>
      <c r="X718">
        <v>3775729.25</v>
      </c>
      <c r="Y718">
        <v>3751544.5249999999</v>
      </c>
      <c r="Z718">
        <v>3727359.8</v>
      </c>
      <c r="AA718">
        <v>3703175.0749999997</v>
      </c>
      <c r="AB718">
        <v>3678990.3499999996</v>
      </c>
      <c r="AC718">
        <v>3654805.6249999995</v>
      </c>
      <c r="AD718">
        <v>3630620.8999999994</v>
      </c>
      <c r="AE718">
        <v>3606436.1749999993</v>
      </c>
      <c r="AF718">
        <v>3582251.4499999993</v>
      </c>
      <c r="AG718">
        <v>3558066.7249999992</v>
      </c>
      <c r="AH718">
        <v>3533882</v>
      </c>
    </row>
    <row r="719" spans="1:34">
      <c r="A719" t="s">
        <v>160</v>
      </c>
      <c r="B719" t="s">
        <v>185</v>
      </c>
      <c r="C719">
        <f t="shared" si="11"/>
        <v>1970989</v>
      </c>
      <c r="D719">
        <v>1697099.6136363635</v>
      </c>
      <c r="E719">
        <v>1690448.3522727271</v>
      </c>
      <c r="F719">
        <v>1683797.0909090906</v>
      </c>
      <c r="G719">
        <v>1677145.8295454541</v>
      </c>
      <c r="H719">
        <v>1670494.5681818177</v>
      </c>
      <c r="I719">
        <v>1663843.3068181812</v>
      </c>
      <c r="J719">
        <v>1657192.0454545447</v>
      </c>
      <c r="K719">
        <v>1650540.7840909082</v>
      </c>
      <c r="L719">
        <v>1643889.5227272718</v>
      </c>
      <c r="M719">
        <v>1637238.2613636353</v>
      </c>
      <c r="N719">
        <v>1630587</v>
      </c>
      <c r="O719">
        <v>1618686.9499999997</v>
      </c>
      <c r="P719">
        <v>1606786.8999999994</v>
      </c>
      <c r="Q719">
        <v>1594886.8499999992</v>
      </c>
      <c r="R719">
        <v>1582986.7999999989</v>
      </c>
      <c r="S719">
        <v>1571086.7499999986</v>
      </c>
      <c r="T719">
        <v>1559186.6999999983</v>
      </c>
      <c r="U719">
        <v>1547286.649999998</v>
      </c>
      <c r="V719">
        <v>1535386.5999999978</v>
      </c>
      <c r="W719">
        <v>1523486.5499999975</v>
      </c>
      <c r="X719">
        <v>1511586.5</v>
      </c>
      <c r="Y719">
        <v>1492961.3249999997</v>
      </c>
      <c r="Z719">
        <v>1474336.1499999994</v>
      </c>
      <c r="AA719">
        <v>1455710.9749999992</v>
      </c>
      <c r="AB719">
        <v>1437085.7999999989</v>
      </c>
      <c r="AC719">
        <v>1418460.6249999986</v>
      </c>
      <c r="AD719">
        <v>1399835.4499999983</v>
      </c>
      <c r="AE719">
        <v>1381210.274999998</v>
      </c>
      <c r="AF719">
        <v>1362585.0999999978</v>
      </c>
      <c r="AG719">
        <v>1343959.9249999975</v>
      </c>
      <c r="AH719">
        <v>1325334.75</v>
      </c>
    </row>
    <row r="720" spans="1:34">
      <c r="A720" t="s">
        <v>160</v>
      </c>
      <c r="B720" t="s">
        <v>185</v>
      </c>
      <c r="C720">
        <f t="shared" si="11"/>
        <v>19902010</v>
      </c>
      <c r="D720">
        <v>9519151.4545454532</v>
      </c>
      <c r="E720">
        <v>9516565.9090909064</v>
      </c>
      <c r="F720">
        <v>9513980.3636363596</v>
      </c>
      <c r="G720">
        <v>9511394.8181818128</v>
      </c>
      <c r="H720">
        <v>9508809.272727266</v>
      </c>
      <c r="I720">
        <v>9506223.7272727191</v>
      </c>
      <c r="J720">
        <v>9503638.1818181723</v>
      </c>
      <c r="K720">
        <v>9501052.6363636255</v>
      </c>
      <c r="L720">
        <v>9498467.0909090787</v>
      </c>
      <c r="M720">
        <v>9495881.5454545319</v>
      </c>
      <c r="N720">
        <v>9493295.9999999907</v>
      </c>
      <c r="O720">
        <v>9485584.5499999896</v>
      </c>
      <c r="P720">
        <v>9477873.0999999903</v>
      </c>
      <c r="Q720">
        <v>9470161.6499999911</v>
      </c>
      <c r="R720">
        <v>9462450.1999999918</v>
      </c>
      <c r="S720">
        <v>9454738.7499999925</v>
      </c>
      <c r="T720">
        <v>9447027.2999999933</v>
      </c>
      <c r="U720">
        <v>9439315.849999994</v>
      </c>
      <c r="V720">
        <v>9431604.3999999948</v>
      </c>
      <c r="W720">
        <v>9423892.9499999955</v>
      </c>
      <c r="X720">
        <v>9416181.4999999963</v>
      </c>
      <c r="Y720">
        <v>9401076.8499999959</v>
      </c>
      <c r="Z720">
        <v>9385972.1999999955</v>
      </c>
      <c r="AA720">
        <v>9370867.5499999952</v>
      </c>
      <c r="AB720">
        <v>9355762.8999999948</v>
      </c>
      <c r="AC720">
        <v>9340658.2499999944</v>
      </c>
      <c r="AD720">
        <v>9325553.599999994</v>
      </c>
      <c r="AE720">
        <v>9310448.9499999937</v>
      </c>
      <c r="AF720">
        <v>9295344.2999999933</v>
      </c>
      <c r="AG720">
        <v>9280239.6499999929</v>
      </c>
      <c r="AH720">
        <v>9265134.9999999963</v>
      </c>
    </row>
    <row r="721" spans="1:34">
      <c r="A721" t="s">
        <v>160</v>
      </c>
      <c r="B721" t="s">
        <v>185</v>
      </c>
      <c r="C721">
        <f t="shared" si="11"/>
        <v>2012020</v>
      </c>
      <c r="D721">
        <v>894761.44211727264</v>
      </c>
      <c r="E721">
        <v>894761.43501454534</v>
      </c>
      <c r="F721">
        <v>894761.42791181803</v>
      </c>
      <c r="G721">
        <v>894761.42080909072</v>
      </c>
      <c r="H721">
        <v>894761.41370636341</v>
      </c>
      <c r="I721">
        <v>894761.4066036361</v>
      </c>
      <c r="J721">
        <v>894761.3995009088</v>
      </c>
      <c r="K721">
        <v>894761.39239818149</v>
      </c>
      <c r="L721">
        <v>894761.38529545418</v>
      </c>
      <c r="M721">
        <v>894761.37819272687</v>
      </c>
      <c r="N721">
        <v>894761.37109000026</v>
      </c>
      <c r="O721">
        <v>894748.46679400024</v>
      </c>
      <c r="P721">
        <v>894735.56249800022</v>
      </c>
      <c r="Q721">
        <v>894722.6582020002</v>
      </c>
      <c r="R721">
        <v>894709.75390600017</v>
      </c>
      <c r="S721">
        <v>894696.84961000015</v>
      </c>
      <c r="T721">
        <v>894683.94531400013</v>
      </c>
      <c r="U721">
        <v>894671.04101800011</v>
      </c>
      <c r="V721">
        <v>894658.13672200008</v>
      </c>
      <c r="W721">
        <v>894645.23242600006</v>
      </c>
      <c r="X721">
        <v>894632.32813000004</v>
      </c>
      <c r="Y721">
        <v>894365.73086400004</v>
      </c>
      <c r="Z721">
        <v>894099.13359800004</v>
      </c>
      <c r="AA721">
        <v>893832.53633200005</v>
      </c>
      <c r="AB721">
        <v>893565.93906600005</v>
      </c>
      <c r="AC721">
        <v>893299.34180000005</v>
      </c>
      <c r="AD721">
        <v>893032.74453400006</v>
      </c>
      <c r="AE721">
        <v>892766.14726800006</v>
      </c>
      <c r="AF721">
        <v>892499.55000200006</v>
      </c>
      <c r="AG721">
        <v>892232.95273600006</v>
      </c>
      <c r="AH721">
        <v>891966.35546999995</v>
      </c>
    </row>
    <row r="722" spans="1:34">
      <c r="A722" t="s">
        <v>162</v>
      </c>
      <c r="B722" t="s">
        <v>175</v>
      </c>
      <c r="C722">
        <f t="shared" si="11"/>
        <v>1945</v>
      </c>
      <c r="D722">
        <v>7949349.5454545459</v>
      </c>
      <c r="E722">
        <v>7936106.5909090918</v>
      </c>
      <c r="F722">
        <v>7922863.6363636376</v>
      </c>
      <c r="G722">
        <v>7909620.6818181835</v>
      </c>
      <c r="H722">
        <v>7896377.7272727294</v>
      </c>
      <c r="I722">
        <v>7883134.7727272753</v>
      </c>
      <c r="J722">
        <v>7869891.8181818211</v>
      </c>
      <c r="K722">
        <v>7856648.863636367</v>
      </c>
      <c r="L722">
        <v>7843405.9090909129</v>
      </c>
      <c r="M722">
        <v>7830162.9545454588</v>
      </c>
      <c r="N722">
        <v>7816920</v>
      </c>
      <c r="O722">
        <v>7796445.7000000002</v>
      </c>
      <c r="P722">
        <v>7775971.4000000004</v>
      </c>
      <c r="Q722">
        <v>7755497.1000000006</v>
      </c>
      <c r="R722">
        <v>7735022.8000000007</v>
      </c>
      <c r="S722">
        <v>7714548.5000000009</v>
      </c>
      <c r="T722">
        <v>7694074.2000000011</v>
      </c>
      <c r="U722">
        <v>7673599.9000000013</v>
      </c>
      <c r="V722">
        <v>7653125.6000000015</v>
      </c>
      <c r="W722">
        <v>7632651.3000000017</v>
      </c>
      <c r="X722">
        <v>7612177</v>
      </c>
      <c r="Y722">
        <v>7583497.0499999998</v>
      </c>
      <c r="Z722">
        <v>7554817.0999999996</v>
      </c>
      <c r="AA722">
        <v>7526137.1499999994</v>
      </c>
      <c r="AB722">
        <v>7497457.1999999993</v>
      </c>
      <c r="AC722">
        <v>7468777.2499999991</v>
      </c>
      <c r="AD722">
        <v>7440097.2999999989</v>
      </c>
      <c r="AE722">
        <v>7411417.3499999987</v>
      </c>
      <c r="AF722">
        <v>7382737.3999999985</v>
      </c>
      <c r="AG722">
        <v>7354057.4499999983</v>
      </c>
      <c r="AH722">
        <v>7325377.5</v>
      </c>
    </row>
    <row r="723" spans="1:34">
      <c r="A723" t="s">
        <v>162</v>
      </c>
      <c r="B723" t="s">
        <v>175</v>
      </c>
      <c r="C723">
        <f t="shared" si="11"/>
        <v>1945969</v>
      </c>
      <c r="D723">
        <v>7337861.2727272725</v>
      </c>
      <c r="E723">
        <v>7325637.0454545449</v>
      </c>
      <c r="F723">
        <v>7313412.8181818174</v>
      </c>
      <c r="G723">
        <v>7301188.5909090899</v>
      </c>
      <c r="H723">
        <v>7288964.3636363624</v>
      </c>
      <c r="I723">
        <v>7276740.1363636348</v>
      </c>
      <c r="J723">
        <v>7264515.9090909073</v>
      </c>
      <c r="K723">
        <v>7252291.6818181798</v>
      </c>
      <c r="L723">
        <v>7240067.4545454523</v>
      </c>
      <c r="M723">
        <v>7227843.2272727247</v>
      </c>
      <c r="N723">
        <v>7215619</v>
      </c>
      <c r="O723">
        <v>7196719.5999999996</v>
      </c>
      <c r="P723">
        <v>7177820.1999999993</v>
      </c>
      <c r="Q723">
        <v>7158920.7999999989</v>
      </c>
      <c r="R723">
        <v>7140021.3999999985</v>
      </c>
      <c r="S723">
        <v>7121121.9999999981</v>
      </c>
      <c r="T723">
        <v>7102222.5999999978</v>
      </c>
      <c r="U723">
        <v>7083323.1999999974</v>
      </c>
      <c r="V723">
        <v>7064423.799999997</v>
      </c>
      <c r="W723">
        <v>7045524.3999999966</v>
      </c>
      <c r="X723">
        <v>7026625</v>
      </c>
      <c r="Y723">
        <v>7000151.2000000002</v>
      </c>
      <c r="Z723">
        <v>6973677.4000000004</v>
      </c>
      <c r="AA723">
        <v>6947203.6000000006</v>
      </c>
      <c r="AB723">
        <v>6920729.8000000007</v>
      </c>
      <c r="AC723">
        <v>6894256.0000000009</v>
      </c>
      <c r="AD723">
        <v>6867782.2000000011</v>
      </c>
      <c r="AE723">
        <v>6841308.4000000013</v>
      </c>
      <c r="AF723">
        <v>6814834.6000000015</v>
      </c>
      <c r="AG723">
        <v>6788360.8000000017</v>
      </c>
      <c r="AH723">
        <v>6761887</v>
      </c>
    </row>
    <row r="724" spans="1:34">
      <c r="A724" t="s">
        <v>162</v>
      </c>
      <c r="B724" t="s">
        <v>175</v>
      </c>
      <c r="C724">
        <f t="shared" si="11"/>
        <v>1970989</v>
      </c>
      <c r="D724">
        <v>3052348.8863636367</v>
      </c>
      <c r="E724">
        <v>3042162.0227272734</v>
      </c>
      <c r="F724">
        <v>3031975.1590909101</v>
      </c>
      <c r="G724">
        <v>3021788.2954545468</v>
      </c>
      <c r="H724">
        <v>3011601.4318181835</v>
      </c>
      <c r="I724">
        <v>3001414.5681818202</v>
      </c>
      <c r="J724">
        <v>2991227.7045454569</v>
      </c>
      <c r="K724">
        <v>2981040.8409090936</v>
      </c>
      <c r="L724">
        <v>2970853.9772727303</v>
      </c>
      <c r="M724">
        <v>2960667.113636367</v>
      </c>
      <c r="N724">
        <v>2950480.25</v>
      </c>
      <c r="O724">
        <v>2934730.75</v>
      </c>
      <c r="P724">
        <v>2918981.25</v>
      </c>
      <c r="Q724">
        <v>2903231.75</v>
      </c>
      <c r="R724">
        <v>2887482.25</v>
      </c>
      <c r="S724">
        <v>2871732.75</v>
      </c>
      <c r="T724">
        <v>2855983.25</v>
      </c>
      <c r="U724">
        <v>2840233.75</v>
      </c>
      <c r="V724">
        <v>2824484.25</v>
      </c>
      <c r="W724">
        <v>2808734.75</v>
      </c>
      <c r="X724">
        <v>2792985.25</v>
      </c>
      <c r="Y724">
        <v>2770923.75</v>
      </c>
      <c r="Z724">
        <v>2748862.25</v>
      </c>
      <c r="AA724">
        <v>2726800.75</v>
      </c>
      <c r="AB724">
        <v>2704739.25</v>
      </c>
      <c r="AC724">
        <v>2682677.75</v>
      </c>
      <c r="AD724">
        <v>2660616.25</v>
      </c>
      <c r="AE724">
        <v>2638554.75</v>
      </c>
      <c r="AF724">
        <v>2616493.25</v>
      </c>
      <c r="AG724">
        <v>2594431.75</v>
      </c>
      <c r="AH724">
        <v>2572370.25</v>
      </c>
    </row>
    <row r="725" spans="1:34">
      <c r="A725" t="s">
        <v>162</v>
      </c>
      <c r="B725" t="s">
        <v>175</v>
      </c>
      <c r="C725">
        <f t="shared" si="11"/>
        <v>19902010</v>
      </c>
      <c r="D725">
        <v>6089337.4772727275</v>
      </c>
      <c r="E725">
        <v>6079659.9545454551</v>
      </c>
      <c r="F725">
        <v>6069982.4318181826</v>
      </c>
      <c r="G725">
        <v>6060304.9090909101</v>
      </c>
      <c r="H725">
        <v>6050627.3863636376</v>
      </c>
      <c r="I725">
        <v>6040949.8636363652</v>
      </c>
      <c r="J725">
        <v>6031272.3409090927</v>
      </c>
      <c r="K725">
        <v>6021594.8181818202</v>
      </c>
      <c r="L725">
        <v>6011917.2954545477</v>
      </c>
      <c r="M725">
        <v>6002239.7727272753</v>
      </c>
      <c r="N725">
        <v>5992562.25</v>
      </c>
      <c r="O725">
        <v>5977594.7249999996</v>
      </c>
      <c r="P725">
        <v>5962627.1999999993</v>
      </c>
      <c r="Q725">
        <v>5947659.6749999989</v>
      </c>
      <c r="R725">
        <v>5932692.1499999985</v>
      </c>
      <c r="S725">
        <v>5917724.6249999981</v>
      </c>
      <c r="T725">
        <v>5902757.0999999978</v>
      </c>
      <c r="U725">
        <v>5887789.5749999974</v>
      </c>
      <c r="V725">
        <v>5872822.049999997</v>
      </c>
      <c r="W725">
        <v>5857854.5249999966</v>
      </c>
      <c r="X725">
        <v>5842886.9999999963</v>
      </c>
      <c r="Y725">
        <v>5821835.0249999966</v>
      </c>
      <c r="Z725">
        <v>5800783.049999997</v>
      </c>
      <c r="AA725">
        <v>5779731.0749999974</v>
      </c>
      <c r="AB725">
        <v>5758679.0999999978</v>
      </c>
      <c r="AC725">
        <v>5737627.1249999981</v>
      </c>
      <c r="AD725">
        <v>5716575.1499999985</v>
      </c>
      <c r="AE725">
        <v>5695523.1749999989</v>
      </c>
      <c r="AF725">
        <v>5674471.1999999993</v>
      </c>
      <c r="AG725">
        <v>5653419.2249999996</v>
      </c>
      <c r="AH725">
        <v>5632367.25</v>
      </c>
    </row>
    <row r="726" spans="1:34">
      <c r="A726" t="s">
        <v>162</v>
      </c>
      <c r="B726" t="s">
        <v>175</v>
      </c>
      <c r="C726">
        <f t="shared" si="11"/>
        <v>2012020</v>
      </c>
      <c r="D726">
        <v>1510656.125</v>
      </c>
      <c r="E726">
        <v>1510656.125</v>
      </c>
      <c r="F726">
        <v>1510656.125</v>
      </c>
      <c r="G726">
        <v>1510656.125</v>
      </c>
      <c r="H726">
        <v>1510656.125</v>
      </c>
      <c r="I726">
        <v>1510656.125</v>
      </c>
      <c r="J726">
        <v>1510656.125</v>
      </c>
      <c r="K726">
        <v>1510656.125</v>
      </c>
      <c r="L726">
        <v>1510656.125</v>
      </c>
      <c r="M726">
        <v>1510656.125</v>
      </c>
      <c r="N726">
        <v>1510656.125</v>
      </c>
      <c r="O726">
        <v>1510652.45</v>
      </c>
      <c r="P726">
        <v>1510648.7749999999</v>
      </c>
      <c r="Q726">
        <v>1510645.0999999999</v>
      </c>
      <c r="R726">
        <v>1510641.4249999998</v>
      </c>
      <c r="S726">
        <v>1510637.7499999998</v>
      </c>
      <c r="T726">
        <v>1510634.0749999997</v>
      </c>
      <c r="U726">
        <v>1510630.3999999997</v>
      </c>
      <c r="V726">
        <v>1510626.7249999996</v>
      </c>
      <c r="W726">
        <v>1510623.0499999996</v>
      </c>
      <c r="X726">
        <v>1510619.375</v>
      </c>
      <c r="Y726">
        <v>1510410.7437499999</v>
      </c>
      <c r="Z726">
        <v>1510202.1124999998</v>
      </c>
      <c r="AA726">
        <v>1509993.4812499997</v>
      </c>
      <c r="AB726">
        <v>1509784.8499999996</v>
      </c>
      <c r="AC726">
        <v>1509576.2187499995</v>
      </c>
      <c r="AD726">
        <v>1509367.5874999994</v>
      </c>
      <c r="AE726">
        <v>1509158.9562499993</v>
      </c>
      <c r="AF726">
        <v>1508950.3249999993</v>
      </c>
      <c r="AG726">
        <v>1508741.6937499992</v>
      </c>
      <c r="AH726">
        <v>1508533.0624999991</v>
      </c>
    </row>
    <row r="727" spans="1:34">
      <c r="A727" t="s">
        <v>162</v>
      </c>
      <c r="B727" t="s">
        <v>177</v>
      </c>
      <c r="C727">
        <f t="shared" si="11"/>
        <v>1945</v>
      </c>
      <c r="D727">
        <v>5445024.5227272734</v>
      </c>
      <c r="E727">
        <v>5435962.5454545468</v>
      </c>
      <c r="F727">
        <v>5426900.5681818202</v>
      </c>
      <c r="G727">
        <v>5417838.5909090936</v>
      </c>
      <c r="H727">
        <v>5408776.613636367</v>
      </c>
      <c r="I727">
        <v>5399714.6363636404</v>
      </c>
      <c r="J727">
        <v>5390652.6590909138</v>
      </c>
      <c r="K727">
        <v>5381590.6818181872</v>
      </c>
      <c r="L727">
        <v>5372528.7045454606</v>
      </c>
      <c r="M727">
        <v>5363466.727272734</v>
      </c>
      <c r="N727">
        <v>5354404.7500000047</v>
      </c>
      <c r="O727">
        <v>5340441.7750000041</v>
      </c>
      <c r="P727">
        <v>5326478.8000000045</v>
      </c>
      <c r="Q727">
        <v>5312515.8250000048</v>
      </c>
      <c r="R727">
        <v>5298552.8500000052</v>
      </c>
      <c r="S727">
        <v>5284589.8750000056</v>
      </c>
      <c r="T727">
        <v>5270626.900000006</v>
      </c>
      <c r="U727">
        <v>5256663.9250000063</v>
      </c>
      <c r="V727">
        <v>5242700.9500000067</v>
      </c>
      <c r="W727">
        <v>5228737.9750000071</v>
      </c>
      <c r="X727">
        <v>5214775.0000000075</v>
      </c>
      <c r="Y727">
        <v>5195280.1000000071</v>
      </c>
      <c r="Z727">
        <v>5175785.2000000067</v>
      </c>
      <c r="AA727">
        <v>5156290.3000000063</v>
      </c>
      <c r="AB727">
        <v>5136795.400000006</v>
      </c>
      <c r="AC727">
        <v>5117300.5000000056</v>
      </c>
      <c r="AD727">
        <v>5097805.6000000052</v>
      </c>
      <c r="AE727">
        <v>5078310.7000000048</v>
      </c>
      <c r="AF727">
        <v>5058815.8000000045</v>
      </c>
      <c r="AG727">
        <v>5039320.9000000041</v>
      </c>
      <c r="AH727">
        <v>5019826.0000000037</v>
      </c>
    </row>
    <row r="728" spans="1:34">
      <c r="A728" t="s">
        <v>162</v>
      </c>
      <c r="B728" t="s">
        <v>177</v>
      </c>
      <c r="C728">
        <f t="shared" si="11"/>
        <v>1945969</v>
      </c>
      <c r="D728">
        <v>5026176.5909090908</v>
      </c>
      <c r="E728">
        <v>5017811.6818181816</v>
      </c>
      <c r="F728">
        <v>5009446.7727272725</v>
      </c>
      <c r="G728">
        <v>5001081.8636363633</v>
      </c>
      <c r="H728">
        <v>4992716.9545454541</v>
      </c>
      <c r="I728">
        <v>4984352.0454545449</v>
      </c>
      <c r="J728">
        <v>4975987.1363636358</v>
      </c>
      <c r="K728">
        <v>4967622.2272727266</v>
      </c>
      <c r="L728">
        <v>4959257.3181818174</v>
      </c>
      <c r="M728">
        <v>4950892.4090909082</v>
      </c>
      <c r="N728">
        <v>4942527.5</v>
      </c>
      <c r="O728">
        <v>4929638.5999999996</v>
      </c>
      <c r="P728">
        <v>4916749.6999999993</v>
      </c>
      <c r="Q728">
        <v>4903860.7999999989</v>
      </c>
      <c r="R728">
        <v>4890971.8999999985</v>
      </c>
      <c r="S728">
        <v>4878082.9999999981</v>
      </c>
      <c r="T728">
        <v>4865194.0999999978</v>
      </c>
      <c r="U728">
        <v>4852305.1999999974</v>
      </c>
      <c r="V728">
        <v>4839416.299999997</v>
      </c>
      <c r="W728">
        <v>4826527.3999999966</v>
      </c>
      <c r="X728">
        <v>4813638.4999999963</v>
      </c>
      <c r="Y728">
        <v>4795643.2124999966</v>
      </c>
      <c r="Z728">
        <v>4777647.924999997</v>
      </c>
      <c r="AA728">
        <v>4759652.6374999974</v>
      </c>
      <c r="AB728">
        <v>4741657.3499999978</v>
      </c>
      <c r="AC728">
        <v>4723662.0624999981</v>
      </c>
      <c r="AD728">
        <v>4705666.7749999985</v>
      </c>
      <c r="AE728">
        <v>4687671.4874999989</v>
      </c>
      <c r="AF728">
        <v>4669676.1999999993</v>
      </c>
      <c r="AG728">
        <v>4651680.9124999996</v>
      </c>
      <c r="AH728">
        <v>4633685.625</v>
      </c>
    </row>
    <row r="729" spans="1:34">
      <c r="A729" t="s">
        <v>162</v>
      </c>
      <c r="B729" t="s">
        <v>177</v>
      </c>
      <c r="C729">
        <f t="shared" si="11"/>
        <v>1970989</v>
      </c>
      <c r="D729">
        <v>4188480.6136363638</v>
      </c>
      <c r="E729">
        <v>4181509.8522727275</v>
      </c>
      <c r="F729">
        <v>4174539.0909090913</v>
      </c>
      <c r="G729">
        <v>4167568.3295454551</v>
      </c>
      <c r="H729">
        <v>4160597.5681818188</v>
      </c>
      <c r="I729">
        <v>4153626.8068181826</v>
      </c>
      <c r="J729">
        <v>4146656.0454545463</v>
      </c>
      <c r="K729">
        <v>4139685.2840909101</v>
      </c>
      <c r="L729">
        <v>4132714.5227272739</v>
      </c>
      <c r="M729">
        <v>4125743.7613636376</v>
      </c>
      <c r="N729">
        <v>4118773</v>
      </c>
      <c r="O729">
        <v>4108032.2625000002</v>
      </c>
      <c r="P729">
        <v>4097291.5250000004</v>
      </c>
      <c r="Q729">
        <v>4086550.7875000006</v>
      </c>
      <c r="R729">
        <v>4075810.0500000007</v>
      </c>
      <c r="S729">
        <v>4065069.3125000009</v>
      </c>
      <c r="T729">
        <v>4054328.5750000011</v>
      </c>
      <c r="U729">
        <v>4043587.8375000013</v>
      </c>
      <c r="V729">
        <v>4032847.1000000015</v>
      </c>
      <c r="W729">
        <v>4022106.3625000017</v>
      </c>
      <c r="X729">
        <v>4011365.6250000019</v>
      </c>
      <c r="Y729">
        <v>3996369.5500000017</v>
      </c>
      <c r="Z729">
        <v>3981373.4750000015</v>
      </c>
      <c r="AA729">
        <v>3966377.4000000013</v>
      </c>
      <c r="AB729">
        <v>3951381.3250000011</v>
      </c>
      <c r="AC729">
        <v>3936385.2500000009</v>
      </c>
      <c r="AD729">
        <v>3921389.1750000007</v>
      </c>
      <c r="AE729">
        <v>3906393.1000000006</v>
      </c>
      <c r="AF729">
        <v>3891397.0250000004</v>
      </c>
      <c r="AG729">
        <v>3876400.95</v>
      </c>
      <c r="AH729">
        <v>3861404.875</v>
      </c>
    </row>
    <row r="730" spans="1:34">
      <c r="A730" t="s">
        <v>162</v>
      </c>
      <c r="B730" t="s">
        <v>177</v>
      </c>
      <c r="C730">
        <f t="shared" si="11"/>
        <v>19902010</v>
      </c>
      <c r="D730">
        <v>2091103.4545454546</v>
      </c>
      <c r="E730">
        <v>2084481.2215909092</v>
      </c>
      <c r="F730">
        <v>2077858.9886363638</v>
      </c>
      <c r="G730">
        <v>2071236.7556818184</v>
      </c>
      <c r="H730">
        <v>2064614.5227272729</v>
      </c>
      <c r="I730">
        <v>2057992.2897727275</v>
      </c>
      <c r="J730">
        <v>2051370.0568181821</v>
      </c>
      <c r="K730">
        <v>2044747.8238636367</v>
      </c>
      <c r="L730">
        <v>2038125.5909090913</v>
      </c>
      <c r="M730">
        <v>2031503.3579545459</v>
      </c>
      <c r="N730">
        <v>2024881.125</v>
      </c>
      <c r="O730">
        <v>2014674.3250000002</v>
      </c>
      <c r="P730">
        <v>2004467.5250000004</v>
      </c>
      <c r="Q730">
        <v>1994260.7250000006</v>
      </c>
      <c r="R730">
        <v>1984053.9250000007</v>
      </c>
      <c r="S730">
        <v>1973847.1250000009</v>
      </c>
      <c r="T730">
        <v>1963640.3250000011</v>
      </c>
      <c r="U730">
        <v>1953433.5250000013</v>
      </c>
      <c r="V730">
        <v>1943226.7250000015</v>
      </c>
      <c r="W730">
        <v>1933019.9250000017</v>
      </c>
      <c r="X730">
        <v>1922813.1250000009</v>
      </c>
      <c r="Y730">
        <v>1908514.8312500007</v>
      </c>
      <c r="Z730">
        <v>1894216.5375000006</v>
      </c>
      <c r="AA730">
        <v>1879918.2437500004</v>
      </c>
      <c r="AB730">
        <v>1865619.9500000002</v>
      </c>
      <c r="AC730">
        <v>1851321.65625</v>
      </c>
      <c r="AD730">
        <v>1837023.3624999998</v>
      </c>
      <c r="AE730">
        <v>1822725.0687499996</v>
      </c>
      <c r="AF730">
        <v>1808426.7749999994</v>
      </c>
      <c r="AG730">
        <v>1794128.4812499993</v>
      </c>
      <c r="AH730">
        <v>1779830.1875</v>
      </c>
    </row>
    <row r="731" spans="1:34">
      <c r="A731" t="s">
        <v>162</v>
      </c>
      <c r="B731" t="s">
        <v>177</v>
      </c>
      <c r="C731">
        <f t="shared" si="11"/>
        <v>2012020</v>
      </c>
      <c r="D731">
        <v>601565.96768181818</v>
      </c>
      <c r="E731">
        <v>601565.97052363632</v>
      </c>
      <c r="F731">
        <v>601565.97336545447</v>
      </c>
      <c r="G731">
        <v>601565.97620727262</v>
      </c>
      <c r="H731">
        <v>601565.97904909076</v>
      </c>
      <c r="I731">
        <v>601565.98189090891</v>
      </c>
      <c r="J731">
        <v>601565.98473272705</v>
      </c>
      <c r="K731">
        <v>601565.9875745452</v>
      </c>
      <c r="L731">
        <v>601565.99041636335</v>
      </c>
      <c r="M731">
        <v>601565.99325818149</v>
      </c>
      <c r="N731">
        <v>601565.99609999941</v>
      </c>
      <c r="O731">
        <v>601563.93360099941</v>
      </c>
      <c r="P731">
        <v>601561.87110199942</v>
      </c>
      <c r="Q731">
        <v>601559.80860299943</v>
      </c>
      <c r="R731">
        <v>601557.74610399944</v>
      </c>
      <c r="S731">
        <v>601555.68360499945</v>
      </c>
      <c r="T731">
        <v>601553.62110599945</v>
      </c>
      <c r="U731">
        <v>601551.55860699946</v>
      </c>
      <c r="V731">
        <v>601549.49610799947</v>
      </c>
      <c r="W731">
        <v>601547.43360899948</v>
      </c>
      <c r="X731">
        <v>601545.37110999948</v>
      </c>
      <c r="Y731">
        <v>601410.88439099945</v>
      </c>
      <c r="Z731">
        <v>601276.39767199941</v>
      </c>
      <c r="AA731">
        <v>601141.91095299937</v>
      </c>
      <c r="AB731">
        <v>601007.42423399934</v>
      </c>
      <c r="AC731">
        <v>600872.9375149993</v>
      </c>
      <c r="AD731">
        <v>600738.45079599926</v>
      </c>
      <c r="AE731">
        <v>600603.96407699923</v>
      </c>
      <c r="AF731">
        <v>600469.47735799919</v>
      </c>
      <c r="AG731">
        <v>600334.99063899915</v>
      </c>
      <c r="AH731">
        <v>600200.50391999912</v>
      </c>
    </row>
    <row r="732" spans="1:34">
      <c r="A732" t="s">
        <v>162</v>
      </c>
      <c r="B732" t="s">
        <v>179</v>
      </c>
      <c r="C732">
        <f t="shared" si="11"/>
        <v>1945</v>
      </c>
      <c r="D732">
        <v>2700148.5681818184</v>
      </c>
      <c r="E732">
        <v>2695660.1363636367</v>
      </c>
      <c r="F732">
        <v>2691171.7045454551</v>
      </c>
      <c r="G732">
        <v>2686683.2727272734</v>
      </c>
      <c r="H732">
        <v>2682194.8409090918</v>
      </c>
      <c r="I732">
        <v>2677706.4090909101</v>
      </c>
      <c r="J732">
        <v>2673217.9772727285</v>
      </c>
      <c r="K732">
        <v>2668729.5454545468</v>
      </c>
      <c r="L732">
        <v>2664241.1136363652</v>
      </c>
      <c r="M732">
        <v>2659752.6818181835</v>
      </c>
      <c r="N732">
        <v>2655264.25</v>
      </c>
      <c r="O732">
        <v>2648371.65</v>
      </c>
      <c r="P732">
        <v>2641479.0499999998</v>
      </c>
      <c r="Q732">
        <v>2634586.4499999997</v>
      </c>
      <c r="R732">
        <v>2627693.8499999996</v>
      </c>
      <c r="S732">
        <v>2620801.2499999995</v>
      </c>
      <c r="T732">
        <v>2613908.6499999994</v>
      </c>
      <c r="U732">
        <v>2607016.0499999993</v>
      </c>
      <c r="V732">
        <v>2600123.4499999993</v>
      </c>
      <c r="W732">
        <v>2593230.8499999992</v>
      </c>
      <c r="X732">
        <v>2586338.25</v>
      </c>
      <c r="Y732">
        <v>2576728.2000000002</v>
      </c>
      <c r="Z732">
        <v>2567118.1500000004</v>
      </c>
      <c r="AA732">
        <v>2557508.1000000006</v>
      </c>
      <c r="AB732">
        <v>2547898.0500000007</v>
      </c>
      <c r="AC732">
        <v>2538288.0000000009</v>
      </c>
      <c r="AD732">
        <v>2528677.9500000011</v>
      </c>
      <c r="AE732">
        <v>2519067.9000000013</v>
      </c>
      <c r="AF732">
        <v>2509457.8500000015</v>
      </c>
      <c r="AG732">
        <v>2499847.8000000017</v>
      </c>
      <c r="AH732">
        <v>2490237.75</v>
      </c>
    </row>
    <row r="733" spans="1:34">
      <c r="A733" t="s">
        <v>162</v>
      </c>
      <c r="B733" t="s">
        <v>179</v>
      </c>
      <c r="C733">
        <f t="shared" si="11"/>
        <v>1945969</v>
      </c>
      <c r="D733">
        <v>2492444.8409090908</v>
      </c>
      <c r="E733">
        <v>2488301.6818181816</v>
      </c>
      <c r="F733">
        <v>2484158.5227272725</v>
      </c>
      <c r="G733">
        <v>2480015.3636363633</v>
      </c>
      <c r="H733">
        <v>2475872.2045454541</v>
      </c>
      <c r="I733">
        <v>2471729.0454545449</v>
      </c>
      <c r="J733">
        <v>2467585.8863636358</v>
      </c>
      <c r="K733">
        <v>2463442.7272727266</v>
      </c>
      <c r="L733">
        <v>2459299.5681818174</v>
      </c>
      <c r="M733">
        <v>2455156.4090909082</v>
      </c>
      <c r="N733">
        <v>2451013.25</v>
      </c>
      <c r="O733">
        <v>2444650.85</v>
      </c>
      <c r="P733">
        <v>2438288.4500000002</v>
      </c>
      <c r="Q733">
        <v>2431926.0500000003</v>
      </c>
      <c r="R733">
        <v>2425563.6500000004</v>
      </c>
      <c r="S733">
        <v>2419201.2500000005</v>
      </c>
      <c r="T733">
        <v>2412838.8500000006</v>
      </c>
      <c r="U733">
        <v>2406476.4500000007</v>
      </c>
      <c r="V733">
        <v>2400114.0500000007</v>
      </c>
      <c r="W733">
        <v>2393751.6500000008</v>
      </c>
      <c r="X733">
        <v>2387389.25</v>
      </c>
      <c r="Y733">
        <v>2378518.4500000002</v>
      </c>
      <c r="Z733">
        <v>2369647.6500000004</v>
      </c>
      <c r="AA733">
        <v>2360776.8500000006</v>
      </c>
      <c r="AB733">
        <v>2351906.0500000007</v>
      </c>
      <c r="AC733">
        <v>2343035.2500000009</v>
      </c>
      <c r="AD733">
        <v>2334164.4500000011</v>
      </c>
      <c r="AE733">
        <v>2325293.6500000013</v>
      </c>
      <c r="AF733">
        <v>2316422.8500000015</v>
      </c>
      <c r="AG733">
        <v>2307552.0500000017</v>
      </c>
      <c r="AH733">
        <v>2298681.25</v>
      </c>
    </row>
    <row r="734" spans="1:34">
      <c r="A734" t="s">
        <v>162</v>
      </c>
      <c r="B734" t="s">
        <v>179</v>
      </c>
      <c r="C734">
        <f t="shared" si="11"/>
        <v>1970989</v>
      </c>
      <c r="D734">
        <v>2077037.4886363635</v>
      </c>
      <c r="E734">
        <v>2073584.8522727271</v>
      </c>
      <c r="F734">
        <v>2070132.2159090906</v>
      </c>
      <c r="G734">
        <v>2066679.5795454541</v>
      </c>
      <c r="H734">
        <v>2063226.9431818177</v>
      </c>
      <c r="I734">
        <v>2059774.3068181812</v>
      </c>
      <c r="J734">
        <v>2056321.6704545447</v>
      </c>
      <c r="K734">
        <v>2052869.0340909082</v>
      </c>
      <c r="L734">
        <v>2049416.3977272718</v>
      </c>
      <c r="M734">
        <v>2045963.7613636353</v>
      </c>
      <c r="N734">
        <v>2042511.125</v>
      </c>
      <c r="O734">
        <v>2037209.125</v>
      </c>
      <c r="P734">
        <v>2031907.125</v>
      </c>
      <c r="Q734">
        <v>2026605.125</v>
      </c>
      <c r="R734">
        <v>2021303.125</v>
      </c>
      <c r="S734">
        <v>2016001.125</v>
      </c>
      <c r="T734">
        <v>2010699.125</v>
      </c>
      <c r="U734">
        <v>2005397.125</v>
      </c>
      <c r="V734">
        <v>2000095.125</v>
      </c>
      <c r="W734">
        <v>1994793.125</v>
      </c>
      <c r="X734">
        <v>1989491.125</v>
      </c>
      <c r="Y734">
        <v>1982098.7875000001</v>
      </c>
      <c r="Z734">
        <v>1974706.4500000002</v>
      </c>
      <c r="AA734">
        <v>1967314.1125000003</v>
      </c>
      <c r="AB734">
        <v>1959921.7750000004</v>
      </c>
      <c r="AC734">
        <v>1952529.4375000005</v>
      </c>
      <c r="AD734">
        <v>1945137.1000000006</v>
      </c>
      <c r="AE734">
        <v>1937744.7625000007</v>
      </c>
      <c r="AF734">
        <v>1930352.4250000007</v>
      </c>
      <c r="AG734">
        <v>1922960.0875000008</v>
      </c>
      <c r="AH734">
        <v>1915567.75</v>
      </c>
    </row>
    <row r="735" spans="1:34">
      <c r="A735" t="s">
        <v>162</v>
      </c>
      <c r="B735" t="s">
        <v>179</v>
      </c>
      <c r="C735">
        <f t="shared" si="11"/>
        <v>19902010</v>
      </c>
      <c r="D735">
        <v>2047448.3636363635</v>
      </c>
      <c r="E735">
        <v>2044168.3522727271</v>
      </c>
      <c r="F735">
        <v>2040888.3409090906</v>
      </c>
      <c r="G735">
        <v>2037608.3295454541</v>
      </c>
      <c r="H735">
        <v>2034328.3181818177</v>
      </c>
      <c r="I735">
        <v>2031048.3068181812</v>
      </c>
      <c r="J735">
        <v>2027768.2954545447</v>
      </c>
      <c r="K735">
        <v>2024488.2840909082</v>
      </c>
      <c r="L735">
        <v>2021208.2727272718</v>
      </c>
      <c r="M735">
        <v>2017928.2613636353</v>
      </c>
      <c r="N735">
        <v>2014648.25</v>
      </c>
      <c r="O735">
        <v>2009609.76875</v>
      </c>
      <c r="P735">
        <v>2004571.2875000001</v>
      </c>
      <c r="Q735">
        <v>1999532.8062500001</v>
      </c>
      <c r="R735">
        <v>1994494.3250000002</v>
      </c>
      <c r="S735">
        <v>1989455.8437500002</v>
      </c>
      <c r="T735">
        <v>1984417.3625000003</v>
      </c>
      <c r="U735">
        <v>1979378.8812500003</v>
      </c>
      <c r="V735">
        <v>1974340.4000000004</v>
      </c>
      <c r="W735">
        <v>1969301.9187500004</v>
      </c>
      <c r="X735">
        <v>1964263.4375</v>
      </c>
      <c r="Y735">
        <v>1957211.84375</v>
      </c>
      <c r="Z735">
        <v>1950160.25</v>
      </c>
      <c r="AA735">
        <v>1943108.65625</v>
      </c>
      <c r="AB735">
        <v>1936057.0625</v>
      </c>
      <c r="AC735">
        <v>1929005.46875</v>
      </c>
      <c r="AD735">
        <v>1921953.875</v>
      </c>
      <c r="AE735">
        <v>1914902.28125</v>
      </c>
      <c r="AF735">
        <v>1907850.6875</v>
      </c>
      <c r="AG735">
        <v>1900799.09375</v>
      </c>
      <c r="AH735">
        <v>1893747.5</v>
      </c>
    </row>
    <row r="736" spans="1:34">
      <c r="A736" t="s">
        <v>162</v>
      </c>
      <c r="B736" t="s">
        <v>179</v>
      </c>
      <c r="C736">
        <f t="shared" si="11"/>
        <v>2012020</v>
      </c>
      <c r="D736">
        <v>533135.35155999998</v>
      </c>
      <c r="E736">
        <v>533135.35155999998</v>
      </c>
      <c r="F736">
        <v>533135.35155999998</v>
      </c>
      <c r="G736">
        <v>533135.35155999998</v>
      </c>
      <c r="H736">
        <v>533135.35155999998</v>
      </c>
      <c r="I736">
        <v>533135.35155999998</v>
      </c>
      <c r="J736">
        <v>533135.35155999998</v>
      </c>
      <c r="K736">
        <v>533135.35155999998</v>
      </c>
      <c r="L736">
        <v>533135.35155999998</v>
      </c>
      <c r="M736">
        <v>533135.35155999998</v>
      </c>
      <c r="N736">
        <v>533135.35155999998</v>
      </c>
      <c r="O736">
        <v>533134.29921600001</v>
      </c>
      <c r="P736">
        <v>533133.24687200005</v>
      </c>
      <c r="Q736">
        <v>533132.19452800008</v>
      </c>
      <c r="R736">
        <v>533131.14218400011</v>
      </c>
      <c r="S736">
        <v>533130.08984000015</v>
      </c>
      <c r="T736">
        <v>533129.03749600018</v>
      </c>
      <c r="U736">
        <v>533127.98515200021</v>
      </c>
      <c r="V736">
        <v>533126.93280800025</v>
      </c>
      <c r="W736">
        <v>533125.88046400028</v>
      </c>
      <c r="X736">
        <v>533124.82812000031</v>
      </c>
      <c r="Y736">
        <v>533056.87499600032</v>
      </c>
      <c r="Z736">
        <v>532988.92187200033</v>
      </c>
      <c r="AA736">
        <v>532920.96874800033</v>
      </c>
      <c r="AB736">
        <v>532853.01562400034</v>
      </c>
      <c r="AC736">
        <v>532785.06250000035</v>
      </c>
      <c r="AD736">
        <v>532717.10937600036</v>
      </c>
      <c r="AE736">
        <v>532649.15625200036</v>
      </c>
      <c r="AF736">
        <v>532581.20312800037</v>
      </c>
      <c r="AG736">
        <v>532513.25000400038</v>
      </c>
      <c r="AH736">
        <v>532445.29688000027</v>
      </c>
    </row>
    <row r="737" spans="1:34">
      <c r="A737" t="s">
        <v>162</v>
      </c>
      <c r="B737" t="s">
        <v>181</v>
      </c>
      <c r="C737">
        <f t="shared" si="11"/>
        <v>1945</v>
      </c>
      <c r="D737">
        <v>5705966.3181818184</v>
      </c>
      <c r="E737">
        <v>5696461.6363636367</v>
      </c>
      <c r="F737">
        <v>5686956.9545454551</v>
      </c>
      <c r="G737">
        <v>5677452.2727272734</v>
      </c>
      <c r="H737">
        <v>5667947.5909090918</v>
      </c>
      <c r="I737">
        <v>5658442.9090909101</v>
      </c>
      <c r="J737">
        <v>5648938.2272727285</v>
      </c>
      <c r="K737">
        <v>5639433.5454545468</v>
      </c>
      <c r="L737">
        <v>5629928.8636363652</v>
      </c>
      <c r="M737">
        <v>5620424.1818181835</v>
      </c>
      <c r="N737">
        <v>5610919.5</v>
      </c>
      <c r="O737">
        <v>5596236.5999999996</v>
      </c>
      <c r="P737">
        <v>5581553.6999999993</v>
      </c>
      <c r="Q737">
        <v>5566870.7999999989</v>
      </c>
      <c r="R737">
        <v>5552187.8999999985</v>
      </c>
      <c r="S737">
        <v>5537504.9999999981</v>
      </c>
      <c r="T737">
        <v>5522822.0999999978</v>
      </c>
      <c r="U737">
        <v>5508139.1999999974</v>
      </c>
      <c r="V737">
        <v>5493456.299999997</v>
      </c>
      <c r="W737">
        <v>5478773.3999999966</v>
      </c>
      <c r="X737">
        <v>5464090.5</v>
      </c>
      <c r="Y737">
        <v>5443522.9500000002</v>
      </c>
      <c r="Z737">
        <v>5422955.4000000004</v>
      </c>
      <c r="AA737">
        <v>5402387.8500000006</v>
      </c>
      <c r="AB737">
        <v>5381820.3000000007</v>
      </c>
      <c r="AC737">
        <v>5361252.7500000009</v>
      </c>
      <c r="AD737">
        <v>5340685.2000000011</v>
      </c>
      <c r="AE737">
        <v>5320117.6500000013</v>
      </c>
      <c r="AF737">
        <v>5299550.1000000015</v>
      </c>
      <c r="AG737">
        <v>5278982.5500000017</v>
      </c>
      <c r="AH737">
        <v>5258415</v>
      </c>
    </row>
    <row r="738" spans="1:34">
      <c r="A738" t="s">
        <v>162</v>
      </c>
      <c r="B738" t="s">
        <v>181</v>
      </c>
      <c r="C738">
        <f t="shared" si="11"/>
        <v>1945969</v>
      </c>
      <c r="D738">
        <v>5267045.9545454541</v>
      </c>
      <c r="E738">
        <v>5258272.4090909082</v>
      </c>
      <c r="F738">
        <v>5249498.8636363624</v>
      </c>
      <c r="G738">
        <v>5240725.3181818165</v>
      </c>
      <c r="H738">
        <v>5231951.7727272706</v>
      </c>
      <c r="I738">
        <v>5223178.2272727247</v>
      </c>
      <c r="J738">
        <v>5214404.6818181789</v>
      </c>
      <c r="K738">
        <v>5205631.136363633</v>
      </c>
      <c r="L738">
        <v>5196857.5909090871</v>
      </c>
      <c r="M738">
        <v>5188084.0454545412</v>
      </c>
      <c r="N738">
        <v>5179310.5</v>
      </c>
      <c r="O738">
        <v>5165757</v>
      </c>
      <c r="P738">
        <v>5152203.5</v>
      </c>
      <c r="Q738">
        <v>5138650</v>
      </c>
      <c r="R738">
        <v>5125096.5</v>
      </c>
      <c r="S738">
        <v>5111543</v>
      </c>
      <c r="T738">
        <v>5097989.5</v>
      </c>
      <c r="U738">
        <v>5084436</v>
      </c>
      <c r="V738">
        <v>5070882.5</v>
      </c>
      <c r="W738">
        <v>5057329</v>
      </c>
      <c r="X738">
        <v>5043775.5</v>
      </c>
      <c r="Y738">
        <v>5024790.0999999996</v>
      </c>
      <c r="Z738">
        <v>5005804.6999999993</v>
      </c>
      <c r="AA738">
        <v>4986819.2999999989</v>
      </c>
      <c r="AB738">
        <v>4967833.8999999985</v>
      </c>
      <c r="AC738">
        <v>4948848.4999999981</v>
      </c>
      <c r="AD738">
        <v>4929863.0999999978</v>
      </c>
      <c r="AE738">
        <v>4910877.6999999974</v>
      </c>
      <c r="AF738">
        <v>4891892.299999997</v>
      </c>
      <c r="AG738">
        <v>4872906.8999999966</v>
      </c>
      <c r="AH738">
        <v>4853921.5</v>
      </c>
    </row>
    <row r="739" spans="1:34">
      <c r="A739" t="s">
        <v>162</v>
      </c>
      <c r="B739" t="s">
        <v>181</v>
      </c>
      <c r="C739">
        <f t="shared" si="11"/>
        <v>1970989</v>
      </c>
      <c r="D739">
        <v>2190946.9772727275</v>
      </c>
      <c r="E739">
        <v>2183635.7045454551</v>
      </c>
      <c r="F739">
        <v>2176324.4318181826</v>
      </c>
      <c r="G739">
        <v>2169013.1590909101</v>
      </c>
      <c r="H739">
        <v>2161701.8863636376</v>
      </c>
      <c r="I739">
        <v>2154390.6136363652</v>
      </c>
      <c r="J739">
        <v>2147079.3409090927</v>
      </c>
      <c r="K739">
        <v>2139768.0681818202</v>
      </c>
      <c r="L739">
        <v>2132456.7954545477</v>
      </c>
      <c r="M739">
        <v>2125145.5227272753</v>
      </c>
      <c r="N739">
        <v>2117834.25</v>
      </c>
      <c r="O739">
        <v>2106539.6500000004</v>
      </c>
      <c r="P739">
        <v>2095245.0500000007</v>
      </c>
      <c r="Q739">
        <v>2083950.4500000011</v>
      </c>
      <c r="R739">
        <v>2072655.8500000015</v>
      </c>
      <c r="S739">
        <v>2061361.2500000019</v>
      </c>
      <c r="T739">
        <v>2050066.6500000022</v>
      </c>
      <c r="U739">
        <v>2038772.0500000026</v>
      </c>
      <c r="V739">
        <v>2027477.450000003</v>
      </c>
      <c r="W739">
        <v>2016182.8500000034</v>
      </c>
      <c r="X739">
        <v>2004888.25</v>
      </c>
      <c r="Y739">
        <v>1989067.1</v>
      </c>
      <c r="Z739">
        <v>1973245.9500000002</v>
      </c>
      <c r="AA739">
        <v>1957424.8000000003</v>
      </c>
      <c r="AB739">
        <v>1941603.6500000004</v>
      </c>
      <c r="AC739">
        <v>1925782.5000000005</v>
      </c>
      <c r="AD739">
        <v>1909961.3500000006</v>
      </c>
      <c r="AE739">
        <v>1894140.2000000007</v>
      </c>
      <c r="AF739">
        <v>1878319.0500000007</v>
      </c>
      <c r="AG739">
        <v>1862497.9000000008</v>
      </c>
      <c r="AH739">
        <v>1846676.75</v>
      </c>
    </row>
    <row r="740" spans="1:34">
      <c r="A740" t="s">
        <v>162</v>
      </c>
      <c r="B740" t="s">
        <v>181</v>
      </c>
      <c r="C740">
        <f t="shared" si="11"/>
        <v>19902010</v>
      </c>
      <c r="D740">
        <v>2191312.5227272729</v>
      </c>
      <c r="E740">
        <v>2184366.7954545459</v>
      </c>
      <c r="F740">
        <v>2177421.0681818188</v>
      </c>
      <c r="G740">
        <v>2170475.3409090918</v>
      </c>
      <c r="H740">
        <v>2163529.6136363647</v>
      </c>
      <c r="I740">
        <v>2156583.8863636376</v>
      </c>
      <c r="J740">
        <v>2149638.1590909106</v>
      </c>
      <c r="K740">
        <v>2142692.4318181835</v>
      </c>
      <c r="L740">
        <v>2135746.7045454565</v>
      </c>
      <c r="M740">
        <v>2128800.9772727294</v>
      </c>
      <c r="N740">
        <v>2121855.25</v>
      </c>
      <c r="O740">
        <v>2111122.9500000002</v>
      </c>
      <c r="P740">
        <v>2100390.6500000004</v>
      </c>
      <c r="Q740">
        <v>2089658.3500000006</v>
      </c>
      <c r="R740">
        <v>2078926.0500000007</v>
      </c>
      <c r="S740">
        <v>2068193.7500000009</v>
      </c>
      <c r="T740">
        <v>2057461.4500000011</v>
      </c>
      <c r="U740">
        <v>2046729.1500000013</v>
      </c>
      <c r="V740">
        <v>2035996.8500000015</v>
      </c>
      <c r="W740">
        <v>2025264.5500000017</v>
      </c>
      <c r="X740">
        <v>2014532.25</v>
      </c>
      <c r="Y740">
        <v>1999460.0875000001</v>
      </c>
      <c r="Z740">
        <v>1984387.9250000003</v>
      </c>
      <c r="AA740">
        <v>1969315.7625000004</v>
      </c>
      <c r="AB740">
        <v>1954243.6000000006</v>
      </c>
      <c r="AC740">
        <v>1939171.4375000007</v>
      </c>
      <c r="AD740">
        <v>1924099.2750000008</v>
      </c>
      <c r="AE740">
        <v>1909027.112500001</v>
      </c>
      <c r="AF740">
        <v>1893954.9500000011</v>
      </c>
      <c r="AG740">
        <v>1878882.7875000013</v>
      </c>
      <c r="AH740">
        <v>1863810.625</v>
      </c>
    </row>
    <row r="741" spans="1:34">
      <c r="A741" t="s">
        <v>162</v>
      </c>
      <c r="B741" t="s">
        <v>181</v>
      </c>
      <c r="C741">
        <f t="shared" si="11"/>
        <v>2012020</v>
      </c>
      <c r="D741">
        <v>999106.63565090916</v>
      </c>
      <c r="E741">
        <v>999106.63849181822</v>
      </c>
      <c r="F741">
        <v>999106.64133272739</v>
      </c>
      <c r="G741">
        <v>999106.64417363657</v>
      </c>
      <c r="H741">
        <v>999106.64701454574</v>
      </c>
      <c r="I741">
        <v>999106.64985545492</v>
      </c>
      <c r="J741">
        <v>999106.65269636409</v>
      </c>
      <c r="K741">
        <v>999106.65553727327</v>
      </c>
      <c r="L741">
        <v>999106.65837818244</v>
      </c>
      <c r="M741">
        <v>999106.66121909162</v>
      </c>
      <c r="N741">
        <v>999106.66406000045</v>
      </c>
      <c r="O741">
        <v>999105.04609200044</v>
      </c>
      <c r="P741">
        <v>999103.42812400043</v>
      </c>
      <c r="Q741">
        <v>999101.81015600043</v>
      </c>
      <c r="R741">
        <v>999100.19218800042</v>
      </c>
      <c r="S741">
        <v>999098.57422000042</v>
      </c>
      <c r="T741">
        <v>999096.95625200041</v>
      </c>
      <c r="U741">
        <v>999095.33828400041</v>
      </c>
      <c r="V741">
        <v>999093.7203160004</v>
      </c>
      <c r="W741">
        <v>999092.10234800039</v>
      </c>
      <c r="X741">
        <v>999090.48438000062</v>
      </c>
      <c r="Y741">
        <v>998957.90781700064</v>
      </c>
      <c r="Z741">
        <v>998825.33125400066</v>
      </c>
      <c r="AA741">
        <v>998692.75469100068</v>
      </c>
      <c r="AB741">
        <v>998560.1781280007</v>
      </c>
      <c r="AC741">
        <v>998427.60156500072</v>
      </c>
      <c r="AD741">
        <v>998295.02500200074</v>
      </c>
      <c r="AE741">
        <v>998162.44843900076</v>
      </c>
      <c r="AF741">
        <v>998029.87187600078</v>
      </c>
      <c r="AG741">
        <v>997897.2953130008</v>
      </c>
      <c r="AH741">
        <v>997764.7187500007</v>
      </c>
    </row>
    <row r="742" spans="1:34">
      <c r="A742" t="s">
        <v>162</v>
      </c>
      <c r="B742" t="s">
        <v>183</v>
      </c>
      <c r="C742">
        <f t="shared" si="11"/>
        <v>1945</v>
      </c>
      <c r="D742">
        <v>2655419.5</v>
      </c>
      <c r="E742">
        <v>2651002.5</v>
      </c>
      <c r="F742">
        <v>2646585.5</v>
      </c>
      <c r="G742">
        <v>2642168.5</v>
      </c>
      <c r="H742">
        <v>2637751.5</v>
      </c>
      <c r="I742">
        <v>2633334.5</v>
      </c>
      <c r="J742">
        <v>2628917.5</v>
      </c>
      <c r="K742">
        <v>2624500.5</v>
      </c>
      <c r="L742">
        <v>2620083.5</v>
      </c>
      <c r="M742">
        <v>2615666.5</v>
      </c>
      <c r="N742">
        <v>2611249.5</v>
      </c>
      <c r="O742">
        <v>2604444.7000000002</v>
      </c>
      <c r="P742">
        <v>2597639.9000000004</v>
      </c>
      <c r="Q742">
        <v>2590835.1000000006</v>
      </c>
      <c r="R742">
        <v>2584030.3000000007</v>
      </c>
      <c r="S742">
        <v>2577225.5000000009</v>
      </c>
      <c r="T742">
        <v>2570420.7000000011</v>
      </c>
      <c r="U742">
        <v>2563615.9000000013</v>
      </c>
      <c r="V742">
        <v>2556811.1000000015</v>
      </c>
      <c r="W742">
        <v>2550006.3000000017</v>
      </c>
      <c r="X742">
        <v>2543201.5</v>
      </c>
      <c r="Y742">
        <v>2533682.15</v>
      </c>
      <c r="Z742">
        <v>2524162.7999999998</v>
      </c>
      <c r="AA742">
        <v>2514643.4499999997</v>
      </c>
      <c r="AB742">
        <v>2505124.0999999996</v>
      </c>
      <c r="AC742">
        <v>2495604.7499999995</v>
      </c>
      <c r="AD742">
        <v>2486085.3999999994</v>
      </c>
      <c r="AE742">
        <v>2476566.0499999993</v>
      </c>
      <c r="AF742">
        <v>2467046.6999999993</v>
      </c>
      <c r="AG742">
        <v>2457527.3499999992</v>
      </c>
      <c r="AH742">
        <v>2448008</v>
      </c>
    </row>
    <row r="743" spans="1:34">
      <c r="A743" t="s">
        <v>162</v>
      </c>
      <c r="B743" t="s">
        <v>183</v>
      </c>
      <c r="C743">
        <f t="shared" si="11"/>
        <v>1945969</v>
      </c>
      <c r="D743">
        <v>2451156.5227272729</v>
      </c>
      <c r="E743">
        <v>2447079.2954545459</v>
      </c>
      <c r="F743">
        <v>2443002.0681818188</v>
      </c>
      <c r="G743">
        <v>2438924.8409090918</v>
      </c>
      <c r="H743">
        <v>2434847.6136363647</v>
      </c>
      <c r="I743">
        <v>2430770.3863636376</v>
      </c>
      <c r="J743">
        <v>2426693.1590909106</v>
      </c>
      <c r="K743">
        <v>2422615.9318181835</v>
      </c>
      <c r="L743">
        <v>2418538.7045454565</v>
      </c>
      <c r="M743">
        <v>2414461.4772727294</v>
      </c>
      <c r="N743">
        <v>2410384.25</v>
      </c>
      <c r="O743">
        <v>2404102.9</v>
      </c>
      <c r="P743">
        <v>2397821.5499999998</v>
      </c>
      <c r="Q743">
        <v>2391540.1999999997</v>
      </c>
      <c r="R743">
        <v>2385258.8499999996</v>
      </c>
      <c r="S743">
        <v>2378977.4999999995</v>
      </c>
      <c r="T743">
        <v>2372696.1499999994</v>
      </c>
      <c r="U743">
        <v>2366414.7999999993</v>
      </c>
      <c r="V743">
        <v>2360133.4499999993</v>
      </c>
      <c r="W743">
        <v>2353852.0999999992</v>
      </c>
      <c r="X743">
        <v>2347570.75</v>
      </c>
      <c r="Y743">
        <v>2338783.65</v>
      </c>
      <c r="Z743">
        <v>2329996.5499999998</v>
      </c>
      <c r="AA743">
        <v>2321209.4499999997</v>
      </c>
      <c r="AB743">
        <v>2312422.3499999996</v>
      </c>
      <c r="AC743">
        <v>2303635.2499999995</v>
      </c>
      <c r="AD743">
        <v>2294848.1499999994</v>
      </c>
      <c r="AE743">
        <v>2286061.0499999993</v>
      </c>
      <c r="AF743">
        <v>2277273.9499999993</v>
      </c>
      <c r="AG743">
        <v>2268486.8499999992</v>
      </c>
      <c r="AH743">
        <v>2259699.75</v>
      </c>
    </row>
    <row r="744" spans="1:34">
      <c r="A744" t="s">
        <v>162</v>
      </c>
      <c r="B744" t="s">
        <v>183</v>
      </c>
      <c r="C744">
        <f t="shared" si="11"/>
        <v>1970989</v>
      </c>
      <c r="D744">
        <v>2042630.4318181819</v>
      </c>
      <c r="E744">
        <v>2039232.7386363638</v>
      </c>
      <c r="F744">
        <v>2035835.0454545456</v>
      </c>
      <c r="G744">
        <v>2032437.3522727275</v>
      </c>
      <c r="H744">
        <v>2029039.6590909094</v>
      </c>
      <c r="I744">
        <v>2025641.9659090913</v>
      </c>
      <c r="J744">
        <v>2022244.2727272732</v>
      </c>
      <c r="K744">
        <v>2018846.5795454551</v>
      </c>
      <c r="L744">
        <v>2015448.8863636369</v>
      </c>
      <c r="M744">
        <v>2012051.1931818188</v>
      </c>
      <c r="N744">
        <v>2008653.5</v>
      </c>
      <c r="O744">
        <v>2003419.05</v>
      </c>
      <c r="P744">
        <v>1998184.6</v>
      </c>
      <c r="Q744">
        <v>1992950.1500000001</v>
      </c>
      <c r="R744">
        <v>1987715.7000000002</v>
      </c>
      <c r="S744">
        <v>1982481.2500000002</v>
      </c>
      <c r="T744">
        <v>1977246.8000000003</v>
      </c>
      <c r="U744">
        <v>1972012.3500000003</v>
      </c>
      <c r="V744">
        <v>1966777.9000000004</v>
      </c>
      <c r="W744">
        <v>1961543.4500000004</v>
      </c>
      <c r="X744">
        <v>1956309</v>
      </c>
      <c r="Y744">
        <v>1948986.425</v>
      </c>
      <c r="Z744">
        <v>1941663.85</v>
      </c>
      <c r="AA744">
        <v>1934341.2750000001</v>
      </c>
      <c r="AB744">
        <v>1927018.7000000002</v>
      </c>
      <c r="AC744">
        <v>1919696.1250000002</v>
      </c>
      <c r="AD744">
        <v>1912373.5500000003</v>
      </c>
      <c r="AE744">
        <v>1905050.9750000003</v>
      </c>
      <c r="AF744">
        <v>1897728.4000000004</v>
      </c>
      <c r="AG744">
        <v>1890405.8250000004</v>
      </c>
      <c r="AH744">
        <v>1883083.25</v>
      </c>
    </row>
    <row r="745" spans="1:34">
      <c r="A745" t="s">
        <v>162</v>
      </c>
      <c r="B745" t="s">
        <v>183</v>
      </c>
      <c r="C745">
        <f t="shared" si="11"/>
        <v>19902010</v>
      </c>
      <c r="D745">
        <v>2040776.7613636362</v>
      </c>
      <c r="E745">
        <v>2037548.9602272725</v>
      </c>
      <c r="F745">
        <v>2034321.1590909087</v>
      </c>
      <c r="G745">
        <v>2031093.3579545449</v>
      </c>
      <c r="H745">
        <v>2027865.5568181812</v>
      </c>
      <c r="I745">
        <v>2024637.7556818174</v>
      </c>
      <c r="J745">
        <v>2021409.9545454537</v>
      </c>
      <c r="K745">
        <v>2018182.1534090899</v>
      </c>
      <c r="L745">
        <v>2014954.3522727261</v>
      </c>
      <c r="M745">
        <v>2011726.5511363624</v>
      </c>
      <c r="N745">
        <v>2008498.7499999988</v>
      </c>
      <c r="O745">
        <v>2003523.8749999988</v>
      </c>
      <c r="P745">
        <v>1998548.9999999988</v>
      </c>
      <c r="Q745">
        <v>1993574.1249999988</v>
      </c>
      <c r="R745">
        <v>1988599.2499999988</v>
      </c>
      <c r="S745">
        <v>1983624.3749999988</v>
      </c>
      <c r="T745">
        <v>1978649.4999999988</v>
      </c>
      <c r="U745">
        <v>1973674.6249999988</v>
      </c>
      <c r="V745">
        <v>1968699.7499999988</v>
      </c>
      <c r="W745">
        <v>1963724.8749999988</v>
      </c>
      <c r="X745">
        <v>1958749.9999999988</v>
      </c>
      <c r="Y745">
        <v>1951756.431249999</v>
      </c>
      <c r="Z745">
        <v>1944762.8624999989</v>
      </c>
      <c r="AA745">
        <v>1937769.2937499988</v>
      </c>
      <c r="AB745">
        <v>1930775.7249999987</v>
      </c>
      <c r="AC745">
        <v>1923782.1562499986</v>
      </c>
      <c r="AD745">
        <v>1916788.5874999985</v>
      </c>
      <c r="AE745">
        <v>1909795.0187499984</v>
      </c>
      <c r="AF745">
        <v>1902801.4499999983</v>
      </c>
      <c r="AG745">
        <v>1895807.8812499982</v>
      </c>
      <c r="AH745">
        <v>1888814.3124999981</v>
      </c>
    </row>
    <row r="746" spans="1:34">
      <c r="A746" t="s">
        <v>162</v>
      </c>
      <c r="B746" t="s">
        <v>183</v>
      </c>
      <c r="C746">
        <f t="shared" si="11"/>
        <v>2012020</v>
      </c>
      <c r="D746">
        <v>286006.82209272729</v>
      </c>
      <c r="E746">
        <v>286006.82777545456</v>
      </c>
      <c r="F746">
        <v>286006.83345818182</v>
      </c>
      <c r="G746">
        <v>286006.83914090908</v>
      </c>
      <c r="H746">
        <v>286006.84482363635</v>
      </c>
      <c r="I746">
        <v>286006.85050636361</v>
      </c>
      <c r="J746">
        <v>286006.85618909087</v>
      </c>
      <c r="K746">
        <v>286006.86187181814</v>
      </c>
      <c r="L746">
        <v>286006.8675545454</v>
      </c>
      <c r="M746">
        <v>286006.87323727267</v>
      </c>
      <c r="N746">
        <v>286006.87892000005</v>
      </c>
      <c r="O746">
        <v>286005.45274700003</v>
      </c>
      <c r="P746">
        <v>286004.02657400002</v>
      </c>
      <c r="Q746">
        <v>286002.600401</v>
      </c>
      <c r="R746">
        <v>286001.17422799999</v>
      </c>
      <c r="S746">
        <v>285999.74805499997</v>
      </c>
      <c r="T746">
        <v>285998.32188199996</v>
      </c>
      <c r="U746">
        <v>285996.89570899995</v>
      </c>
      <c r="V746">
        <v>285995.46953599993</v>
      </c>
      <c r="W746">
        <v>285994.04336299992</v>
      </c>
      <c r="X746">
        <v>285992.61719000002</v>
      </c>
      <c r="Y746">
        <v>285919.03789300006</v>
      </c>
      <c r="Z746">
        <v>285845.4585960001</v>
      </c>
      <c r="AA746">
        <v>285771.87929900014</v>
      </c>
      <c r="AB746">
        <v>285698.30000200018</v>
      </c>
      <c r="AC746">
        <v>285624.72070500022</v>
      </c>
      <c r="AD746">
        <v>285551.14140800026</v>
      </c>
      <c r="AE746">
        <v>285477.5621110003</v>
      </c>
      <c r="AF746">
        <v>285403.98281400034</v>
      </c>
      <c r="AG746">
        <v>285330.40351700038</v>
      </c>
      <c r="AH746">
        <v>285256.82422000036</v>
      </c>
    </row>
    <row r="747" spans="1:34">
      <c r="A747" t="s">
        <v>162</v>
      </c>
      <c r="B747" t="s">
        <v>185</v>
      </c>
      <c r="C747">
        <f t="shared" si="11"/>
        <v>1945</v>
      </c>
      <c r="D747">
        <v>4159021.7272727271</v>
      </c>
      <c r="E747">
        <v>4152092.7045454541</v>
      </c>
      <c r="F747">
        <v>4145163.6818181812</v>
      </c>
      <c r="G747">
        <v>4138234.6590909082</v>
      </c>
      <c r="H747">
        <v>4131305.6363636353</v>
      </c>
      <c r="I747">
        <v>4124376.6136363624</v>
      </c>
      <c r="J747">
        <v>4117447.5909090894</v>
      </c>
      <c r="K747">
        <v>4110518.5681818165</v>
      </c>
      <c r="L747">
        <v>4103589.5454545435</v>
      </c>
      <c r="M747">
        <v>4096660.5227272706</v>
      </c>
      <c r="N747">
        <v>4089731.5</v>
      </c>
      <c r="O747">
        <v>4079003.0750000002</v>
      </c>
      <c r="P747">
        <v>4068274.6500000004</v>
      </c>
      <c r="Q747">
        <v>4057546.2250000006</v>
      </c>
      <c r="R747">
        <v>4046817.8000000007</v>
      </c>
      <c r="S747">
        <v>4036089.3750000009</v>
      </c>
      <c r="T747">
        <v>4025360.9500000011</v>
      </c>
      <c r="U747">
        <v>4014632.5250000013</v>
      </c>
      <c r="V747">
        <v>4003904.1000000015</v>
      </c>
      <c r="W747">
        <v>3993175.6750000017</v>
      </c>
      <c r="X747">
        <v>3982447.25</v>
      </c>
      <c r="Y747">
        <v>3967402.0249999999</v>
      </c>
      <c r="Z747">
        <v>3952356.8</v>
      </c>
      <c r="AA747">
        <v>3937311.5749999997</v>
      </c>
      <c r="AB747">
        <v>3922266.3499999996</v>
      </c>
      <c r="AC747">
        <v>3907221.1249999995</v>
      </c>
      <c r="AD747">
        <v>3892175.8999999994</v>
      </c>
      <c r="AE747">
        <v>3877130.6749999993</v>
      </c>
      <c r="AF747">
        <v>3862085.4499999993</v>
      </c>
      <c r="AG747">
        <v>3847040.2249999992</v>
      </c>
      <c r="AH747">
        <v>3831995</v>
      </c>
    </row>
    <row r="748" spans="1:34">
      <c r="A748" t="s">
        <v>162</v>
      </c>
      <c r="B748" t="s">
        <v>185</v>
      </c>
      <c r="C748">
        <f t="shared" si="11"/>
        <v>1945969</v>
      </c>
      <c r="D748">
        <v>3839096.9772727271</v>
      </c>
      <c r="E748">
        <v>3832700.9545454541</v>
      </c>
      <c r="F748">
        <v>3826304.9318181812</v>
      </c>
      <c r="G748">
        <v>3819908.9090909082</v>
      </c>
      <c r="H748">
        <v>3813512.8863636353</v>
      </c>
      <c r="I748">
        <v>3807116.8636363624</v>
      </c>
      <c r="J748">
        <v>3800720.8409090894</v>
      </c>
      <c r="K748">
        <v>3794324.8181818165</v>
      </c>
      <c r="L748">
        <v>3787928.7954545435</v>
      </c>
      <c r="M748">
        <v>3781532.7727272706</v>
      </c>
      <c r="N748">
        <v>3775136.75</v>
      </c>
      <c r="O748">
        <v>3765233.6</v>
      </c>
      <c r="P748">
        <v>3755330.45</v>
      </c>
      <c r="Q748">
        <v>3745427.3000000003</v>
      </c>
      <c r="R748">
        <v>3735524.1500000004</v>
      </c>
      <c r="S748">
        <v>3725621.0000000005</v>
      </c>
      <c r="T748">
        <v>3715717.8500000006</v>
      </c>
      <c r="U748">
        <v>3705814.7000000007</v>
      </c>
      <c r="V748">
        <v>3695911.5500000007</v>
      </c>
      <c r="W748">
        <v>3686008.4000000008</v>
      </c>
      <c r="X748">
        <v>3676105.25</v>
      </c>
      <c r="Y748">
        <v>3662217.35</v>
      </c>
      <c r="Z748">
        <v>3648329.45</v>
      </c>
      <c r="AA748">
        <v>3634441.5500000003</v>
      </c>
      <c r="AB748">
        <v>3620553.6500000004</v>
      </c>
      <c r="AC748">
        <v>3606665.7500000005</v>
      </c>
      <c r="AD748">
        <v>3592777.8500000006</v>
      </c>
      <c r="AE748">
        <v>3578889.9500000007</v>
      </c>
      <c r="AF748">
        <v>3565002.0500000007</v>
      </c>
      <c r="AG748">
        <v>3551114.1500000008</v>
      </c>
      <c r="AH748">
        <v>3537226.25</v>
      </c>
    </row>
    <row r="749" spans="1:34">
      <c r="A749" t="s">
        <v>162</v>
      </c>
      <c r="B749" t="s">
        <v>185</v>
      </c>
      <c r="C749">
        <f t="shared" si="11"/>
        <v>1970989</v>
      </c>
      <c r="D749">
        <v>1596958.75</v>
      </c>
      <c r="E749">
        <v>1591628.75</v>
      </c>
      <c r="F749">
        <v>1586298.75</v>
      </c>
      <c r="G749">
        <v>1580968.75</v>
      </c>
      <c r="H749">
        <v>1575638.75</v>
      </c>
      <c r="I749">
        <v>1570308.75</v>
      </c>
      <c r="J749">
        <v>1564978.75</v>
      </c>
      <c r="K749">
        <v>1559648.75</v>
      </c>
      <c r="L749">
        <v>1554318.75</v>
      </c>
      <c r="M749">
        <v>1548988.75</v>
      </c>
      <c r="N749">
        <v>1543658.75</v>
      </c>
      <c r="O749">
        <v>1535406.125</v>
      </c>
      <c r="P749">
        <v>1527153.5</v>
      </c>
      <c r="Q749">
        <v>1518900.875</v>
      </c>
      <c r="R749">
        <v>1510648.25</v>
      </c>
      <c r="S749">
        <v>1502395.625</v>
      </c>
      <c r="T749">
        <v>1494143</v>
      </c>
      <c r="U749">
        <v>1485890.375</v>
      </c>
      <c r="V749">
        <v>1477637.75</v>
      </c>
      <c r="W749">
        <v>1469385.125</v>
      </c>
      <c r="X749">
        <v>1461132.5</v>
      </c>
      <c r="Y749">
        <v>1449559.2250000001</v>
      </c>
      <c r="Z749">
        <v>1437985.9500000002</v>
      </c>
      <c r="AA749">
        <v>1426412.6750000003</v>
      </c>
      <c r="AB749">
        <v>1414839.4000000004</v>
      </c>
      <c r="AC749">
        <v>1403266.1250000005</v>
      </c>
      <c r="AD749">
        <v>1391692.8500000006</v>
      </c>
      <c r="AE749">
        <v>1380119.5750000007</v>
      </c>
      <c r="AF749">
        <v>1368546.3000000007</v>
      </c>
      <c r="AG749">
        <v>1356973.0250000008</v>
      </c>
      <c r="AH749">
        <v>1345399.75</v>
      </c>
    </row>
    <row r="750" spans="1:34">
      <c r="A750" t="s">
        <v>162</v>
      </c>
      <c r="B750" t="s">
        <v>185</v>
      </c>
      <c r="C750">
        <f t="shared" si="11"/>
        <v>19902010</v>
      </c>
      <c r="D750">
        <v>3120559.1136363633</v>
      </c>
      <c r="E750">
        <v>3115495.6022727266</v>
      </c>
      <c r="F750">
        <v>3110432.0909090899</v>
      </c>
      <c r="G750">
        <v>3105368.5795454532</v>
      </c>
      <c r="H750">
        <v>3100305.0681818165</v>
      </c>
      <c r="I750">
        <v>3095241.5568181798</v>
      </c>
      <c r="J750">
        <v>3090178.0454545431</v>
      </c>
      <c r="K750">
        <v>3085114.5340909064</v>
      </c>
      <c r="L750">
        <v>3080051.0227272697</v>
      </c>
      <c r="M750">
        <v>3074987.511363633</v>
      </c>
      <c r="N750">
        <v>3069923.9999999977</v>
      </c>
      <c r="O750">
        <v>3062082.3874999974</v>
      </c>
      <c r="P750">
        <v>3054240.7749999976</v>
      </c>
      <c r="Q750">
        <v>3046399.1624999978</v>
      </c>
      <c r="R750">
        <v>3038557.549999998</v>
      </c>
      <c r="S750">
        <v>3030715.9374999981</v>
      </c>
      <c r="T750">
        <v>3022874.3249999983</v>
      </c>
      <c r="U750">
        <v>3015032.7124999985</v>
      </c>
      <c r="V750">
        <v>3007191.0999999987</v>
      </c>
      <c r="W750">
        <v>2999349.4874999989</v>
      </c>
      <c r="X750">
        <v>2991507.8749999991</v>
      </c>
      <c r="Y750">
        <v>2980486.2624999993</v>
      </c>
      <c r="Z750">
        <v>2969464.6499999994</v>
      </c>
      <c r="AA750">
        <v>2958443.0374999996</v>
      </c>
      <c r="AB750">
        <v>2947421.4249999998</v>
      </c>
      <c r="AC750">
        <v>2936399.8125</v>
      </c>
      <c r="AD750">
        <v>2925378.2</v>
      </c>
      <c r="AE750">
        <v>2914356.5875000004</v>
      </c>
      <c r="AF750">
        <v>2903334.9750000006</v>
      </c>
      <c r="AG750">
        <v>2892313.3625000007</v>
      </c>
      <c r="AH750">
        <v>2881291.7500000009</v>
      </c>
    </row>
    <row r="751" spans="1:34">
      <c r="A751" t="s">
        <v>162</v>
      </c>
      <c r="B751" t="s">
        <v>185</v>
      </c>
      <c r="C751">
        <f t="shared" si="11"/>
        <v>2012020</v>
      </c>
      <c r="D751">
        <v>800270.21590909082</v>
      </c>
      <c r="E751">
        <v>800270.21306818165</v>
      </c>
      <c r="F751">
        <v>800270.21022727247</v>
      </c>
      <c r="G751">
        <v>800270.2073863633</v>
      </c>
      <c r="H751">
        <v>800270.20454545412</v>
      </c>
      <c r="I751">
        <v>800270.20170454495</v>
      </c>
      <c r="J751">
        <v>800270.19886363577</v>
      </c>
      <c r="K751">
        <v>800270.1960227266</v>
      </c>
      <c r="L751">
        <v>800270.19318181742</v>
      </c>
      <c r="M751">
        <v>800270.19034090824</v>
      </c>
      <c r="N751">
        <v>800270.18749999942</v>
      </c>
      <c r="O751">
        <v>800269.10312499944</v>
      </c>
      <c r="P751">
        <v>800268.01874999946</v>
      </c>
      <c r="Q751">
        <v>800266.93437499949</v>
      </c>
      <c r="R751">
        <v>800265.84999999951</v>
      </c>
      <c r="S751">
        <v>800264.76562499953</v>
      </c>
      <c r="T751">
        <v>800263.68124999956</v>
      </c>
      <c r="U751">
        <v>800262.59687499958</v>
      </c>
      <c r="V751">
        <v>800261.5124999996</v>
      </c>
      <c r="W751">
        <v>800260.42812499963</v>
      </c>
      <c r="X751">
        <v>800259.34374999942</v>
      </c>
      <c r="Y751">
        <v>800165.42499999935</v>
      </c>
      <c r="Z751">
        <v>800071.50624999939</v>
      </c>
      <c r="AA751">
        <v>799977.58749999944</v>
      </c>
      <c r="AB751">
        <v>799883.66874999949</v>
      </c>
      <c r="AC751">
        <v>799789.74999999953</v>
      </c>
      <c r="AD751">
        <v>799695.83124999958</v>
      </c>
      <c r="AE751">
        <v>799601.91249999963</v>
      </c>
      <c r="AF751">
        <v>799507.99374999967</v>
      </c>
      <c r="AG751">
        <v>799414.07499999972</v>
      </c>
      <c r="AH751">
        <v>799320.15624999977</v>
      </c>
    </row>
    <row r="752" spans="1:34">
      <c r="A752" t="s">
        <v>164</v>
      </c>
      <c r="B752" t="s">
        <v>175</v>
      </c>
      <c r="C752">
        <f t="shared" si="11"/>
        <v>1945</v>
      </c>
      <c r="D752">
        <v>899719.78409090906</v>
      </c>
      <c r="E752">
        <v>895320.31818181812</v>
      </c>
      <c r="F752">
        <v>890920.85227272718</v>
      </c>
      <c r="G752">
        <v>886521.38636363624</v>
      </c>
      <c r="H752">
        <v>882121.9204545453</v>
      </c>
      <c r="I752">
        <v>877722.45454545435</v>
      </c>
      <c r="J752">
        <v>873322.98863636341</v>
      </c>
      <c r="K752">
        <v>868923.52272727247</v>
      </c>
      <c r="L752">
        <v>864524.05681818153</v>
      </c>
      <c r="M752">
        <v>860124.59090909059</v>
      </c>
      <c r="N752">
        <v>855725.125</v>
      </c>
      <c r="O752">
        <v>849904.53749999998</v>
      </c>
      <c r="P752">
        <v>844083.95</v>
      </c>
      <c r="Q752">
        <v>838263.36249999993</v>
      </c>
      <c r="R752">
        <v>832442.77499999991</v>
      </c>
      <c r="S752">
        <v>826622.18749999988</v>
      </c>
      <c r="T752">
        <v>820801.59999999986</v>
      </c>
      <c r="U752">
        <v>814981.01249999984</v>
      </c>
      <c r="V752">
        <v>809160.42499999981</v>
      </c>
      <c r="W752">
        <v>803339.83749999979</v>
      </c>
      <c r="X752">
        <v>797519.25</v>
      </c>
      <c r="Y752">
        <v>790099.7</v>
      </c>
      <c r="Z752">
        <v>782680.14999999991</v>
      </c>
      <c r="AA752">
        <v>775260.59999999986</v>
      </c>
      <c r="AB752">
        <v>767841.04999999981</v>
      </c>
      <c r="AC752">
        <v>760421.49999999977</v>
      </c>
      <c r="AD752">
        <v>753001.94999999972</v>
      </c>
      <c r="AE752">
        <v>745582.39999999967</v>
      </c>
      <c r="AF752">
        <v>738162.84999999963</v>
      </c>
      <c r="AG752">
        <v>730743.29999999958</v>
      </c>
      <c r="AH752">
        <v>723323.75</v>
      </c>
    </row>
    <row r="753" spans="1:34">
      <c r="A753" t="s">
        <v>164</v>
      </c>
      <c r="B753" t="s">
        <v>175</v>
      </c>
      <c r="C753">
        <f t="shared" si="11"/>
        <v>1945969</v>
      </c>
      <c r="D753">
        <v>1242253.6818181819</v>
      </c>
      <c r="E753">
        <v>1235065.3636363638</v>
      </c>
      <c r="F753">
        <v>1227877.0454545456</v>
      </c>
      <c r="G753">
        <v>1220688.7272727275</v>
      </c>
      <c r="H753">
        <v>1213500.4090909094</v>
      </c>
      <c r="I753">
        <v>1206312.0909090913</v>
      </c>
      <c r="J753">
        <v>1199123.7727272732</v>
      </c>
      <c r="K753">
        <v>1191935.4545454551</v>
      </c>
      <c r="L753">
        <v>1184747.1363636369</v>
      </c>
      <c r="M753">
        <v>1177558.8181818188</v>
      </c>
      <c r="N753">
        <v>1170370.5</v>
      </c>
      <c r="O753">
        <v>1160888.4125000001</v>
      </c>
      <c r="P753">
        <v>1151406.3250000002</v>
      </c>
      <c r="Q753">
        <v>1141924.2375000003</v>
      </c>
      <c r="R753">
        <v>1132442.1500000004</v>
      </c>
      <c r="S753">
        <v>1122960.0625000005</v>
      </c>
      <c r="T753">
        <v>1113477.9750000006</v>
      </c>
      <c r="U753">
        <v>1103995.8875000007</v>
      </c>
      <c r="V753">
        <v>1094513.8000000007</v>
      </c>
      <c r="W753">
        <v>1085031.7125000008</v>
      </c>
      <c r="X753">
        <v>1075549.625</v>
      </c>
      <c r="Y753">
        <v>1063660.8500000001</v>
      </c>
      <c r="Z753">
        <v>1051772.0750000002</v>
      </c>
      <c r="AA753">
        <v>1039883.3000000002</v>
      </c>
      <c r="AB753">
        <v>1027994.5250000001</v>
      </c>
      <c r="AC753">
        <v>1016105.7500000001</v>
      </c>
      <c r="AD753">
        <v>1004216.9750000001</v>
      </c>
      <c r="AE753">
        <v>992328.20000000007</v>
      </c>
      <c r="AF753">
        <v>980439.42500000005</v>
      </c>
      <c r="AG753">
        <v>968550.65</v>
      </c>
      <c r="AH753">
        <v>956661.875</v>
      </c>
    </row>
    <row r="754" spans="1:34">
      <c r="A754" t="s">
        <v>164</v>
      </c>
      <c r="B754" t="s">
        <v>175</v>
      </c>
      <c r="C754">
        <f t="shared" si="11"/>
        <v>1970989</v>
      </c>
      <c r="D754">
        <v>559520.26136363647</v>
      </c>
      <c r="E754">
        <v>557012.14772727294</v>
      </c>
      <c r="F754">
        <v>554504.03409090941</v>
      </c>
      <c r="G754">
        <v>551995.92045454588</v>
      </c>
      <c r="H754">
        <v>549487.80681818235</v>
      </c>
      <c r="I754">
        <v>546979.69318181882</v>
      </c>
      <c r="J754">
        <v>544471.57954545529</v>
      </c>
      <c r="K754">
        <v>541963.46590909176</v>
      </c>
      <c r="L754">
        <v>539455.35227272823</v>
      </c>
      <c r="M754">
        <v>536947.23863636469</v>
      </c>
      <c r="N754">
        <v>534439.125</v>
      </c>
      <c r="O754">
        <v>530304.07499999995</v>
      </c>
      <c r="P754">
        <v>526169.02499999991</v>
      </c>
      <c r="Q754">
        <v>522033.97499999986</v>
      </c>
      <c r="R754">
        <v>517898.92499999981</v>
      </c>
      <c r="S754">
        <v>513763.87499999977</v>
      </c>
      <c r="T754">
        <v>509628.82499999972</v>
      </c>
      <c r="U754">
        <v>505493.77499999967</v>
      </c>
      <c r="V754">
        <v>501358.72499999963</v>
      </c>
      <c r="W754">
        <v>497223.67499999958</v>
      </c>
      <c r="X754">
        <v>493088.625</v>
      </c>
      <c r="Y754">
        <v>487246.16250000009</v>
      </c>
      <c r="Z754">
        <v>481403.70000000007</v>
      </c>
      <c r="AA754">
        <v>475561.23750000005</v>
      </c>
      <c r="AB754">
        <v>469718.77500000002</v>
      </c>
      <c r="AC754">
        <v>463876.3125</v>
      </c>
      <c r="AD754">
        <v>458033.85</v>
      </c>
      <c r="AE754">
        <v>452191.38749999995</v>
      </c>
      <c r="AF754">
        <v>446348.92499999993</v>
      </c>
      <c r="AG754">
        <v>440506.46249999991</v>
      </c>
      <c r="AH754">
        <v>434664</v>
      </c>
    </row>
    <row r="755" spans="1:34">
      <c r="A755" t="s">
        <v>164</v>
      </c>
      <c r="B755" t="s">
        <v>175</v>
      </c>
      <c r="C755">
        <f t="shared" si="11"/>
        <v>19902010</v>
      </c>
      <c r="D755">
        <v>2071137.2159090908</v>
      </c>
      <c r="E755">
        <v>2071001.9318181816</v>
      </c>
      <c r="F755">
        <v>2070866.6477272725</v>
      </c>
      <c r="G755">
        <v>2070731.3636363633</v>
      </c>
      <c r="H755">
        <v>2070596.0795454541</v>
      </c>
      <c r="I755">
        <v>2070460.7954545449</v>
      </c>
      <c r="J755">
        <v>2070325.5113636358</v>
      </c>
      <c r="K755">
        <v>2070190.2272727266</v>
      </c>
      <c r="L755">
        <v>2070054.9431818174</v>
      </c>
      <c r="M755">
        <v>2069919.6590909082</v>
      </c>
      <c r="N755">
        <v>2069784.3749999988</v>
      </c>
      <c r="O755">
        <v>2069200.806249999</v>
      </c>
      <c r="P755">
        <v>2068617.2374999991</v>
      </c>
      <c r="Q755">
        <v>2068033.6687499993</v>
      </c>
      <c r="R755">
        <v>2067450.0999999994</v>
      </c>
      <c r="S755">
        <v>2066866.5312499995</v>
      </c>
      <c r="T755">
        <v>2066282.9624999997</v>
      </c>
      <c r="U755">
        <v>2065699.3937499998</v>
      </c>
      <c r="V755">
        <v>2065115.825</v>
      </c>
      <c r="W755">
        <v>2064532.2562500001</v>
      </c>
      <c r="X755">
        <v>2063948.6874999988</v>
      </c>
      <c r="Y755">
        <v>2062612.6562499988</v>
      </c>
      <c r="Z755">
        <v>2061276.6249999988</v>
      </c>
      <c r="AA755">
        <v>2059940.5937499988</v>
      </c>
      <c r="AB755">
        <v>2058604.5624999988</v>
      </c>
      <c r="AC755">
        <v>2057268.5312499988</v>
      </c>
      <c r="AD755">
        <v>2055932.4999999988</v>
      </c>
      <c r="AE755">
        <v>2054596.4687499988</v>
      </c>
      <c r="AF755">
        <v>2053260.4374999988</v>
      </c>
      <c r="AG755">
        <v>2051924.4062499988</v>
      </c>
      <c r="AH755">
        <v>2050588.3749999988</v>
      </c>
    </row>
    <row r="756" spans="1:34">
      <c r="A756" t="s">
        <v>164</v>
      </c>
      <c r="B756" t="s">
        <v>175</v>
      </c>
      <c r="C756">
        <f t="shared" si="11"/>
        <v>2012020</v>
      </c>
      <c r="D756">
        <v>331075.92434999999</v>
      </c>
      <c r="E756">
        <v>331075.92293</v>
      </c>
      <c r="F756">
        <v>331075.92151000001</v>
      </c>
      <c r="G756">
        <v>331075.92009000003</v>
      </c>
      <c r="H756">
        <v>331075.91867000004</v>
      </c>
      <c r="I756">
        <v>331075.91725000006</v>
      </c>
      <c r="J756">
        <v>331075.91583000007</v>
      </c>
      <c r="K756">
        <v>331075.91441000008</v>
      </c>
      <c r="L756">
        <v>331075.9129900001</v>
      </c>
      <c r="M756">
        <v>331075.91157000011</v>
      </c>
      <c r="N756">
        <v>331075.91015000001</v>
      </c>
      <c r="O756">
        <v>331073.139838</v>
      </c>
      <c r="P756">
        <v>331070.36952599999</v>
      </c>
      <c r="Q756">
        <v>331067.59921399999</v>
      </c>
      <c r="R756">
        <v>331064.82890199998</v>
      </c>
      <c r="S756">
        <v>331062.05858999997</v>
      </c>
      <c r="T756">
        <v>331059.28827799996</v>
      </c>
      <c r="U756">
        <v>331056.51796599996</v>
      </c>
      <c r="V756">
        <v>331053.74765399995</v>
      </c>
      <c r="W756">
        <v>331050.97734199994</v>
      </c>
      <c r="X756">
        <v>331048.20703000005</v>
      </c>
      <c r="Y756">
        <v>330987.12578000006</v>
      </c>
      <c r="Z756">
        <v>330926.04453000007</v>
      </c>
      <c r="AA756">
        <v>330864.96328000008</v>
      </c>
      <c r="AB756">
        <v>330803.8820300001</v>
      </c>
      <c r="AC756">
        <v>330742.80078000011</v>
      </c>
      <c r="AD756">
        <v>330681.71953000012</v>
      </c>
      <c r="AE756">
        <v>330620.63828000013</v>
      </c>
      <c r="AF756">
        <v>330559.55703000014</v>
      </c>
      <c r="AG756">
        <v>330498.47578000015</v>
      </c>
      <c r="AH756">
        <v>330437.39453000005</v>
      </c>
    </row>
    <row r="757" spans="1:34">
      <c r="A757" t="s">
        <v>164</v>
      </c>
      <c r="B757" t="s">
        <v>177</v>
      </c>
      <c r="C757">
        <f t="shared" si="11"/>
        <v>1945</v>
      </c>
      <c r="D757">
        <v>2782429.8409090908</v>
      </c>
      <c r="E757">
        <v>2769786.1818181816</v>
      </c>
      <c r="F757">
        <v>2757142.5227272725</v>
      </c>
      <c r="G757">
        <v>2744498.8636363633</v>
      </c>
      <c r="H757">
        <v>2731855.2045454541</v>
      </c>
      <c r="I757">
        <v>2719211.5454545449</v>
      </c>
      <c r="J757">
        <v>2706567.8863636358</v>
      </c>
      <c r="K757">
        <v>2693924.2272727266</v>
      </c>
      <c r="L757">
        <v>2681280.5681818174</v>
      </c>
      <c r="M757">
        <v>2668636.9090909082</v>
      </c>
      <c r="N757">
        <v>2655993.25</v>
      </c>
      <c r="O757">
        <v>2639676.125</v>
      </c>
      <c r="P757">
        <v>2623359</v>
      </c>
      <c r="Q757">
        <v>2607041.875</v>
      </c>
      <c r="R757">
        <v>2590724.75</v>
      </c>
      <c r="S757">
        <v>2574407.625</v>
      </c>
      <c r="T757">
        <v>2558090.5</v>
      </c>
      <c r="U757">
        <v>2541773.375</v>
      </c>
      <c r="V757">
        <v>2525456.25</v>
      </c>
      <c r="W757">
        <v>2509139.125</v>
      </c>
      <c r="X757">
        <v>2492822</v>
      </c>
      <c r="Y757">
        <v>2472058.4750000001</v>
      </c>
      <c r="Z757">
        <v>2451294.9500000002</v>
      </c>
      <c r="AA757">
        <v>2430531.4250000003</v>
      </c>
      <c r="AB757">
        <v>2409767.9000000004</v>
      </c>
      <c r="AC757">
        <v>2389004.3750000005</v>
      </c>
      <c r="AD757">
        <v>2368240.8500000006</v>
      </c>
      <c r="AE757">
        <v>2347477.3250000007</v>
      </c>
      <c r="AF757">
        <v>2326713.8000000007</v>
      </c>
      <c r="AG757">
        <v>2305950.2750000008</v>
      </c>
      <c r="AH757">
        <v>2285186.75</v>
      </c>
    </row>
    <row r="758" spans="1:34">
      <c r="A758" t="s">
        <v>164</v>
      </c>
      <c r="B758" t="s">
        <v>177</v>
      </c>
      <c r="C758">
        <f t="shared" si="11"/>
        <v>1945969</v>
      </c>
      <c r="D758">
        <v>5419168.6818181816</v>
      </c>
      <c r="E758">
        <v>5388598.3636363633</v>
      </c>
      <c r="F758">
        <v>5358028.0454545449</v>
      </c>
      <c r="G758">
        <v>5327457.7272727266</v>
      </c>
      <c r="H758">
        <v>5296887.4090909082</v>
      </c>
      <c r="I758">
        <v>5266317.0909090899</v>
      </c>
      <c r="J758">
        <v>5235746.7727272715</v>
      </c>
      <c r="K758">
        <v>5205176.4545454532</v>
      </c>
      <c r="L758">
        <v>5174606.1363636348</v>
      </c>
      <c r="M758">
        <v>5144035.8181818165</v>
      </c>
      <c r="N758">
        <v>5113465.5</v>
      </c>
      <c r="O758">
        <v>5074039.7</v>
      </c>
      <c r="P758">
        <v>5034613.9000000004</v>
      </c>
      <c r="Q758">
        <v>4995188.1000000006</v>
      </c>
      <c r="R758">
        <v>4955762.3000000007</v>
      </c>
      <c r="S758">
        <v>4916336.5000000009</v>
      </c>
      <c r="T758">
        <v>4876910.7000000011</v>
      </c>
      <c r="U758">
        <v>4837484.9000000013</v>
      </c>
      <c r="V758">
        <v>4798059.1000000015</v>
      </c>
      <c r="W758">
        <v>4758633.3000000017</v>
      </c>
      <c r="X758">
        <v>4719207.5</v>
      </c>
      <c r="Y758">
        <v>4668841.6500000004</v>
      </c>
      <c r="Z758">
        <v>4618475.8000000007</v>
      </c>
      <c r="AA758">
        <v>4568109.9500000011</v>
      </c>
      <c r="AB758">
        <v>4517744.1000000015</v>
      </c>
      <c r="AC758">
        <v>4467378.2500000019</v>
      </c>
      <c r="AD758">
        <v>4417012.4000000022</v>
      </c>
      <c r="AE758">
        <v>4366646.5500000026</v>
      </c>
      <c r="AF758">
        <v>4316280.700000003</v>
      </c>
      <c r="AG758">
        <v>4265914.8500000034</v>
      </c>
      <c r="AH758">
        <v>4215549</v>
      </c>
    </row>
    <row r="759" spans="1:34">
      <c r="A759" t="s">
        <v>164</v>
      </c>
      <c r="B759" t="s">
        <v>177</v>
      </c>
      <c r="C759">
        <f t="shared" si="11"/>
        <v>1970989</v>
      </c>
      <c r="D759">
        <v>5071224.2727272725</v>
      </c>
      <c r="E759">
        <v>5059979.5454545449</v>
      </c>
      <c r="F759">
        <v>5048734.8181818174</v>
      </c>
      <c r="G759">
        <v>5037490.0909090899</v>
      </c>
      <c r="H759">
        <v>5026245.3636363624</v>
      </c>
      <c r="I759">
        <v>5015000.6363636348</v>
      </c>
      <c r="J759">
        <v>5003755.9090909073</v>
      </c>
      <c r="K759">
        <v>4992511.1818181798</v>
      </c>
      <c r="L759">
        <v>4981266.4545454523</v>
      </c>
      <c r="M759">
        <v>4970021.7272727247</v>
      </c>
      <c r="N759">
        <v>4958777</v>
      </c>
      <c r="O759">
        <v>4940824.2</v>
      </c>
      <c r="P759">
        <v>4922871.4000000004</v>
      </c>
      <c r="Q759">
        <v>4904918.6000000006</v>
      </c>
      <c r="R759">
        <v>4886965.8000000007</v>
      </c>
      <c r="S759">
        <v>4869013.0000000009</v>
      </c>
      <c r="T759">
        <v>4851060.2000000011</v>
      </c>
      <c r="U759">
        <v>4833107.4000000013</v>
      </c>
      <c r="V759">
        <v>4815154.6000000015</v>
      </c>
      <c r="W759">
        <v>4797201.8000000017</v>
      </c>
      <c r="X759">
        <v>4779249</v>
      </c>
      <c r="Y759">
        <v>4753613.3</v>
      </c>
      <c r="Z759">
        <v>4727977.5999999996</v>
      </c>
      <c r="AA759">
        <v>4702341.8999999994</v>
      </c>
      <c r="AB759">
        <v>4676706.1999999993</v>
      </c>
      <c r="AC759">
        <v>4651070.4999999991</v>
      </c>
      <c r="AD759">
        <v>4625434.7999999989</v>
      </c>
      <c r="AE759">
        <v>4599799.0999999987</v>
      </c>
      <c r="AF759">
        <v>4574163.3999999985</v>
      </c>
      <c r="AG759">
        <v>4548527.6999999983</v>
      </c>
      <c r="AH759">
        <v>4522892</v>
      </c>
    </row>
    <row r="760" spans="1:34">
      <c r="A760" t="s">
        <v>164</v>
      </c>
      <c r="B760" t="s">
        <v>177</v>
      </c>
      <c r="C760">
        <f t="shared" si="11"/>
        <v>19902010</v>
      </c>
      <c r="D760">
        <v>3607725.7727272729</v>
      </c>
      <c r="E760">
        <v>3607122.5454545459</v>
      </c>
      <c r="F760">
        <v>3606519.3181818188</v>
      </c>
      <c r="G760">
        <v>3605916.0909090918</v>
      </c>
      <c r="H760">
        <v>3605312.8636363647</v>
      </c>
      <c r="I760">
        <v>3604709.6363636376</v>
      </c>
      <c r="J760">
        <v>3604106.4090909106</v>
      </c>
      <c r="K760">
        <v>3603503.1818181835</v>
      </c>
      <c r="L760">
        <v>3602899.9545454565</v>
      </c>
      <c r="M760">
        <v>3602296.7272727294</v>
      </c>
      <c r="N760">
        <v>3601693.5</v>
      </c>
      <c r="O760">
        <v>3599505.45</v>
      </c>
      <c r="P760">
        <v>3597317.4000000004</v>
      </c>
      <c r="Q760">
        <v>3595129.3500000006</v>
      </c>
      <c r="R760">
        <v>3592941.3000000007</v>
      </c>
      <c r="S760">
        <v>3590753.2500000009</v>
      </c>
      <c r="T760">
        <v>3588565.2000000011</v>
      </c>
      <c r="U760">
        <v>3586377.1500000013</v>
      </c>
      <c r="V760">
        <v>3584189.1000000015</v>
      </c>
      <c r="W760">
        <v>3582001.0500000017</v>
      </c>
      <c r="X760">
        <v>3579813</v>
      </c>
      <c r="Y760">
        <v>3575170.4750000001</v>
      </c>
      <c r="Z760">
        <v>3570527.95</v>
      </c>
      <c r="AA760">
        <v>3565885.4250000003</v>
      </c>
      <c r="AB760">
        <v>3561242.9000000004</v>
      </c>
      <c r="AC760">
        <v>3556600.3750000005</v>
      </c>
      <c r="AD760">
        <v>3551957.8500000006</v>
      </c>
      <c r="AE760">
        <v>3547315.3250000007</v>
      </c>
      <c r="AF760">
        <v>3542672.8000000007</v>
      </c>
      <c r="AG760">
        <v>3538030.2750000008</v>
      </c>
      <c r="AH760">
        <v>3533387.75</v>
      </c>
    </row>
    <row r="761" spans="1:34">
      <c r="A761" t="s">
        <v>164</v>
      </c>
      <c r="B761" t="s">
        <v>177</v>
      </c>
      <c r="C761">
        <f t="shared" si="11"/>
        <v>2012020</v>
      </c>
      <c r="D761">
        <v>636441.10155999998</v>
      </c>
      <c r="E761">
        <v>636441.10155999998</v>
      </c>
      <c r="F761">
        <v>636441.10155999998</v>
      </c>
      <c r="G761">
        <v>636441.10155999998</v>
      </c>
      <c r="H761">
        <v>636441.10155999998</v>
      </c>
      <c r="I761">
        <v>636441.10155999998</v>
      </c>
      <c r="J761">
        <v>636441.10155999998</v>
      </c>
      <c r="K761">
        <v>636441.10155999998</v>
      </c>
      <c r="L761">
        <v>636441.10155999998</v>
      </c>
      <c r="M761">
        <v>636441.10155999998</v>
      </c>
      <c r="N761">
        <v>636441.10155999998</v>
      </c>
      <c r="O761">
        <v>636434.38905999996</v>
      </c>
      <c r="P761">
        <v>636427.67655999993</v>
      </c>
      <c r="Q761">
        <v>636420.96405999991</v>
      </c>
      <c r="R761">
        <v>636414.25155999989</v>
      </c>
      <c r="S761">
        <v>636407.53905999986</v>
      </c>
      <c r="T761">
        <v>636400.82655999984</v>
      </c>
      <c r="U761">
        <v>636394.11405999982</v>
      </c>
      <c r="V761">
        <v>636387.40155999979</v>
      </c>
      <c r="W761">
        <v>636380.68905999977</v>
      </c>
      <c r="X761">
        <v>636373.97655999998</v>
      </c>
      <c r="Y761">
        <v>636211.94843499991</v>
      </c>
      <c r="Z761">
        <v>636049.92030999996</v>
      </c>
      <c r="AA761">
        <v>635887.892185</v>
      </c>
      <c r="AB761">
        <v>635725.86406000005</v>
      </c>
      <c r="AC761">
        <v>635563.8359350001</v>
      </c>
      <c r="AD761">
        <v>635401.80781000014</v>
      </c>
      <c r="AE761">
        <v>635239.77968500019</v>
      </c>
      <c r="AF761">
        <v>635077.75156000024</v>
      </c>
      <c r="AG761">
        <v>634915.72343500028</v>
      </c>
      <c r="AH761">
        <v>634753.69531000033</v>
      </c>
    </row>
    <row r="762" spans="1:34">
      <c r="A762" t="s">
        <v>164</v>
      </c>
      <c r="B762" t="s">
        <v>179</v>
      </c>
      <c r="C762">
        <f t="shared" si="11"/>
        <v>1945</v>
      </c>
      <c r="D762">
        <v>3062294.1818181816</v>
      </c>
      <c r="E762">
        <v>3048323.3636363633</v>
      </c>
      <c r="F762">
        <v>3034352.5454545449</v>
      </c>
      <c r="G762">
        <v>3020381.7272727266</v>
      </c>
      <c r="H762">
        <v>3006410.9090909082</v>
      </c>
      <c r="I762">
        <v>2992440.0909090899</v>
      </c>
      <c r="J762">
        <v>2978469.2727272715</v>
      </c>
      <c r="K762">
        <v>2964498.4545454532</v>
      </c>
      <c r="L762">
        <v>2950527.6363636348</v>
      </c>
      <c r="M762">
        <v>2936556.8181818165</v>
      </c>
      <c r="N762">
        <v>2922586</v>
      </c>
      <c r="O762">
        <v>2903231.05</v>
      </c>
      <c r="P762">
        <v>2883876.0999999996</v>
      </c>
      <c r="Q762">
        <v>2864521.1499999994</v>
      </c>
      <c r="R762">
        <v>2845166.1999999993</v>
      </c>
      <c r="S762">
        <v>2825811.2499999991</v>
      </c>
      <c r="T762">
        <v>2806456.2999999989</v>
      </c>
      <c r="U762">
        <v>2787101.3499999987</v>
      </c>
      <c r="V762">
        <v>2767746.3999999985</v>
      </c>
      <c r="W762">
        <v>2748391.4499999983</v>
      </c>
      <c r="X762">
        <v>2729036.5</v>
      </c>
      <c r="Y762">
        <v>2704380.45</v>
      </c>
      <c r="Z762">
        <v>2679724.4000000004</v>
      </c>
      <c r="AA762">
        <v>2655068.3500000006</v>
      </c>
      <c r="AB762">
        <v>2630412.3000000007</v>
      </c>
      <c r="AC762">
        <v>2605756.2500000009</v>
      </c>
      <c r="AD762">
        <v>2581100.2000000011</v>
      </c>
      <c r="AE762">
        <v>2556444.1500000013</v>
      </c>
      <c r="AF762">
        <v>2531788.1000000015</v>
      </c>
      <c r="AG762">
        <v>2507132.0500000017</v>
      </c>
      <c r="AH762">
        <v>2482476</v>
      </c>
    </row>
    <row r="763" spans="1:34">
      <c r="A763" t="s">
        <v>164</v>
      </c>
      <c r="B763" t="s">
        <v>179</v>
      </c>
      <c r="C763">
        <f t="shared" si="11"/>
        <v>1945969</v>
      </c>
      <c r="D763">
        <v>2549246.6363636362</v>
      </c>
      <c r="E763">
        <v>2530590.7727272725</v>
      </c>
      <c r="F763">
        <v>2511934.9090909087</v>
      </c>
      <c r="G763">
        <v>2493279.0454545449</v>
      </c>
      <c r="H763">
        <v>2474623.1818181812</v>
      </c>
      <c r="I763">
        <v>2455967.3181818174</v>
      </c>
      <c r="J763">
        <v>2437311.4545454537</v>
      </c>
      <c r="K763">
        <v>2418655.5909090899</v>
      </c>
      <c r="L763">
        <v>2399999.7272727261</v>
      </c>
      <c r="M763">
        <v>2381343.8636363624</v>
      </c>
      <c r="N763">
        <v>2362688</v>
      </c>
      <c r="O763">
        <v>2335761.15</v>
      </c>
      <c r="P763">
        <v>2308834.2999999998</v>
      </c>
      <c r="Q763">
        <v>2281907.4499999997</v>
      </c>
      <c r="R763">
        <v>2254980.5999999996</v>
      </c>
      <c r="S763">
        <v>2228053.7499999995</v>
      </c>
      <c r="T763">
        <v>2201126.8999999994</v>
      </c>
      <c r="U763">
        <v>2174200.0499999993</v>
      </c>
      <c r="V763">
        <v>2147273.1999999993</v>
      </c>
      <c r="W763">
        <v>2120346.3499999992</v>
      </c>
      <c r="X763">
        <v>2093419.5</v>
      </c>
      <c r="Y763">
        <v>2060485.1</v>
      </c>
      <c r="Z763">
        <v>2027550.7000000002</v>
      </c>
      <c r="AA763">
        <v>1994616.3000000003</v>
      </c>
      <c r="AB763">
        <v>1961681.9000000004</v>
      </c>
      <c r="AC763">
        <v>1928747.5000000005</v>
      </c>
      <c r="AD763">
        <v>1895813.1000000006</v>
      </c>
      <c r="AE763">
        <v>1862878.7000000007</v>
      </c>
      <c r="AF763">
        <v>1829944.3000000007</v>
      </c>
      <c r="AG763">
        <v>1797009.9000000008</v>
      </c>
      <c r="AH763">
        <v>1764075.5</v>
      </c>
    </row>
    <row r="764" spans="1:34">
      <c r="A764" t="s">
        <v>164</v>
      </c>
      <c r="B764" t="s">
        <v>179</v>
      </c>
      <c r="C764">
        <f t="shared" si="11"/>
        <v>1970989</v>
      </c>
      <c r="D764">
        <v>1244273.3522727273</v>
      </c>
      <c r="E764">
        <v>1241420.2045454546</v>
      </c>
      <c r="F764">
        <v>1238567.0568181819</v>
      </c>
      <c r="G764">
        <v>1235713.9090909092</v>
      </c>
      <c r="H764">
        <v>1232860.7613636365</v>
      </c>
      <c r="I764">
        <v>1230007.6136363638</v>
      </c>
      <c r="J764">
        <v>1227154.4659090911</v>
      </c>
      <c r="K764">
        <v>1224301.3181818184</v>
      </c>
      <c r="L764">
        <v>1221448.1704545456</v>
      </c>
      <c r="M764">
        <v>1218595.0227272729</v>
      </c>
      <c r="N764">
        <v>1215741.875</v>
      </c>
      <c r="O764">
        <v>1210471.1499999999</v>
      </c>
      <c r="P764">
        <v>1205200.4249999998</v>
      </c>
      <c r="Q764">
        <v>1199929.6999999997</v>
      </c>
      <c r="R764">
        <v>1194658.9749999996</v>
      </c>
      <c r="S764">
        <v>1189388.2499999995</v>
      </c>
      <c r="T764">
        <v>1184117.5249999994</v>
      </c>
      <c r="U764">
        <v>1178846.7999999993</v>
      </c>
      <c r="V764">
        <v>1173576.0749999993</v>
      </c>
      <c r="W764">
        <v>1168305.3499999992</v>
      </c>
      <c r="X764">
        <v>1163034.625</v>
      </c>
      <c r="Y764">
        <v>1155288.4624999999</v>
      </c>
      <c r="Z764">
        <v>1147542.2999999998</v>
      </c>
      <c r="AA764">
        <v>1139796.1374999997</v>
      </c>
      <c r="AB764">
        <v>1132049.9749999996</v>
      </c>
      <c r="AC764">
        <v>1124303.8124999995</v>
      </c>
      <c r="AD764">
        <v>1116557.6499999994</v>
      </c>
      <c r="AE764">
        <v>1108811.4874999993</v>
      </c>
      <c r="AF764">
        <v>1101065.3249999993</v>
      </c>
      <c r="AG764">
        <v>1093319.1624999992</v>
      </c>
      <c r="AH764">
        <v>1085573</v>
      </c>
    </row>
    <row r="765" spans="1:34">
      <c r="A765" t="s">
        <v>164</v>
      </c>
      <c r="B765" t="s">
        <v>179</v>
      </c>
      <c r="C765">
        <f t="shared" si="11"/>
        <v>19902010</v>
      </c>
      <c r="D765">
        <v>3243834.1022727271</v>
      </c>
      <c r="E765">
        <v>3243609.0795454541</v>
      </c>
      <c r="F765">
        <v>3243384.0568181812</v>
      </c>
      <c r="G765">
        <v>3243159.0340909082</v>
      </c>
      <c r="H765">
        <v>3242934.0113636353</v>
      </c>
      <c r="I765">
        <v>3242708.9886363624</v>
      </c>
      <c r="J765">
        <v>3242483.9659090894</v>
      </c>
      <c r="K765">
        <v>3242258.9431818165</v>
      </c>
      <c r="L765">
        <v>3242033.9204545435</v>
      </c>
      <c r="M765">
        <v>3241808.8977272706</v>
      </c>
      <c r="N765">
        <v>3241583.875</v>
      </c>
      <c r="O765">
        <v>3240522.4750000001</v>
      </c>
      <c r="P765">
        <v>3239461.0750000002</v>
      </c>
      <c r="Q765">
        <v>3238399.6750000003</v>
      </c>
      <c r="R765">
        <v>3237338.2750000004</v>
      </c>
      <c r="S765">
        <v>3236276.8750000005</v>
      </c>
      <c r="T765">
        <v>3235215.4750000006</v>
      </c>
      <c r="U765">
        <v>3234154.0750000007</v>
      </c>
      <c r="V765">
        <v>3233092.6750000007</v>
      </c>
      <c r="W765">
        <v>3232031.2750000008</v>
      </c>
      <c r="X765">
        <v>3230969.875</v>
      </c>
      <c r="Y765">
        <v>3228365.5625</v>
      </c>
      <c r="Z765">
        <v>3225761.25</v>
      </c>
      <c r="AA765">
        <v>3223156.9375</v>
      </c>
      <c r="AB765">
        <v>3220552.625</v>
      </c>
      <c r="AC765">
        <v>3217948.3125</v>
      </c>
      <c r="AD765">
        <v>3215344</v>
      </c>
      <c r="AE765">
        <v>3212739.6875</v>
      </c>
      <c r="AF765">
        <v>3210135.375</v>
      </c>
      <c r="AG765">
        <v>3207531.0625</v>
      </c>
      <c r="AH765">
        <v>3204926.75</v>
      </c>
    </row>
    <row r="766" spans="1:34">
      <c r="A766" t="s">
        <v>164</v>
      </c>
      <c r="B766" t="s">
        <v>179</v>
      </c>
      <c r="C766">
        <f t="shared" si="11"/>
        <v>2012020</v>
      </c>
      <c r="D766">
        <v>512038.8696690909</v>
      </c>
      <c r="E766">
        <v>512038.86824818177</v>
      </c>
      <c r="F766">
        <v>512038.86682727264</v>
      </c>
      <c r="G766">
        <v>512038.8654063635</v>
      </c>
      <c r="H766">
        <v>512038.86398545437</v>
      </c>
      <c r="I766">
        <v>512038.86256454524</v>
      </c>
      <c r="J766">
        <v>512038.86114363611</v>
      </c>
      <c r="K766">
        <v>512038.85972272698</v>
      </c>
      <c r="L766">
        <v>512038.85830181785</v>
      </c>
      <c r="M766">
        <v>512038.85688090872</v>
      </c>
      <c r="N766">
        <v>512038.85545999999</v>
      </c>
      <c r="O766">
        <v>512034.60077399999</v>
      </c>
      <c r="P766">
        <v>512030.34608799999</v>
      </c>
      <c r="Q766">
        <v>512026.09140199999</v>
      </c>
      <c r="R766">
        <v>512021.83671599999</v>
      </c>
      <c r="S766">
        <v>512017.58202999999</v>
      </c>
      <c r="T766">
        <v>512013.32734399999</v>
      </c>
      <c r="U766">
        <v>512009.07265799999</v>
      </c>
      <c r="V766">
        <v>512004.81797199999</v>
      </c>
      <c r="W766">
        <v>512000.56328599999</v>
      </c>
      <c r="X766">
        <v>511996.30859999981</v>
      </c>
      <c r="Y766">
        <v>511889.67734999978</v>
      </c>
      <c r="Z766">
        <v>511783.0460999998</v>
      </c>
      <c r="AA766">
        <v>511676.41484999983</v>
      </c>
      <c r="AB766">
        <v>511569.78359999985</v>
      </c>
      <c r="AC766">
        <v>511463.15234999987</v>
      </c>
      <c r="AD766">
        <v>511356.5210999999</v>
      </c>
      <c r="AE766">
        <v>511249.88984999992</v>
      </c>
      <c r="AF766">
        <v>511143.25859999994</v>
      </c>
      <c r="AG766">
        <v>511036.62734999997</v>
      </c>
      <c r="AH766">
        <v>510929.99609999999</v>
      </c>
    </row>
    <row r="767" spans="1:34">
      <c r="A767" t="s">
        <v>164</v>
      </c>
      <c r="B767" t="s">
        <v>181</v>
      </c>
      <c r="C767">
        <f t="shared" si="11"/>
        <v>1945</v>
      </c>
      <c r="D767">
        <v>3982463.8181818184</v>
      </c>
      <c r="E767">
        <v>3964646.3863636367</v>
      </c>
      <c r="F767">
        <v>3946828.9545454551</v>
      </c>
      <c r="G767">
        <v>3929011.5227272734</v>
      </c>
      <c r="H767">
        <v>3911194.0909090918</v>
      </c>
      <c r="I767">
        <v>3893376.6590909101</v>
      </c>
      <c r="J767">
        <v>3875559.2272727285</v>
      </c>
      <c r="K767">
        <v>3857741.7954545468</v>
      </c>
      <c r="L767">
        <v>3839924.3636363652</v>
      </c>
      <c r="M767">
        <v>3822106.9318181835</v>
      </c>
      <c r="N767">
        <v>3804289.5</v>
      </c>
      <c r="O767">
        <v>3779624.7749999999</v>
      </c>
      <c r="P767">
        <v>3754960.05</v>
      </c>
      <c r="Q767">
        <v>3730295.3249999997</v>
      </c>
      <c r="R767">
        <v>3705630.5999999996</v>
      </c>
      <c r="S767">
        <v>3680965.8749999995</v>
      </c>
      <c r="T767">
        <v>3656301.1499999994</v>
      </c>
      <c r="U767">
        <v>3631636.4249999993</v>
      </c>
      <c r="V767">
        <v>3606971.6999999993</v>
      </c>
      <c r="W767">
        <v>3582306.9749999992</v>
      </c>
      <c r="X767">
        <v>3557642.25</v>
      </c>
      <c r="Y767">
        <v>3526255.2749999999</v>
      </c>
      <c r="Z767">
        <v>3494868.3</v>
      </c>
      <c r="AA767">
        <v>3463481.3249999997</v>
      </c>
      <c r="AB767">
        <v>3432094.3499999996</v>
      </c>
      <c r="AC767">
        <v>3400707.3749999995</v>
      </c>
      <c r="AD767">
        <v>3369320.3999999994</v>
      </c>
      <c r="AE767">
        <v>3337933.4249999993</v>
      </c>
      <c r="AF767">
        <v>3306546.4499999993</v>
      </c>
      <c r="AG767">
        <v>3275159.4749999992</v>
      </c>
      <c r="AH767">
        <v>3243772.5</v>
      </c>
    </row>
    <row r="768" spans="1:34">
      <c r="A768" t="s">
        <v>164</v>
      </c>
      <c r="B768" t="s">
        <v>181</v>
      </c>
      <c r="C768">
        <f t="shared" si="11"/>
        <v>1945969</v>
      </c>
      <c r="D768">
        <v>4235186.6363636367</v>
      </c>
      <c r="E768">
        <v>4207621.7727272734</v>
      </c>
      <c r="F768">
        <v>4180056.9090909096</v>
      </c>
      <c r="G768">
        <v>4152492.0454545459</v>
      </c>
      <c r="H768">
        <v>4124927.1818181821</v>
      </c>
      <c r="I768">
        <v>4097362.3181818184</v>
      </c>
      <c r="J768">
        <v>4069797.4545454546</v>
      </c>
      <c r="K768">
        <v>4042232.5909090908</v>
      </c>
      <c r="L768">
        <v>4014667.7272727271</v>
      </c>
      <c r="M768">
        <v>3987102.8636363633</v>
      </c>
      <c r="N768">
        <v>3959538</v>
      </c>
      <c r="O768">
        <v>3919098.1</v>
      </c>
      <c r="P768">
        <v>3878658.2</v>
      </c>
      <c r="Q768">
        <v>3838218.3000000003</v>
      </c>
      <c r="R768">
        <v>3797778.4000000004</v>
      </c>
      <c r="S768">
        <v>3757338.5000000005</v>
      </c>
      <c r="T768">
        <v>3716898.6000000006</v>
      </c>
      <c r="U768">
        <v>3676458.7000000007</v>
      </c>
      <c r="V768">
        <v>3636018.8000000007</v>
      </c>
      <c r="W768">
        <v>3595578.9000000008</v>
      </c>
      <c r="X768">
        <v>3555139</v>
      </c>
      <c r="Y768">
        <v>3505038.875</v>
      </c>
      <c r="Z768">
        <v>3454938.75</v>
      </c>
      <c r="AA768">
        <v>3404838.625</v>
      </c>
      <c r="AB768">
        <v>3354738.5</v>
      </c>
      <c r="AC768">
        <v>3304638.375</v>
      </c>
      <c r="AD768">
        <v>3254538.25</v>
      </c>
      <c r="AE768">
        <v>3204438.125</v>
      </c>
      <c r="AF768">
        <v>3154338</v>
      </c>
      <c r="AG768">
        <v>3104237.875</v>
      </c>
      <c r="AH768">
        <v>3054137.75</v>
      </c>
    </row>
    <row r="769" spans="1:34">
      <c r="A769" t="s">
        <v>164</v>
      </c>
      <c r="B769" t="s">
        <v>181</v>
      </c>
      <c r="C769">
        <f t="shared" si="11"/>
        <v>1970989</v>
      </c>
      <c r="D769">
        <v>1568565.2727272729</v>
      </c>
      <c r="E769">
        <v>1561306.5454545459</v>
      </c>
      <c r="F769">
        <v>1554047.8181818188</v>
      </c>
      <c r="G769">
        <v>1546789.0909090918</v>
      </c>
      <c r="H769">
        <v>1539530.3636363647</v>
      </c>
      <c r="I769">
        <v>1532271.6363636376</v>
      </c>
      <c r="J769">
        <v>1525012.9090909106</v>
      </c>
      <c r="K769">
        <v>1517754.1818181835</v>
      </c>
      <c r="L769">
        <v>1510495.4545454565</v>
      </c>
      <c r="M769">
        <v>1503236.7272727294</v>
      </c>
      <c r="N769">
        <v>1495978</v>
      </c>
      <c r="O769">
        <v>1482553.9750000001</v>
      </c>
      <c r="P769">
        <v>1469129.9500000002</v>
      </c>
      <c r="Q769">
        <v>1455705.9250000003</v>
      </c>
      <c r="R769">
        <v>1442281.9000000004</v>
      </c>
      <c r="S769">
        <v>1428857.8750000005</v>
      </c>
      <c r="T769">
        <v>1415433.8500000006</v>
      </c>
      <c r="U769">
        <v>1402009.8250000007</v>
      </c>
      <c r="V769">
        <v>1388585.8000000007</v>
      </c>
      <c r="W769">
        <v>1375161.7750000008</v>
      </c>
      <c r="X769">
        <v>1361737.75</v>
      </c>
      <c r="Y769">
        <v>1342067.25</v>
      </c>
      <c r="Z769">
        <v>1322396.75</v>
      </c>
      <c r="AA769">
        <v>1302726.25</v>
      </c>
      <c r="AB769">
        <v>1283055.75</v>
      </c>
      <c r="AC769">
        <v>1263385.25</v>
      </c>
      <c r="AD769">
        <v>1243714.75</v>
      </c>
      <c r="AE769">
        <v>1224044.25</v>
      </c>
      <c r="AF769">
        <v>1204373.75</v>
      </c>
      <c r="AG769">
        <v>1184703.25</v>
      </c>
      <c r="AH769">
        <v>1165032.75</v>
      </c>
    </row>
    <row r="770" spans="1:34">
      <c r="A770" t="s">
        <v>164</v>
      </c>
      <c r="B770" t="s">
        <v>181</v>
      </c>
      <c r="C770">
        <f t="shared" si="11"/>
        <v>19902010</v>
      </c>
      <c r="D770">
        <v>344376.08238636359</v>
      </c>
      <c r="E770">
        <v>344315.22727272718</v>
      </c>
      <c r="F770">
        <v>344254.37215909077</v>
      </c>
      <c r="G770">
        <v>344193.51704545435</v>
      </c>
      <c r="H770">
        <v>344132.66193181794</v>
      </c>
      <c r="I770">
        <v>344071.80681818153</v>
      </c>
      <c r="J770">
        <v>344010.95170454512</v>
      </c>
      <c r="K770">
        <v>343950.09659090871</v>
      </c>
      <c r="L770">
        <v>343889.2414772723</v>
      </c>
      <c r="M770">
        <v>343828.38636363589</v>
      </c>
      <c r="N770">
        <v>343767.53125</v>
      </c>
      <c r="O770">
        <v>343477.890625</v>
      </c>
      <c r="P770">
        <v>343188.25</v>
      </c>
      <c r="Q770">
        <v>342898.609375</v>
      </c>
      <c r="R770">
        <v>342608.96875</v>
      </c>
      <c r="S770">
        <v>342319.328125</v>
      </c>
      <c r="T770">
        <v>342029.6875</v>
      </c>
      <c r="U770">
        <v>341740.046875</v>
      </c>
      <c r="V770">
        <v>341450.40625</v>
      </c>
      <c r="W770">
        <v>341160.765625</v>
      </c>
      <c r="X770">
        <v>340871.125</v>
      </c>
      <c r="Y770">
        <v>340075.33750000002</v>
      </c>
      <c r="Z770">
        <v>339279.55000000005</v>
      </c>
      <c r="AA770">
        <v>338483.76250000007</v>
      </c>
      <c r="AB770">
        <v>337687.97500000009</v>
      </c>
      <c r="AC770">
        <v>336892.18750000012</v>
      </c>
      <c r="AD770">
        <v>336096.40000000014</v>
      </c>
      <c r="AE770">
        <v>335300.61250000016</v>
      </c>
      <c r="AF770">
        <v>334504.82500000019</v>
      </c>
      <c r="AG770">
        <v>333709.03750000021</v>
      </c>
      <c r="AH770">
        <v>332913.25</v>
      </c>
    </row>
    <row r="771" spans="1:34">
      <c r="A771" t="s">
        <v>164</v>
      </c>
      <c r="B771" t="s">
        <v>181</v>
      </c>
      <c r="C771">
        <f t="shared" si="11"/>
        <v>2012020</v>
      </c>
      <c r="D771">
        <v>782906.69318181812</v>
      </c>
      <c r="E771">
        <v>782906.69886363624</v>
      </c>
      <c r="F771">
        <v>782906.70454545435</v>
      </c>
      <c r="G771">
        <v>782906.71022727247</v>
      </c>
      <c r="H771">
        <v>782906.71590909059</v>
      </c>
      <c r="I771">
        <v>782906.72159090871</v>
      </c>
      <c r="J771">
        <v>782906.72727272683</v>
      </c>
      <c r="K771">
        <v>782906.73295454495</v>
      </c>
      <c r="L771">
        <v>782906.73863636306</v>
      </c>
      <c r="M771">
        <v>782906.74431818118</v>
      </c>
      <c r="N771">
        <v>782906.74999999942</v>
      </c>
      <c r="O771">
        <v>782901.15781299945</v>
      </c>
      <c r="P771">
        <v>782895.56562599947</v>
      </c>
      <c r="Q771">
        <v>782889.9734389995</v>
      </c>
      <c r="R771">
        <v>782884.38125199953</v>
      </c>
      <c r="S771">
        <v>782878.78906499955</v>
      </c>
      <c r="T771">
        <v>782873.19687799958</v>
      </c>
      <c r="U771">
        <v>782867.60469099961</v>
      </c>
      <c r="V771">
        <v>782862.01250399963</v>
      </c>
      <c r="W771">
        <v>782856.42031699966</v>
      </c>
      <c r="X771">
        <v>782850.82812999969</v>
      </c>
      <c r="Y771">
        <v>782712.91250399966</v>
      </c>
      <c r="Z771">
        <v>782574.99687799963</v>
      </c>
      <c r="AA771">
        <v>782437.0812519996</v>
      </c>
      <c r="AB771">
        <v>782299.16562599957</v>
      </c>
      <c r="AC771">
        <v>782161.24999999953</v>
      </c>
      <c r="AD771">
        <v>782023.3343739995</v>
      </c>
      <c r="AE771">
        <v>781885.41874799947</v>
      </c>
      <c r="AF771">
        <v>781747.50312199944</v>
      </c>
      <c r="AG771">
        <v>781609.58749599941</v>
      </c>
      <c r="AH771">
        <v>781471.67186999938</v>
      </c>
    </row>
    <row r="772" spans="1:34">
      <c r="A772" t="s">
        <v>164</v>
      </c>
      <c r="B772" t="s">
        <v>183</v>
      </c>
      <c r="C772">
        <f t="shared" si="11"/>
        <v>1945</v>
      </c>
      <c r="D772">
        <v>1442376.9545454546</v>
      </c>
      <c r="E772">
        <v>1435801.0340909092</v>
      </c>
      <c r="F772">
        <v>1429225.1136363638</v>
      </c>
      <c r="G772">
        <v>1422649.1931818184</v>
      </c>
      <c r="H772">
        <v>1416073.2727272729</v>
      </c>
      <c r="I772">
        <v>1409497.3522727275</v>
      </c>
      <c r="J772">
        <v>1402921.4318181821</v>
      </c>
      <c r="K772">
        <v>1396345.5113636367</v>
      </c>
      <c r="L772">
        <v>1389769.5909090913</v>
      </c>
      <c r="M772">
        <v>1383193.6704545459</v>
      </c>
      <c r="N772">
        <v>1376617.75</v>
      </c>
      <c r="O772">
        <v>1367519.5874999999</v>
      </c>
      <c r="P772">
        <v>1358421.4249999998</v>
      </c>
      <c r="Q772">
        <v>1349323.2624999997</v>
      </c>
      <c r="R772">
        <v>1340225.0999999996</v>
      </c>
      <c r="S772">
        <v>1331126.9374999995</v>
      </c>
      <c r="T772">
        <v>1322028.7749999994</v>
      </c>
      <c r="U772">
        <v>1312930.6124999993</v>
      </c>
      <c r="V772">
        <v>1303832.4499999993</v>
      </c>
      <c r="W772">
        <v>1294734.2874999992</v>
      </c>
      <c r="X772">
        <v>1285636.125</v>
      </c>
      <c r="Y772">
        <v>1274124.2</v>
      </c>
      <c r="Z772">
        <v>1262612.2749999999</v>
      </c>
      <c r="AA772">
        <v>1251100.3499999999</v>
      </c>
      <c r="AB772">
        <v>1239588.4249999998</v>
      </c>
      <c r="AC772">
        <v>1228076.4999999998</v>
      </c>
      <c r="AD772">
        <v>1216564.5749999997</v>
      </c>
      <c r="AE772">
        <v>1205052.6499999997</v>
      </c>
      <c r="AF772">
        <v>1193540.7249999996</v>
      </c>
      <c r="AG772">
        <v>1182028.7999999996</v>
      </c>
      <c r="AH772">
        <v>1170516.875</v>
      </c>
    </row>
    <row r="773" spans="1:34">
      <c r="A773" t="s">
        <v>164</v>
      </c>
      <c r="B773" t="s">
        <v>183</v>
      </c>
      <c r="C773">
        <f t="shared" si="11"/>
        <v>1945969</v>
      </c>
      <c r="D773">
        <v>2132707.4431818184</v>
      </c>
      <c r="E773">
        <v>2117642.8863636367</v>
      </c>
      <c r="F773">
        <v>2102578.3295454551</v>
      </c>
      <c r="G773">
        <v>2087513.7727272732</v>
      </c>
      <c r="H773">
        <v>2072449.2159090913</v>
      </c>
      <c r="I773">
        <v>2057384.6590909094</v>
      </c>
      <c r="J773">
        <v>2042320.1022727275</v>
      </c>
      <c r="K773">
        <v>2027255.5454545456</v>
      </c>
      <c r="L773">
        <v>2012190.9886363638</v>
      </c>
      <c r="M773">
        <v>1997126.4318181819</v>
      </c>
      <c r="N773">
        <v>1982061.875</v>
      </c>
      <c r="O773">
        <v>1960364.8374999999</v>
      </c>
      <c r="P773">
        <v>1938667.7999999998</v>
      </c>
      <c r="Q773">
        <v>1916970.7624999997</v>
      </c>
      <c r="R773">
        <v>1895273.7249999996</v>
      </c>
      <c r="S773">
        <v>1873576.6874999995</v>
      </c>
      <c r="T773">
        <v>1851879.6499999994</v>
      </c>
      <c r="U773">
        <v>1830182.6124999993</v>
      </c>
      <c r="V773">
        <v>1808485.5749999993</v>
      </c>
      <c r="W773">
        <v>1786788.5374999992</v>
      </c>
      <c r="X773">
        <v>1765091.5</v>
      </c>
      <c r="Y773">
        <v>1738499.4</v>
      </c>
      <c r="Z773">
        <v>1711907.2999999998</v>
      </c>
      <c r="AA773">
        <v>1685315.1999999997</v>
      </c>
      <c r="AB773">
        <v>1658723.0999999996</v>
      </c>
      <c r="AC773">
        <v>1632130.9999999995</v>
      </c>
      <c r="AD773">
        <v>1605538.8999999994</v>
      </c>
      <c r="AE773">
        <v>1578946.7999999993</v>
      </c>
      <c r="AF773">
        <v>1552354.6999999993</v>
      </c>
      <c r="AG773">
        <v>1525762.5999999992</v>
      </c>
      <c r="AH773">
        <v>1499170.5</v>
      </c>
    </row>
    <row r="774" spans="1:34">
      <c r="A774" t="s">
        <v>164</v>
      </c>
      <c r="B774" t="s">
        <v>183</v>
      </c>
      <c r="C774">
        <f t="shared" si="11"/>
        <v>1970989</v>
      </c>
      <c r="D774">
        <v>1224044.5454545454</v>
      </c>
      <c r="E774">
        <v>1221222.8409090908</v>
      </c>
      <c r="F774">
        <v>1218401.1363636362</v>
      </c>
      <c r="G774">
        <v>1215579.4318181816</v>
      </c>
      <c r="H774">
        <v>1212757.7272727271</v>
      </c>
      <c r="I774">
        <v>1209936.0227272725</v>
      </c>
      <c r="J774">
        <v>1207114.3181818179</v>
      </c>
      <c r="K774">
        <v>1204292.6136363633</v>
      </c>
      <c r="L774">
        <v>1201470.9090909087</v>
      </c>
      <c r="M774">
        <v>1198649.2045454541</v>
      </c>
      <c r="N774">
        <v>1195827.5</v>
      </c>
      <c r="O774">
        <v>1190641.7</v>
      </c>
      <c r="P774">
        <v>1185455.8999999999</v>
      </c>
      <c r="Q774">
        <v>1180270.0999999999</v>
      </c>
      <c r="R774">
        <v>1175084.2999999998</v>
      </c>
      <c r="S774">
        <v>1169898.4999999998</v>
      </c>
      <c r="T774">
        <v>1164712.6999999997</v>
      </c>
      <c r="U774">
        <v>1159526.8999999997</v>
      </c>
      <c r="V774">
        <v>1154341.0999999996</v>
      </c>
      <c r="W774">
        <v>1149155.2999999996</v>
      </c>
      <c r="X774">
        <v>1143969.5</v>
      </c>
      <c r="Y774">
        <v>1136387.5249999999</v>
      </c>
      <c r="Z774">
        <v>1128805.5499999998</v>
      </c>
      <c r="AA774">
        <v>1121223.5749999997</v>
      </c>
      <c r="AB774">
        <v>1113641.5999999996</v>
      </c>
      <c r="AC774">
        <v>1106059.6249999995</v>
      </c>
      <c r="AD774">
        <v>1098477.6499999994</v>
      </c>
      <c r="AE774">
        <v>1090895.6749999993</v>
      </c>
      <c r="AF774">
        <v>1083313.6999999993</v>
      </c>
      <c r="AG774">
        <v>1075731.7249999992</v>
      </c>
      <c r="AH774">
        <v>1068149.75</v>
      </c>
    </row>
    <row r="775" spans="1:34">
      <c r="A775" t="s">
        <v>164</v>
      </c>
      <c r="B775" t="s">
        <v>183</v>
      </c>
      <c r="C775">
        <f t="shared" si="11"/>
        <v>19902010</v>
      </c>
      <c r="D775">
        <v>622795.81676636369</v>
      </c>
      <c r="E775">
        <v>622760.77415272733</v>
      </c>
      <c r="F775">
        <v>622725.73153909098</v>
      </c>
      <c r="G775">
        <v>622690.68892545463</v>
      </c>
      <c r="H775">
        <v>622655.64631181827</v>
      </c>
      <c r="I775">
        <v>622620.60369818192</v>
      </c>
      <c r="J775">
        <v>622585.56108454557</v>
      </c>
      <c r="K775">
        <v>622550.51847090921</v>
      </c>
      <c r="L775">
        <v>622515.47585727286</v>
      </c>
      <c r="M775">
        <v>622480.43324363651</v>
      </c>
      <c r="N775">
        <v>622445.39063000027</v>
      </c>
      <c r="O775">
        <v>622281.34688000032</v>
      </c>
      <c r="P775">
        <v>622117.30313000036</v>
      </c>
      <c r="Q775">
        <v>621953.25938000041</v>
      </c>
      <c r="R775">
        <v>621789.21563000046</v>
      </c>
      <c r="S775">
        <v>621625.1718800005</v>
      </c>
      <c r="T775">
        <v>621461.12813000055</v>
      </c>
      <c r="U775">
        <v>621297.0843800006</v>
      </c>
      <c r="V775">
        <v>621133.04063000064</v>
      </c>
      <c r="W775">
        <v>620968.99688000069</v>
      </c>
      <c r="X775">
        <v>620804.95313000074</v>
      </c>
      <c r="Y775">
        <v>620372.15781700076</v>
      </c>
      <c r="Z775">
        <v>619939.36250400078</v>
      </c>
      <c r="AA775">
        <v>619506.56719100079</v>
      </c>
      <c r="AB775">
        <v>619073.77187800081</v>
      </c>
      <c r="AC775">
        <v>618640.97656500083</v>
      </c>
      <c r="AD775">
        <v>618208.18125200085</v>
      </c>
      <c r="AE775">
        <v>617775.38593900087</v>
      </c>
      <c r="AF775">
        <v>617342.59062600089</v>
      </c>
      <c r="AG775">
        <v>616909.79531300091</v>
      </c>
      <c r="AH775">
        <v>616477.0000000007</v>
      </c>
    </row>
    <row r="776" spans="1:34">
      <c r="A776" t="s">
        <v>164</v>
      </c>
      <c r="B776" t="s">
        <v>183</v>
      </c>
      <c r="C776">
        <f t="shared" ref="C776:C839" si="12">C771</f>
        <v>2012020</v>
      </c>
      <c r="D776">
        <v>258708.14062000002</v>
      </c>
      <c r="E776">
        <v>258708.14062000002</v>
      </c>
      <c r="F776">
        <v>258708.14062000002</v>
      </c>
      <c r="G776">
        <v>258708.14062000002</v>
      </c>
      <c r="H776">
        <v>258708.14062000002</v>
      </c>
      <c r="I776">
        <v>258708.14062000002</v>
      </c>
      <c r="J776">
        <v>258708.14062000002</v>
      </c>
      <c r="K776">
        <v>258708.14062000002</v>
      </c>
      <c r="L776">
        <v>258708.14062000002</v>
      </c>
      <c r="M776">
        <v>258708.14062000002</v>
      </c>
      <c r="N776">
        <v>258708.14062000002</v>
      </c>
      <c r="O776">
        <v>258705.74062</v>
      </c>
      <c r="P776">
        <v>258703.34061999997</v>
      </c>
      <c r="Q776">
        <v>258700.94061999995</v>
      </c>
      <c r="R776">
        <v>258698.54061999993</v>
      </c>
      <c r="S776">
        <v>258696.1406199999</v>
      </c>
      <c r="T776">
        <v>258693.74061999988</v>
      </c>
      <c r="U776">
        <v>258691.34061999986</v>
      </c>
      <c r="V776">
        <v>258688.94061999983</v>
      </c>
      <c r="W776">
        <v>258686.54061999981</v>
      </c>
      <c r="X776">
        <v>258684.14061999987</v>
      </c>
      <c r="Y776">
        <v>258624.73983899987</v>
      </c>
      <c r="Z776">
        <v>258565.3390579999</v>
      </c>
      <c r="AA776">
        <v>258505.93827699992</v>
      </c>
      <c r="AB776">
        <v>258446.53749599995</v>
      </c>
      <c r="AC776">
        <v>258387.13671499997</v>
      </c>
      <c r="AD776">
        <v>258327.735934</v>
      </c>
      <c r="AE776">
        <v>258268.33515300002</v>
      </c>
      <c r="AF776">
        <v>258208.93437200005</v>
      </c>
      <c r="AG776">
        <v>258149.53359100007</v>
      </c>
      <c r="AH776">
        <v>258090.13280999998</v>
      </c>
    </row>
    <row r="777" spans="1:34">
      <c r="A777" t="s">
        <v>164</v>
      </c>
      <c r="B777" t="s">
        <v>185</v>
      </c>
      <c r="C777">
        <f t="shared" si="12"/>
        <v>1945</v>
      </c>
      <c r="D777">
        <v>986699.44886363635</v>
      </c>
      <c r="E777">
        <v>982239.14772727271</v>
      </c>
      <c r="F777">
        <v>977778.84659090906</v>
      </c>
      <c r="G777">
        <v>973318.54545454541</v>
      </c>
      <c r="H777">
        <v>968858.24431818177</v>
      </c>
      <c r="I777">
        <v>964397.94318181812</v>
      </c>
      <c r="J777">
        <v>959937.64204545447</v>
      </c>
      <c r="K777">
        <v>955477.34090909082</v>
      </c>
      <c r="L777">
        <v>951017.03977272718</v>
      </c>
      <c r="M777">
        <v>946556.73863636353</v>
      </c>
      <c r="N777">
        <v>942096.4375</v>
      </c>
      <c r="O777">
        <v>936238.85624999995</v>
      </c>
      <c r="P777">
        <v>930381.27499999991</v>
      </c>
      <c r="Q777">
        <v>924523.69374999986</v>
      </c>
      <c r="R777">
        <v>918666.11249999981</v>
      </c>
      <c r="S777">
        <v>912808.53124999977</v>
      </c>
      <c r="T777">
        <v>906950.94999999972</v>
      </c>
      <c r="U777">
        <v>901093.36874999967</v>
      </c>
      <c r="V777">
        <v>895235.78749999963</v>
      </c>
      <c r="W777">
        <v>889378.20624999958</v>
      </c>
      <c r="X777">
        <v>883520.625</v>
      </c>
      <c r="Y777">
        <v>876070.65625</v>
      </c>
      <c r="Z777">
        <v>868620.6875</v>
      </c>
      <c r="AA777">
        <v>861170.71875</v>
      </c>
      <c r="AB777">
        <v>853720.75</v>
      </c>
      <c r="AC777">
        <v>846270.78125</v>
      </c>
      <c r="AD777">
        <v>838820.8125</v>
      </c>
      <c r="AE777">
        <v>831370.84375</v>
      </c>
      <c r="AF777">
        <v>823920.875</v>
      </c>
      <c r="AG777">
        <v>816470.90625</v>
      </c>
      <c r="AH777">
        <v>809020.9375</v>
      </c>
    </row>
    <row r="778" spans="1:34">
      <c r="A778" t="s">
        <v>164</v>
      </c>
      <c r="B778" t="s">
        <v>185</v>
      </c>
      <c r="C778">
        <f t="shared" si="12"/>
        <v>1945969</v>
      </c>
      <c r="D778">
        <v>1174721.1590909092</v>
      </c>
      <c r="E778">
        <v>1167935.8181818184</v>
      </c>
      <c r="F778">
        <v>1161150.4772727275</v>
      </c>
      <c r="G778">
        <v>1154365.1363636367</v>
      </c>
      <c r="H778">
        <v>1147579.7954545459</v>
      </c>
      <c r="I778">
        <v>1140794.4545454551</v>
      </c>
      <c r="J778">
        <v>1134009.1136363642</v>
      </c>
      <c r="K778">
        <v>1127223.7727272734</v>
      </c>
      <c r="L778">
        <v>1120438.4318181826</v>
      </c>
      <c r="M778">
        <v>1113653.0909090918</v>
      </c>
      <c r="N778">
        <v>1106867.75</v>
      </c>
      <c r="O778">
        <v>1097949.5062500001</v>
      </c>
      <c r="P778">
        <v>1089031.2625000002</v>
      </c>
      <c r="Q778">
        <v>1080113.0187500003</v>
      </c>
      <c r="R778">
        <v>1071194.7750000004</v>
      </c>
      <c r="S778">
        <v>1062276.5312500005</v>
      </c>
      <c r="T778">
        <v>1053358.2875000006</v>
      </c>
      <c r="U778">
        <v>1044440.0437500005</v>
      </c>
      <c r="V778">
        <v>1035521.8000000005</v>
      </c>
      <c r="W778">
        <v>1026603.5562500005</v>
      </c>
      <c r="X778">
        <v>1017685.3125</v>
      </c>
      <c r="Y778">
        <v>1006415.83125</v>
      </c>
      <c r="Z778">
        <v>995146.35000000009</v>
      </c>
      <c r="AA778">
        <v>983876.86875000014</v>
      </c>
      <c r="AB778">
        <v>972607.38750000019</v>
      </c>
      <c r="AC778">
        <v>961337.90625000023</v>
      </c>
      <c r="AD778">
        <v>950068.42500000028</v>
      </c>
      <c r="AE778">
        <v>938798.94375000033</v>
      </c>
      <c r="AF778">
        <v>927529.46250000037</v>
      </c>
      <c r="AG778">
        <v>916259.98125000042</v>
      </c>
      <c r="AH778">
        <v>904990.5</v>
      </c>
    </row>
    <row r="779" spans="1:34">
      <c r="A779" t="s">
        <v>164</v>
      </c>
      <c r="B779" t="s">
        <v>185</v>
      </c>
      <c r="C779">
        <f t="shared" si="12"/>
        <v>1970989</v>
      </c>
      <c r="D779">
        <v>532057.02840909082</v>
      </c>
      <c r="E779">
        <v>529658.24431818165</v>
      </c>
      <c r="F779">
        <v>527259.46022727247</v>
      </c>
      <c r="G779">
        <v>524860.6761363633</v>
      </c>
      <c r="H779">
        <v>522461.89204545412</v>
      </c>
      <c r="I779">
        <v>520063.10795454495</v>
      </c>
      <c r="J779">
        <v>517664.32386363577</v>
      </c>
      <c r="K779">
        <v>515265.5397727266</v>
      </c>
      <c r="L779">
        <v>512866.75568181754</v>
      </c>
      <c r="M779">
        <v>510467.97159090848</v>
      </c>
      <c r="N779">
        <v>508069.1875</v>
      </c>
      <c r="O779">
        <v>504093.25</v>
      </c>
      <c r="P779">
        <v>500117.3125</v>
      </c>
      <c r="Q779">
        <v>496141.375</v>
      </c>
      <c r="R779">
        <v>492165.4375</v>
      </c>
      <c r="S779">
        <v>488189.5</v>
      </c>
      <c r="T779">
        <v>484213.5625</v>
      </c>
      <c r="U779">
        <v>480237.625</v>
      </c>
      <c r="V779">
        <v>476261.6875</v>
      </c>
      <c r="W779">
        <v>472285.75</v>
      </c>
      <c r="X779">
        <v>468309.8125</v>
      </c>
      <c r="Y779">
        <v>462700.94999999995</v>
      </c>
      <c r="Z779">
        <v>457092.08749999991</v>
      </c>
      <c r="AA779">
        <v>451483.22499999986</v>
      </c>
      <c r="AB779">
        <v>445874.36249999981</v>
      </c>
      <c r="AC779">
        <v>440265.49999999977</v>
      </c>
      <c r="AD779">
        <v>434656.63749999972</v>
      </c>
      <c r="AE779">
        <v>429047.77499999967</v>
      </c>
      <c r="AF779">
        <v>423438.91249999963</v>
      </c>
      <c r="AG779">
        <v>417830.04999999958</v>
      </c>
      <c r="AH779">
        <v>412221.1875</v>
      </c>
    </row>
    <row r="780" spans="1:34">
      <c r="A780" t="s">
        <v>164</v>
      </c>
      <c r="B780" t="s">
        <v>185</v>
      </c>
      <c r="C780">
        <f t="shared" si="12"/>
        <v>19902010</v>
      </c>
      <c r="D780">
        <v>1759569.0056818184</v>
      </c>
      <c r="E780">
        <v>1759446.0113636367</v>
      </c>
      <c r="F780">
        <v>1759323.0170454551</v>
      </c>
      <c r="G780">
        <v>1759200.0227272734</v>
      </c>
      <c r="H780">
        <v>1759077.0284090918</v>
      </c>
      <c r="I780">
        <v>1758954.0340909101</v>
      </c>
      <c r="J780">
        <v>1758831.0397727285</v>
      </c>
      <c r="K780">
        <v>1758708.0454545468</v>
      </c>
      <c r="L780">
        <v>1758585.0511363652</v>
      </c>
      <c r="M780">
        <v>1758462.0568181835</v>
      </c>
      <c r="N780">
        <v>1758339.0625000012</v>
      </c>
      <c r="O780">
        <v>1757838.756250001</v>
      </c>
      <c r="P780">
        <v>1757338.4500000011</v>
      </c>
      <c r="Q780">
        <v>1756838.1437500012</v>
      </c>
      <c r="R780">
        <v>1756337.8375000013</v>
      </c>
      <c r="S780">
        <v>1755837.5312500014</v>
      </c>
      <c r="T780">
        <v>1755337.2250000015</v>
      </c>
      <c r="U780">
        <v>1754836.9187500016</v>
      </c>
      <c r="V780">
        <v>1754336.6125000017</v>
      </c>
      <c r="W780">
        <v>1753836.3062500018</v>
      </c>
      <c r="X780">
        <v>1753336.0000000019</v>
      </c>
      <c r="Y780">
        <v>1752225.5500000019</v>
      </c>
      <c r="Z780">
        <v>1751115.100000002</v>
      </c>
      <c r="AA780">
        <v>1750004.650000002</v>
      </c>
      <c r="AB780">
        <v>1748894.200000002</v>
      </c>
      <c r="AC780">
        <v>1747783.7500000021</v>
      </c>
      <c r="AD780">
        <v>1746673.3000000021</v>
      </c>
      <c r="AE780">
        <v>1745562.8500000022</v>
      </c>
      <c r="AF780">
        <v>1744452.4000000022</v>
      </c>
      <c r="AG780">
        <v>1743341.9500000023</v>
      </c>
      <c r="AH780">
        <v>1742231.5000000019</v>
      </c>
    </row>
    <row r="781" spans="1:34">
      <c r="A781" t="s">
        <v>164</v>
      </c>
      <c r="B781" t="s">
        <v>185</v>
      </c>
      <c r="C781">
        <f t="shared" si="12"/>
        <v>2012020</v>
      </c>
      <c r="D781">
        <v>234342.163</v>
      </c>
      <c r="E781">
        <v>234342.16583999997</v>
      </c>
      <c r="F781">
        <v>234342.16867999994</v>
      </c>
      <c r="G781">
        <v>234342.17151999992</v>
      </c>
      <c r="H781">
        <v>234342.17435999989</v>
      </c>
      <c r="I781">
        <v>234342.17719999986</v>
      </c>
      <c r="J781">
        <v>234342.18003999983</v>
      </c>
      <c r="K781">
        <v>234342.1828799998</v>
      </c>
      <c r="L781">
        <v>234342.18571999978</v>
      </c>
      <c r="M781">
        <v>234342.18855999975</v>
      </c>
      <c r="N781">
        <v>234342.19139999989</v>
      </c>
      <c r="O781">
        <v>234340.5117129999</v>
      </c>
      <c r="P781">
        <v>234338.8320259999</v>
      </c>
      <c r="Q781">
        <v>234337.15233899991</v>
      </c>
      <c r="R781">
        <v>234335.47265199991</v>
      </c>
      <c r="S781">
        <v>234333.79296499991</v>
      </c>
      <c r="T781">
        <v>234332.11327799992</v>
      </c>
      <c r="U781">
        <v>234330.43359099992</v>
      </c>
      <c r="V781">
        <v>234328.75390399992</v>
      </c>
      <c r="W781">
        <v>234327.07421699993</v>
      </c>
      <c r="X781">
        <v>234325.3945299999</v>
      </c>
      <c r="Y781">
        <v>234284.54618999991</v>
      </c>
      <c r="Z781">
        <v>234243.69784999991</v>
      </c>
      <c r="AA781">
        <v>234202.84950999991</v>
      </c>
      <c r="AB781">
        <v>234162.00116999992</v>
      </c>
      <c r="AC781">
        <v>234121.15282999992</v>
      </c>
      <c r="AD781">
        <v>234080.30448999992</v>
      </c>
      <c r="AE781">
        <v>234039.45614999993</v>
      </c>
      <c r="AF781">
        <v>233998.60780999993</v>
      </c>
      <c r="AG781">
        <v>233957.75946999993</v>
      </c>
      <c r="AH781">
        <v>233916.91112999999</v>
      </c>
    </row>
    <row r="782" spans="1:34">
      <c r="A782" t="s">
        <v>166</v>
      </c>
      <c r="B782" t="s">
        <v>175</v>
      </c>
      <c r="C782">
        <f t="shared" si="12"/>
        <v>1945</v>
      </c>
      <c r="D782">
        <v>2522918.4545454546</v>
      </c>
      <c r="E782">
        <v>2518745.4090909092</v>
      </c>
      <c r="F782">
        <v>2514572.3636363638</v>
      </c>
      <c r="G782">
        <v>2510399.3181818184</v>
      </c>
      <c r="H782">
        <v>2506226.2727272729</v>
      </c>
      <c r="I782">
        <v>2502053.2272727275</v>
      </c>
      <c r="J782">
        <v>2497880.1818181821</v>
      </c>
      <c r="K782">
        <v>2493707.1363636367</v>
      </c>
      <c r="L782">
        <v>2489534.0909090913</v>
      </c>
      <c r="M782">
        <v>2485361.0454545459</v>
      </c>
      <c r="N782">
        <v>2481188</v>
      </c>
      <c r="O782">
        <v>2474710.2250000001</v>
      </c>
      <c r="P782">
        <v>2468232.4500000002</v>
      </c>
      <c r="Q782">
        <v>2461754.6750000003</v>
      </c>
      <c r="R782">
        <v>2455276.9000000004</v>
      </c>
      <c r="S782">
        <v>2448799.1250000005</v>
      </c>
      <c r="T782">
        <v>2442321.3500000006</v>
      </c>
      <c r="U782">
        <v>2435843.5750000007</v>
      </c>
      <c r="V782">
        <v>2429365.8000000007</v>
      </c>
      <c r="W782">
        <v>2422888.0250000008</v>
      </c>
      <c r="X782">
        <v>2416410.25</v>
      </c>
      <c r="Y782">
        <v>2407153.4249999998</v>
      </c>
      <c r="Z782">
        <v>2397896.5999999996</v>
      </c>
      <c r="AA782">
        <v>2388639.7749999994</v>
      </c>
      <c r="AB782">
        <v>2379382.9499999993</v>
      </c>
      <c r="AC782">
        <v>2370126.1249999991</v>
      </c>
      <c r="AD782">
        <v>2360869.2999999989</v>
      </c>
      <c r="AE782">
        <v>2351612.4749999987</v>
      </c>
      <c r="AF782">
        <v>2342355.6499999985</v>
      </c>
      <c r="AG782">
        <v>2333098.8249999983</v>
      </c>
      <c r="AH782">
        <v>2323842</v>
      </c>
    </row>
    <row r="783" spans="1:34">
      <c r="A783" t="s">
        <v>166</v>
      </c>
      <c r="B783" t="s">
        <v>175</v>
      </c>
      <c r="C783">
        <f t="shared" si="12"/>
        <v>1945969</v>
      </c>
      <c r="D783">
        <v>2328847.7045454546</v>
      </c>
      <c r="E783">
        <v>2324995.6590909092</v>
      </c>
      <c r="F783">
        <v>2321143.6136363638</v>
      </c>
      <c r="G783">
        <v>2317291.5681818184</v>
      </c>
      <c r="H783">
        <v>2313439.5227272729</v>
      </c>
      <c r="I783">
        <v>2309587.4772727275</v>
      </c>
      <c r="J783">
        <v>2305735.4318181821</v>
      </c>
      <c r="K783">
        <v>2301883.3863636367</v>
      </c>
      <c r="L783">
        <v>2298031.3409090913</v>
      </c>
      <c r="M783">
        <v>2294179.2954545459</v>
      </c>
      <c r="N783">
        <v>2290327.25</v>
      </c>
      <c r="O783">
        <v>2284347.7749999999</v>
      </c>
      <c r="P783">
        <v>2278368.2999999998</v>
      </c>
      <c r="Q783">
        <v>2272388.8249999997</v>
      </c>
      <c r="R783">
        <v>2266409.3499999996</v>
      </c>
      <c r="S783">
        <v>2260429.8749999995</v>
      </c>
      <c r="T783">
        <v>2254450.3999999994</v>
      </c>
      <c r="U783">
        <v>2248470.9249999993</v>
      </c>
      <c r="V783">
        <v>2242491.4499999993</v>
      </c>
      <c r="W783">
        <v>2236511.9749999992</v>
      </c>
      <c r="X783">
        <v>2230532.5</v>
      </c>
      <c r="Y783">
        <v>2221987.75</v>
      </c>
      <c r="Z783">
        <v>2213443</v>
      </c>
      <c r="AA783">
        <v>2204898.25</v>
      </c>
      <c r="AB783">
        <v>2196353.5</v>
      </c>
      <c r="AC783">
        <v>2187808.75</v>
      </c>
      <c r="AD783">
        <v>2179264</v>
      </c>
      <c r="AE783">
        <v>2170719.25</v>
      </c>
      <c r="AF783">
        <v>2162174.5</v>
      </c>
      <c r="AG783">
        <v>2153629.75</v>
      </c>
      <c r="AH783">
        <v>2145085</v>
      </c>
    </row>
    <row r="784" spans="1:34">
      <c r="A784" t="s">
        <v>166</v>
      </c>
      <c r="B784" t="s">
        <v>175</v>
      </c>
      <c r="C784">
        <f t="shared" si="12"/>
        <v>1970989</v>
      </c>
      <c r="D784">
        <v>968748.20454545459</v>
      </c>
      <c r="E784">
        <v>965538.15909090918</v>
      </c>
      <c r="F784">
        <v>962328.11363636376</v>
      </c>
      <c r="G784">
        <v>959118.06818181835</v>
      </c>
      <c r="H784">
        <v>955908.02272727294</v>
      </c>
      <c r="I784">
        <v>952697.97727272753</v>
      </c>
      <c r="J784">
        <v>949487.93181818211</v>
      </c>
      <c r="K784">
        <v>946277.8863636367</v>
      </c>
      <c r="L784">
        <v>943067.84090909129</v>
      </c>
      <c r="M784">
        <v>939857.79545454588</v>
      </c>
      <c r="N784">
        <v>936647.75</v>
      </c>
      <c r="O784">
        <v>931664.85000000009</v>
      </c>
      <c r="P784">
        <v>926681.95000000019</v>
      </c>
      <c r="Q784">
        <v>921699.05000000028</v>
      </c>
      <c r="R784">
        <v>916716.15000000037</v>
      </c>
      <c r="S784">
        <v>911733.25000000047</v>
      </c>
      <c r="T784">
        <v>906750.35000000056</v>
      </c>
      <c r="U784">
        <v>901767.45000000065</v>
      </c>
      <c r="V784">
        <v>896784.55000000075</v>
      </c>
      <c r="W784">
        <v>891801.65000000084</v>
      </c>
      <c r="X784">
        <v>886818.75</v>
      </c>
      <c r="Y784">
        <v>879698.125</v>
      </c>
      <c r="Z784">
        <v>872577.5</v>
      </c>
      <c r="AA784">
        <v>865456.875</v>
      </c>
      <c r="AB784">
        <v>858336.25</v>
      </c>
      <c r="AC784">
        <v>851215.625</v>
      </c>
      <c r="AD784">
        <v>844095</v>
      </c>
      <c r="AE784">
        <v>836974.375</v>
      </c>
      <c r="AF784">
        <v>829853.75</v>
      </c>
      <c r="AG784">
        <v>822733.125</v>
      </c>
      <c r="AH784">
        <v>815612.5</v>
      </c>
    </row>
    <row r="785" spans="1:34">
      <c r="A785" t="s">
        <v>166</v>
      </c>
      <c r="B785" t="s">
        <v>175</v>
      </c>
      <c r="C785">
        <f t="shared" si="12"/>
        <v>19902010</v>
      </c>
      <c r="D785">
        <v>2412909.5795454546</v>
      </c>
      <c r="E785">
        <v>2409699.5340909092</v>
      </c>
      <c r="F785">
        <v>2406489.4886363638</v>
      </c>
      <c r="G785">
        <v>2403279.4431818184</v>
      </c>
      <c r="H785">
        <v>2400069.3977272729</v>
      </c>
      <c r="I785">
        <v>2396859.3522727275</v>
      </c>
      <c r="J785">
        <v>2393649.3068181821</v>
      </c>
      <c r="K785">
        <v>2390439.2613636367</v>
      </c>
      <c r="L785">
        <v>2387229.2159090913</v>
      </c>
      <c r="M785">
        <v>2384019.1704545459</v>
      </c>
      <c r="N785">
        <v>2380809.125</v>
      </c>
      <c r="O785">
        <v>2375817.7750000004</v>
      </c>
      <c r="P785">
        <v>2370826.4250000007</v>
      </c>
      <c r="Q785">
        <v>2365835.0750000011</v>
      </c>
      <c r="R785">
        <v>2360843.7250000015</v>
      </c>
      <c r="S785">
        <v>2355852.3750000019</v>
      </c>
      <c r="T785">
        <v>2350861.0250000022</v>
      </c>
      <c r="U785">
        <v>2345869.6750000026</v>
      </c>
      <c r="V785">
        <v>2340878.325000003</v>
      </c>
      <c r="W785">
        <v>2335886.9750000034</v>
      </c>
      <c r="X785">
        <v>2330895.6250000019</v>
      </c>
      <c r="Y785">
        <v>2323631.9625000018</v>
      </c>
      <c r="Z785">
        <v>2316368.3000000017</v>
      </c>
      <c r="AA785">
        <v>2309104.6375000016</v>
      </c>
      <c r="AB785">
        <v>2301840.9750000015</v>
      </c>
      <c r="AC785">
        <v>2294577.3125000014</v>
      </c>
      <c r="AD785">
        <v>2287313.6500000013</v>
      </c>
      <c r="AE785">
        <v>2280049.9875000012</v>
      </c>
      <c r="AF785">
        <v>2272786.3250000011</v>
      </c>
      <c r="AG785">
        <v>2265522.662500001</v>
      </c>
      <c r="AH785">
        <v>2258259.0000000019</v>
      </c>
    </row>
    <row r="786" spans="1:34">
      <c r="A786" t="s">
        <v>166</v>
      </c>
      <c r="B786" t="s">
        <v>175</v>
      </c>
      <c r="C786">
        <f t="shared" si="12"/>
        <v>2012020</v>
      </c>
      <c r="D786">
        <v>483636.80858999997</v>
      </c>
      <c r="E786">
        <v>483636.80858999997</v>
      </c>
      <c r="F786">
        <v>483636.80858999997</v>
      </c>
      <c r="G786">
        <v>483636.80858999997</v>
      </c>
      <c r="H786">
        <v>483636.80858999997</v>
      </c>
      <c r="I786">
        <v>483636.80858999997</v>
      </c>
      <c r="J786">
        <v>483636.80858999997</v>
      </c>
      <c r="K786">
        <v>483636.80858999997</v>
      </c>
      <c r="L786">
        <v>483636.80858999997</v>
      </c>
      <c r="M786">
        <v>483636.80858999997</v>
      </c>
      <c r="N786">
        <v>483636.80858999997</v>
      </c>
      <c r="O786">
        <v>483631.16952799994</v>
      </c>
      <c r="P786">
        <v>483625.53046599991</v>
      </c>
      <c r="Q786">
        <v>483619.89140399988</v>
      </c>
      <c r="R786">
        <v>483614.25234199985</v>
      </c>
      <c r="S786">
        <v>483608.61327999982</v>
      </c>
      <c r="T786">
        <v>483602.97421799978</v>
      </c>
      <c r="U786">
        <v>483597.33515599975</v>
      </c>
      <c r="V786">
        <v>483591.69609399972</v>
      </c>
      <c r="W786">
        <v>483586.05703199969</v>
      </c>
      <c r="X786">
        <v>483580.41796999983</v>
      </c>
      <c r="Y786">
        <v>483478.60586099984</v>
      </c>
      <c r="Z786">
        <v>483376.79375199985</v>
      </c>
      <c r="AA786">
        <v>483274.98164299986</v>
      </c>
      <c r="AB786">
        <v>483173.16953399987</v>
      </c>
      <c r="AC786">
        <v>483071.35742499988</v>
      </c>
      <c r="AD786">
        <v>482969.54531599989</v>
      </c>
      <c r="AE786">
        <v>482867.7332069999</v>
      </c>
      <c r="AF786">
        <v>482765.9210979999</v>
      </c>
      <c r="AG786">
        <v>482664.10898899991</v>
      </c>
      <c r="AH786">
        <v>482562.29687999992</v>
      </c>
    </row>
    <row r="787" spans="1:34">
      <c r="A787" t="s">
        <v>166</v>
      </c>
      <c r="B787" t="s">
        <v>177</v>
      </c>
      <c r="C787">
        <f t="shared" si="12"/>
        <v>1945</v>
      </c>
      <c r="D787">
        <v>2648241.1590909092</v>
      </c>
      <c r="E787">
        <v>2643838.5681818184</v>
      </c>
      <c r="F787">
        <v>2639435.9772727275</v>
      </c>
      <c r="G787">
        <v>2635033.3863636367</v>
      </c>
      <c r="H787">
        <v>2630630.7954545459</v>
      </c>
      <c r="I787">
        <v>2626228.2045454551</v>
      </c>
      <c r="J787">
        <v>2621825.6136363642</v>
      </c>
      <c r="K787">
        <v>2617423.0227272734</v>
      </c>
      <c r="L787">
        <v>2613020.4318181826</v>
      </c>
      <c r="M787">
        <v>2608617.8409090918</v>
      </c>
      <c r="N787">
        <v>2604215.25</v>
      </c>
      <c r="O787">
        <v>2597212.2749999999</v>
      </c>
      <c r="P787">
        <v>2590209.2999999998</v>
      </c>
      <c r="Q787">
        <v>2583206.3249999997</v>
      </c>
      <c r="R787">
        <v>2576203.3499999996</v>
      </c>
      <c r="S787">
        <v>2569200.3749999995</v>
      </c>
      <c r="T787">
        <v>2562197.3999999994</v>
      </c>
      <c r="U787">
        <v>2555194.4249999993</v>
      </c>
      <c r="V787">
        <v>2548191.4499999993</v>
      </c>
      <c r="W787">
        <v>2541188.4749999992</v>
      </c>
      <c r="X787">
        <v>2534185.5</v>
      </c>
      <c r="Y787">
        <v>2524005.9500000002</v>
      </c>
      <c r="Z787">
        <v>2513826.4000000004</v>
      </c>
      <c r="AA787">
        <v>2503646.8500000006</v>
      </c>
      <c r="AB787">
        <v>2493467.3000000007</v>
      </c>
      <c r="AC787">
        <v>2483287.7500000009</v>
      </c>
      <c r="AD787">
        <v>2473108.2000000011</v>
      </c>
      <c r="AE787">
        <v>2462928.6500000013</v>
      </c>
      <c r="AF787">
        <v>2452749.1000000015</v>
      </c>
      <c r="AG787">
        <v>2442569.5500000017</v>
      </c>
      <c r="AH787">
        <v>2432390</v>
      </c>
    </row>
    <row r="788" spans="1:34">
      <c r="A788" t="s">
        <v>166</v>
      </c>
      <c r="B788" t="s">
        <v>177</v>
      </c>
      <c r="C788">
        <f t="shared" si="12"/>
        <v>1945969</v>
      </c>
      <c r="D788">
        <v>2444530.3181818184</v>
      </c>
      <c r="E788">
        <v>2440466.3863636367</v>
      </c>
      <c r="F788">
        <v>2436402.4545454551</v>
      </c>
      <c r="G788">
        <v>2432338.5227272734</v>
      </c>
      <c r="H788">
        <v>2428274.5909090918</v>
      </c>
      <c r="I788">
        <v>2424210.6590909101</v>
      </c>
      <c r="J788">
        <v>2420146.7272727285</v>
      </c>
      <c r="K788">
        <v>2416082.7954545468</v>
      </c>
      <c r="L788">
        <v>2412018.8636363652</v>
      </c>
      <c r="M788">
        <v>2407954.9318181835</v>
      </c>
      <c r="N788">
        <v>2403891</v>
      </c>
      <c r="O788">
        <v>2397426.7000000002</v>
      </c>
      <c r="P788">
        <v>2390962.4000000004</v>
      </c>
      <c r="Q788">
        <v>2384498.1000000006</v>
      </c>
      <c r="R788">
        <v>2378033.8000000007</v>
      </c>
      <c r="S788">
        <v>2371569.5000000009</v>
      </c>
      <c r="T788">
        <v>2365105.2000000011</v>
      </c>
      <c r="U788">
        <v>2358640.9000000013</v>
      </c>
      <c r="V788">
        <v>2352176.6000000015</v>
      </c>
      <c r="W788">
        <v>2345712.3000000017</v>
      </c>
      <c r="X788">
        <v>2339248</v>
      </c>
      <c r="Y788">
        <v>2329851.5</v>
      </c>
      <c r="Z788">
        <v>2320455</v>
      </c>
      <c r="AA788">
        <v>2311058.5</v>
      </c>
      <c r="AB788">
        <v>2301662</v>
      </c>
      <c r="AC788">
        <v>2292265.5</v>
      </c>
      <c r="AD788">
        <v>2282869</v>
      </c>
      <c r="AE788">
        <v>2273472.5</v>
      </c>
      <c r="AF788">
        <v>2264076</v>
      </c>
      <c r="AG788">
        <v>2254679.5</v>
      </c>
      <c r="AH788">
        <v>2245283</v>
      </c>
    </row>
    <row r="789" spans="1:34">
      <c r="A789" t="s">
        <v>166</v>
      </c>
      <c r="B789" t="s">
        <v>177</v>
      </c>
      <c r="C789">
        <f t="shared" si="12"/>
        <v>1970989</v>
      </c>
      <c r="D789">
        <v>2037108.5227272727</v>
      </c>
      <c r="E789">
        <v>2033721.9204545454</v>
      </c>
      <c r="F789">
        <v>2030335.3181818181</v>
      </c>
      <c r="G789">
        <v>2026948.7159090908</v>
      </c>
      <c r="H789">
        <v>2023562.1136363635</v>
      </c>
      <c r="I789">
        <v>2020175.5113636362</v>
      </c>
      <c r="J789">
        <v>2016788.9090909089</v>
      </c>
      <c r="K789">
        <v>2013402.3068181816</v>
      </c>
      <c r="L789">
        <v>2010015.7045454544</v>
      </c>
      <c r="M789">
        <v>2006629.1022727271</v>
      </c>
      <c r="N789">
        <v>2003242.5</v>
      </c>
      <c r="O789">
        <v>1997855.5874999999</v>
      </c>
      <c r="P789">
        <v>1992468.6749999998</v>
      </c>
      <c r="Q789">
        <v>1987081.7624999997</v>
      </c>
      <c r="R789">
        <v>1981694.8499999996</v>
      </c>
      <c r="S789">
        <v>1976307.9374999995</v>
      </c>
      <c r="T789">
        <v>1970921.0249999994</v>
      </c>
      <c r="U789">
        <v>1965534.1124999993</v>
      </c>
      <c r="V789">
        <v>1960147.1999999993</v>
      </c>
      <c r="W789">
        <v>1954760.2874999992</v>
      </c>
      <c r="X789">
        <v>1949373.375</v>
      </c>
      <c r="Y789">
        <v>1941542.95</v>
      </c>
      <c r="Z789">
        <v>1933712.5249999999</v>
      </c>
      <c r="AA789">
        <v>1925882.0999999999</v>
      </c>
      <c r="AB789">
        <v>1918051.6749999998</v>
      </c>
      <c r="AC789">
        <v>1910221.2499999998</v>
      </c>
      <c r="AD789">
        <v>1902390.8249999997</v>
      </c>
      <c r="AE789">
        <v>1894560.3999999997</v>
      </c>
      <c r="AF789">
        <v>1886729.9749999996</v>
      </c>
      <c r="AG789">
        <v>1878899.5499999996</v>
      </c>
      <c r="AH789">
        <v>1871069.125</v>
      </c>
    </row>
    <row r="790" spans="1:34">
      <c r="A790" t="s">
        <v>166</v>
      </c>
      <c r="B790" t="s">
        <v>177</v>
      </c>
      <c r="C790">
        <f t="shared" si="12"/>
        <v>19902010</v>
      </c>
      <c r="D790">
        <v>1016860.9545454545</v>
      </c>
      <c r="E790">
        <v>1013474.3465909089</v>
      </c>
      <c r="F790">
        <v>1010087.7386363634</v>
      </c>
      <c r="G790">
        <v>1006701.1306818179</v>
      </c>
      <c r="H790">
        <v>1003314.5227272724</v>
      </c>
      <c r="I790">
        <v>999927.91477272683</v>
      </c>
      <c r="J790">
        <v>996541.3068181813</v>
      </c>
      <c r="K790">
        <v>993154.69886363577</v>
      </c>
      <c r="L790">
        <v>989768.09090909024</v>
      </c>
      <c r="M790">
        <v>986381.48295454471</v>
      </c>
      <c r="N790">
        <v>982994.875</v>
      </c>
      <c r="O790">
        <v>977600.71875</v>
      </c>
      <c r="P790">
        <v>972206.5625</v>
      </c>
      <c r="Q790">
        <v>966812.40625</v>
      </c>
      <c r="R790">
        <v>961418.25</v>
      </c>
      <c r="S790">
        <v>956024.09375</v>
      </c>
      <c r="T790">
        <v>950629.9375</v>
      </c>
      <c r="U790">
        <v>945235.78125</v>
      </c>
      <c r="V790">
        <v>939841.625</v>
      </c>
      <c r="W790">
        <v>934447.46875</v>
      </c>
      <c r="X790">
        <v>929053.3125</v>
      </c>
      <c r="Y790">
        <v>921093.07500000007</v>
      </c>
      <c r="Z790">
        <v>913132.83750000014</v>
      </c>
      <c r="AA790">
        <v>905172.60000000021</v>
      </c>
      <c r="AB790">
        <v>897212.36250000028</v>
      </c>
      <c r="AC790">
        <v>889252.12500000035</v>
      </c>
      <c r="AD790">
        <v>881291.88750000042</v>
      </c>
      <c r="AE790">
        <v>873331.65000000049</v>
      </c>
      <c r="AF790">
        <v>865371.41250000056</v>
      </c>
      <c r="AG790">
        <v>857411.17500000063</v>
      </c>
      <c r="AH790">
        <v>849450.9375</v>
      </c>
    </row>
    <row r="791" spans="1:34">
      <c r="A791" t="s">
        <v>166</v>
      </c>
      <c r="B791" t="s">
        <v>177</v>
      </c>
      <c r="C791">
        <f t="shared" si="12"/>
        <v>2012020</v>
      </c>
      <c r="D791">
        <v>297338.44087454543</v>
      </c>
      <c r="E791">
        <v>297338.43838909088</v>
      </c>
      <c r="F791">
        <v>297338.43590363633</v>
      </c>
      <c r="G791">
        <v>297338.43341818178</v>
      </c>
      <c r="H791">
        <v>297338.43093272723</v>
      </c>
      <c r="I791">
        <v>297338.42844727269</v>
      </c>
      <c r="J791">
        <v>297338.42596181814</v>
      </c>
      <c r="K791">
        <v>297338.42347636359</v>
      </c>
      <c r="L791">
        <v>297338.42099090904</v>
      </c>
      <c r="M791">
        <v>297338.41850545449</v>
      </c>
      <c r="N791">
        <v>297338.41602000018</v>
      </c>
      <c r="O791">
        <v>297333.5837930002</v>
      </c>
      <c r="P791">
        <v>297328.75156600022</v>
      </c>
      <c r="Q791">
        <v>297323.91933900025</v>
      </c>
      <c r="R791">
        <v>297319.08711200027</v>
      </c>
      <c r="S791">
        <v>297314.25488500029</v>
      </c>
      <c r="T791">
        <v>297309.42265800032</v>
      </c>
      <c r="U791">
        <v>297304.59043100034</v>
      </c>
      <c r="V791">
        <v>297299.75820400036</v>
      </c>
      <c r="W791">
        <v>297294.92597700038</v>
      </c>
      <c r="X791">
        <v>297290.09375000029</v>
      </c>
      <c r="Y791">
        <v>297195.78574200033</v>
      </c>
      <c r="Z791">
        <v>297101.47773400031</v>
      </c>
      <c r="AA791">
        <v>297007.16972600028</v>
      </c>
      <c r="AB791">
        <v>296912.86171800026</v>
      </c>
      <c r="AC791">
        <v>296818.55371000024</v>
      </c>
      <c r="AD791">
        <v>296724.24570200022</v>
      </c>
      <c r="AE791">
        <v>296629.9376940002</v>
      </c>
      <c r="AF791">
        <v>296535.62968600017</v>
      </c>
      <c r="AG791">
        <v>296441.32167800015</v>
      </c>
      <c r="AH791">
        <v>296347.01367000031</v>
      </c>
    </row>
    <row r="792" spans="1:34">
      <c r="A792" t="s">
        <v>166</v>
      </c>
      <c r="B792" t="s">
        <v>179</v>
      </c>
      <c r="C792">
        <f t="shared" si="12"/>
        <v>1945</v>
      </c>
      <c r="D792">
        <v>1113418.8636363635</v>
      </c>
      <c r="E792">
        <v>1111569.6022727271</v>
      </c>
      <c r="F792">
        <v>1109720.3409090906</v>
      </c>
      <c r="G792">
        <v>1107871.0795454541</v>
      </c>
      <c r="H792">
        <v>1106021.8181818177</v>
      </c>
      <c r="I792">
        <v>1104172.5568181812</v>
      </c>
      <c r="J792">
        <v>1102323.2954545447</v>
      </c>
      <c r="K792">
        <v>1100474.0340909082</v>
      </c>
      <c r="L792">
        <v>1098624.7727272718</v>
      </c>
      <c r="M792">
        <v>1096775.5113636353</v>
      </c>
      <c r="N792">
        <v>1094926.25</v>
      </c>
      <c r="O792">
        <v>1091983.2749999999</v>
      </c>
      <c r="P792">
        <v>1089040.2999999998</v>
      </c>
      <c r="Q792">
        <v>1086097.3249999997</v>
      </c>
      <c r="R792">
        <v>1083154.3499999996</v>
      </c>
      <c r="S792">
        <v>1080211.3749999995</v>
      </c>
      <c r="T792">
        <v>1077268.3999999994</v>
      </c>
      <c r="U792">
        <v>1074325.4249999993</v>
      </c>
      <c r="V792">
        <v>1071382.4499999993</v>
      </c>
      <c r="W792">
        <v>1068439.4749999992</v>
      </c>
      <c r="X792">
        <v>1065496.5</v>
      </c>
      <c r="Y792">
        <v>1061214.675</v>
      </c>
      <c r="Z792">
        <v>1056932.8500000001</v>
      </c>
      <c r="AA792">
        <v>1052651.0250000001</v>
      </c>
      <c r="AB792">
        <v>1048369.2000000002</v>
      </c>
      <c r="AC792">
        <v>1044087.3750000002</v>
      </c>
      <c r="AD792">
        <v>1039805.5500000003</v>
      </c>
      <c r="AE792">
        <v>1035523.7250000003</v>
      </c>
      <c r="AF792">
        <v>1031241.9000000004</v>
      </c>
      <c r="AG792">
        <v>1026960.0750000004</v>
      </c>
      <c r="AH792">
        <v>1022678.25</v>
      </c>
    </row>
    <row r="793" spans="1:34">
      <c r="A793" t="s">
        <v>166</v>
      </c>
      <c r="B793" t="s">
        <v>179</v>
      </c>
      <c r="C793">
        <f t="shared" si="12"/>
        <v>1945969</v>
      </c>
      <c r="D793">
        <v>1027771.2386363636</v>
      </c>
      <c r="E793">
        <v>1026064.2272727273</v>
      </c>
      <c r="F793">
        <v>1024357.2159090909</v>
      </c>
      <c r="G793">
        <v>1022650.2045454546</v>
      </c>
      <c r="H793">
        <v>1020943.1931818182</v>
      </c>
      <c r="I793">
        <v>1019236.1818181819</v>
      </c>
      <c r="J793">
        <v>1017529.1704545455</v>
      </c>
      <c r="K793">
        <v>1015822.1590909092</v>
      </c>
      <c r="L793">
        <v>1014115.1477272728</v>
      </c>
      <c r="M793">
        <v>1012408.1363636365</v>
      </c>
      <c r="N793">
        <v>1010701.125</v>
      </c>
      <c r="O793">
        <v>1007984.5375</v>
      </c>
      <c r="P793">
        <v>1005267.95</v>
      </c>
      <c r="Q793">
        <v>1002551.3624999999</v>
      </c>
      <c r="R793">
        <v>999834.77499999991</v>
      </c>
      <c r="S793">
        <v>997118.18749999988</v>
      </c>
      <c r="T793">
        <v>994401.59999999986</v>
      </c>
      <c r="U793">
        <v>991685.01249999984</v>
      </c>
      <c r="V793">
        <v>988968.42499999981</v>
      </c>
      <c r="W793">
        <v>986251.83749999979</v>
      </c>
      <c r="X793">
        <v>983535.25</v>
      </c>
      <c r="Y793">
        <v>979582.79374999995</v>
      </c>
      <c r="Z793">
        <v>975630.33749999991</v>
      </c>
      <c r="AA793">
        <v>971677.88124999986</v>
      </c>
      <c r="AB793">
        <v>967725.42499999981</v>
      </c>
      <c r="AC793">
        <v>963772.96874999977</v>
      </c>
      <c r="AD793">
        <v>959820.51249999972</v>
      </c>
      <c r="AE793">
        <v>955868.05624999967</v>
      </c>
      <c r="AF793">
        <v>951915.59999999963</v>
      </c>
      <c r="AG793">
        <v>947963.14374999958</v>
      </c>
      <c r="AH793">
        <v>944010.6875</v>
      </c>
    </row>
    <row r="794" spans="1:34">
      <c r="A794" t="s">
        <v>166</v>
      </c>
      <c r="B794" t="s">
        <v>179</v>
      </c>
      <c r="C794">
        <f t="shared" si="12"/>
        <v>1970989</v>
      </c>
      <c r="D794">
        <v>856475.98863636365</v>
      </c>
      <c r="E794">
        <v>855053.47727272729</v>
      </c>
      <c r="F794">
        <v>853630.96590909094</v>
      </c>
      <c r="G794">
        <v>852208.45454545459</v>
      </c>
      <c r="H794">
        <v>850785.94318181823</v>
      </c>
      <c r="I794">
        <v>849363.43181818188</v>
      </c>
      <c r="J794">
        <v>847940.92045454553</v>
      </c>
      <c r="K794">
        <v>846518.40909090918</v>
      </c>
      <c r="L794">
        <v>845095.89772727282</v>
      </c>
      <c r="M794">
        <v>843673.38636363647</v>
      </c>
      <c r="N794">
        <v>842250.875</v>
      </c>
      <c r="O794">
        <v>839987.05625000002</v>
      </c>
      <c r="P794">
        <v>837723.23750000005</v>
      </c>
      <c r="Q794">
        <v>835459.41875000007</v>
      </c>
      <c r="R794">
        <v>833195.60000000009</v>
      </c>
      <c r="S794">
        <v>830931.78125000012</v>
      </c>
      <c r="T794">
        <v>828667.96250000014</v>
      </c>
      <c r="U794">
        <v>826404.14375000016</v>
      </c>
      <c r="V794">
        <v>824140.32500000019</v>
      </c>
      <c r="W794">
        <v>821876.50625000021</v>
      </c>
      <c r="X794">
        <v>819612.6875</v>
      </c>
      <c r="Y794">
        <v>816318.97499999998</v>
      </c>
      <c r="Z794">
        <v>813025.26249999995</v>
      </c>
      <c r="AA794">
        <v>809731.54999999993</v>
      </c>
      <c r="AB794">
        <v>806437.83749999991</v>
      </c>
      <c r="AC794">
        <v>803144.12499999988</v>
      </c>
      <c r="AD794">
        <v>799850.41249999986</v>
      </c>
      <c r="AE794">
        <v>796556.69999999984</v>
      </c>
      <c r="AF794">
        <v>793262.98749999981</v>
      </c>
      <c r="AG794">
        <v>789969.27499999979</v>
      </c>
      <c r="AH794">
        <v>786675.5625</v>
      </c>
    </row>
    <row r="795" spans="1:34">
      <c r="A795" t="s">
        <v>166</v>
      </c>
      <c r="B795" t="s">
        <v>179</v>
      </c>
      <c r="C795">
        <f t="shared" si="12"/>
        <v>19902010</v>
      </c>
      <c r="D795">
        <v>1076123.9261363635</v>
      </c>
      <c r="E795">
        <v>1074701.4147727271</v>
      </c>
      <c r="F795">
        <v>1073278.9034090906</v>
      </c>
      <c r="G795">
        <v>1071856.3920454541</v>
      </c>
      <c r="H795">
        <v>1070433.8806818177</v>
      </c>
      <c r="I795">
        <v>1069011.3693181812</v>
      </c>
      <c r="J795">
        <v>1067588.8579545447</v>
      </c>
      <c r="K795">
        <v>1066166.3465909082</v>
      </c>
      <c r="L795">
        <v>1064743.8352272718</v>
      </c>
      <c r="M795">
        <v>1063321.3238636353</v>
      </c>
      <c r="N795">
        <v>1061898.8124999995</v>
      </c>
      <c r="O795">
        <v>1059630.6218749995</v>
      </c>
      <c r="P795">
        <v>1057362.4312499994</v>
      </c>
      <c r="Q795">
        <v>1055094.2406249994</v>
      </c>
      <c r="R795">
        <v>1052826.0499999993</v>
      </c>
      <c r="S795">
        <v>1050557.8593749993</v>
      </c>
      <c r="T795">
        <v>1048289.6687499993</v>
      </c>
      <c r="U795">
        <v>1046021.4781249992</v>
      </c>
      <c r="V795">
        <v>1043753.2874999992</v>
      </c>
      <c r="W795">
        <v>1041485.0968749991</v>
      </c>
      <c r="X795">
        <v>1039216.9062499991</v>
      </c>
      <c r="Y795">
        <v>1035845.356249999</v>
      </c>
      <c r="Z795">
        <v>1032473.806249999</v>
      </c>
      <c r="AA795">
        <v>1029102.2562499989</v>
      </c>
      <c r="AB795">
        <v>1025730.7062499989</v>
      </c>
      <c r="AC795">
        <v>1022359.1562499988</v>
      </c>
      <c r="AD795">
        <v>1018987.6062499988</v>
      </c>
      <c r="AE795">
        <v>1015616.0562499987</v>
      </c>
      <c r="AF795">
        <v>1012244.5062499987</v>
      </c>
      <c r="AG795">
        <v>1008872.9562499986</v>
      </c>
      <c r="AH795">
        <v>1005501.4062499986</v>
      </c>
    </row>
    <row r="796" spans="1:34">
      <c r="A796" t="s">
        <v>166</v>
      </c>
      <c r="B796" t="s">
        <v>179</v>
      </c>
      <c r="C796">
        <f t="shared" si="12"/>
        <v>2012020</v>
      </c>
      <c r="D796">
        <v>183668.03311090911</v>
      </c>
      <c r="E796">
        <v>183668.03302181821</v>
      </c>
      <c r="F796">
        <v>183668.03293272731</v>
      </c>
      <c r="G796">
        <v>183668.03284363641</v>
      </c>
      <c r="H796">
        <v>183668.03275454551</v>
      </c>
      <c r="I796">
        <v>183668.03266545461</v>
      </c>
      <c r="J796">
        <v>183668.03257636371</v>
      </c>
      <c r="K796">
        <v>183668.03248727281</v>
      </c>
      <c r="L796">
        <v>183668.03239818191</v>
      </c>
      <c r="M796">
        <v>183668.03230909101</v>
      </c>
      <c r="N796">
        <v>183668.03222000011</v>
      </c>
      <c r="O796">
        <v>183665.11659500012</v>
      </c>
      <c r="P796">
        <v>183662.20097000012</v>
      </c>
      <c r="Q796">
        <v>183659.28534500013</v>
      </c>
      <c r="R796">
        <v>183656.36972000013</v>
      </c>
      <c r="S796">
        <v>183653.45409500014</v>
      </c>
      <c r="T796">
        <v>183650.53847000015</v>
      </c>
      <c r="U796">
        <v>183647.62284500015</v>
      </c>
      <c r="V796">
        <v>183644.70722000016</v>
      </c>
      <c r="W796">
        <v>183641.79159500016</v>
      </c>
      <c r="X796">
        <v>183638.87597000011</v>
      </c>
      <c r="Y796">
        <v>183583.63700600009</v>
      </c>
      <c r="Z796">
        <v>183528.39804200007</v>
      </c>
      <c r="AA796">
        <v>183473.15907800006</v>
      </c>
      <c r="AB796">
        <v>183417.92011400004</v>
      </c>
      <c r="AC796">
        <v>183362.68115000002</v>
      </c>
      <c r="AD796">
        <v>183307.442186</v>
      </c>
      <c r="AE796">
        <v>183252.20322199998</v>
      </c>
      <c r="AF796">
        <v>183196.96425799996</v>
      </c>
      <c r="AG796">
        <v>183141.72529399995</v>
      </c>
      <c r="AH796">
        <v>183086.48633000004</v>
      </c>
    </row>
    <row r="797" spans="1:34">
      <c r="A797" t="s">
        <v>166</v>
      </c>
      <c r="B797" t="s">
        <v>181</v>
      </c>
      <c r="C797">
        <f t="shared" si="12"/>
        <v>1945</v>
      </c>
      <c r="D797">
        <v>1333603.0454545454</v>
      </c>
      <c r="E797">
        <v>1331387.8409090908</v>
      </c>
      <c r="F797">
        <v>1329172.6363636362</v>
      </c>
      <c r="G797">
        <v>1326957.4318181816</v>
      </c>
      <c r="H797">
        <v>1324742.2272727271</v>
      </c>
      <c r="I797">
        <v>1322527.0227272725</v>
      </c>
      <c r="J797">
        <v>1320311.8181818179</v>
      </c>
      <c r="K797">
        <v>1318096.6136363633</v>
      </c>
      <c r="L797">
        <v>1315881.4090909087</v>
      </c>
      <c r="M797">
        <v>1313666.2045454541</v>
      </c>
      <c r="N797">
        <v>1311451</v>
      </c>
      <c r="O797">
        <v>1307929.9624999999</v>
      </c>
      <c r="P797">
        <v>1304408.9249999998</v>
      </c>
      <c r="Q797">
        <v>1300887.8874999997</v>
      </c>
      <c r="R797">
        <v>1297366.8499999996</v>
      </c>
      <c r="S797">
        <v>1293845.8124999995</v>
      </c>
      <c r="T797">
        <v>1290324.7749999994</v>
      </c>
      <c r="U797">
        <v>1286803.7374999993</v>
      </c>
      <c r="V797">
        <v>1283282.6999999993</v>
      </c>
      <c r="W797">
        <v>1279761.6624999992</v>
      </c>
      <c r="X797">
        <v>1276240.625</v>
      </c>
      <c r="Y797">
        <v>1271117.6625000001</v>
      </c>
      <c r="Z797">
        <v>1265994.7000000002</v>
      </c>
      <c r="AA797">
        <v>1260871.7375000003</v>
      </c>
      <c r="AB797">
        <v>1255748.7750000004</v>
      </c>
      <c r="AC797">
        <v>1250625.8125000005</v>
      </c>
      <c r="AD797">
        <v>1245502.8500000006</v>
      </c>
      <c r="AE797">
        <v>1240379.8875000007</v>
      </c>
      <c r="AF797">
        <v>1235256.9250000007</v>
      </c>
      <c r="AG797">
        <v>1230133.9625000008</v>
      </c>
      <c r="AH797">
        <v>1225011</v>
      </c>
    </row>
    <row r="798" spans="1:34">
      <c r="A798" t="s">
        <v>166</v>
      </c>
      <c r="B798" t="s">
        <v>181</v>
      </c>
      <c r="C798">
        <f t="shared" si="12"/>
        <v>1945969</v>
      </c>
      <c r="D798">
        <v>1231018.2045454546</v>
      </c>
      <c r="E798">
        <v>1228973.4090909092</v>
      </c>
      <c r="F798">
        <v>1226928.6136363638</v>
      </c>
      <c r="G798">
        <v>1224883.8181818184</v>
      </c>
      <c r="H798">
        <v>1222839.0227272729</v>
      </c>
      <c r="I798">
        <v>1220794.2272727275</v>
      </c>
      <c r="J798">
        <v>1218749.4318181821</v>
      </c>
      <c r="K798">
        <v>1216704.6363636367</v>
      </c>
      <c r="L798">
        <v>1214659.8409090913</v>
      </c>
      <c r="M798">
        <v>1212615.0454545459</v>
      </c>
      <c r="N798">
        <v>1210570.25</v>
      </c>
      <c r="O798">
        <v>1207320.0625</v>
      </c>
      <c r="P798">
        <v>1204069.875</v>
      </c>
      <c r="Q798">
        <v>1200819.6875</v>
      </c>
      <c r="R798">
        <v>1197569.5</v>
      </c>
      <c r="S798">
        <v>1194319.3125</v>
      </c>
      <c r="T798">
        <v>1191069.125</v>
      </c>
      <c r="U798">
        <v>1187818.9375</v>
      </c>
      <c r="V798">
        <v>1184568.75</v>
      </c>
      <c r="W798">
        <v>1181318.5625</v>
      </c>
      <c r="X798">
        <v>1178068.375</v>
      </c>
      <c r="Y798">
        <v>1173339.4750000001</v>
      </c>
      <c r="Z798">
        <v>1168610.5750000002</v>
      </c>
      <c r="AA798">
        <v>1163881.6750000003</v>
      </c>
      <c r="AB798">
        <v>1159152.7750000004</v>
      </c>
      <c r="AC798">
        <v>1154423.8750000005</v>
      </c>
      <c r="AD798">
        <v>1149694.9750000006</v>
      </c>
      <c r="AE798">
        <v>1144966.0750000007</v>
      </c>
      <c r="AF798">
        <v>1140237.1750000007</v>
      </c>
      <c r="AG798">
        <v>1135508.2750000008</v>
      </c>
      <c r="AH798">
        <v>1130779.375</v>
      </c>
    </row>
    <row r="799" spans="1:34">
      <c r="A799" t="s">
        <v>166</v>
      </c>
      <c r="B799" t="s">
        <v>181</v>
      </c>
      <c r="C799">
        <f t="shared" si="12"/>
        <v>1970989</v>
      </c>
      <c r="D799">
        <v>512072.21875</v>
      </c>
      <c r="E799">
        <v>510368.21875</v>
      </c>
      <c r="F799">
        <v>508664.21875</v>
      </c>
      <c r="G799">
        <v>506960.21875</v>
      </c>
      <c r="H799">
        <v>505256.21875</v>
      </c>
      <c r="I799">
        <v>503552.21875</v>
      </c>
      <c r="J799">
        <v>501848.21875</v>
      </c>
      <c r="K799">
        <v>500144.21875</v>
      </c>
      <c r="L799">
        <v>498440.21875</v>
      </c>
      <c r="M799">
        <v>496736.21875</v>
      </c>
      <c r="N799">
        <v>495032.21875</v>
      </c>
      <c r="O799">
        <v>492323.73124999995</v>
      </c>
      <c r="P799">
        <v>489615.24374999991</v>
      </c>
      <c r="Q799">
        <v>486906.75624999986</v>
      </c>
      <c r="R799">
        <v>484198.26874999981</v>
      </c>
      <c r="S799">
        <v>481489.78124999977</v>
      </c>
      <c r="T799">
        <v>478781.29374999972</v>
      </c>
      <c r="U799">
        <v>476072.80624999967</v>
      </c>
      <c r="V799">
        <v>473364.31874999963</v>
      </c>
      <c r="W799">
        <v>470655.83124999958</v>
      </c>
      <c r="X799">
        <v>467947.34375</v>
      </c>
      <c r="Y799">
        <v>464006.6</v>
      </c>
      <c r="Z799">
        <v>460065.85624999995</v>
      </c>
      <c r="AA799">
        <v>456125.11249999993</v>
      </c>
      <c r="AB799">
        <v>452184.36874999991</v>
      </c>
      <c r="AC799">
        <v>448243.62499999988</v>
      </c>
      <c r="AD799">
        <v>444302.88124999986</v>
      </c>
      <c r="AE799">
        <v>440362.13749999984</v>
      </c>
      <c r="AF799">
        <v>436421.39374999981</v>
      </c>
      <c r="AG799">
        <v>432480.64999999979</v>
      </c>
      <c r="AH799">
        <v>428539.90625</v>
      </c>
    </row>
    <row r="800" spans="1:34">
      <c r="A800" t="s">
        <v>166</v>
      </c>
      <c r="B800" t="s">
        <v>181</v>
      </c>
      <c r="C800">
        <f t="shared" si="12"/>
        <v>19902010</v>
      </c>
      <c r="D800">
        <v>512072.21875</v>
      </c>
      <c r="E800">
        <v>510368.21875</v>
      </c>
      <c r="F800">
        <v>508664.21875</v>
      </c>
      <c r="G800">
        <v>506960.21875</v>
      </c>
      <c r="H800">
        <v>505256.21875</v>
      </c>
      <c r="I800">
        <v>503552.21875</v>
      </c>
      <c r="J800">
        <v>501848.21875</v>
      </c>
      <c r="K800">
        <v>500144.21875</v>
      </c>
      <c r="L800">
        <v>498440.21875</v>
      </c>
      <c r="M800">
        <v>496736.21875</v>
      </c>
      <c r="N800">
        <v>495032.21875</v>
      </c>
      <c r="O800">
        <v>492319.19999999995</v>
      </c>
      <c r="P800">
        <v>489606.18124999991</v>
      </c>
      <c r="Q800">
        <v>486893.16249999986</v>
      </c>
      <c r="R800">
        <v>484180.14374999981</v>
      </c>
      <c r="S800">
        <v>481467.12499999977</v>
      </c>
      <c r="T800">
        <v>478754.10624999972</v>
      </c>
      <c r="U800">
        <v>476041.08749999967</v>
      </c>
      <c r="V800">
        <v>473328.06874999963</v>
      </c>
      <c r="W800">
        <v>470615.04999999958</v>
      </c>
      <c r="X800">
        <v>467902.03125</v>
      </c>
      <c r="Y800">
        <v>463881.08437500003</v>
      </c>
      <c r="Z800">
        <v>459860.13750000007</v>
      </c>
      <c r="AA800">
        <v>455839.1906250001</v>
      </c>
      <c r="AB800">
        <v>451818.24375000014</v>
      </c>
      <c r="AC800">
        <v>447797.29687500017</v>
      </c>
      <c r="AD800">
        <v>443776.35000000021</v>
      </c>
      <c r="AE800">
        <v>439755.40312500024</v>
      </c>
      <c r="AF800">
        <v>435734.45625000028</v>
      </c>
      <c r="AG800">
        <v>431713.50937500031</v>
      </c>
      <c r="AH800">
        <v>427692.5625</v>
      </c>
    </row>
    <row r="801" spans="1:34">
      <c r="A801" t="s">
        <v>166</v>
      </c>
      <c r="B801" t="s">
        <v>181</v>
      </c>
      <c r="C801">
        <f t="shared" si="12"/>
        <v>2012020</v>
      </c>
      <c r="D801">
        <v>202282.00586</v>
      </c>
      <c r="E801">
        <v>202282.00586</v>
      </c>
      <c r="F801">
        <v>202282.00586</v>
      </c>
      <c r="G801">
        <v>202282.00586</v>
      </c>
      <c r="H801">
        <v>202282.00586</v>
      </c>
      <c r="I801">
        <v>202282.00586</v>
      </c>
      <c r="J801">
        <v>202282.00586</v>
      </c>
      <c r="K801">
        <v>202282.00586</v>
      </c>
      <c r="L801">
        <v>202282.00586</v>
      </c>
      <c r="M801">
        <v>202282.00586</v>
      </c>
      <c r="N801">
        <v>202282.00586</v>
      </c>
      <c r="O801">
        <v>202278.982422</v>
      </c>
      <c r="P801">
        <v>202275.958984</v>
      </c>
      <c r="Q801">
        <v>202272.93554599999</v>
      </c>
      <c r="R801">
        <v>202269.91210799999</v>
      </c>
      <c r="S801">
        <v>202266.88866999999</v>
      </c>
      <c r="T801">
        <v>202263.86523199998</v>
      </c>
      <c r="U801">
        <v>202260.84179399998</v>
      </c>
      <c r="V801">
        <v>202257.81835599997</v>
      </c>
      <c r="W801">
        <v>202254.79491799997</v>
      </c>
      <c r="X801">
        <v>202251.77148</v>
      </c>
      <c r="Y801">
        <v>202194.33964399999</v>
      </c>
      <c r="Z801">
        <v>202136.90780799999</v>
      </c>
      <c r="AA801">
        <v>202079.47597199999</v>
      </c>
      <c r="AB801">
        <v>202022.04413599998</v>
      </c>
      <c r="AC801">
        <v>201964.61229999998</v>
      </c>
      <c r="AD801">
        <v>201907.18046399998</v>
      </c>
      <c r="AE801">
        <v>201849.74862799997</v>
      </c>
      <c r="AF801">
        <v>201792.31679199997</v>
      </c>
      <c r="AG801">
        <v>201734.88495599997</v>
      </c>
      <c r="AH801">
        <v>201677.45311999993</v>
      </c>
    </row>
    <row r="802" spans="1:34">
      <c r="A802" t="s">
        <v>166</v>
      </c>
      <c r="B802" t="s">
        <v>183</v>
      </c>
      <c r="C802">
        <f t="shared" si="12"/>
        <v>1945</v>
      </c>
      <c r="D802">
        <v>494379.70738636365</v>
      </c>
      <c r="E802">
        <v>493558.35227272729</v>
      </c>
      <c r="F802">
        <v>492736.99715909094</v>
      </c>
      <c r="G802">
        <v>491915.64204545459</v>
      </c>
      <c r="H802">
        <v>491094.28693181823</v>
      </c>
      <c r="I802">
        <v>490272.93181818188</v>
      </c>
      <c r="J802">
        <v>489451.57670454553</v>
      </c>
      <c r="K802">
        <v>488630.22159090918</v>
      </c>
      <c r="L802">
        <v>487808.86647727282</v>
      </c>
      <c r="M802">
        <v>486987.51136363647</v>
      </c>
      <c r="N802">
        <v>486166.15625</v>
      </c>
      <c r="O802">
        <v>484860.66249999998</v>
      </c>
      <c r="P802">
        <v>483555.16874999995</v>
      </c>
      <c r="Q802">
        <v>482249.67499999993</v>
      </c>
      <c r="R802">
        <v>480944.18124999991</v>
      </c>
      <c r="S802">
        <v>479638.68749999988</v>
      </c>
      <c r="T802">
        <v>478333.19374999986</v>
      </c>
      <c r="U802">
        <v>477027.69999999984</v>
      </c>
      <c r="V802">
        <v>475722.20624999981</v>
      </c>
      <c r="W802">
        <v>474416.71249999979</v>
      </c>
      <c r="X802">
        <v>473111.21875</v>
      </c>
      <c r="Y802">
        <v>471211.21875</v>
      </c>
      <c r="Z802">
        <v>469311.21875</v>
      </c>
      <c r="AA802">
        <v>467411.21875</v>
      </c>
      <c r="AB802">
        <v>465511.21875</v>
      </c>
      <c r="AC802">
        <v>463611.21875</v>
      </c>
      <c r="AD802">
        <v>461711.21875</v>
      </c>
      <c r="AE802">
        <v>459811.21875</v>
      </c>
      <c r="AF802">
        <v>457911.21875</v>
      </c>
      <c r="AG802">
        <v>456011.21875</v>
      </c>
      <c r="AH802">
        <v>454111.21875</v>
      </c>
    </row>
    <row r="803" spans="1:34">
      <c r="A803" t="s">
        <v>166</v>
      </c>
      <c r="B803" t="s">
        <v>183</v>
      </c>
      <c r="C803">
        <f t="shared" si="12"/>
        <v>1945969</v>
      </c>
      <c r="D803">
        <v>456350.51136363635</v>
      </c>
      <c r="E803">
        <v>455592.33522727271</v>
      </c>
      <c r="F803">
        <v>454834.15909090906</v>
      </c>
      <c r="G803">
        <v>454075.98295454541</v>
      </c>
      <c r="H803">
        <v>453317.80681818177</v>
      </c>
      <c r="I803">
        <v>452559.63068181812</v>
      </c>
      <c r="J803">
        <v>451801.45454545447</v>
      </c>
      <c r="K803">
        <v>451043.27840909082</v>
      </c>
      <c r="L803">
        <v>450285.10227272718</v>
      </c>
      <c r="M803">
        <v>449526.92613636353</v>
      </c>
      <c r="N803">
        <v>448768.75</v>
      </c>
      <c r="O803">
        <v>447563.68125000002</v>
      </c>
      <c r="P803">
        <v>446358.61250000005</v>
      </c>
      <c r="Q803">
        <v>445153.54375000007</v>
      </c>
      <c r="R803">
        <v>443948.47500000009</v>
      </c>
      <c r="S803">
        <v>442743.40625000012</v>
      </c>
      <c r="T803">
        <v>441538.33750000014</v>
      </c>
      <c r="U803">
        <v>440333.26875000016</v>
      </c>
      <c r="V803">
        <v>439128.20000000019</v>
      </c>
      <c r="W803">
        <v>437923.13125000021</v>
      </c>
      <c r="X803">
        <v>436718.0625</v>
      </c>
      <c r="Y803">
        <v>434964.21562500001</v>
      </c>
      <c r="Z803">
        <v>433210.36875000002</v>
      </c>
      <c r="AA803">
        <v>431456.52187500003</v>
      </c>
      <c r="AB803">
        <v>429702.67500000005</v>
      </c>
      <c r="AC803">
        <v>427948.82812500006</v>
      </c>
      <c r="AD803">
        <v>426194.98125000007</v>
      </c>
      <c r="AE803">
        <v>424441.13437500008</v>
      </c>
      <c r="AF803">
        <v>422687.28750000009</v>
      </c>
      <c r="AG803">
        <v>420933.4406250001</v>
      </c>
      <c r="AH803">
        <v>419179.59375</v>
      </c>
    </row>
    <row r="804" spans="1:34">
      <c r="A804" t="s">
        <v>166</v>
      </c>
      <c r="B804" t="s">
        <v>183</v>
      </c>
      <c r="C804">
        <f t="shared" si="12"/>
        <v>1970989</v>
      </c>
      <c r="D804">
        <v>380292.09090000001</v>
      </c>
      <c r="E804">
        <v>379660.27556000004</v>
      </c>
      <c r="F804">
        <v>379028.46022000007</v>
      </c>
      <c r="G804">
        <v>378396.64488000009</v>
      </c>
      <c r="H804">
        <v>377764.82954000012</v>
      </c>
      <c r="I804">
        <v>377133.01420000015</v>
      </c>
      <c r="J804">
        <v>376501.19886000018</v>
      </c>
      <c r="K804">
        <v>375869.38352000021</v>
      </c>
      <c r="L804">
        <v>375237.56818000023</v>
      </c>
      <c r="M804">
        <v>374605.75284000026</v>
      </c>
      <c r="N804">
        <v>373973.9375</v>
      </c>
      <c r="O804">
        <v>372969.71250000002</v>
      </c>
      <c r="P804">
        <v>371965.48750000005</v>
      </c>
      <c r="Q804">
        <v>370961.26250000007</v>
      </c>
      <c r="R804">
        <v>369957.03750000009</v>
      </c>
      <c r="S804">
        <v>368952.81250000012</v>
      </c>
      <c r="T804">
        <v>367948.58750000014</v>
      </c>
      <c r="U804">
        <v>366944.36250000016</v>
      </c>
      <c r="V804">
        <v>365940.13750000019</v>
      </c>
      <c r="W804">
        <v>364935.91250000021</v>
      </c>
      <c r="X804">
        <v>363931.6875</v>
      </c>
      <c r="Y804">
        <v>362470.15</v>
      </c>
      <c r="Z804">
        <v>361008.61250000005</v>
      </c>
      <c r="AA804">
        <v>359547.07500000007</v>
      </c>
      <c r="AB804">
        <v>358085.53750000009</v>
      </c>
      <c r="AC804">
        <v>356624.00000000012</v>
      </c>
      <c r="AD804">
        <v>355162.46250000014</v>
      </c>
      <c r="AE804">
        <v>353700.92500000016</v>
      </c>
      <c r="AF804">
        <v>352239.38750000019</v>
      </c>
      <c r="AG804">
        <v>350777.85000000021</v>
      </c>
      <c r="AH804">
        <v>349316.3125</v>
      </c>
    </row>
    <row r="805" spans="1:34">
      <c r="A805" t="s">
        <v>166</v>
      </c>
      <c r="B805" t="s">
        <v>183</v>
      </c>
      <c r="C805">
        <f t="shared" si="12"/>
        <v>19902010</v>
      </c>
      <c r="D805">
        <v>461231.10794999998</v>
      </c>
      <c r="E805">
        <v>460599.29402999999</v>
      </c>
      <c r="F805">
        <v>459967.48011</v>
      </c>
      <c r="G805">
        <v>459335.66619000002</v>
      </c>
      <c r="H805">
        <v>458703.85227000003</v>
      </c>
      <c r="I805">
        <v>458072.03835000005</v>
      </c>
      <c r="J805">
        <v>457440.22443000006</v>
      </c>
      <c r="K805">
        <v>456808.41051000007</v>
      </c>
      <c r="L805">
        <v>456176.59659000009</v>
      </c>
      <c r="M805">
        <v>455544.7826700001</v>
      </c>
      <c r="N805">
        <v>454912.96875</v>
      </c>
      <c r="O805">
        <v>453907.15625</v>
      </c>
      <c r="P805">
        <v>452901.34375</v>
      </c>
      <c r="Q805">
        <v>451895.53125</v>
      </c>
      <c r="R805">
        <v>450889.71875</v>
      </c>
      <c r="S805">
        <v>449883.90625</v>
      </c>
      <c r="T805">
        <v>448878.09375</v>
      </c>
      <c r="U805">
        <v>447872.28125</v>
      </c>
      <c r="V805">
        <v>446866.46875</v>
      </c>
      <c r="W805">
        <v>445860.65625</v>
      </c>
      <c r="X805">
        <v>444854.84375</v>
      </c>
      <c r="Y805">
        <v>443365.52500000002</v>
      </c>
      <c r="Z805">
        <v>441876.20625000005</v>
      </c>
      <c r="AA805">
        <v>440386.88750000007</v>
      </c>
      <c r="AB805">
        <v>438897.56875000009</v>
      </c>
      <c r="AC805">
        <v>437408.25000000012</v>
      </c>
      <c r="AD805">
        <v>435918.93125000014</v>
      </c>
      <c r="AE805">
        <v>434429.61250000016</v>
      </c>
      <c r="AF805">
        <v>432940.29375000019</v>
      </c>
      <c r="AG805">
        <v>431450.97500000021</v>
      </c>
      <c r="AH805">
        <v>429961.65625</v>
      </c>
    </row>
    <row r="806" spans="1:34">
      <c r="A806" t="s">
        <v>166</v>
      </c>
      <c r="B806" t="s">
        <v>183</v>
      </c>
      <c r="C806">
        <f t="shared" si="12"/>
        <v>2012020</v>
      </c>
      <c r="D806">
        <v>66343.830300000001</v>
      </c>
      <c r="E806">
        <v>66343.831009999994</v>
      </c>
      <c r="F806">
        <v>66343.831719999987</v>
      </c>
      <c r="G806">
        <v>66343.83242999998</v>
      </c>
      <c r="H806">
        <v>66343.833139999973</v>
      </c>
      <c r="I806">
        <v>66343.833849999966</v>
      </c>
      <c r="J806">
        <v>66343.834559999959</v>
      </c>
      <c r="K806">
        <v>66343.835269999952</v>
      </c>
      <c r="L806">
        <v>66343.835979999945</v>
      </c>
      <c r="M806">
        <v>66343.836689999938</v>
      </c>
      <c r="N806">
        <v>66343.837399999931</v>
      </c>
      <c r="O806">
        <v>66342.780369999935</v>
      </c>
      <c r="P806">
        <v>66341.723339999939</v>
      </c>
      <c r="Q806">
        <v>66340.666309999942</v>
      </c>
      <c r="R806">
        <v>66339.609279999946</v>
      </c>
      <c r="S806">
        <v>66338.55224999995</v>
      </c>
      <c r="T806">
        <v>66337.495219999953</v>
      </c>
      <c r="U806">
        <v>66336.438189999957</v>
      </c>
      <c r="V806">
        <v>66335.381159999961</v>
      </c>
      <c r="W806">
        <v>66334.324129999964</v>
      </c>
      <c r="X806">
        <v>66333.267099999983</v>
      </c>
      <c r="Y806">
        <v>66313.357479999977</v>
      </c>
      <c r="Z806">
        <v>66293.447859999971</v>
      </c>
      <c r="AA806">
        <v>66273.538239999965</v>
      </c>
      <c r="AB806">
        <v>66253.628619999959</v>
      </c>
      <c r="AC806">
        <v>66233.718999999954</v>
      </c>
      <c r="AD806">
        <v>66213.809379999948</v>
      </c>
      <c r="AE806">
        <v>66193.899759999942</v>
      </c>
      <c r="AF806">
        <v>66173.990139999936</v>
      </c>
      <c r="AG806">
        <v>66154.08051999993</v>
      </c>
      <c r="AH806">
        <v>66134.170899999939</v>
      </c>
    </row>
    <row r="807" spans="1:34">
      <c r="A807" t="s">
        <v>166</v>
      </c>
      <c r="B807" t="s">
        <v>185</v>
      </c>
      <c r="C807">
        <f t="shared" si="12"/>
        <v>1945</v>
      </c>
      <c r="D807">
        <v>1974796.6818181819</v>
      </c>
      <c r="E807">
        <v>1971515.6136363638</v>
      </c>
      <c r="F807">
        <v>1968234.5454545456</v>
      </c>
      <c r="G807">
        <v>1964953.4772727275</v>
      </c>
      <c r="H807">
        <v>1961672.4090909094</v>
      </c>
      <c r="I807">
        <v>1958391.3409090913</v>
      </c>
      <c r="J807">
        <v>1955110.2727272732</v>
      </c>
      <c r="K807">
        <v>1951829.2045454551</v>
      </c>
      <c r="L807">
        <v>1948548.1363636369</v>
      </c>
      <c r="M807">
        <v>1945267.0681818188</v>
      </c>
      <c r="N807">
        <v>1941986</v>
      </c>
      <c r="O807">
        <v>1936773.0874999999</v>
      </c>
      <c r="P807">
        <v>1931560.1749999998</v>
      </c>
      <c r="Q807">
        <v>1926347.2624999997</v>
      </c>
      <c r="R807">
        <v>1921134.3499999996</v>
      </c>
      <c r="S807">
        <v>1915921.4374999995</v>
      </c>
      <c r="T807">
        <v>1910708.5249999994</v>
      </c>
      <c r="U807">
        <v>1905495.6124999993</v>
      </c>
      <c r="V807">
        <v>1900282.6999999993</v>
      </c>
      <c r="W807">
        <v>1895069.7874999992</v>
      </c>
      <c r="X807">
        <v>1889856.875</v>
      </c>
      <c r="Y807">
        <v>1882292.9750000001</v>
      </c>
      <c r="Z807">
        <v>1874729.0750000002</v>
      </c>
      <c r="AA807">
        <v>1867165.1750000003</v>
      </c>
      <c r="AB807">
        <v>1859601.2750000004</v>
      </c>
      <c r="AC807">
        <v>1852037.3750000005</v>
      </c>
      <c r="AD807">
        <v>1844473.4750000006</v>
      </c>
      <c r="AE807">
        <v>1836909.5750000007</v>
      </c>
      <c r="AF807">
        <v>1829345.6750000007</v>
      </c>
      <c r="AG807">
        <v>1821781.7750000008</v>
      </c>
      <c r="AH807">
        <v>1814217.875</v>
      </c>
    </row>
    <row r="808" spans="1:34">
      <c r="A808" t="s">
        <v>166</v>
      </c>
      <c r="B808" t="s">
        <v>185</v>
      </c>
      <c r="C808">
        <f t="shared" si="12"/>
        <v>1945969</v>
      </c>
      <c r="D808">
        <v>1822889.3181818181</v>
      </c>
      <c r="E808">
        <v>1819860.6363636362</v>
      </c>
      <c r="F808">
        <v>1816831.9545454544</v>
      </c>
      <c r="G808">
        <v>1813803.2727272725</v>
      </c>
      <c r="H808">
        <v>1810774.5909090906</v>
      </c>
      <c r="I808">
        <v>1807745.9090909087</v>
      </c>
      <c r="J808">
        <v>1804717.2272727268</v>
      </c>
      <c r="K808">
        <v>1801688.5454545449</v>
      </c>
      <c r="L808">
        <v>1798659.8636363631</v>
      </c>
      <c r="M808">
        <v>1795631.1818181812</v>
      </c>
      <c r="N808">
        <v>1792602.5</v>
      </c>
      <c r="O808">
        <v>1787790.575</v>
      </c>
      <c r="P808">
        <v>1782978.65</v>
      </c>
      <c r="Q808">
        <v>1778166.7249999999</v>
      </c>
      <c r="R808">
        <v>1773354.7999999998</v>
      </c>
      <c r="S808">
        <v>1768542.8749999998</v>
      </c>
      <c r="T808">
        <v>1763730.9499999997</v>
      </c>
      <c r="U808">
        <v>1758919.0249999997</v>
      </c>
      <c r="V808">
        <v>1754107.0999999996</v>
      </c>
      <c r="W808">
        <v>1749295.1749999996</v>
      </c>
      <c r="X808">
        <v>1744483.25</v>
      </c>
      <c r="Y808">
        <v>1737501.1875</v>
      </c>
      <c r="Z808">
        <v>1730519.125</v>
      </c>
      <c r="AA808">
        <v>1723537.0625</v>
      </c>
      <c r="AB808">
        <v>1716555</v>
      </c>
      <c r="AC808">
        <v>1709572.9375</v>
      </c>
      <c r="AD808">
        <v>1702590.875</v>
      </c>
      <c r="AE808">
        <v>1695608.8125</v>
      </c>
      <c r="AF808">
        <v>1688626.75</v>
      </c>
      <c r="AG808">
        <v>1681644.6875</v>
      </c>
      <c r="AH808">
        <v>1674662.625</v>
      </c>
    </row>
    <row r="809" spans="1:34">
      <c r="A809" t="s">
        <v>166</v>
      </c>
      <c r="B809" t="s">
        <v>185</v>
      </c>
      <c r="C809">
        <f t="shared" si="12"/>
        <v>1970989</v>
      </c>
      <c r="D809">
        <v>758275.22727272729</v>
      </c>
      <c r="E809">
        <v>755751.32954545459</v>
      </c>
      <c r="F809">
        <v>753227.43181818188</v>
      </c>
      <c r="G809">
        <v>750703.53409090918</v>
      </c>
      <c r="H809">
        <v>748179.63636363647</v>
      </c>
      <c r="I809">
        <v>745655.73863636376</v>
      </c>
      <c r="J809">
        <v>743131.84090909106</v>
      </c>
      <c r="K809">
        <v>740607.94318181835</v>
      </c>
      <c r="L809">
        <v>738084.04545454565</v>
      </c>
      <c r="M809">
        <v>735560.14772727294</v>
      </c>
      <c r="N809">
        <v>733036.25</v>
      </c>
      <c r="O809">
        <v>729026.3125</v>
      </c>
      <c r="P809">
        <v>725016.375</v>
      </c>
      <c r="Q809">
        <v>721006.4375</v>
      </c>
      <c r="R809">
        <v>716996.5</v>
      </c>
      <c r="S809">
        <v>712986.5625</v>
      </c>
      <c r="T809">
        <v>708976.625</v>
      </c>
      <c r="U809">
        <v>704966.6875</v>
      </c>
      <c r="V809">
        <v>700956.75</v>
      </c>
      <c r="W809">
        <v>696946.8125</v>
      </c>
      <c r="X809">
        <v>692936.875</v>
      </c>
      <c r="Y809">
        <v>687118.48750000005</v>
      </c>
      <c r="Z809">
        <v>681300.10000000009</v>
      </c>
      <c r="AA809">
        <v>675481.71250000014</v>
      </c>
      <c r="AB809">
        <v>669663.32500000019</v>
      </c>
      <c r="AC809">
        <v>663844.93750000023</v>
      </c>
      <c r="AD809">
        <v>658026.55000000028</v>
      </c>
      <c r="AE809">
        <v>652208.16250000033</v>
      </c>
      <c r="AF809">
        <v>646389.77500000037</v>
      </c>
      <c r="AG809">
        <v>640571.38750000042</v>
      </c>
      <c r="AH809">
        <v>634753</v>
      </c>
    </row>
    <row r="810" spans="1:34">
      <c r="A810" t="s">
        <v>166</v>
      </c>
      <c r="B810" t="s">
        <v>185</v>
      </c>
      <c r="C810">
        <f t="shared" si="12"/>
        <v>19902010</v>
      </c>
      <c r="D810">
        <v>1795212.1022727273</v>
      </c>
      <c r="E810">
        <v>1792688.2045454546</v>
      </c>
      <c r="F810">
        <v>1790164.3068181819</v>
      </c>
      <c r="G810">
        <v>1787640.4090909092</v>
      </c>
      <c r="H810">
        <v>1785116.5113636365</v>
      </c>
      <c r="I810">
        <v>1782592.6136363638</v>
      </c>
      <c r="J810">
        <v>1780068.7159090911</v>
      </c>
      <c r="K810">
        <v>1777544.8181818184</v>
      </c>
      <c r="L810">
        <v>1775020.9204545456</v>
      </c>
      <c r="M810">
        <v>1772497.0227272729</v>
      </c>
      <c r="N810">
        <v>1769973.125</v>
      </c>
      <c r="O810">
        <v>1765957.7250000001</v>
      </c>
      <c r="P810">
        <v>1761942.3250000002</v>
      </c>
      <c r="Q810">
        <v>1757926.9250000003</v>
      </c>
      <c r="R810">
        <v>1753911.5250000004</v>
      </c>
      <c r="S810">
        <v>1749896.1250000005</v>
      </c>
      <c r="T810">
        <v>1745880.7250000006</v>
      </c>
      <c r="U810">
        <v>1741865.3250000007</v>
      </c>
      <c r="V810">
        <v>1737849.9250000007</v>
      </c>
      <c r="W810">
        <v>1733834.5250000008</v>
      </c>
      <c r="X810">
        <v>1729819.1250000009</v>
      </c>
      <c r="Y810">
        <v>1723901.1562500009</v>
      </c>
      <c r="Z810">
        <v>1717983.1875000009</v>
      </c>
      <c r="AA810">
        <v>1712065.2187500009</v>
      </c>
      <c r="AB810">
        <v>1706147.2500000009</v>
      </c>
      <c r="AC810">
        <v>1700229.2812500009</v>
      </c>
      <c r="AD810">
        <v>1694311.3125000009</v>
      </c>
      <c r="AE810">
        <v>1688393.3437500009</v>
      </c>
      <c r="AF810">
        <v>1682475.3750000009</v>
      </c>
      <c r="AG810">
        <v>1676557.4062500009</v>
      </c>
      <c r="AH810">
        <v>1670639.4375000009</v>
      </c>
    </row>
    <row r="811" spans="1:34">
      <c r="A811" t="s">
        <v>166</v>
      </c>
      <c r="B811" t="s">
        <v>185</v>
      </c>
      <c r="C811">
        <f t="shared" si="12"/>
        <v>2012020</v>
      </c>
      <c r="D811">
        <v>248690.06251000002</v>
      </c>
      <c r="E811">
        <v>248690.06251000002</v>
      </c>
      <c r="F811">
        <v>248690.06251000002</v>
      </c>
      <c r="G811">
        <v>248690.06251000002</v>
      </c>
      <c r="H811">
        <v>248690.06251000002</v>
      </c>
      <c r="I811">
        <v>248690.06251000002</v>
      </c>
      <c r="J811">
        <v>248690.06251000002</v>
      </c>
      <c r="K811">
        <v>248690.06251000002</v>
      </c>
      <c r="L811">
        <v>248690.06251000002</v>
      </c>
      <c r="M811">
        <v>248690.06251000002</v>
      </c>
      <c r="N811">
        <v>248690.06251000002</v>
      </c>
      <c r="O811">
        <v>248686.42188400001</v>
      </c>
      <c r="P811">
        <v>248682.781258</v>
      </c>
      <c r="Q811">
        <v>248679.140632</v>
      </c>
      <c r="R811">
        <v>248675.50000599999</v>
      </c>
      <c r="S811">
        <v>248671.85937999998</v>
      </c>
      <c r="T811">
        <v>248668.21875399997</v>
      </c>
      <c r="U811">
        <v>248664.57812799996</v>
      </c>
      <c r="V811">
        <v>248660.93750199996</v>
      </c>
      <c r="W811">
        <v>248657.29687599995</v>
      </c>
      <c r="X811">
        <v>248653.65625</v>
      </c>
      <c r="Y811">
        <v>248581.404492</v>
      </c>
      <c r="Z811">
        <v>248509.152734</v>
      </c>
      <c r="AA811">
        <v>248436.900976</v>
      </c>
      <c r="AB811">
        <v>248364.64921800001</v>
      </c>
      <c r="AC811">
        <v>248292.39746000001</v>
      </c>
      <c r="AD811">
        <v>248220.14570200001</v>
      </c>
      <c r="AE811">
        <v>248147.89394400001</v>
      </c>
      <c r="AF811">
        <v>248075.64218600001</v>
      </c>
      <c r="AG811">
        <v>248003.39042800001</v>
      </c>
      <c r="AH811">
        <v>247931.13866999993</v>
      </c>
    </row>
    <row r="812" spans="1:34">
      <c r="A812" t="s">
        <v>168</v>
      </c>
      <c r="B812" t="s">
        <v>175</v>
      </c>
      <c r="C812">
        <f t="shared" si="12"/>
        <v>1945</v>
      </c>
      <c r="D812">
        <v>3098406.7727272729</v>
      </c>
      <c r="E812">
        <v>3084291.5454545459</v>
      </c>
      <c r="F812">
        <v>3070176.3181818188</v>
      </c>
      <c r="G812">
        <v>3056061.0909090918</v>
      </c>
      <c r="H812">
        <v>3041945.8636363647</v>
      </c>
      <c r="I812">
        <v>3027830.6363636376</v>
      </c>
      <c r="J812">
        <v>3013715.4090909106</v>
      </c>
      <c r="K812">
        <v>2999600.1818181835</v>
      </c>
      <c r="L812">
        <v>2985484.9545454565</v>
      </c>
      <c r="M812">
        <v>2971369.7272727294</v>
      </c>
      <c r="N812">
        <v>2957254.5</v>
      </c>
      <c r="O812">
        <v>2938245.8250000002</v>
      </c>
      <c r="P812">
        <v>2919237.1500000004</v>
      </c>
      <c r="Q812">
        <v>2900228.4750000006</v>
      </c>
      <c r="R812">
        <v>2881219.8000000007</v>
      </c>
      <c r="S812">
        <v>2862211.1250000009</v>
      </c>
      <c r="T812">
        <v>2843202.4500000011</v>
      </c>
      <c r="U812">
        <v>2824193.7750000013</v>
      </c>
      <c r="V812">
        <v>2805185.1000000015</v>
      </c>
      <c r="W812">
        <v>2786176.4250000017</v>
      </c>
      <c r="X812">
        <v>2767167.75</v>
      </c>
      <c r="Y812">
        <v>2742672.6</v>
      </c>
      <c r="Z812">
        <v>2718177.45</v>
      </c>
      <c r="AA812">
        <v>2693682.3000000003</v>
      </c>
      <c r="AB812">
        <v>2669187.1500000004</v>
      </c>
      <c r="AC812">
        <v>2644692.0000000005</v>
      </c>
      <c r="AD812">
        <v>2620196.8500000006</v>
      </c>
      <c r="AE812">
        <v>2595701.7000000007</v>
      </c>
      <c r="AF812">
        <v>2571206.5500000007</v>
      </c>
      <c r="AG812">
        <v>2546711.4000000008</v>
      </c>
      <c r="AH812">
        <v>2522216.25</v>
      </c>
    </row>
    <row r="813" spans="1:34">
      <c r="A813" t="s">
        <v>168</v>
      </c>
      <c r="B813" t="s">
        <v>175</v>
      </c>
      <c r="C813">
        <f t="shared" si="12"/>
        <v>1945969</v>
      </c>
      <c r="D813">
        <v>3831400.4318181816</v>
      </c>
      <c r="E813">
        <v>3817505.1136363633</v>
      </c>
      <c r="F813">
        <v>3803609.7954545449</v>
      </c>
      <c r="G813">
        <v>3789714.4772727266</v>
      </c>
      <c r="H813">
        <v>3775819.1590909082</v>
      </c>
      <c r="I813">
        <v>3761923.8409090899</v>
      </c>
      <c r="J813">
        <v>3748028.5227272715</v>
      </c>
      <c r="K813">
        <v>3734133.2045454532</v>
      </c>
      <c r="L813">
        <v>3720237.8863636348</v>
      </c>
      <c r="M813">
        <v>3706342.5681818165</v>
      </c>
      <c r="N813">
        <v>3692447.25</v>
      </c>
      <c r="O813">
        <v>3668053.6</v>
      </c>
      <c r="P813">
        <v>3643659.95</v>
      </c>
      <c r="Q813">
        <v>3619266.3000000003</v>
      </c>
      <c r="R813">
        <v>3594872.6500000004</v>
      </c>
      <c r="S813">
        <v>3570479.0000000005</v>
      </c>
      <c r="T813">
        <v>3546085.3500000006</v>
      </c>
      <c r="U813">
        <v>3521691.7000000007</v>
      </c>
      <c r="V813">
        <v>3497298.0500000007</v>
      </c>
      <c r="W813">
        <v>3472904.4000000008</v>
      </c>
      <c r="X813">
        <v>3448510.75</v>
      </c>
      <c r="Y813">
        <v>3414906.6</v>
      </c>
      <c r="Z813">
        <v>3381302.45</v>
      </c>
      <c r="AA813">
        <v>3347698.3000000003</v>
      </c>
      <c r="AB813">
        <v>3314094.1500000004</v>
      </c>
      <c r="AC813">
        <v>3280490.0000000005</v>
      </c>
      <c r="AD813">
        <v>3246885.8500000006</v>
      </c>
      <c r="AE813">
        <v>3213281.7000000007</v>
      </c>
      <c r="AF813">
        <v>3179677.5500000007</v>
      </c>
      <c r="AG813">
        <v>3146073.4000000008</v>
      </c>
      <c r="AH813">
        <v>3112469.25</v>
      </c>
    </row>
    <row r="814" spans="1:34">
      <c r="A814" t="s">
        <v>168</v>
      </c>
      <c r="B814" t="s">
        <v>175</v>
      </c>
      <c r="C814">
        <f t="shared" si="12"/>
        <v>1970989</v>
      </c>
      <c r="D814">
        <v>4550230.1363636367</v>
      </c>
      <c r="E814">
        <v>4535883.7727272734</v>
      </c>
      <c r="F814">
        <v>4521537.4090909101</v>
      </c>
      <c r="G814">
        <v>4507191.0454545468</v>
      </c>
      <c r="H814">
        <v>4492844.6818181835</v>
      </c>
      <c r="I814">
        <v>4478498.3181818202</v>
      </c>
      <c r="J814">
        <v>4464151.9545454569</v>
      </c>
      <c r="K814">
        <v>4449805.5909090936</v>
      </c>
      <c r="L814">
        <v>4435459.2272727303</v>
      </c>
      <c r="M814">
        <v>4421112.863636367</v>
      </c>
      <c r="N814">
        <v>4406766.5</v>
      </c>
      <c r="O814">
        <v>4377732.45</v>
      </c>
      <c r="P814">
        <v>4348698.4000000004</v>
      </c>
      <c r="Q814">
        <v>4319664.3500000006</v>
      </c>
      <c r="R814">
        <v>4290630.3000000007</v>
      </c>
      <c r="S814">
        <v>4261596.2500000009</v>
      </c>
      <c r="T814">
        <v>4232562.2000000011</v>
      </c>
      <c r="U814">
        <v>4203528.1500000013</v>
      </c>
      <c r="V814">
        <v>4174494.1000000015</v>
      </c>
      <c r="W814">
        <v>4145460.0500000017</v>
      </c>
      <c r="X814">
        <v>4116426</v>
      </c>
      <c r="Y814">
        <v>4071368.9000000004</v>
      </c>
      <c r="Z814">
        <v>4026311.8000000007</v>
      </c>
      <c r="AA814">
        <v>3981254.7000000011</v>
      </c>
      <c r="AB814">
        <v>3936197.6000000015</v>
      </c>
      <c r="AC814">
        <v>3891140.5000000019</v>
      </c>
      <c r="AD814">
        <v>3846083.4000000022</v>
      </c>
      <c r="AE814">
        <v>3801026.3000000026</v>
      </c>
      <c r="AF814">
        <v>3755969.200000003</v>
      </c>
      <c r="AG814">
        <v>3710912.1000000034</v>
      </c>
      <c r="AH814">
        <v>3665855</v>
      </c>
    </row>
    <row r="815" spans="1:34">
      <c r="A815" t="s">
        <v>168</v>
      </c>
      <c r="B815" t="s">
        <v>175</v>
      </c>
      <c r="C815">
        <f t="shared" si="12"/>
        <v>19902010</v>
      </c>
      <c r="D815">
        <v>12381060.545454545</v>
      </c>
      <c r="E815">
        <v>12379690.09090909</v>
      </c>
      <c r="F815">
        <v>12378319.636363635</v>
      </c>
      <c r="G815">
        <v>12376949.18181818</v>
      </c>
      <c r="H815">
        <v>12375578.727272725</v>
      </c>
      <c r="I815">
        <v>12374208.27272727</v>
      </c>
      <c r="J815">
        <v>12372837.818181815</v>
      </c>
      <c r="K815">
        <v>12371467.36363636</v>
      </c>
      <c r="L815">
        <v>12370096.909090905</v>
      </c>
      <c r="M815">
        <v>12368726.454545449</v>
      </c>
      <c r="N815">
        <v>12367356</v>
      </c>
      <c r="O815">
        <v>12362201.949999999</v>
      </c>
      <c r="P815">
        <v>12357047.899999999</v>
      </c>
      <c r="Q815">
        <v>12351893.849999998</v>
      </c>
      <c r="R815">
        <v>12346739.799999997</v>
      </c>
      <c r="S815">
        <v>12341585.749999996</v>
      </c>
      <c r="T815">
        <v>12336431.699999996</v>
      </c>
      <c r="U815">
        <v>12331277.649999995</v>
      </c>
      <c r="V815">
        <v>12326123.599999994</v>
      </c>
      <c r="W815">
        <v>12320969.549999993</v>
      </c>
      <c r="X815">
        <v>12315815.5</v>
      </c>
      <c r="Y815">
        <v>12304217.9</v>
      </c>
      <c r="Z815">
        <v>12292620.300000001</v>
      </c>
      <c r="AA815">
        <v>12281022.700000001</v>
      </c>
      <c r="AB815">
        <v>12269425.100000001</v>
      </c>
      <c r="AC815">
        <v>12257827.500000002</v>
      </c>
      <c r="AD815">
        <v>12246229.900000002</v>
      </c>
      <c r="AE815">
        <v>12234632.300000003</v>
      </c>
      <c r="AF815">
        <v>12223034.700000003</v>
      </c>
      <c r="AG815">
        <v>12211437.100000003</v>
      </c>
      <c r="AH815">
        <v>12199839.5</v>
      </c>
    </row>
    <row r="816" spans="1:34">
      <c r="A816" t="s">
        <v>168</v>
      </c>
      <c r="B816" t="s">
        <v>175</v>
      </c>
      <c r="C816">
        <f t="shared" si="12"/>
        <v>2012020</v>
      </c>
      <c r="D816">
        <v>1918454.67188</v>
      </c>
      <c r="E816">
        <v>1918454.67188</v>
      </c>
      <c r="F816">
        <v>1918454.67188</v>
      </c>
      <c r="G816">
        <v>1918454.67188</v>
      </c>
      <c r="H816">
        <v>1918454.67188</v>
      </c>
      <c r="I816">
        <v>1918454.67188</v>
      </c>
      <c r="J816">
        <v>1918454.67188</v>
      </c>
      <c r="K816">
        <v>1918454.67188</v>
      </c>
      <c r="L816">
        <v>1918454.67188</v>
      </c>
      <c r="M816">
        <v>1918454.67188</v>
      </c>
      <c r="N816">
        <v>1918454.67188</v>
      </c>
      <c r="O816">
        <v>1918442.560942</v>
      </c>
      <c r="P816">
        <v>1918430.450004</v>
      </c>
      <c r="Q816">
        <v>1918418.339066</v>
      </c>
      <c r="R816">
        <v>1918406.2281279999</v>
      </c>
      <c r="S816">
        <v>1918394.1171899999</v>
      </c>
      <c r="T816">
        <v>1918382.0062519999</v>
      </c>
      <c r="U816">
        <v>1918369.8953139998</v>
      </c>
      <c r="V816">
        <v>1918357.7843759998</v>
      </c>
      <c r="W816">
        <v>1918345.6734379998</v>
      </c>
      <c r="X816">
        <v>1918333.5625000002</v>
      </c>
      <c r="Y816">
        <v>1917984.8437500002</v>
      </c>
      <c r="Z816">
        <v>1917636.1250000002</v>
      </c>
      <c r="AA816">
        <v>1917287.4062500002</v>
      </c>
      <c r="AB816">
        <v>1916938.6875000002</v>
      </c>
      <c r="AC816">
        <v>1916589.9687500002</v>
      </c>
      <c r="AD816">
        <v>1916241.2500000002</v>
      </c>
      <c r="AE816">
        <v>1915892.5312500002</v>
      </c>
      <c r="AF816">
        <v>1915543.8125000002</v>
      </c>
      <c r="AG816">
        <v>1915195.0937500002</v>
      </c>
      <c r="AH816">
        <v>1914846.3750000002</v>
      </c>
    </row>
    <row r="817" spans="1:34">
      <c r="A817" t="s">
        <v>168</v>
      </c>
      <c r="B817" t="s">
        <v>177</v>
      </c>
      <c r="C817">
        <f t="shared" si="12"/>
        <v>1945</v>
      </c>
      <c r="D817">
        <v>16270304.090909092</v>
      </c>
      <c r="E817">
        <v>16196220.181818184</v>
      </c>
      <c r="F817">
        <v>16122136.272727275</v>
      </c>
      <c r="G817">
        <v>16048052.363636367</v>
      </c>
      <c r="H817">
        <v>15973968.454545459</v>
      </c>
      <c r="I817">
        <v>15899884.545454551</v>
      </c>
      <c r="J817">
        <v>15825800.636363642</v>
      </c>
      <c r="K817">
        <v>15751716.727272734</v>
      </c>
      <c r="L817">
        <v>15677632.818181826</v>
      </c>
      <c r="M817">
        <v>15603548.909090918</v>
      </c>
      <c r="N817">
        <v>15529465</v>
      </c>
      <c r="O817">
        <v>15429616</v>
      </c>
      <c r="P817">
        <v>15329767</v>
      </c>
      <c r="Q817">
        <v>15229918</v>
      </c>
      <c r="R817">
        <v>15130069</v>
      </c>
      <c r="S817">
        <v>15030220</v>
      </c>
      <c r="T817">
        <v>14930371</v>
      </c>
      <c r="U817">
        <v>14830522</v>
      </c>
      <c r="V817">
        <v>14730673</v>
      </c>
      <c r="W817">
        <v>14630824</v>
      </c>
      <c r="X817">
        <v>14530975</v>
      </c>
      <c r="Y817">
        <v>14402273.9</v>
      </c>
      <c r="Z817">
        <v>14273572.800000001</v>
      </c>
      <c r="AA817">
        <v>14144871.700000001</v>
      </c>
      <c r="AB817">
        <v>14016170.600000001</v>
      </c>
      <c r="AC817">
        <v>13887469.500000002</v>
      </c>
      <c r="AD817">
        <v>13758768.400000002</v>
      </c>
      <c r="AE817">
        <v>13630067.300000003</v>
      </c>
      <c r="AF817">
        <v>13501366.200000003</v>
      </c>
      <c r="AG817">
        <v>13372665.100000003</v>
      </c>
      <c r="AH817">
        <v>13243964</v>
      </c>
    </row>
    <row r="818" spans="1:34">
      <c r="A818" t="s">
        <v>168</v>
      </c>
      <c r="B818" t="s">
        <v>177</v>
      </c>
      <c r="C818">
        <f t="shared" si="12"/>
        <v>1945969</v>
      </c>
      <c r="D818">
        <v>11436787.090909092</v>
      </c>
      <c r="E818">
        <v>11394234.181818184</v>
      </c>
      <c r="F818">
        <v>11351681.272727275</v>
      </c>
      <c r="G818">
        <v>11309128.363636367</v>
      </c>
      <c r="H818">
        <v>11266575.454545459</v>
      </c>
      <c r="I818">
        <v>11224022.545454551</v>
      </c>
      <c r="J818">
        <v>11181469.636363642</v>
      </c>
      <c r="K818">
        <v>11138916.727272734</v>
      </c>
      <c r="L818">
        <v>11096363.818181826</v>
      </c>
      <c r="M818">
        <v>11053810.909090918</v>
      </c>
      <c r="N818">
        <v>11011258</v>
      </c>
      <c r="O818">
        <v>10938760.800000001</v>
      </c>
      <c r="P818">
        <v>10866263.600000001</v>
      </c>
      <c r="Q818">
        <v>10793766.400000002</v>
      </c>
      <c r="R818">
        <v>10721269.200000003</v>
      </c>
      <c r="S818">
        <v>10648772.000000004</v>
      </c>
      <c r="T818">
        <v>10576274.800000004</v>
      </c>
      <c r="U818">
        <v>10503777.600000005</v>
      </c>
      <c r="V818">
        <v>10431280.400000006</v>
      </c>
      <c r="W818">
        <v>10358783.200000007</v>
      </c>
      <c r="X818">
        <v>10286286</v>
      </c>
      <c r="Y818">
        <v>10186300.9</v>
      </c>
      <c r="Z818">
        <v>10086315.800000001</v>
      </c>
      <c r="AA818">
        <v>9986330.7000000011</v>
      </c>
      <c r="AB818">
        <v>9886345.6000000015</v>
      </c>
      <c r="AC818">
        <v>9786360.5000000019</v>
      </c>
      <c r="AD818">
        <v>9686375.4000000022</v>
      </c>
      <c r="AE818">
        <v>9586390.3000000026</v>
      </c>
      <c r="AF818">
        <v>9486405.200000003</v>
      </c>
      <c r="AG818">
        <v>9386420.1000000034</v>
      </c>
      <c r="AH818">
        <v>9286435</v>
      </c>
    </row>
    <row r="819" spans="1:34">
      <c r="A819" t="s">
        <v>168</v>
      </c>
      <c r="B819" t="s">
        <v>177</v>
      </c>
      <c r="C819">
        <f t="shared" si="12"/>
        <v>1970989</v>
      </c>
      <c r="D819">
        <v>25426449.545454547</v>
      </c>
      <c r="E819">
        <v>25389861.090909094</v>
      </c>
      <c r="F819">
        <v>25353272.63636364</v>
      </c>
      <c r="G819">
        <v>25316684.181818187</v>
      </c>
      <c r="H819">
        <v>25280095.727272734</v>
      </c>
      <c r="I819">
        <v>25243507.272727281</v>
      </c>
      <c r="J819">
        <v>25206918.818181828</v>
      </c>
      <c r="K819">
        <v>25170330.363636374</v>
      </c>
      <c r="L819">
        <v>25133741.909090921</v>
      </c>
      <c r="M819">
        <v>25097153.454545468</v>
      </c>
      <c r="N819">
        <v>25060565.000000019</v>
      </c>
      <c r="O819">
        <v>24986752.500000019</v>
      </c>
      <c r="P819">
        <v>24912940.000000019</v>
      </c>
      <c r="Q819">
        <v>24839127.500000019</v>
      </c>
      <c r="R819">
        <v>24765315.000000019</v>
      </c>
      <c r="S819">
        <v>24691502.500000019</v>
      </c>
      <c r="T819">
        <v>24617690.000000019</v>
      </c>
      <c r="U819">
        <v>24543877.500000019</v>
      </c>
      <c r="V819">
        <v>24470065.000000019</v>
      </c>
      <c r="W819">
        <v>24396252.500000019</v>
      </c>
      <c r="X819">
        <v>24322440.000000019</v>
      </c>
      <c r="Y819">
        <v>24207423.000000019</v>
      </c>
      <c r="Z819">
        <v>24092406.000000019</v>
      </c>
      <c r="AA819">
        <v>23977389.000000019</v>
      </c>
      <c r="AB819">
        <v>23862372.000000019</v>
      </c>
      <c r="AC819">
        <v>23747355.000000019</v>
      </c>
      <c r="AD819">
        <v>23632338.000000019</v>
      </c>
      <c r="AE819">
        <v>23517321.000000019</v>
      </c>
      <c r="AF819">
        <v>23402304.000000019</v>
      </c>
      <c r="AG819">
        <v>23287287.000000019</v>
      </c>
      <c r="AH819">
        <v>23172270.000000019</v>
      </c>
    </row>
    <row r="820" spans="1:34">
      <c r="A820" t="s">
        <v>168</v>
      </c>
      <c r="B820" t="s">
        <v>177</v>
      </c>
      <c r="C820">
        <f t="shared" si="12"/>
        <v>19902010</v>
      </c>
      <c r="D820">
        <v>11831224</v>
      </c>
      <c r="E820">
        <v>11828441</v>
      </c>
      <c r="F820">
        <v>11825658</v>
      </c>
      <c r="G820">
        <v>11822875</v>
      </c>
      <c r="H820">
        <v>11820092</v>
      </c>
      <c r="I820">
        <v>11817309</v>
      </c>
      <c r="J820">
        <v>11814526</v>
      </c>
      <c r="K820">
        <v>11811743</v>
      </c>
      <c r="L820">
        <v>11808960</v>
      </c>
      <c r="M820">
        <v>11806177</v>
      </c>
      <c r="N820">
        <v>11803394</v>
      </c>
      <c r="O820">
        <v>11793337.700000001</v>
      </c>
      <c r="P820">
        <v>11783281.400000002</v>
      </c>
      <c r="Q820">
        <v>11773225.100000003</v>
      </c>
      <c r="R820">
        <v>11763168.800000004</v>
      </c>
      <c r="S820">
        <v>11753112.500000006</v>
      </c>
      <c r="T820">
        <v>11743056.200000007</v>
      </c>
      <c r="U820">
        <v>11732999.900000008</v>
      </c>
      <c r="V820">
        <v>11722943.600000009</v>
      </c>
      <c r="W820">
        <v>11712887.30000001</v>
      </c>
      <c r="X820">
        <v>11702831</v>
      </c>
      <c r="Y820">
        <v>11680243.5</v>
      </c>
      <c r="Z820">
        <v>11657656</v>
      </c>
      <c r="AA820">
        <v>11635068.5</v>
      </c>
      <c r="AB820">
        <v>11612481</v>
      </c>
      <c r="AC820">
        <v>11589893.5</v>
      </c>
      <c r="AD820">
        <v>11567306</v>
      </c>
      <c r="AE820">
        <v>11544718.5</v>
      </c>
      <c r="AF820">
        <v>11522131</v>
      </c>
      <c r="AG820">
        <v>11499543.5</v>
      </c>
      <c r="AH820">
        <v>11476956</v>
      </c>
    </row>
    <row r="821" spans="1:34">
      <c r="A821" t="s">
        <v>168</v>
      </c>
      <c r="B821" t="s">
        <v>177</v>
      </c>
      <c r="C821">
        <f t="shared" si="12"/>
        <v>2012020</v>
      </c>
      <c r="D821">
        <v>3029861.21875</v>
      </c>
      <c r="E821">
        <v>3029861.21875</v>
      </c>
      <c r="F821">
        <v>3029861.21875</v>
      </c>
      <c r="G821">
        <v>3029861.21875</v>
      </c>
      <c r="H821">
        <v>3029861.21875</v>
      </c>
      <c r="I821">
        <v>3029861.21875</v>
      </c>
      <c r="J821">
        <v>3029861.21875</v>
      </c>
      <c r="K821">
        <v>3029861.21875</v>
      </c>
      <c r="L821">
        <v>3029861.21875</v>
      </c>
      <c r="M821">
        <v>3029861.21875</v>
      </c>
      <c r="N821">
        <v>3029861.21875</v>
      </c>
      <c r="O821">
        <v>3029832.1031249999</v>
      </c>
      <c r="P821">
        <v>3029802.9874999998</v>
      </c>
      <c r="Q821">
        <v>3029773.8718749997</v>
      </c>
      <c r="R821">
        <v>3029744.7562499996</v>
      </c>
      <c r="S821">
        <v>3029715.6406249995</v>
      </c>
      <c r="T821">
        <v>3029686.5249999994</v>
      </c>
      <c r="U821">
        <v>3029657.4093749993</v>
      </c>
      <c r="V821">
        <v>3029628.2937499993</v>
      </c>
      <c r="W821">
        <v>3029599.1781249992</v>
      </c>
      <c r="X821">
        <v>3029570.0624999995</v>
      </c>
      <c r="Y821">
        <v>3028711.6187499999</v>
      </c>
      <c r="Z821">
        <v>3027853.1750000003</v>
      </c>
      <c r="AA821">
        <v>3026994.7312500007</v>
      </c>
      <c r="AB821">
        <v>3026136.287500001</v>
      </c>
      <c r="AC821">
        <v>3025277.8437500014</v>
      </c>
      <c r="AD821">
        <v>3024419.4000000018</v>
      </c>
      <c r="AE821">
        <v>3023560.9562500021</v>
      </c>
      <c r="AF821">
        <v>3022702.5125000025</v>
      </c>
      <c r="AG821">
        <v>3021844.0687500029</v>
      </c>
      <c r="AH821">
        <v>3020985.6250000005</v>
      </c>
    </row>
    <row r="822" spans="1:34">
      <c r="A822" t="s">
        <v>168</v>
      </c>
      <c r="B822" t="s">
        <v>179</v>
      </c>
      <c r="C822">
        <f t="shared" si="12"/>
        <v>1945</v>
      </c>
      <c r="D822">
        <v>4786057.7272727275</v>
      </c>
      <c r="E822">
        <v>4764266.4545454551</v>
      </c>
      <c r="F822">
        <v>4742475.1818181826</v>
      </c>
      <c r="G822">
        <v>4720683.9090909101</v>
      </c>
      <c r="H822">
        <v>4698892.6363636376</v>
      </c>
      <c r="I822">
        <v>4677101.3636363652</v>
      </c>
      <c r="J822">
        <v>4655310.0909090927</v>
      </c>
      <c r="K822">
        <v>4633518.8181818202</v>
      </c>
      <c r="L822">
        <v>4611727.5454545477</v>
      </c>
      <c r="M822">
        <v>4589936.2727272753</v>
      </c>
      <c r="N822">
        <v>4568145</v>
      </c>
      <c r="O822">
        <v>4538783.45</v>
      </c>
      <c r="P822">
        <v>4509421.9000000004</v>
      </c>
      <c r="Q822">
        <v>4480060.3500000006</v>
      </c>
      <c r="R822">
        <v>4450698.8000000007</v>
      </c>
      <c r="S822">
        <v>4421337.2500000009</v>
      </c>
      <c r="T822">
        <v>4391975.7000000011</v>
      </c>
      <c r="U822">
        <v>4362614.1500000013</v>
      </c>
      <c r="V822">
        <v>4333252.6000000015</v>
      </c>
      <c r="W822">
        <v>4303891.0500000017</v>
      </c>
      <c r="X822">
        <v>4274529.5</v>
      </c>
      <c r="Y822">
        <v>4236702.0750000002</v>
      </c>
      <c r="Z822">
        <v>4198874.6500000004</v>
      </c>
      <c r="AA822">
        <v>4161047.2250000006</v>
      </c>
      <c r="AB822">
        <v>4123219.8000000007</v>
      </c>
      <c r="AC822">
        <v>4085392.3750000009</v>
      </c>
      <c r="AD822">
        <v>4047564.9500000011</v>
      </c>
      <c r="AE822">
        <v>4009737.5250000013</v>
      </c>
      <c r="AF822">
        <v>3971910.1000000015</v>
      </c>
      <c r="AG822">
        <v>3934082.6750000017</v>
      </c>
      <c r="AH822">
        <v>3896255.25</v>
      </c>
    </row>
    <row r="823" spans="1:34">
      <c r="A823" t="s">
        <v>168</v>
      </c>
      <c r="B823" t="s">
        <v>179</v>
      </c>
      <c r="C823">
        <f t="shared" si="12"/>
        <v>1945969</v>
      </c>
      <c r="D823">
        <v>3078965.9090909092</v>
      </c>
      <c r="E823">
        <v>3067449.8181818184</v>
      </c>
      <c r="F823">
        <v>3055933.7272727275</v>
      </c>
      <c r="G823">
        <v>3044417.6363636367</v>
      </c>
      <c r="H823">
        <v>3032901.5454545459</v>
      </c>
      <c r="I823">
        <v>3021385.4545454551</v>
      </c>
      <c r="J823">
        <v>3009869.3636363642</v>
      </c>
      <c r="K823">
        <v>2998353.2727272734</v>
      </c>
      <c r="L823">
        <v>2986837.1818181826</v>
      </c>
      <c r="M823">
        <v>2975321.0909090918</v>
      </c>
      <c r="N823">
        <v>2963805</v>
      </c>
      <c r="O823">
        <v>2944346.2250000001</v>
      </c>
      <c r="P823">
        <v>2924887.45</v>
      </c>
      <c r="Q823">
        <v>2905428.6750000003</v>
      </c>
      <c r="R823">
        <v>2885969.9000000004</v>
      </c>
      <c r="S823">
        <v>2866511.1250000005</v>
      </c>
      <c r="T823">
        <v>2847052.3500000006</v>
      </c>
      <c r="U823">
        <v>2827593.5750000007</v>
      </c>
      <c r="V823">
        <v>2808134.8000000007</v>
      </c>
      <c r="W823">
        <v>2788676.0250000008</v>
      </c>
      <c r="X823">
        <v>2769217.25</v>
      </c>
      <c r="Y823">
        <v>2742680.9750000001</v>
      </c>
      <c r="Z823">
        <v>2716144.7</v>
      </c>
      <c r="AA823">
        <v>2689608.4250000003</v>
      </c>
      <c r="AB823">
        <v>2663072.1500000004</v>
      </c>
      <c r="AC823">
        <v>2636535.8750000005</v>
      </c>
      <c r="AD823">
        <v>2609999.6000000006</v>
      </c>
      <c r="AE823">
        <v>2583463.3250000007</v>
      </c>
      <c r="AF823">
        <v>2556927.0500000007</v>
      </c>
      <c r="AG823">
        <v>2530390.7750000008</v>
      </c>
      <c r="AH823">
        <v>2503854.5</v>
      </c>
    </row>
    <row r="824" spans="1:34">
      <c r="A824" t="s">
        <v>168</v>
      </c>
      <c r="B824" t="s">
        <v>179</v>
      </c>
      <c r="C824">
        <f t="shared" si="12"/>
        <v>1970989</v>
      </c>
      <c r="D824">
        <v>7618153.2272727266</v>
      </c>
      <c r="E824">
        <v>7607926.9545454532</v>
      </c>
      <c r="F824">
        <v>7597700.6818181798</v>
      </c>
      <c r="G824">
        <v>7587474.4090909064</v>
      </c>
      <c r="H824">
        <v>7577248.136363633</v>
      </c>
      <c r="I824">
        <v>7567021.8636363596</v>
      </c>
      <c r="J824">
        <v>7556795.5909090862</v>
      </c>
      <c r="K824">
        <v>7546569.3181818128</v>
      </c>
      <c r="L824">
        <v>7536343.0454545394</v>
      </c>
      <c r="M824">
        <v>7526116.772727266</v>
      </c>
      <c r="N824">
        <v>7515890.4999999953</v>
      </c>
      <c r="O824">
        <v>7495107.0499999952</v>
      </c>
      <c r="P824">
        <v>7474323.599999995</v>
      </c>
      <c r="Q824">
        <v>7453540.1499999948</v>
      </c>
      <c r="R824">
        <v>7432756.6999999946</v>
      </c>
      <c r="S824">
        <v>7411973.2499999944</v>
      </c>
      <c r="T824">
        <v>7391189.7999999942</v>
      </c>
      <c r="U824">
        <v>7370406.349999994</v>
      </c>
      <c r="V824">
        <v>7349622.8999999939</v>
      </c>
      <c r="W824">
        <v>7328839.4499999937</v>
      </c>
      <c r="X824">
        <v>7308055.9999999953</v>
      </c>
      <c r="Y824">
        <v>7275688.5749999955</v>
      </c>
      <c r="Z824">
        <v>7243321.1499999957</v>
      </c>
      <c r="AA824">
        <v>7210953.7249999959</v>
      </c>
      <c r="AB824">
        <v>7178586.2999999961</v>
      </c>
      <c r="AC824">
        <v>7146218.8749999963</v>
      </c>
      <c r="AD824">
        <v>7113851.4499999965</v>
      </c>
      <c r="AE824">
        <v>7081484.0249999966</v>
      </c>
      <c r="AF824">
        <v>7049116.5999999968</v>
      </c>
      <c r="AG824">
        <v>7016749.174999997</v>
      </c>
      <c r="AH824">
        <v>6984381.7499999953</v>
      </c>
    </row>
    <row r="825" spans="1:34">
      <c r="A825" t="s">
        <v>168</v>
      </c>
      <c r="B825" t="s">
        <v>179</v>
      </c>
      <c r="C825">
        <f t="shared" si="12"/>
        <v>19902010</v>
      </c>
      <c r="D825">
        <v>7164365.0909090908</v>
      </c>
      <c r="E825">
        <v>7163405.6818181816</v>
      </c>
      <c r="F825">
        <v>7162446.2727272725</v>
      </c>
      <c r="G825">
        <v>7161486.8636363633</v>
      </c>
      <c r="H825">
        <v>7160527.4545454541</v>
      </c>
      <c r="I825">
        <v>7159568.0454545449</v>
      </c>
      <c r="J825">
        <v>7158608.6363636358</v>
      </c>
      <c r="K825">
        <v>7157649.2272727266</v>
      </c>
      <c r="L825">
        <v>7156689.8181818174</v>
      </c>
      <c r="M825">
        <v>7155730.4090909082</v>
      </c>
      <c r="N825">
        <v>7154771</v>
      </c>
      <c r="O825">
        <v>7151454.2000000002</v>
      </c>
      <c r="P825">
        <v>7148137.4000000004</v>
      </c>
      <c r="Q825">
        <v>7144820.6000000006</v>
      </c>
      <c r="R825">
        <v>7141503.8000000007</v>
      </c>
      <c r="S825">
        <v>7138187.0000000009</v>
      </c>
      <c r="T825">
        <v>7134870.2000000011</v>
      </c>
      <c r="U825">
        <v>7131553.4000000013</v>
      </c>
      <c r="V825">
        <v>7128236.6000000015</v>
      </c>
      <c r="W825">
        <v>7124919.8000000017</v>
      </c>
      <c r="X825">
        <v>7121603</v>
      </c>
      <c r="Y825">
        <v>7114330.875</v>
      </c>
      <c r="Z825">
        <v>7107058.75</v>
      </c>
      <c r="AA825">
        <v>7099786.625</v>
      </c>
      <c r="AB825">
        <v>7092514.5</v>
      </c>
      <c r="AC825">
        <v>7085242.375</v>
      </c>
      <c r="AD825">
        <v>7077970.25</v>
      </c>
      <c r="AE825">
        <v>7070698.125</v>
      </c>
      <c r="AF825">
        <v>7063426</v>
      </c>
      <c r="AG825">
        <v>7056153.875</v>
      </c>
      <c r="AH825">
        <v>7048881.75</v>
      </c>
    </row>
    <row r="826" spans="1:34">
      <c r="A826" t="s">
        <v>168</v>
      </c>
      <c r="B826" t="s">
        <v>179</v>
      </c>
      <c r="C826">
        <f t="shared" si="12"/>
        <v>2012020</v>
      </c>
      <c r="D826">
        <v>1169203.6335227273</v>
      </c>
      <c r="E826">
        <v>1169203.6420454546</v>
      </c>
      <c r="F826">
        <v>1169203.6505681819</v>
      </c>
      <c r="G826">
        <v>1169203.6590909092</v>
      </c>
      <c r="H826">
        <v>1169203.6676136365</v>
      </c>
      <c r="I826">
        <v>1169203.6761363638</v>
      </c>
      <c r="J826">
        <v>1169203.6846590911</v>
      </c>
      <c r="K826">
        <v>1169203.6931818184</v>
      </c>
      <c r="L826">
        <v>1169203.7017045456</v>
      </c>
      <c r="M826">
        <v>1169203.7102272729</v>
      </c>
      <c r="N826">
        <v>1169203.7187499995</v>
      </c>
      <c r="O826">
        <v>1169198.9679689996</v>
      </c>
      <c r="P826">
        <v>1169194.2171879997</v>
      </c>
      <c r="Q826">
        <v>1169189.4664069999</v>
      </c>
      <c r="R826">
        <v>1169184.715626</v>
      </c>
      <c r="S826">
        <v>1169179.9648450001</v>
      </c>
      <c r="T826">
        <v>1169175.2140640002</v>
      </c>
      <c r="U826">
        <v>1169170.4632830003</v>
      </c>
      <c r="V826">
        <v>1169165.7125020004</v>
      </c>
      <c r="W826">
        <v>1169160.9617210005</v>
      </c>
      <c r="X826">
        <v>1169156.2109400004</v>
      </c>
      <c r="Y826">
        <v>1168970.2585960003</v>
      </c>
      <c r="Z826">
        <v>1168784.3062520002</v>
      </c>
      <c r="AA826">
        <v>1168598.353908</v>
      </c>
      <c r="AB826">
        <v>1168412.4015639999</v>
      </c>
      <c r="AC826">
        <v>1168226.4492199998</v>
      </c>
      <c r="AD826">
        <v>1168040.4968759997</v>
      </c>
      <c r="AE826">
        <v>1167854.5445319996</v>
      </c>
      <c r="AF826">
        <v>1167668.5921879995</v>
      </c>
      <c r="AG826">
        <v>1167482.6398439994</v>
      </c>
      <c r="AH826">
        <v>1167296.6874999991</v>
      </c>
    </row>
    <row r="827" spans="1:34">
      <c r="A827" t="s">
        <v>168</v>
      </c>
      <c r="B827" t="s">
        <v>181</v>
      </c>
      <c r="C827">
        <f t="shared" si="12"/>
        <v>1945</v>
      </c>
      <c r="D827">
        <v>14930202.636363637</v>
      </c>
      <c r="E827">
        <v>14862472.272727273</v>
      </c>
      <c r="F827">
        <v>14794741.90909091</v>
      </c>
      <c r="G827">
        <v>14727011.545454547</v>
      </c>
      <c r="H827">
        <v>14659281.181818184</v>
      </c>
      <c r="I827">
        <v>14591550.81818182</v>
      </c>
      <c r="J827">
        <v>14523820.454545457</v>
      </c>
      <c r="K827">
        <v>14456090.090909094</v>
      </c>
      <c r="L827">
        <v>14388359.72727273</v>
      </c>
      <c r="M827">
        <v>14320629.363636367</v>
      </c>
      <c r="N827">
        <v>14252899</v>
      </c>
      <c r="O827">
        <v>14162998.5</v>
      </c>
      <c r="P827">
        <v>14073098</v>
      </c>
      <c r="Q827">
        <v>13983197.5</v>
      </c>
      <c r="R827">
        <v>13893297</v>
      </c>
      <c r="S827">
        <v>13803396.5</v>
      </c>
      <c r="T827">
        <v>13713496</v>
      </c>
      <c r="U827">
        <v>13623595.5</v>
      </c>
      <c r="V827">
        <v>13533695</v>
      </c>
      <c r="W827">
        <v>13443794.5</v>
      </c>
      <c r="X827">
        <v>13353894</v>
      </c>
      <c r="Y827">
        <v>13240218.4</v>
      </c>
      <c r="Z827">
        <v>13126542.800000001</v>
      </c>
      <c r="AA827">
        <v>13012867.200000001</v>
      </c>
      <c r="AB827">
        <v>12899191.600000001</v>
      </c>
      <c r="AC827">
        <v>12785516.000000002</v>
      </c>
      <c r="AD827">
        <v>12671840.400000002</v>
      </c>
      <c r="AE827">
        <v>12558164.800000003</v>
      </c>
      <c r="AF827">
        <v>12444489.200000003</v>
      </c>
      <c r="AG827">
        <v>12330813.600000003</v>
      </c>
      <c r="AH827">
        <v>12217138</v>
      </c>
    </row>
    <row r="828" spans="1:34">
      <c r="A828" t="s">
        <v>168</v>
      </c>
      <c r="B828" t="s">
        <v>181</v>
      </c>
      <c r="C828">
        <f t="shared" si="12"/>
        <v>1945969</v>
      </c>
      <c r="D828">
        <v>10925231.181818182</v>
      </c>
      <c r="E828">
        <v>10885657.363636363</v>
      </c>
      <c r="F828">
        <v>10846083.545454545</v>
      </c>
      <c r="G828">
        <v>10806509.727272727</v>
      </c>
      <c r="H828">
        <v>10766935.909090908</v>
      </c>
      <c r="I828">
        <v>10727362.09090909</v>
      </c>
      <c r="J828">
        <v>10687788.272727272</v>
      </c>
      <c r="K828">
        <v>10648214.454545453</v>
      </c>
      <c r="L828">
        <v>10608640.636363635</v>
      </c>
      <c r="M828">
        <v>10569066.818181816</v>
      </c>
      <c r="N828">
        <v>10529493</v>
      </c>
      <c r="O828">
        <v>10468545.300000001</v>
      </c>
      <c r="P828">
        <v>10407597.600000001</v>
      </c>
      <c r="Q828">
        <v>10346649.900000002</v>
      </c>
      <c r="R828">
        <v>10285702.200000003</v>
      </c>
      <c r="S828">
        <v>10224754.500000004</v>
      </c>
      <c r="T828">
        <v>10163806.800000004</v>
      </c>
      <c r="U828">
        <v>10102859.100000005</v>
      </c>
      <c r="V828">
        <v>10041911.400000006</v>
      </c>
      <c r="W828">
        <v>9980963.7000000067</v>
      </c>
      <c r="X828">
        <v>9920016</v>
      </c>
      <c r="Y828">
        <v>9842239</v>
      </c>
      <c r="Z828">
        <v>9764462</v>
      </c>
      <c r="AA828">
        <v>9686685</v>
      </c>
      <c r="AB828">
        <v>9608908</v>
      </c>
      <c r="AC828">
        <v>9531131</v>
      </c>
      <c r="AD828">
        <v>9453354</v>
      </c>
      <c r="AE828">
        <v>9375577</v>
      </c>
      <c r="AF828">
        <v>9297800</v>
      </c>
      <c r="AG828">
        <v>9220023</v>
      </c>
      <c r="AH828">
        <v>9142246</v>
      </c>
    </row>
    <row r="829" spans="1:34">
      <c r="A829" t="s">
        <v>168</v>
      </c>
      <c r="B829" t="s">
        <v>181</v>
      </c>
      <c r="C829">
        <f t="shared" si="12"/>
        <v>1970989</v>
      </c>
      <c r="D829">
        <v>8791633.4545454551</v>
      </c>
      <c r="E829">
        <v>8764402.9090909101</v>
      </c>
      <c r="F829">
        <v>8737172.3636363652</v>
      </c>
      <c r="G829">
        <v>8709941.8181818202</v>
      </c>
      <c r="H829">
        <v>8682711.2727272753</v>
      </c>
      <c r="I829">
        <v>8655480.7272727303</v>
      </c>
      <c r="J829">
        <v>8628250.1818181854</v>
      </c>
      <c r="K829">
        <v>8601019.6363636404</v>
      </c>
      <c r="L829">
        <v>8573789.0909090955</v>
      </c>
      <c r="M829">
        <v>8546558.5454545505</v>
      </c>
      <c r="N829">
        <v>8519328</v>
      </c>
      <c r="O829">
        <v>8472791.5999999996</v>
      </c>
      <c r="P829">
        <v>8426255.1999999993</v>
      </c>
      <c r="Q829">
        <v>8379718.7999999989</v>
      </c>
      <c r="R829">
        <v>8333182.3999999985</v>
      </c>
      <c r="S829">
        <v>8286645.9999999981</v>
      </c>
      <c r="T829">
        <v>8240109.5999999987</v>
      </c>
      <c r="U829">
        <v>8193573.1999999993</v>
      </c>
      <c r="V829">
        <v>8147036.7999999998</v>
      </c>
      <c r="W829">
        <v>8100500.4000000004</v>
      </c>
      <c r="X829">
        <v>8053964</v>
      </c>
      <c r="Y829">
        <v>7987808.0499999998</v>
      </c>
      <c r="Z829">
        <v>7921652.0999999996</v>
      </c>
      <c r="AA829">
        <v>7855496.1499999994</v>
      </c>
      <c r="AB829">
        <v>7789340.1999999993</v>
      </c>
      <c r="AC829">
        <v>7723184.2499999991</v>
      </c>
      <c r="AD829">
        <v>7657028.2999999989</v>
      </c>
      <c r="AE829">
        <v>7590872.3499999987</v>
      </c>
      <c r="AF829">
        <v>7524716.3999999985</v>
      </c>
      <c r="AG829">
        <v>7458560.4499999983</v>
      </c>
      <c r="AH829">
        <v>7392404.5</v>
      </c>
    </row>
    <row r="830" spans="1:34">
      <c r="A830" t="s">
        <v>168</v>
      </c>
      <c r="B830" t="s">
        <v>181</v>
      </c>
      <c r="C830">
        <f t="shared" si="12"/>
        <v>19902010</v>
      </c>
      <c r="D830">
        <v>5338662.9090909092</v>
      </c>
      <c r="E830">
        <v>5337489.8181818184</v>
      </c>
      <c r="F830">
        <v>5336316.7272727275</v>
      </c>
      <c r="G830">
        <v>5335143.6363636367</v>
      </c>
      <c r="H830">
        <v>5333970.5454545459</v>
      </c>
      <c r="I830">
        <v>5332797.4545454551</v>
      </c>
      <c r="J830">
        <v>5331624.3636363642</v>
      </c>
      <c r="K830">
        <v>5330451.2727272734</v>
      </c>
      <c r="L830">
        <v>5329278.1818181826</v>
      </c>
      <c r="M830">
        <v>5328105.0909090918</v>
      </c>
      <c r="N830">
        <v>5326932</v>
      </c>
      <c r="O830">
        <v>5323283.6499999994</v>
      </c>
      <c r="P830">
        <v>5319635.2999999989</v>
      </c>
      <c r="Q830">
        <v>5315986.9499999983</v>
      </c>
      <c r="R830">
        <v>5312338.5999999978</v>
      </c>
      <c r="S830">
        <v>5308690.2499999972</v>
      </c>
      <c r="T830">
        <v>5305041.8999999966</v>
      </c>
      <c r="U830">
        <v>5301393.5499999961</v>
      </c>
      <c r="V830">
        <v>5297745.1999999955</v>
      </c>
      <c r="W830">
        <v>5294096.849999995</v>
      </c>
      <c r="X830">
        <v>5290448.5</v>
      </c>
      <c r="Y830">
        <v>5282544.3999999994</v>
      </c>
      <c r="Z830">
        <v>5274640.2999999989</v>
      </c>
      <c r="AA830">
        <v>5266736.1999999983</v>
      </c>
      <c r="AB830">
        <v>5258832.0999999978</v>
      </c>
      <c r="AC830">
        <v>5250927.9999999972</v>
      </c>
      <c r="AD830">
        <v>5243023.8999999966</v>
      </c>
      <c r="AE830">
        <v>5235119.7999999961</v>
      </c>
      <c r="AF830">
        <v>5227215.6999999955</v>
      </c>
      <c r="AG830">
        <v>5219311.599999995</v>
      </c>
      <c r="AH830">
        <v>5211407.5</v>
      </c>
    </row>
    <row r="831" spans="1:34">
      <c r="A831" t="s">
        <v>168</v>
      </c>
      <c r="B831" t="s">
        <v>181</v>
      </c>
      <c r="C831">
        <f t="shared" si="12"/>
        <v>2012020</v>
      </c>
      <c r="D831">
        <v>3159764.2897727275</v>
      </c>
      <c r="E831">
        <v>3159764.2670454551</v>
      </c>
      <c r="F831">
        <v>3159764.2443181826</v>
      </c>
      <c r="G831">
        <v>3159764.2215909101</v>
      </c>
      <c r="H831">
        <v>3159764.1988636376</v>
      </c>
      <c r="I831">
        <v>3159764.1761363652</v>
      </c>
      <c r="J831">
        <v>3159764.1534090927</v>
      </c>
      <c r="K831">
        <v>3159764.1306818202</v>
      </c>
      <c r="L831">
        <v>3159764.1079545477</v>
      </c>
      <c r="M831">
        <v>3159764.0852272753</v>
      </c>
      <c r="N831">
        <v>3159764.0625000023</v>
      </c>
      <c r="O831">
        <v>3159747.6640620022</v>
      </c>
      <c r="P831">
        <v>3159731.2656240021</v>
      </c>
      <c r="Q831">
        <v>3159714.867186002</v>
      </c>
      <c r="R831">
        <v>3159698.4687480018</v>
      </c>
      <c r="S831">
        <v>3159682.0703100017</v>
      </c>
      <c r="T831">
        <v>3159665.6718720016</v>
      </c>
      <c r="U831">
        <v>3159649.2734340015</v>
      </c>
      <c r="V831">
        <v>3159632.8749960014</v>
      </c>
      <c r="W831">
        <v>3159616.4765580012</v>
      </c>
      <c r="X831">
        <v>3159600.0781200007</v>
      </c>
      <c r="Y831">
        <v>3159134.1671830006</v>
      </c>
      <c r="Z831">
        <v>3158668.2562460005</v>
      </c>
      <c r="AA831">
        <v>3158202.3453090005</v>
      </c>
      <c r="AB831">
        <v>3157736.4343720004</v>
      </c>
      <c r="AC831">
        <v>3157270.5234350003</v>
      </c>
      <c r="AD831">
        <v>3156804.6124980003</v>
      </c>
      <c r="AE831">
        <v>3156338.7015610002</v>
      </c>
      <c r="AF831">
        <v>3155872.7906240001</v>
      </c>
      <c r="AG831">
        <v>3155406.8796870001</v>
      </c>
      <c r="AH831">
        <v>3154940.9687499991</v>
      </c>
    </row>
    <row r="832" spans="1:34">
      <c r="A832" t="s">
        <v>168</v>
      </c>
      <c r="B832" t="s">
        <v>183</v>
      </c>
      <c r="C832">
        <f t="shared" si="12"/>
        <v>1945</v>
      </c>
      <c r="D832">
        <v>8588761.7272727266</v>
      </c>
      <c r="E832">
        <v>8549676.4545454532</v>
      </c>
      <c r="F832">
        <v>8510591.1818181798</v>
      </c>
      <c r="G832">
        <v>8471505.9090909064</v>
      </c>
      <c r="H832">
        <v>8432420.636363633</v>
      </c>
      <c r="I832">
        <v>8393335.3636363596</v>
      </c>
      <c r="J832">
        <v>8354250.0909090871</v>
      </c>
      <c r="K832">
        <v>8315164.8181818146</v>
      </c>
      <c r="L832">
        <v>8276079.5454545422</v>
      </c>
      <c r="M832">
        <v>8236994.2727272697</v>
      </c>
      <c r="N832">
        <v>8197909</v>
      </c>
      <c r="O832">
        <v>8145265</v>
      </c>
      <c r="P832">
        <v>8092621</v>
      </c>
      <c r="Q832">
        <v>8039977</v>
      </c>
      <c r="R832">
        <v>7987333</v>
      </c>
      <c r="S832">
        <v>7934689</v>
      </c>
      <c r="T832">
        <v>7882045</v>
      </c>
      <c r="U832">
        <v>7829401</v>
      </c>
      <c r="V832">
        <v>7776757</v>
      </c>
      <c r="W832">
        <v>7724113</v>
      </c>
      <c r="X832">
        <v>7671469</v>
      </c>
      <c r="Y832">
        <v>7603632.7000000002</v>
      </c>
      <c r="Z832">
        <v>7535796.4000000004</v>
      </c>
      <c r="AA832">
        <v>7467960.1000000006</v>
      </c>
      <c r="AB832">
        <v>7400123.8000000007</v>
      </c>
      <c r="AC832">
        <v>7332287.5000000009</v>
      </c>
      <c r="AD832">
        <v>7264451.2000000011</v>
      </c>
      <c r="AE832">
        <v>7196614.9000000013</v>
      </c>
      <c r="AF832">
        <v>7128778.6000000015</v>
      </c>
      <c r="AG832">
        <v>7060942.3000000017</v>
      </c>
      <c r="AH832">
        <v>6993106</v>
      </c>
    </row>
    <row r="833" spans="1:34">
      <c r="A833" t="s">
        <v>168</v>
      </c>
      <c r="B833" t="s">
        <v>183</v>
      </c>
      <c r="C833">
        <f t="shared" si="12"/>
        <v>1945969</v>
      </c>
      <c r="D833">
        <v>6277754.8636363633</v>
      </c>
      <c r="E833">
        <v>6254484.2272727266</v>
      </c>
      <c r="F833">
        <v>6231213.5909090899</v>
      </c>
      <c r="G833">
        <v>6207942.9545454532</v>
      </c>
      <c r="H833">
        <v>6184672.3181818165</v>
      </c>
      <c r="I833">
        <v>6161401.6818181798</v>
      </c>
      <c r="J833">
        <v>6138131.0454545431</v>
      </c>
      <c r="K833">
        <v>6114860.4090909064</v>
      </c>
      <c r="L833">
        <v>6091589.7727272697</v>
      </c>
      <c r="M833">
        <v>6068319.136363633</v>
      </c>
      <c r="N833">
        <v>6045048.5</v>
      </c>
      <c r="O833">
        <v>6005367.9500000002</v>
      </c>
      <c r="P833">
        <v>5965687.4000000004</v>
      </c>
      <c r="Q833">
        <v>5926006.8500000006</v>
      </c>
      <c r="R833">
        <v>5886326.3000000007</v>
      </c>
      <c r="S833">
        <v>5846645.7500000009</v>
      </c>
      <c r="T833">
        <v>5806965.2000000011</v>
      </c>
      <c r="U833">
        <v>5767284.6500000013</v>
      </c>
      <c r="V833">
        <v>5727604.1000000015</v>
      </c>
      <c r="W833">
        <v>5687923.5500000017</v>
      </c>
      <c r="X833">
        <v>5648243</v>
      </c>
      <c r="Y833">
        <v>5593661.9000000004</v>
      </c>
      <c r="Z833">
        <v>5539080.8000000007</v>
      </c>
      <c r="AA833">
        <v>5484499.7000000011</v>
      </c>
      <c r="AB833">
        <v>5429918.6000000015</v>
      </c>
      <c r="AC833">
        <v>5375337.5000000019</v>
      </c>
      <c r="AD833">
        <v>5320756.4000000022</v>
      </c>
      <c r="AE833">
        <v>5266175.3000000026</v>
      </c>
      <c r="AF833">
        <v>5211594.200000003</v>
      </c>
      <c r="AG833">
        <v>5157013.1000000034</v>
      </c>
      <c r="AH833">
        <v>5102432</v>
      </c>
    </row>
    <row r="834" spans="1:34">
      <c r="A834" t="s">
        <v>168</v>
      </c>
      <c r="B834" t="s">
        <v>183</v>
      </c>
      <c r="C834">
        <f t="shared" si="12"/>
        <v>1970989</v>
      </c>
      <c r="D834">
        <v>12566977.045454547</v>
      </c>
      <c r="E834">
        <v>12548011.590909094</v>
      </c>
      <c r="F834">
        <v>12529046.13636364</v>
      </c>
      <c r="G834">
        <v>12510080.681818187</v>
      </c>
      <c r="H834">
        <v>12491115.227272734</v>
      </c>
      <c r="I834">
        <v>12472149.772727281</v>
      </c>
      <c r="J834">
        <v>12453184.318181828</v>
      </c>
      <c r="K834">
        <v>12434218.863636374</v>
      </c>
      <c r="L834">
        <v>12415253.409090921</v>
      </c>
      <c r="M834">
        <v>12396287.954545468</v>
      </c>
      <c r="N834">
        <v>12377322.500000009</v>
      </c>
      <c r="O834">
        <v>12339433.050000008</v>
      </c>
      <c r="P834">
        <v>12301543.600000009</v>
      </c>
      <c r="Q834">
        <v>12263654.15000001</v>
      </c>
      <c r="R834">
        <v>12225764.70000001</v>
      </c>
      <c r="S834">
        <v>12187875.250000011</v>
      </c>
      <c r="T834">
        <v>12149985.800000012</v>
      </c>
      <c r="U834">
        <v>12112096.350000013</v>
      </c>
      <c r="V834">
        <v>12074206.900000013</v>
      </c>
      <c r="W834">
        <v>12036317.450000014</v>
      </c>
      <c r="X834">
        <v>11998428.000000015</v>
      </c>
      <c r="Y834">
        <v>11940126.750000015</v>
      </c>
      <c r="Z834">
        <v>11881825.500000015</v>
      </c>
      <c r="AA834">
        <v>11823524.250000015</v>
      </c>
      <c r="AB834">
        <v>11765223.000000015</v>
      </c>
      <c r="AC834">
        <v>11706921.750000015</v>
      </c>
      <c r="AD834">
        <v>11648620.500000015</v>
      </c>
      <c r="AE834">
        <v>11590319.250000015</v>
      </c>
      <c r="AF834">
        <v>11532018.000000015</v>
      </c>
      <c r="AG834">
        <v>11473716.750000015</v>
      </c>
      <c r="AH834">
        <v>11415415.500000015</v>
      </c>
    </row>
    <row r="835" spans="1:34">
      <c r="A835" t="s">
        <v>168</v>
      </c>
      <c r="B835" t="s">
        <v>183</v>
      </c>
      <c r="C835">
        <f t="shared" si="12"/>
        <v>19902010</v>
      </c>
      <c r="D835">
        <v>10032461.318181816</v>
      </c>
      <c r="E835">
        <v>10031131.636363633</v>
      </c>
      <c r="F835">
        <v>10029801.954545449</v>
      </c>
      <c r="G835">
        <v>10028472.272727266</v>
      </c>
      <c r="H835">
        <v>10027142.590909082</v>
      </c>
      <c r="I835">
        <v>10025812.909090899</v>
      </c>
      <c r="J835">
        <v>10024483.227272715</v>
      </c>
      <c r="K835">
        <v>10023153.545454532</v>
      </c>
      <c r="L835">
        <v>10021823.863636348</v>
      </c>
      <c r="M835">
        <v>10020494.181818165</v>
      </c>
      <c r="N835">
        <v>10019164.499999991</v>
      </c>
      <c r="O835">
        <v>10014540.249999991</v>
      </c>
      <c r="P835">
        <v>10009915.999999991</v>
      </c>
      <c r="Q835">
        <v>10005291.749999991</v>
      </c>
      <c r="R835">
        <v>10000667.499999991</v>
      </c>
      <c r="S835">
        <v>9996043.2499999907</v>
      </c>
      <c r="T835">
        <v>9991418.9999999907</v>
      </c>
      <c r="U835">
        <v>9986794.7499999907</v>
      </c>
      <c r="V835">
        <v>9982170.4999999907</v>
      </c>
      <c r="W835">
        <v>9977546.2499999907</v>
      </c>
      <c r="X835">
        <v>9972921.9999999907</v>
      </c>
      <c r="Y835">
        <v>9962810.0999999903</v>
      </c>
      <c r="Z835">
        <v>9952698.1999999899</v>
      </c>
      <c r="AA835">
        <v>9942586.2999999896</v>
      </c>
      <c r="AB835">
        <v>9932474.3999999892</v>
      </c>
      <c r="AC835">
        <v>9922362.4999999888</v>
      </c>
      <c r="AD835">
        <v>9912250.5999999885</v>
      </c>
      <c r="AE835">
        <v>9902138.6999999881</v>
      </c>
      <c r="AF835">
        <v>9892026.7999999877</v>
      </c>
      <c r="AG835">
        <v>9881914.8999999873</v>
      </c>
      <c r="AH835">
        <v>9871802.9999999907</v>
      </c>
    </row>
    <row r="836" spans="1:34">
      <c r="A836" t="s">
        <v>168</v>
      </c>
      <c r="B836" t="s">
        <v>183</v>
      </c>
      <c r="C836">
        <f t="shared" si="12"/>
        <v>2012020</v>
      </c>
      <c r="D836">
        <v>1084898.9005681816</v>
      </c>
      <c r="E836">
        <v>1084898.8948863633</v>
      </c>
      <c r="F836">
        <v>1084898.8892045449</v>
      </c>
      <c r="G836">
        <v>1084898.8835227266</v>
      </c>
      <c r="H836">
        <v>1084898.8778409082</v>
      </c>
      <c r="I836">
        <v>1084898.8721590899</v>
      </c>
      <c r="J836">
        <v>1084898.8664772715</v>
      </c>
      <c r="K836">
        <v>1084898.8607954532</v>
      </c>
      <c r="L836">
        <v>1084898.8551136348</v>
      </c>
      <c r="M836">
        <v>1084898.8494318165</v>
      </c>
      <c r="N836">
        <v>1084898.8437499988</v>
      </c>
      <c r="O836">
        <v>1084891.6820309986</v>
      </c>
      <c r="P836">
        <v>1084884.5203119987</v>
      </c>
      <c r="Q836">
        <v>1084877.3585929987</v>
      </c>
      <c r="R836">
        <v>1084870.1968739987</v>
      </c>
      <c r="S836">
        <v>1084863.0351549988</v>
      </c>
      <c r="T836">
        <v>1084855.8734359988</v>
      </c>
      <c r="U836">
        <v>1084848.7117169988</v>
      </c>
      <c r="V836">
        <v>1084841.5499979989</v>
      </c>
      <c r="W836">
        <v>1084834.3882789989</v>
      </c>
      <c r="X836">
        <v>1084827.2265599989</v>
      </c>
      <c r="Y836">
        <v>1084525.2249979989</v>
      </c>
      <c r="Z836">
        <v>1084223.2234359989</v>
      </c>
      <c r="AA836">
        <v>1083921.2218739989</v>
      </c>
      <c r="AB836">
        <v>1083619.2203119989</v>
      </c>
      <c r="AC836">
        <v>1083317.2187499988</v>
      </c>
      <c r="AD836">
        <v>1083015.2171879988</v>
      </c>
      <c r="AE836">
        <v>1082713.2156259988</v>
      </c>
      <c r="AF836">
        <v>1082411.2140639988</v>
      </c>
      <c r="AG836">
        <v>1082109.2125019988</v>
      </c>
      <c r="AH836">
        <v>1081807.2109399987</v>
      </c>
    </row>
    <row r="837" spans="1:34">
      <c r="A837" t="s">
        <v>168</v>
      </c>
      <c r="B837" t="s">
        <v>185</v>
      </c>
      <c r="C837">
        <f t="shared" si="12"/>
        <v>1945</v>
      </c>
      <c r="D837">
        <v>10277872.090909092</v>
      </c>
      <c r="E837">
        <v>10231067.181818184</v>
      </c>
      <c r="F837">
        <v>10184262.272727275</v>
      </c>
      <c r="G837">
        <v>10137457.363636367</v>
      </c>
      <c r="H837">
        <v>10090652.454545459</v>
      </c>
      <c r="I837">
        <v>10043847.545454551</v>
      </c>
      <c r="J837">
        <v>9997042.6363636423</v>
      </c>
      <c r="K837">
        <v>9950237.727272734</v>
      </c>
      <c r="L837">
        <v>9903432.8181818258</v>
      </c>
      <c r="M837">
        <v>9856627.9090909176</v>
      </c>
      <c r="N837">
        <v>9809823</v>
      </c>
      <c r="O837">
        <v>9746767.0999999996</v>
      </c>
      <c r="P837">
        <v>9683711.1999999993</v>
      </c>
      <c r="Q837">
        <v>9620655.2999999989</v>
      </c>
      <c r="R837">
        <v>9557599.3999999985</v>
      </c>
      <c r="S837">
        <v>9494543.4999999981</v>
      </c>
      <c r="T837">
        <v>9431487.5999999978</v>
      </c>
      <c r="U837">
        <v>9368431.6999999974</v>
      </c>
      <c r="V837">
        <v>9305375.799999997</v>
      </c>
      <c r="W837">
        <v>9242319.8999999966</v>
      </c>
      <c r="X837">
        <v>9179264</v>
      </c>
      <c r="Y837">
        <v>9097992.1500000004</v>
      </c>
      <c r="Z837">
        <v>9016720.3000000007</v>
      </c>
      <c r="AA837">
        <v>8935448.4500000011</v>
      </c>
      <c r="AB837">
        <v>8854176.6000000015</v>
      </c>
      <c r="AC837">
        <v>8772904.7500000019</v>
      </c>
      <c r="AD837">
        <v>8691632.9000000022</v>
      </c>
      <c r="AE837">
        <v>8610361.0500000026</v>
      </c>
      <c r="AF837">
        <v>8529089.200000003</v>
      </c>
      <c r="AG837">
        <v>8447817.3500000034</v>
      </c>
      <c r="AH837">
        <v>8366545.5</v>
      </c>
    </row>
    <row r="838" spans="1:34">
      <c r="A838" t="s">
        <v>168</v>
      </c>
      <c r="B838" t="s">
        <v>185</v>
      </c>
      <c r="C838">
        <f t="shared" si="12"/>
        <v>1945969</v>
      </c>
      <c r="D838">
        <v>6937135.4545454541</v>
      </c>
      <c r="E838">
        <v>6911236.9090909082</v>
      </c>
      <c r="F838">
        <v>6885338.3636363624</v>
      </c>
      <c r="G838">
        <v>6859439.8181818165</v>
      </c>
      <c r="H838">
        <v>6833541.2727272706</v>
      </c>
      <c r="I838">
        <v>6807642.7272727247</v>
      </c>
      <c r="J838">
        <v>6781744.1818181789</v>
      </c>
      <c r="K838">
        <v>6755845.636363633</v>
      </c>
      <c r="L838">
        <v>6729947.0909090871</v>
      </c>
      <c r="M838">
        <v>6704048.5454545412</v>
      </c>
      <c r="N838">
        <v>6678150</v>
      </c>
      <c r="O838">
        <v>6634134.2999999998</v>
      </c>
      <c r="P838">
        <v>6590118.5999999996</v>
      </c>
      <c r="Q838">
        <v>6546102.8999999994</v>
      </c>
      <c r="R838">
        <v>6502087.1999999993</v>
      </c>
      <c r="S838">
        <v>6458071.4999999991</v>
      </c>
      <c r="T838">
        <v>6414055.7999999989</v>
      </c>
      <c r="U838">
        <v>6370040.0999999987</v>
      </c>
      <c r="V838">
        <v>6326024.3999999985</v>
      </c>
      <c r="W838">
        <v>6282008.6999999983</v>
      </c>
      <c r="X838">
        <v>6237993</v>
      </c>
      <c r="Y838">
        <v>6177679.2999999998</v>
      </c>
      <c r="Z838">
        <v>6117365.5999999996</v>
      </c>
      <c r="AA838">
        <v>6057051.8999999994</v>
      </c>
      <c r="AB838">
        <v>5996738.1999999993</v>
      </c>
      <c r="AC838">
        <v>5936424.4999999991</v>
      </c>
      <c r="AD838">
        <v>5876110.7999999989</v>
      </c>
      <c r="AE838">
        <v>5815797.0999999987</v>
      </c>
      <c r="AF838">
        <v>5755483.3999999985</v>
      </c>
      <c r="AG838">
        <v>5695169.6999999983</v>
      </c>
      <c r="AH838">
        <v>5634856</v>
      </c>
    </row>
    <row r="839" spans="1:34">
      <c r="A839" t="s">
        <v>168</v>
      </c>
      <c r="B839" t="s">
        <v>185</v>
      </c>
      <c r="C839">
        <f t="shared" si="12"/>
        <v>1970989</v>
      </c>
      <c r="D839">
        <v>7535971.8181818174</v>
      </c>
      <c r="E839">
        <v>7512149.6363636348</v>
      </c>
      <c r="F839">
        <v>7488327.4545454523</v>
      </c>
      <c r="G839">
        <v>7464505.2727272697</v>
      </c>
      <c r="H839">
        <v>7440683.0909090871</v>
      </c>
      <c r="I839">
        <v>7416860.9090909045</v>
      </c>
      <c r="J839">
        <v>7393038.7272727219</v>
      </c>
      <c r="K839">
        <v>7369216.5454545394</v>
      </c>
      <c r="L839">
        <v>7345394.3636363568</v>
      </c>
      <c r="M839">
        <v>7321572.1818181742</v>
      </c>
      <c r="N839">
        <v>7297750</v>
      </c>
      <c r="O839">
        <v>7249035.8499999996</v>
      </c>
      <c r="P839">
        <v>7200321.6999999993</v>
      </c>
      <c r="Q839">
        <v>7151607.5499999989</v>
      </c>
      <c r="R839">
        <v>7102893.3999999985</v>
      </c>
      <c r="S839">
        <v>7054179.2499999981</v>
      </c>
      <c r="T839">
        <v>7005465.0999999978</v>
      </c>
      <c r="U839">
        <v>6956750.9499999974</v>
      </c>
      <c r="V839">
        <v>6908036.799999997</v>
      </c>
      <c r="W839">
        <v>6859322.6499999966</v>
      </c>
      <c r="X839">
        <v>6810608.5</v>
      </c>
      <c r="Y839">
        <v>6734054.0999999996</v>
      </c>
      <c r="Z839">
        <v>6657499.6999999993</v>
      </c>
      <c r="AA839">
        <v>6580945.2999999989</v>
      </c>
      <c r="AB839">
        <v>6504390.8999999985</v>
      </c>
      <c r="AC839">
        <v>6427836.4999999981</v>
      </c>
      <c r="AD839">
        <v>6351282.0999999978</v>
      </c>
      <c r="AE839">
        <v>6274727.6999999974</v>
      </c>
      <c r="AF839">
        <v>6198173.299999997</v>
      </c>
      <c r="AG839">
        <v>6121618.8999999966</v>
      </c>
      <c r="AH839">
        <v>6045064.5</v>
      </c>
    </row>
    <row r="840" spans="1:34">
      <c r="A840" t="s">
        <v>168</v>
      </c>
      <c r="B840" t="s">
        <v>185</v>
      </c>
      <c r="C840">
        <f t="shared" ref="C840:C841" si="13">C835</f>
        <v>19902010</v>
      </c>
      <c r="D840">
        <v>19740587.81818182</v>
      </c>
      <c r="E840">
        <v>19737983.63636364</v>
      </c>
      <c r="F840">
        <v>19735379.454545461</v>
      </c>
      <c r="G840">
        <v>19732775.272727281</v>
      </c>
      <c r="H840">
        <v>19730171.090909101</v>
      </c>
      <c r="I840">
        <v>19727566.909090921</v>
      </c>
      <c r="J840">
        <v>19724962.727272741</v>
      </c>
      <c r="K840">
        <v>19722358.545454562</v>
      </c>
      <c r="L840">
        <v>19719754.363636382</v>
      </c>
      <c r="M840">
        <v>19717150.181818202</v>
      </c>
      <c r="N840">
        <v>19714546.000000019</v>
      </c>
      <c r="O840">
        <v>19705490.500000019</v>
      </c>
      <c r="P840">
        <v>19696435.000000019</v>
      </c>
      <c r="Q840">
        <v>19687379.500000019</v>
      </c>
      <c r="R840">
        <v>19678324.000000019</v>
      </c>
      <c r="S840">
        <v>19669268.500000019</v>
      </c>
      <c r="T840">
        <v>19660213.000000019</v>
      </c>
      <c r="U840">
        <v>19651157.500000019</v>
      </c>
      <c r="V840">
        <v>19642102.000000019</v>
      </c>
      <c r="W840">
        <v>19633046.500000019</v>
      </c>
      <c r="X840">
        <v>19623991.000000019</v>
      </c>
      <c r="Y840">
        <v>19604129.200000018</v>
      </c>
      <c r="Z840">
        <v>19584267.400000017</v>
      </c>
      <c r="AA840">
        <v>19564405.600000016</v>
      </c>
      <c r="AB840">
        <v>19544543.800000016</v>
      </c>
      <c r="AC840">
        <v>19524682.000000015</v>
      </c>
      <c r="AD840">
        <v>19504820.200000014</v>
      </c>
      <c r="AE840">
        <v>19484958.400000013</v>
      </c>
      <c r="AF840">
        <v>19465096.600000013</v>
      </c>
      <c r="AG840">
        <v>19445234.800000012</v>
      </c>
      <c r="AH840">
        <v>19425373.000000019</v>
      </c>
    </row>
    <row r="841" spans="1:34">
      <c r="A841" t="s">
        <v>168</v>
      </c>
      <c r="B841" t="s">
        <v>185</v>
      </c>
      <c r="C841">
        <f t="shared" si="13"/>
        <v>2012020</v>
      </c>
      <c r="D841">
        <v>3063378.9957436365</v>
      </c>
      <c r="E841">
        <v>3063379.0071072727</v>
      </c>
      <c r="F841">
        <v>3063379.0184709094</v>
      </c>
      <c r="G841">
        <v>3063379.0298345461</v>
      </c>
      <c r="H841">
        <v>3063379.0411981829</v>
      </c>
      <c r="I841">
        <v>3063379.0525618196</v>
      </c>
      <c r="J841">
        <v>3063379.0639254563</v>
      </c>
      <c r="K841">
        <v>3063379.075289093</v>
      </c>
      <c r="L841">
        <v>3063379.0866527297</v>
      </c>
      <c r="M841">
        <v>3063379.0980163664</v>
      </c>
      <c r="N841">
        <v>3063379.1093800017</v>
      </c>
      <c r="O841">
        <v>3063363.3000040017</v>
      </c>
      <c r="P841">
        <v>3063347.4906280017</v>
      </c>
      <c r="Q841">
        <v>3063331.6812520018</v>
      </c>
      <c r="R841">
        <v>3063315.8718760018</v>
      </c>
      <c r="S841">
        <v>3063300.0625000019</v>
      </c>
      <c r="T841">
        <v>3063284.2531240019</v>
      </c>
      <c r="U841">
        <v>3063268.4437480019</v>
      </c>
      <c r="V841">
        <v>3063252.634372002</v>
      </c>
      <c r="W841">
        <v>3063236.824996002</v>
      </c>
      <c r="X841">
        <v>3063221.0156200021</v>
      </c>
      <c r="Y841">
        <v>3062680.8406200018</v>
      </c>
      <c r="Z841">
        <v>3062140.665620002</v>
      </c>
      <c r="AA841">
        <v>3061600.4906200022</v>
      </c>
      <c r="AB841">
        <v>3061060.3156200023</v>
      </c>
      <c r="AC841">
        <v>3060520.1406200025</v>
      </c>
      <c r="AD841">
        <v>3059979.9656200027</v>
      </c>
      <c r="AE841">
        <v>3059439.7906200029</v>
      </c>
      <c r="AF841">
        <v>3058899.6156200031</v>
      </c>
      <c r="AG841">
        <v>3058359.4406200033</v>
      </c>
      <c r="AH841">
        <v>3057819.2656200035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3335-D0D7-483F-A26C-6D0B561DF59F}">
  <sheetPr>
    <tabColor theme="5" tint="0.39997558519241921"/>
  </sheetPr>
  <dimension ref="A1:G869"/>
  <sheetViews>
    <sheetView zoomScale="85" zoomScaleNormal="85" workbookViewId="0"/>
    <sheetView workbookViewId="1"/>
  </sheetViews>
  <sheetFormatPr defaultColWidth="8.5546875" defaultRowHeight="14.4"/>
  <cols>
    <col min="3" max="3" width="11.109375" style="68" bestFit="1" customWidth="1"/>
    <col min="4" max="4" width="12" style="68" bestFit="1" customWidth="1"/>
    <col min="5" max="5" width="11.5546875" style="68" customWidth="1"/>
    <col min="6" max="6" width="9.109375" style="68" bestFit="1" customWidth="1"/>
  </cols>
  <sheetData>
    <row r="1" spans="1:6" ht="15" thickBot="1">
      <c r="A1" s="156" t="s">
        <v>813</v>
      </c>
      <c r="B1" s="156" t="s">
        <v>916</v>
      </c>
      <c r="C1" s="174" t="s">
        <v>892</v>
      </c>
      <c r="D1" s="173" t="s">
        <v>907</v>
      </c>
      <c r="E1" s="173" t="s">
        <v>908</v>
      </c>
      <c r="F1" s="172" t="s">
        <v>909</v>
      </c>
    </row>
    <row r="2" spans="1:6">
      <c r="A2" s="154" t="s">
        <v>114</v>
      </c>
      <c r="B2" s="154">
        <v>2020</v>
      </c>
      <c r="C2" s="278">
        <v>7.7988213680793131E-2</v>
      </c>
      <c r="D2" s="279">
        <v>0.55479999999999996</v>
      </c>
      <c r="E2" s="279">
        <v>0.26072000000000001</v>
      </c>
      <c r="F2" s="280">
        <v>0.1064917863192069</v>
      </c>
    </row>
    <row r="3" spans="1:6">
      <c r="A3" s="154" t="s">
        <v>114</v>
      </c>
      <c r="B3" s="154">
        <v>2021</v>
      </c>
      <c r="C3" s="278">
        <v>7.8151351262314261E-2</v>
      </c>
      <c r="D3" s="279">
        <v>0.55765439999999999</v>
      </c>
      <c r="E3" s="279">
        <v>0.26471615999999998</v>
      </c>
      <c r="F3" s="280">
        <v>9.9478088737685724E-2</v>
      </c>
    </row>
    <row r="4" spans="1:6">
      <c r="A4" s="154" t="s">
        <v>114</v>
      </c>
      <c r="B4" s="154">
        <v>2022</v>
      </c>
      <c r="C4" s="278">
        <v>7.8311196829858515E-2</v>
      </c>
      <c r="D4" s="279">
        <v>0.56045119999999993</v>
      </c>
      <c r="E4" s="279">
        <v>0.26863167999999998</v>
      </c>
      <c r="F4" s="280">
        <v>9.2605923170141463E-2</v>
      </c>
    </row>
    <row r="5" spans="1:6">
      <c r="A5" s="154" t="s">
        <v>114</v>
      </c>
      <c r="B5" s="154">
        <v>2023</v>
      </c>
      <c r="C5" s="278">
        <v>7.8467201714429752E-2</v>
      </c>
      <c r="D5" s="279">
        <v>0.56318080000000004</v>
      </c>
      <c r="E5" s="279">
        <v>0.27245311999999999</v>
      </c>
      <c r="F5" s="280">
        <v>8.5898878285570274E-2</v>
      </c>
    </row>
    <row r="6" spans="1:6">
      <c r="A6" s="154" t="s">
        <v>114</v>
      </c>
      <c r="B6" s="154">
        <v>2024</v>
      </c>
      <c r="C6" s="278">
        <v>7.8618817247031778E-2</v>
      </c>
      <c r="D6" s="279">
        <v>0.56583359999999994</v>
      </c>
      <c r="E6" s="279">
        <v>0.27616703999999997</v>
      </c>
      <c r="F6" s="280">
        <v>7.9380542752968228E-2</v>
      </c>
    </row>
    <row r="7" spans="1:6">
      <c r="A7" s="154" t="s">
        <v>114</v>
      </c>
      <c r="B7" s="154">
        <v>2025</v>
      </c>
      <c r="C7" s="278">
        <v>7.8765494758668494E-2</v>
      </c>
      <c r="D7" s="279">
        <v>0.56840000000000002</v>
      </c>
      <c r="E7" s="279">
        <v>0.27976000000000001</v>
      </c>
      <c r="F7" s="280">
        <v>7.3074505241331494E-2</v>
      </c>
    </row>
    <row r="8" spans="1:6">
      <c r="A8" s="154" t="s">
        <v>114</v>
      </c>
      <c r="B8" s="154">
        <v>2026</v>
      </c>
      <c r="C8" s="278">
        <v>7.8906685580343749E-2</v>
      </c>
      <c r="D8" s="279">
        <v>0.5708704</v>
      </c>
      <c r="E8" s="279">
        <v>0.28321856000000001</v>
      </c>
      <c r="F8" s="280">
        <v>6.700435441965627E-2</v>
      </c>
    </row>
    <row r="9" spans="1:6">
      <c r="A9" s="154" t="s">
        <v>114</v>
      </c>
      <c r="B9" s="154">
        <v>2027</v>
      </c>
      <c r="C9" s="278">
        <v>7.9041841043061375E-2</v>
      </c>
      <c r="D9" s="279">
        <v>0.57323519999999994</v>
      </c>
      <c r="E9" s="279">
        <v>0.28652928</v>
      </c>
      <c r="F9" s="280">
        <v>6.1193678956938641E-2</v>
      </c>
    </row>
    <row r="10" spans="1:6">
      <c r="A10" s="154" t="s">
        <v>114</v>
      </c>
      <c r="B10" s="154">
        <v>2028</v>
      </c>
      <c r="C10" s="278">
        <v>7.9170412477825233E-2</v>
      </c>
      <c r="D10" s="279">
        <v>0.57548479999999991</v>
      </c>
      <c r="E10" s="279">
        <v>0.28967871999999989</v>
      </c>
      <c r="F10" s="280">
        <v>5.5666067522174803E-2</v>
      </c>
    </row>
    <row r="11" spans="1:6">
      <c r="A11" s="154" t="s">
        <v>114</v>
      </c>
      <c r="B11" s="154">
        <v>2029</v>
      </c>
      <c r="C11" s="278">
        <v>7.929185121563917E-2</v>
      </c>
      <c r="D11" s="279">
        <v>0.57760959999999995</v>
      </c>
      <c r="E11" s="279">
        <v>0.29265343999999999</v>
      </c>
      <c r="F11" s="280">
        <v>5.0445108784360863E-2</v>
      </c>
    </row>
    <row r="12" spans="1:6">
      <c r="A12" s="154" t="s">
        <v>114</v>
      </c>
      <c r="B12" s="154">
        <v>2030</v>
      </c>
      <c r="C12" s="278">
        <v>7.9405608587507059E-2</v>
      </c>
      <c r="D12" s="279">
        <v>0.57959999999999989</v>
      </c>
      <c r="E12" s="279">
        <v>0.29543999999999998</v>
      </c>
      <c r="F12" s="280">
        <v>4.5554391412492991E-2</v>
      </c>
    </row>
    <row r="13" spans="1:6">
      <c r="A13" s="154" t="s">
        <v>114</v>
      </c>
      <c r="B13" s="154">
        <v>2031</v>
      </c>
      <c r="C13" s="278">
        <v>7.9511135924432735E-2</v>
      </c>
      <c r="D13" s="279">
        <v>0.58144639999999992</v>
      </c>
      <c r="E13" s="279">
        <v>0.29802496000000001</v>
      </c>
      <c r="F13" s="280">
        <v>4.101750407556732E-2</v>
      </c>
    </row>
    <row r="14" spans="1:6">
      <c r="A14" s="154" t="s">
        <v>114</v>
      </c>
      <c r="B14" s="154">
        <v>2032</v>
      </c>
      <c r="C14" s="278">
        <v>7.9607884557420044E-2</v>
      </c>
      <c r="D14" s="279">
        <v>0.58313919999999997</v>
      </c>
      <c r="E14" s="279">
        <v>0.30039487999999998</v>
      </c>
      <c r="F14" s="280">
        <v>3.6858035442580019E-2</v>
      </c>
    </row>
    <row r="15" spans="1:6">
      <c r="A15" s="154" t="s">
        <v>114</v>
      </c>
      <c r="B15" s="154">
        <v>2033</v>
      </c>
      <c r="C15" s="278">
        <v>7.9695305817472847E-2</v>
      </c>
      <c r="D15" s="279">
        <v>0.58466879999999999</v>
      </c>
      <c r="E15" s="279">
        <v>0.30253632000000003</v>
      </c>
      <c r="F15" s="280">
        <v>3.3099574182527208E-2</v>
      </c>
    </row>
    <row r="16" spans="1:6">
      <c r="A16" s="154" t="s">
        <v>114</v>
      </c>
      <c r="B16" s="154">
        <v>2034</v>
      </c>
      <c r="C16" s="278">
        <v>7.9772851035595005E-2</v>
      </c>
      <c r="D16" s="279">
        <v>0.58602559999999992</v>
      </c>
      <c r="E16" s="279">
        <v>0.30443584000000001</v>
      </c>
      <c r="F16" s="280">
        <v>2.9765708964405061E-2</v>
      </c>
    </row>
    <row r="17" spans="1:7">
      <c r="A17" s="154" t="s">
        <v>114</v>
      </c>
      <c r="B17" s="154">
        <v>2035</v>
      </c>
      <c r="C17" s="278">
        <v>7.9839971542790364E-2</v>
      </c>
      <c r="D17" s="279">
        <v>0.58719999999999994</v>
      </c>
      <c r="E17" s="279">
        <v>0.30608000000000002</v>
      </c>
      <c r="F17" s="280">
        <v>2.6880028457209701E-2</v>
      </c>
      <c r="G17" s="68"/>
    </row>
    <row r="18" spans="1:7">
      <c r="A18" s="154" t="s">
        <v>114</v>
      </c>
      <c r="B18" s="154">
        <v>2036</v>
      </c>
      <c r="C18" s="278">
        <v>7.9896118670062771E-2</v>
      </c>
      <c r="D18" s="279">
        <v>0.58818239999999999</v>
      </c>
      <c r="E18" s="279">
        <v>0.30745536000000001</v>
      </c>
      <c r="F18" s="280">
        <v>2.446612132993729E-2</v>
      </c>
    </row>
    <row r="19" spans="1:7">
      <c r="A19" s="154" t="s">
        <v>114</v>
      </c>
      <c r="B19" s="154">
        <v>2037</v>
      </c>
      <c r="C19" s="278">
        <v>7.9940743748416088E-2</v>
      </c>
      <c r="D19" s="279">
        <v>0.58896320000000002</v>
      </c>
      <c r="E19" s="279">
        <v>0.30854848000000001</v>
      </c>
      <c r="F19" s="280">
        <v>2.2547576251583989E-2</v>
      </c>
    </row>
    <row r="20" spans="1:7">
      <c r="A20" s="154" t="s">
        <v>114</v>
      </c>
      <c r="B20" s="154">
        <v>2038</v>
      </c>
      <c r="C20" s="278">
        <v>7.997329810885416E-2</v>
      </c>
      <c r="D20" s="279">
        <v>0.58953279999999997</v>
      </c>
      <c r="E20" s="279">
        <v>0.30934592</v>
      </c>
      <c r="F20" s="280">
        <v>2.114798189114591E-2</v>
      </c>
    </row>
    <row r="21" spans="1:7">
      <c r="A21" s="154" t="s">
        <v>114</v>
      </c>
      <c r="B21" s="154">
        <v>2039</v>
      </c>
      <c r="C21" s="278">
        <v>7.9993233082380849E-2</v>
      </c>
      <c r="D21" s="279">
        <v>0.58988159999999989</v>
      </c>
      <c r="E21" s="279">
        <v>0.30983423999999998</v>
      </c>
      <c r="F21" s="280">
        <v>2.0290926917619221E-2</v>
      </c>
    </row>
    <row r="22" spans="1:7">
      <c r="A22" s="154" t="s">
        <v>114</v>
      </c>
      <c r="B22" s="154">
        <v>2040</v>
      </c>
      <c r="C22" s="278">
        <v>0.08</v>
      </c>
      <c r="D22" s="279">
        <v>0.59</v>
      </c>
      <c r="E22" s="279">
        <v>0.31</v>
      </c>
      <c r="F22" s="280">
        <v>2.000000000000007E-2</v>
      </c>
    </row>
    <row r="23" spans="1:7">
      <c r="A23" s="154" t="s">
        <v>114</v>
      </c>
      <c r="B23" s="154">
        <v>2041</v>
      </c>
      <c r="C23" s="278">
        <v>0.08</v>
      </c>
      <c r="D23" s="279">
        <v>0.59</v>
      </c>
      <c r="E23" s="279">
        <v>0.31</v>
      </c>
      <c r="F23" s="280">
        <v>2.000000000000007E-2</v>
      </c>
    </row>
    <row r="24" spans="1:7">
      <c r="A24" s="154" t="s">
        <v>114</v>
      </c>
      <c r="B24" s="154">
        <v>2042</v>
      </c>
      <c r="C24" s="278">
        <v>0.08</v>
      </c>
      <c r="D24" s="279">
        <v>0.59</v>
      </c>
      <c r="E24" s="279">
        <v>0.31</v>
      </c>
      <c r="F24" s="280">
        <v>2.000000000000007E-2</v>
      </c>
    </row>
    <row r="25" spans="1:7">
      <c r="A25" s="154" t="s">
        <v>114</v>
      </c>
      <c r="B25" s="154">
        <v>2043</v>
      </c>
      <c r="C25" s="278">
        <v>0.08</v>
      </c>
      <c r="D25" s="279">
        <v>0.59</v>
      </c>
      <c r="E25" s="279">
        <v>0.31</v>
      </c>
      <c r="F25" s="280">
        <v>2.000000000000007E-2</v>
      </c>
    </row>
    <row r="26" spans="1:7">
      <c r="A26" s="154" t="s">
        <v>114</v>
      </c>
      <c r="B26" s="154">
        <v>2044</v>
      </c>
      <c r="C26" s="278">
        <v>0.08</v>
      </c>
      <c r="D26" s="279">
        <v>0.59</v>
      </c>
      <c r="E26" s="279">
        <v>0.31</v>
      </c>
      <c r="F26" s="280">
        <v>2.000000000000007E-2</v>
      </c>
    </row>
    <row r="27" spans="1:7">
      <c r="A27" s="154" t="s">
        <v>114</v>
      </c>
      <c r="B27" s="154">
        <v>2045</v>
      </c>
      <c r="C27" s="278">
        <v>0.08</v>
      </c>
      <c r="D27" s="279">
        <v>0.59</v>
      </c>
      <c r="E27" s="279">
        <v>0.31</v>
      </c>
      <c r="F27" s="280">
        <v>2.000000000000007E-2</v>
      </c>
    </row>
    <row r="28" spans="1:7">
      <c r="A28" s="154" t="s">
        <v>114</v>
      </c>
      <c r="B28" s="154">
        <v>2046</v>
      </c>
      <c r="C28" s="278">
        <v>0.08</v>
      </c>
      <c r="D28" s="279">
        <v>0.59</v>
      </c>
      <c r="E28" s="279">
        <v>0.31</v>
      </c>
      <c r="F28" s="280">
        <v>2.000000000000007E-2</v>
      </c>
    </row>
    <row r="29" spans="1:7">
      <c r="A29" s="154" t="s">
        <v>114</v>
      </c>
      <c r="B29" s="154">
        <v>2047</v>
      </c>
      <c r="C29" s="278">
        <v>0.08</v>
      </c>
      <c r="D29" s="279">
        <v>0.59</v>
      </c>
      <c r="E29" s="279">
        <v>0.31</v>
      </c>
      <c r="F29" s="280">
        <v>2.000000000000007E-2</v>
      </c>
    </row>
    <row r="30" spans="1:7">
      <c r="A30" s="154" t="s">
        <v>114</v>
      </c>
      <c r="B30" s="154">
        <v>2048</v>
      </c>
      <c r="C30" s="278">
        <v>0.08</v>
      </c>
      <c r="D30" s="279">
        <v>0.59</v>
      </c>
      <c r="E30" s="279">
        <v>0.31</v>
      </c>
      <c r="F30" s="280">
        <v>2.000000000000007E-2</v>
      </c>
    </row>
    <row r="31" spans="1:7">
      <c r="A31" s="154" t="s">
        <v>114</v>
      </c>
      <c r="B31" s="154">
        <v>2049</v>
      </c>
      <c r="C31" s="278">
        <v>0.08</v>
      </c>
      <c r="D31" s="279">
        <v>0.59</v>
      </c>
      <c r="E31" s="279">
        <v>0.31</v>
      </c>
      <c r="F31" s="280">
        <v>2.000000000000007E-2</v>
      </c>
    </row>
    <row r="32" spans="1:7">
      <c r="A32" s="154" t="s">
        <v>114</v>
      </c>
      <c r="B32" s="154">
        <v>2050</v>
      </c>
      <c r="C32" s="278">
        <v>0.08</v>
      </c>
      <c r="D32" s="279">
        <v>0.59</v>
      </c>
      <c r="E32" s="279">
        <v>0.31</v>
      </c>
      <c r="F32" s="280">
        <v>2.000000000000007E-2</v>
      </c>
    </row>
    <row r="33" spans="1:6">
      <c r="A33" s="154" t="s">
        <v>116</v>
      </c>
      <c r="B33" s="154">
        <v>2020</v>
      </c>
      <c r="C33" s="278">
        <v>7.7988213680793131E-2</v>
      </c>
      <c r="D33" s="279">
        <v>0.55479999999999996</v>
      </c>
      <c r="E33" s="279">
        <v>0.26072000000000001</v>
      </c>
      <c r="F33" s="280">
        <v>0.1064917863192069</v>
      </c>
    </row>
    <row r="34" spans="1:6">
      <c r="A34" s="154" t="s">
        <v>116</v>
      </c>
      <c r="B34" s="154">
        <v>2021</v>
      </c>
      <c r="C34" s="278">
        <v>7.8151351262314261E-2</v>
      </c>
      <c r="D34" s="279">
        <v>0.55765439999999999</v>
      </c>
      <c r="E34" s="279">
        <v>0.26471615999999998</v>
      </c>
      <c r="F34" s="280">
        <v>9.9478088737685724E-2</v>
      </c>
    </row>
    <row r="35" spans="1:6">
      <c r="A35" s="154" t="s">
        <v>116</v>
      </c>
      <c r="B35" s="154">
        <v>2022</v>
      </c>
      <c r="C35" s="278">
        <v>7.8311196829858515E-2</v>
      </c>
      <c r="D35" s="279">
        <v>0.56045119999999993</v>
      </c>
      <c r="E35" s="279">
        <v>0.26863167999999998</v>
      </c>
      <c r="F35" s="280">
        <v>9.2605923170141463E-2</v>
      </c>
    </row>
    <row r="36" spans="1:6">
      <c r="A36" s="154" t="s">
        <v>116</v>
      </c>
      <c r="B36" s="154">
        <v>2023</v>
      </c>
      <c r="C36" s="278">
        <v>7.8467201714429752E-2</v>
      </c>
      <c r="D36" s="279">
        <v>0.56318080000000004</v>
      </c>
      <c r="E36" s="279">
        <v>0.27245311999999999</v>
      </c>
      <c r="F36" s="280">
        <v>8.5898878285570274E-2</v>
      </c>
    </row>
    <row r="37" spans="1:6">
      <c r="A37" s="154" t="s">
        <v>116</v>
      </c>
      <c r="B37" s="154">
        <v>2024</v>
      </c>
      <c r="C37" s="278">
        <v>7.8618817247031778E-2</v>
      </c>
      <c r="D37" s="279">
        <v>0.56583359999999994</v>
      </c>
      <c r="E37" s="279">
        <v>0.27616703999999997</v>
      </c>
      <c r="F37" s="280">
        <v>7.9380542752968228E-2</v>
      </c>
    </row>
    <row r="38" spans="1:6">
      <c r="A38" s="154" t="s">
        <v>116</v>
      </c>
      <c r="B38" s="154">
        <v>2025</v>
      </c>
      <c r="C38" s="278">
        <v>7.8765494758668494E-2</v>
      </c>
      <c r="D38" s="279">
        <v>0.56840000000000002</v>
      </c>
      <c r="E38" s="279">
        <v>0.27976000000000001</v>
      </c>
      <c r="F38" s="280">
        <v>7.3074505241331494E-2</v>
      </c>
    </row>
    <row r="39" spans="1:6">
      <c r="A39" s="154" t="s">
        <v>116</v>
      </c>
      <c r="B39" s="154">
        <v>2026</v>
      </c>
      <c r="C39" s="278">
        <v>7.8906685580343749E-2</v>
      </c>
      <c r="D39" s="279">
        <v>0.5708704</v>
      </c>
      <c r="E39" s="279">
        <v>0.28321856000000001</v>
      </c>
      <c r="F39" s="280">
        <v>6.700435441965627E-2</v>
      </c>
    </row>
    <row r="40" spans="1:6">
      <c r="A40" s="154" t="s">
        <v>116</v>
      </c>
      <c r="B40" s="154">
        <v>2027</v>
      </c>
      <c r="C40" s="278">
        <v>7.9041841043061375E-2</v>
      </c>
      <c r="D40" s="279">
        <v>0.57323519999999994</v>
      </c>
      <c r="E40" s="279">
        <v>0.28652928</v>
      </c>
      <c r="F40" s="280">
        <v>6.1193678956938641E-2</v>
      </c>
    </row>
    <row r="41" spans="1:6">
      <c r="A41" s="154" t="s">
        <v>116</v>
      </c>
      <c r="B41" s="154">
        <v>2028</v>
      </c>
      <c r="C41" s="278">
        <v>7.9170412477825233E-2</v>
      </c>
      <c r="D41" s="279">
        <v>0.57548479999999991</v>
      </c>
      <c r="E41" s="279">
        <v>0.28967871999999989</v>
      </c>
      <c r="F41" s="280">
        <v>5.5666067522174803E-2</v>
      </c>
    </row>
    <row r="42" spans="1:6">
      <c r="A42" s="154" t="s">
        <v>116</v>
      </c>
      <c r="B42" s="154">
        <v>2029</v>
      </c>
      <c r="C42" s="278">
        <v>7.929185121563917E-2</v>
      </c>
      <c r="D42" s="279">
        <v>0.57760959999999995</v>
      </c>
      <c r="E42" s="279">
        <v>0.29265343999999999</v>
      </c>
      <c r="F42" s="280">
        <v>5.0445108784360863E-2</v>
      </c>
    </row>
    <row r="43" spans="1:6">
      <c r="A43" s="154" t="s">
        <v>116</v>
      </c>
      <c r="B43" s="154">
        <v>2030</v>
      </c>
      <c r="C43" s="278">
        <v>7.9405608587507059E-2</v>
      </c>
      <c r="D43" s="279">
        <v>0.57959999999999989</v>
      </c>
      <c r="E43" s="279">
        <v>0.29543999999999998</v>
      </c>
      <c r="F43" s="280">
        <v>4.5554391412492991E-2</v>
      </c>
    </row>
    <row r="44" spans="1:6">
      <c r="A44" s="154" t="s">
        <v>116</v>
      </c>
      <c r="B44" s="154">
        <v>2031</v>
      </c>
      <c r="C44" s="278">
        <v>7.9511135924432735E-2</v>
      </c>
      <c r="D44" s="279">
        <v>0.58144639999999992</v>
      </c>
      <c r="E44" s="279">
        <v>0.29802496000000001</v>
      </c>
      <c r="F44" s="280">
        <v>4.101750407556732E-2</v>
      </c>
    </row>
    <row r="45" spans="1:6">
      <c r="A45" s="154" t="s">
        <v>116</v>
      </c>
      <c r="B45" s="154">
        <v>2032</v>
      </c>
      <c r="C45" s="278">
        <v>7.9607884557420044E-2</v>
      </c>
      <c r="D45" s="279">
        <v>0.58313919999999997</v>
      </c>
      <c r="E45" s="279">
        <v>0.30039487999999998</v>
      </c>
      <c r="F45" s="280">
        <v>3.6858035442580019E-2</v>
      </c>
    </row>
    <row r="46" spans="1:6">
      <c r="A46" s="154" t="s">
        <v>116</v>
      </c>
      <c r="B46" s="154">
        <v>2033</v>
      </c>
      <c r="C46" s="278">
        <v>7.9695305817472847E-2</v>
      </c>
      <c r="D46" s="279">
        <v>0.58466879999999999</v>
      </c>
      <c r="E46" s="279">
        <v>0.30253632000000003</v>
      </c>
      <c r="F46" s="280">
        <v>3.3099574182527208E-2</v>
      </c>
    </row>
    <row r="47" spans="1:6">
      <c r="A47" s="154" t="s">
        <v>116</v>
      </c>
      <c r="B47" s="154">
        <v>2034</v>
      </c>
      <c r="C47" s="278">
        <v>7.9772851035595005E-2</v>
      </c>
      <c r="D47" s="279">
        <v>0.58602559999999992</v>
      </c>
      <c r="E47" s="279">
        <v>0.30443584000000001</v>
      </c>
      <c r="F47" s="280">
        <v>2.9765708964405061E-2</v>
      </c>
    </row>
    <row r="48" spans="1:6">
      <c r="A48" s="154" t="s">
        <v>116</v>
      </c>
      <c r="B48" s="154">
        <v>2035</v>
      </c>
      <c r="C48" s="278">
        <v>7.9839971542790364E-2</v>
      </c>
      <c r="D48" s="279">
        <v>0.58719999999999994</v>
      </c>
      <c r="E48" s="279">
        <v>0.30608000000000002</v>
      </c>
      <c r="F48" s="280">
        <v>2.6880028457209701E-2</v>
      </c>
    </row>
    <row r="49" spans="1:6">
      <c r="A49" s="154" t="s">
        <v>116</v>
      </c>
      <c r="B49" s="154">
        <v>2036</v>
      </c>
      <c r="C49" s="278">
        <v>7.9896118670062771E-2</v>
      </c>
      <c r="D49" s="279">
        <v>0.58818239999999999</v>
      </c>
      <c r="E49" s="279">
        <v>0.30745536000000001</v>
      </c>
      <c r="F49" s="280">
        <v>2.446612132993729E-2</v>
      </c>
    </row>
    <row r="50" spans="1:6">
      <c r="A50" s="154" t="s">
        <v>116</v>
      </c>
      <c r="B50" s="154">
        <v>2037</v>
      </c>
      <c r="C50" s="278">
        <v>7.9940743748416088E-2</v>
      </c>
      <c r="D50" s="279">
        <v>0.58896320000000002</v>
      </c>
      <c r="E50" s="279">
        <v>0.30854848000000001</v>
      </c>
      <c r="F50" s="280">
        <v>2.2547576251583989E-2</v>
      </c>
    </row>
    <row r="51" spans="1:6">
      <c r="A51" s="154" t="s">
        <v>116</v>
      </c>
      <c r="B51" s="154">
        <v>2038</v>
      </c>
      <c r="C51" s="278">
        <v>7.997329810885416E-2</v>
      </c>
      <c r="D51" s="279">
        <v>0.58953279999999997</v>
      </c>
      <c r="E51" s="279">
        <v>0.30934592</v>
      </c>
      <c r="F51" s="280">
        <v>2.114798189114591E-2</v>
      </c>
    </row>
    <row r="52" spans="1:6">
      <c r="A52" s="154" t="s">
        <v>116</v>
      </c>
      <c r="B52" s="154">
        <v>2039</v>
      </c>
      <c r="C52" s="278">
        <v>7.9993233082380849E-2</v>
      </c>
      <c r="D52" s="279">
        <v>0.58988159999999989</v>
      </c>
      <c r="E52" s="279">
        <v>0.30983423999999998</v>
      </c>
      <c r="F52" s="280">
        <v>2.0290926917619221E-2</v>
      </c>
    </row>
    <row r="53" spans="1:6">
      <c r="A53" s="154" t="s">
        <v>116</v>
      </c>
      <c r="B53" s="154">
        <v>2040</v>
      </c>
      <c r="C53" s="278">
        <v>0.08</v>
      </c>
      <c r="D53" s="279">
        <v>0.59</v>
      </c>
      <c r="E53" s="279">
        <v>0.31</v>
      </c>
      <c r="F53" s="280">
        <v>2.000000000000007E-2</v>
      </c>
    </row>
    <row r="54" spans="1:6">
      <c r="A54" s="154" t="s">
        <v>116</v>
      </c>
      <c r="B54" s="154">
        <v>2041</v>
      </c>
      <c r="C54" s="278">
        <v>0.08</v>
      </c>
      <c r="D54" s="279">
        <v>0.59</v>
      </c>
      <c r="E54" s="279">
        <v>0.31</v>
      </c>
      <c r="F54" s="280">
        <v>2.000000000000007E-2</v>
      </c>
    </row>
    <row r="55" spans="1:6">
      <c r="A55" s="154" t="s">
        <v>116</v>
      </c>
      <c r="B55" s="154">
        <v>2042</v>
      </c>
      <c r="C55" s="278">
        <v>0.08</v>
      </c>
      <c r="D55" s="279">
        <v>0.59</v>
      </c>
      <c r="E55" s="279">
        <v>0.31</v>
      </c>
      <c r="F55" s="280">
        <v>2.000000000000007E-2</v>
      </c>
    </row>
    <row r="56" spans="1:6">
      <c r="A56" s="154" t="s">
        <v>116</v>
      </c>
      <c r="B56" s="154">
        <v>2043</v>
      </c>
      <c r="C56" s="278">
        <v>0.08</v>
      </c>
      <c r="D56" s="279">
        <v>0.59</v>
      </c>
      <c r="E56" s="279">
        <v>0.31</v>
      </c>
      <c r="F56" s="280">
        <v>2.000000000000007E-2</v>
      </c>
    </row>
    <row r="57" spans="1:6">
      <c r="A57" s="154" t="s">
        <v>116</v>
      </c>
      <c r="B57" s="154">
        <v>2044</v>
      </c>
      <c r="C57" s="278">
        <v>0.08</v>
      </c>
      <c r="D57" s="279">
        <v>0.59</v>
      </c>
      <c r="E57" s="279">
        <v>0.31</v>
      </c>
      <c r="F57" s="280">
        <v>2.000000000000007E-2</v>
      </c>
    </row>
    <row r="58" spans="1:6">
      <c r="A58" s="154" t="s">
        <v>116</v>
      </c>
      <c r="B58" s="154">
        <v>2045</v>
      </c>
      <c r="C58" s="278">
        <v>0.08</v>
      </c>
      <c r="D58" s="279">
        <v>0.59</v>
      </c>
      <c r="E58" s="279">
        <v>0.31</v>
      </c>
      <c r="F58" s="280">
        <v>2.000000000000007E-2</v>
      </c>
    </row>
    <row r="59" spans="1:6">
      <c r="A59" s="154" t="s">
        <v>116</v>
      </c>
      <c r="B59" s="154">
        <v>2046</v>
      </c>
      <c r="C59" s="278">
        <v>0.08</v>
      </c>
      <c r="D59" s="279">
        <v>0.59</v>
      </c>
      <c r="E59" s="279">
        <v>0.31</v>
      </c>
      <c r="F59" s="280">
        <v>2.000000000000007E-2</v>
      </c>
    </row>
    <row r="60" spans="1:6">
      <c r="A60" s="154" t="s">
        <v>116</v>
      </c>
      <c r="B60" s="154">
        <v>2047</v>
      </c>
      <c r="C60" s="278">
        <v>0.08</v>
      </c>
      <c r="D60" s="279">
        <v>0.59</v>
      </c>
      <c r="E60" s="279">
        <v>0.31</v>
      </c>
      <c r="F60" s="280">
        <v>2.000000000000007E-2</v>
      </c>
    </row>
    <row r="61" spans="1:6">
      <c r="A61" s="154" t="s">
        <v>116</v>
      </c>
      <c r="B61" s="154">
        <v>2048</v>
      </c>
      <c r="C61" s="278">
        <v>0.08</v>
      </c>
      <c r="D61" s="279">
        <v>0.59</v>
      </c>
      <c r="E61" s="279">
        <v>0.31</v>
      </c>
      <c r="F61" s="280">
        <v>2.000000000000007E-2</v>
      </c>
    </row>
    <row r="62" spans="1:6">
      <c r="A62" s="154" t="s">
        <v>116</v>
      </c>
      <c r="B62" s="154">
        <v>2049</v>
      </c>
      <c r="C62" s="278">
        <v>0.08</v>
      </c>
      <c r="D62" s="279">
        <v>0.59</v>
      </c>
      <c r="E62" s="279">
        <v>0.31</v>
      </c>
      <c r="F62" s="280">
        <v>2.000000000000007E-2</v>
      </c>
    </row>
    <row r="63" spans="1:6">
      <c r="A63" s="154" t="s">
        <v>116</v>
      </c>
      <c r="B63" s="154">
        <v>2050</v>
      </c>
      <c r="C63" s="278">
        <v>0.08</v>
      </c>
      <c r="D63" s="279">
        <v>0.59</v>
      </c>
      <c r="E63" s="279">
        <v>0.31</v>
      </c>
      <c r="F63" s="280">
        <v>2.000000000000007E-2</v>
      </c>
    </row>
    <row r="64" spans="1:6">
      <c r="A64" s="154" t="s">
        <v>118</v>
      </c>
      <c r="B64" s="154">
        <v>2020</v>
      </c>
      <c r="C64" s="278">
        <v>7.7988213680793131E-2</v>
      </c>
      <c r="D64" s="279">
        <v>0.55479999999999996</v>
      </c>
      <c r="E64" s="279">
        <v>0.26072000000000001</v>
      </c>
      <c r="F64" s="280">
        <v>0.1064917863192069</v>
      </c>
    </row>
    <row r="65" spans="1:6">
      <c r="A65" s="154" t="s">
        <v>118</v>
      </c>
      <c r="B65" s="154">
        <v>2021</v>
      </c>
      <c r="C65" s="278">
        <v>7.8151351262314261E-2</v>
      </c>
      <c r="D65" s="279">
        <v>0.55765439999999999</v>
      </c>
      <c r="E65" s="279">
        <v>0.26471615999999998</v>
      </c>
      <c r="F65" s="280">
        <v>9.9478088737685724E-2</v>
      </c>
    </row>
    <row r="66" spans="1:6">
      <c r="A66" s="154" t="s">
        <v>118</v>
      </c>
      <c r="B66" s="154">
        <v>2022</v>
      </c>
      <c r="C66" s="278">
        <v>7.8311196829858515E-2</v>
      </c>
      <c r="D66" s="279">
        <v>0.56045119999999993</v>
      </c>
      <c r="E66" s="279">
        <v>0.26863167999999998</v>
      </c>
      <c r="F66" s="280">
        <v>9.2605923170141463E-2</v>
      </c>
    </row>
    <row r="67" spans="1:6">
      <c r="A67" s="154" t="s">
        <v>118</v>
      </c>
      <c r="B67" s="154">
        <v>2023</v>
      </c>
      <c r="C67" s="278">
        <v>7.8467201714429752E-2</v>
      </c>
      <c r="D67" s="279">
        <v>0.56318080000000004</v>
      </c>
      <c r="E67" s="279">
        <v>0.27245311999999999</v>
      </c>
      <c r="F67" s="280">
        <v>8.5898878285570274E-2</v>
      </c>
    </row>
    <row r="68" spans="1:6">
      <c r="A68" s="154" t="s">
        <v>118</v>
      </c>
      <c r="B68" s="154">
        <v>2024</v>
      </c>
      <c r="C68" s="278">
        <v>7.8618817247031778E-2</v>
      </c>
      <c r="D68" s="279">
        <v>0.56583359999999994</v>
      </c>
      <c r="E68" s="279">
        <v>0.27616703999999997</v>
      </c>
      <c r="F68" s="280">
        <v>7.9380542752968228E-2</v>
      </c>
    </row>
    <row r="69" spans="1:6">
      <c r="A69" s="154" t="s">
        <v>118</v>
      </c>
      <c r="B69" s="154">
        <v>2025</v>
      </c>
      <c r="C69" s="278">
        <v>7.8765494758668494E-2</v>
      </c>
      <c r="D69" s="279">
        <v>0.56840000000000002</v>
      </c>
      <c r="E69" s="279">
        <v>0.27976000000000001</v>
      </c>
      <c r="F69" s="280">
        <v>7.3074505241331494E-2</v>
      </c>
    </row>
    <row r="70" spans="1:6">
      <c r="A70" s="154" t="s">
        <v>118</v>
      </c>
      <c r="B70" s="154">
        <v>2026</v>
      </c>
      <c r="C70" s="278">
        <v>7.8906685580343749E-2</v>
      </c>
      <c r="D70" s="279">
        <v>0.5708704</v>
      </c>
      <c r="E70" s="279">
        <v>0.28321856000000001</v>
      </c>
      <c r="F70" s="280">
        <v>6.700435441965627E-2</v>
      </c>
    </row>
    <row r="71" spans="1:6">
      <c r="A71" s="154" t="s">
        <v>118</v>
      </c>
      <c r="B71" s="154">
        <v>2027</v>
      </c>
      <c r="C71" s="278">
        <v>7.9041841043061375E-2</v>
      </c>
      <c r="D71" s="279">
        <v>0.57323519999999994</v>
      </c>
      <c r="E71" s="279">
        <v>0.28652928</v>
      </c>
      <c r="F71" s="280">
        <v>6.1193678956938641E-2</v>
      </c>
    </row>
    <row r="72" spans="1:6">
      <c r="A72" s="154" t="s">
        <v>118</v>
      </c>
      <c r="B72" s="154">
        <v>2028</v>
      </c>
      <c r="C72" s="278">
        <v>7.9170412477825233E-2</v>
      </c>
      <c r="D72" s="279">
        <v>0.57548479999999991</v>
      </c>
      <c r="E72" s="279">
        <v>0.28967871999999989</v>
      </c>
      <c r="F72" s="280">
        <v>5.5666067522174803E-2</v>
      </c>
    </row>
    <row r="73" spans="1:6">
      <c r="A73" s="154" t="s">
        <v>118</v>
      </c>
      <c r="B73" s="154">
        <v>2029</v>
      </c>
      <c r="C73" s="278">
        <v>7.929185121563917E-2</v>
      </c>
      <c r="D73" s="279">
        <v>0.57760959999999995</v>
      </c>
      <c r="E73" s="279">
        <v>0.29265343999999999</v>
      </c>
      <c r="F73" s="280">
        <v>5.0445108784360863E-2</v>
      </c>
    </row>
    <row r="74" spans="1:6">
      <c r="A74" s="154" t="s">
        <v>118</v>
      </c>
      <c r="B74" s="154">
        <v>2030</v>
      </c>
      <c r="C74" s="278">
        <v>7.9405608587507059E-2</v>
      </c>
      <c r="D74" s="279">
        <v>0.57959999999999989</v>
      </c>
      <c r="E74" s="279">
        <v>0.29543999999999998</v>
      </c>
      <c r="F74" s="280">
        <v>4.5554391412492991E-2</v>
      </c>
    </row>
    <row r="75" spans="1:6">
      <c r="A75" s="154" t="s">
        <v>118</v>
      </c>
      <c r="B75" s="154">
        <v>2031</v>
      </c>
      <c r="C75" s="278">
        <v>7.9511135924432735E-2</v>
      </c>
      <c r="D75" s="279">
        <v>0.58144639999999992</v>
      </c>
      <c r="E75" s="279">
        <v>0.29802496000000001</v>
      </c>
      <c r="F75" s="280">
        <v>4.101750407556732E-2</v>
      </c>
    </row>
    <row r="76" spans="1:6">
      <c r="A76" s="154" t="s">
        <v>118</v>
      </c>
      <c r="B76" s="154">
        <v>2032</v>
      </c>
      <c r="C76" s="278">
        <v>7.9607884557420044E-2</v>
      </c>
      <c r="D76" s="279">
        <v>0.58313919999999997</v>
      </c>
      <c r="E76" s="279">
        <v>0.30039487999999998</v>
      </c>
      <c r="F76" s="280">
        <v>3.6858035442580019E-2</v>
      </c>
    </row>
    <row r="77" spans="1:6">
      <c r="A77" s="154" t="s">
        <v>118</v>
      </c>
      <c r="B77" s="154">
        <v>2033</v>
      </c>
      <c r="C77" s="278">
        <v>7.9695305817472847E-2</v>
      </c>
      <c r="D77" s="279">
        <v>0.58466879999999999</v>
      </c>
      <c r="E77" s="279">
        <v>0.30253632000000003</v>
      </c>
      <c r="F77" s="280">
        <v>3.3099574182527208E-2</v>
      </c>
    </row>
    <row r="78" spans="1:6">
      <c r="A78" s="154" t="s">
        <v>118</v>
      </c>
      <c r="B78" s="154">
        <v>2034</v>
      </c>
      <c r="C78" s="278">
        <v>7.9772851035595005E-2</v>
      </c>
      <c r="D78" s="279">
        <v>0.58602559999999992</v>
      </c>
      <c r="E78" s="279">
        <v>0.30443584000000001</v>
      </c>
      <c r="F78" s="280">
        <v>2.9765708964405061E-2</v>
      </c>
    </row>
    <row r="79" spans="1:6">
      <c r="A79" s="154" t="s">
        <v>118</v>
      </c>
      <c r="B79" s="154">
        <v>2035</v>
      </c>
      <c r="C79" s="278">
        <v>7.9839971542790364E-2</v>
      </c>
      <c r="D79" s="279">
        <v>0.58719999999999994</v>
      </c>
      <c r="E79" s="279">
        <v>0.30608000000000002</v>
      </c>
      <c r="F79" s="280">
        <v>2.6880028457209701E-2</v>
      </c>
    </row>
    <row r="80" spans="1:6">
      <c r="A80" s="154" t="s">
        <v>118</v>
      </c>
      <c r="B80" s="154">
        <v>2036</v>
      </c>
      <c r="C80" s="278">
        <v>7.9896118670062771E-2</v>
      </c>
      <c r="D80" s="279">
        <v>0.58818239999999999</v>
      </c>
      <c r="E80" s="279">
        <v>0.30745536000000001</v>
      </c>
      <c r="F80" s="280">
        <v>2.446612132993729E-2</v>
      </c>
    </row>
    <row r="81" spans="1:6">
      <c r="A81" s="154" t="s">
        <v>118</v>
      </c>
      <c r="B81" s="154">
        <v>2037</v>
      </c>
      <c r="C81" s="278">
        <v>7.9940743748416088E-2</v>
      </c>
      <c r="D81" s="279">
        <v>0.58896320000000002</v>
      </c>
      <c r="E81" s="279">
        <v>0.30854848000000001</v>
      </c>
      <c r="F81" s="280">
        <v>2.2547576251583989E-2</v>
      </c>
    </row>
    <row r="82" spans="1:6">
      <c r="A82" s="154" t="s">
        <v>118</v>
      </c>
      <c r="B82" s="154">
        <v>2038</v>
      </c>
      <c r="C82" s="278">
        <v>7.997329810885416E-2</v>
      </c>
      <c r="D82" s="279">
        <v>0.58953279999999997</v>
      </c>
      <c r="E82" s="279">
        <v>0.30934592</v>
      </c>
      <c r="F82" s="280">
        <v>2.114798189114591E-2</v>
      </c>
    </row>
    <row r="83" spans="1:6">
      <c r="A83" s="154" t="s">
        <v>118</v>
      </c>
      <c r="B83" s="154">
        <v>2039</v>
      </c>
      <c r="C83" s="278">
        <v>7.9993233082380849E-2</v>
      </c>
      <c r="D83" s="279">
        <v>0.58988159999999989</v>
      </c>
      <c r="E83" s="279">
        <v>0.30983423999999998</v>
      </c>
      <c r="F83" s="280">
        <v>2.0290926917619221E-2</v>
      </c>
    </row>
    <row r="84" spans="1:6">
      <c r="A84" s="154" t="s">
        <v>118</v>
      </c>
      <c r="B84" s="154">
        <v>2040</v>
      </c>
      <c r="C84" s="278">
        <v>0.08</v>
      </c>
      <c r="D84" s="279">
        <v>0.59</v>
      </c>
      <c r="E84" s="279">
        <v>0.31</v>
      </c>
      <c r="F84" s="280">
        <v>2.000000000000007E-2</v>
      </c>
    </row>
    <row r="85" spans="1:6">
      <c r="A85" s="154" t="s">
        <v>118</v>
      </c>
      <c r="B85" s="154">
        <v>2041</v>
      </c>
      <c r="C85" s="278">
        <v>0.08</v>
      </c>
      <c r="D85" s="279">
        <v>0.59</v>
      </c>
      <c r="E85" s="279">
        <v>0.31</v>
      </c>
      <c r="F85" s="280">
        <v>2.000000000000007E-2</v>
      </c>
    </row>
    <row r="86" spans="1:6">
      <c r="A86" s="154" t="s">
        <v>118</v>
      </c>
      <c r="B86" s="154">
        <v>2042</v>
      </c>
      <c r="C86" s="278">
        <v>0.08</v>
      </c>
      <c r="D86" s="279">
        <v>0.59</v>
      </c>
      <c r="E86" s="279">
        <v>0.31</v>
      </c>
      <c r="F86" s="280">
        <v>2.000000000000007E-2</v>
      </c>
    </row>
    <row r="87" spans="1:6">
      <c r="A87" s="154" t="s">
        <v>118</v>
      </c>
      <c r="B87" s="154">
        <v>2043</v>
      </c>
      <c r="C87" s="278">
        <v>0.08</v>
      </c>
      <c r="D87" s="279">
        <v>0.59</v>
      </c>
      <c r="E87" s="279">
        <v>0.31</v>
      </c>
      <c r="F87" s="280">
        <v>2.000000000000007E-2</v>
      </c>
    </row>
    <row r="88" spans="1:6">
      <c r="A88" s="154" t="s">
        <v>118</v>
      </c>
      <c r="B88" s="154">
        <v>2044</v>
      </c>
      <c r="C88" s="278">
        <v>0.08</v>
      </c>
      <c r="D88" s="279">
        <v>0.59</v>
      </c>
      <c r="E88" s="279">
        <v>0.31</v>
      </c>
      <c r="F88" s="280">
        <v>2.000000000000007E-2</v>
      </c>
    </row>
    <row r="89" spans="1:6">
      <c r="A89" s="154" t="s">
        <v>118</v>
      </c>
      <c r="B89" s="154">
        <v>2045</v>
      </c>
      <c r="C89" s="278">
        <v>0.08</v>
      </c>
      <c r="D89" s="279">
        <v>0.59</v>
      </c>
      <c r="E89" s="279">
        <v>0.31</v>
      </c>
      <c r="F89" s="280">
        <v>2.000000000000007E-2</v>
      </c>
    </row>
    <row r="90" spans="1:6">
      <c r="A90" s="154" t="s">
        <v>118</v>
      </c>
      <c r="B90" s="154">
        <v>2046</v>
      </c>
      <c r="C90" s="278">
        <v>0.08</v>
      </c>
      <c r="D90" s="279">
        <v>0.59</v>
      </c>
      <c r="E90" s="279">
        <v>0.31</v>
      </c>
      <c r="F90" s="280">
        <v>2.000000000000007E-2</v>
      </c>
    </row>
    <row r="91" spans="1:6">
      <c r="A91" s="154" t="s">
        <v>118</v>
      </c>
      <c r="B91" s="154">
        <v>2047</v>
      </c>
      <c r="C91" s="278">
        <v>0.08</v>
      </c>
      <c r="D91" s="279">
        <v>0.59</v>
      </c>
      <c r="E91" s="279">
        <v>0.31</v>
      </c>
      <c r="F91" s="280">
        <v>2.000000000000007E-2</v>
      </c>
    </row>
    <row r="92" spans="1:6">
      <c r="A92" s="154" t="s">
        <v>118</v>
      </c>
      <c r="B92" s="154">
        <v>2048</v>
      </c>
      <c r="C92" s="278">
        <v>0.08</v>
      </c>
      <c r="D92" s="279">
        <v>0.59</v>
      </c>
      <c r="E92" s="279">
        <v>0.31</v>
      </c>
      <c r="F92" s="280">
        <v>2.000000000000007E-2</v>
      </c>
    </row>
    <row r="93" spans="1:6">
      <c r="A93" s="154" t="s">
        <v>118</v>
      </c>
      <c r="B93" s="154">
        <v>2049</v>
      </c>
      <c r="C93" s="278">
        <v>0.08</v>
      </c>
      <c r="D93" s="279">
        <v>0.59</v>
      </c>
      <c r="E93" s="279">
        <v>0.31</v>
      </c>
      <c r="F93" s="280">
        <v>2.000000000000007E-2</v>
      </c>
    </row>
    <row r="94" spans="1:6">
      <c r="A94" s="154" t="s">
        <v>118</v>
      </c>
      <c r="B94" s="154">
        <v>2050</v>
      </c>
      <c r="C94" s="278">
        <v>0.08</v>
      </c>
      <c r="D94" s="279">
        <v>0.59</v>
      </c>
      <c r="E94" s="279">
        <v>0.31</v>
      </c>
      <c r="F94" s="280">
        <v>2.000000000000007E-2</v>
      </c>
    </row>
    <row r="95" spans="1:6">
      <c r="A95" s="154" t="s">
        <v>120</v>
      </c>
      <c r="B95" s="154">
        <v>2020</v>
      </c>
      <c r="C95" s="278">
        <v>7.7988213680793131E-2</v>
      </c>
      <c r="D95" s="279">
        <v>0.55479999999999996</v>
      </c>
      <c r="E95" s="279">
        <v>0.26072000000000001</v>
      </c>
      <c r="F95" s="280">
        <v>0.1064917863192069</v>
      </c>
    </row>
    <row r="96" spans="1:6">
      <c r="A96" s="154" t="s">
        <v>120</v>
      </c>
      <c r="B96" s="154">
        <v>2021</v>
      </c>
      <c r="C96" s="278">
        <v>7.8151351262314261E-2</v>
      </c>
      <c r="D96" s="279">
        <v>0.55765439999999999</v>
      </c>
      <c r="E96" s="279">
        <v>0.26471615999999998</v>
      </c>
      <c r="F96" s="280">
        <v>9.9478088737685724E-2</v>
      </c>
    </row>
    <row r="97" spans="1:6">
      <c r="A97" s="154" t="s">
        <v>120</v>
      </c>
      <c r="B97" s="154">
        <v>2022</v>
      </c>
      <c r="C97" s="278">
        <v>7.8311196829858515E-2</v>
      </c>
      <c r="D97" s="279">
        <v>0.56045119999999993</v>
      </c>
      <c r="E97" s="279">
        <v>0.26863167999999998</v>
      </c>
      <c r="F97" s="280">
        <v>9.2605923170141463E-2</v>
      </c>
    </row>
    <row r="98" spans="1:6">
      <c r="A98" s="154" t="s">
        <v>120</v>
      </c>
      <c r="B98" s="154">
        <v>2023</v>
      </c>
      <c r="C98" s="278">
        <v>7.8467201714429752E-2</v>
      </c>
      <c r="D98" s="279">
        <v>0.56318080000000004</v>
      </c>
      <c r="E98" s="279">
        <v>0.27245311999999999</v>
      </c>
      <c r="F98" s="280">
        <v>8.5898878285570274E-2</v>
      </c>
    </row>
    <row r="99" spans="1:6">
      <c r="A99" s="154" t="s">
        <v>120</v>
      </c>
      <c r="B99" s="154">
        <v>2024</v>
      </c>
      <c r="C99" s="278">
        <v>7.8618817247031778E-2</v>
      </c>
      <c r="D99" s="279">
        <v>0.56583359999999994</v>
      </c>
      <c r="E99" s="279">
        <v>0.27616703999999997</v>
      </c>
      <c r="F99" s="280">
        <v>7.9380542752968228E-2</v>
      </c>
    </row>
    <row r="100" spans="1:6">
      <c r="A100" s="154" t="s">
        <v>120</v>
      </c>
      <c r="B100" s="154">
        <v>2025</v>
      </c>
      <c r="C100" s="278">
        <v>7.8765494758668494E-2</v>
      </c>
      <c r="D100" s="279">
        <v>0.56840000000000002</v>
      </c>
      <c r="E100" s="279">
        <v>0.27976000000000001</v>
      </c>
      <c r="F100" s="280">
        <v>7.3074505241331494E-2</v>
      </c>
    </row>
    <row r="101" spans="1:6">
      <c r="A101" s="154" t="s">
        <v>120</v>
      </c>
      <c r="B101" s="154">
        <v>2026</v>
      </c>
      <c r="C101" s="278">
        <v>7.8906685580343749E-2</v>
      </c>
      <c r="D101" s="279">
        <v>0.5708704</v>
      </c>
      <c r="E101" s="279">
        <v>0.28321856000000001</v>
      </c>
      <c r="F101" s="280">
        <v>6.700435441965627E-2</v>
      </c>
    </row>
    <row r="102" spans="1:6">
      <c r="A102" s="154" t="s">
        <v>120</v>
      </c>
      <c r="B102" s="154">
        <v>2027</v>
      </c>
      <c r="C102" s="278">
        <v>7.9041841043061375E-2</v>
      </c>
      <c r="D102" s="279">
        <v>0.57323519999999994</v>
      </c>
      <c r="E102" s="279">
        <v>0.28652928</v>
      </c>
      <c r="F102" s="280">
        <v>6.1193678956938641E-2</v>
      </c>
    </row>
    <row r="103" spans="1:6">
      <c r="A103" s="154" t="s">
        <v>120</v>
      </c>
      <c r="B103" s="154">
        <v>2028</v>
      </c>
      <c r="C103" s="278">
        <v>7.9170412477825233E-2</v>
      </c>
      <c r="D103" s="279">
        <v>0.57548479999999991</v>
      </c>
      <c r="E103" s="279">
        <v>0.28967871999999989</v>
      </c>
      <c r="F103" s="280">
        <v>5.5666067522174803E-2</v>
      </c>
    </row>
    <row r="104" spans="1:6">
      <c r="A104" s="154" t="s">
        <v>120</v>
      </c>
      <c r="B104" s="154">
        <v>2029</v>
      </c>
      <c r="C104" s="278">
        <v>7.929185121563917E-2</v>
      </c>
      <c r="D104" s="279">
        <v>0.57760959999999995</v>
      </c>
      <c r="E104" s="279">
        <v>0.29265343999999999</v>
      </c>
      <c r="F104" s="280">
        <v>5.0445108784360863E-2</v>
      </c>
    </row>
    <row r="105" spans="1:6">
      <c r="A105" s="154" t="s">
        <v>120</v>
      </c>
      <c r="B105" s="154">
        <v>2030</v>
      </c>
      <c r="C105" s="278">
        <v>7.9405608587507059E-2</v>
      </c>
      <c r="D105" s="279">
        <v>0.57959999999999989</v>
      </c>
      <c r="E105" s="279">
        <v>0.29543999999999998</v>
      </c>
      <c r="F105" s="280">
        <v>4.5554391412492991E-2</v>
      </c>
    </row>
    <row r="106" spans="1:6">
      <c r="A106" s="154" t="s">
        <v>120</v>
      </c>
      <c r="B106" s="154">
        <v>2031</v>
      </c>
      <c r="C106" s="278">
        <v>7.9511135924432735E-2</v>
      </c>
      <c r="D106" s="279">
        <v>0.58144639999999992</v>
      </c>
      <c r="E106" s="279">
        <v>0.29802496000000001</v>
      </c>
      <c r="F106" s="280">
        <v>4.101750407556732E-2</v>
      </c>
    </row>
    <row r="107" spans="1:6">
      <c r="A107" s="154" t="s">
        <v>120</v>
      </c>
      <c r="B107" s="154">
        <v>2032</v>
      </c>
      <c r="C107" s="278">
        <v>7.9607884557420044E-2</v>
      </c>
      <c r="D107" s="279">
        <v>0.58313919999999997</v>
      </c>
      <c r="E107" s="279">
        <v>0.30039487999999998</v>
      </c>
      <c r="F107" s="280">
        <v>3.6858035442580019E-2</v>
      </c>
    </row>
    <row r="108" spans="1:6">
      <c r="A108" s="154" t="s">
        <v>120</v>
      </c>
      <c r="B108" s="154">
        <v>2033</v>
      </c>
      <c r="C108" s="278">
        <v>7.9695305817472847E-2</v>
      </c>
      <c r="D108" s="279">
        <v>0.58466879999999999</v>
      </c>
      <c r="E108" s="279">
        <v>0.30253632000000003</v>
      </c>
      <c r="F108" s="280">
        <v>3.3099574182527208E-2</v>
      </c>
    </row>
    <row r="109" spans="1:6">
      <c r="A109" s="154" t="s">
        <v>120</v>
      </c>
      <c r="B109" s="154">
        <v>2034</v>
      </c>
      <c r="C109" s="278">
        <v>7.9772851035595005E-2</v>
      </c>
      <c r="D109" s="279">
        <v>0.58602559999999992</v>
      </c>
      <c r="E109" s="279">
        <v>0.30443584000000001</v>
      </c>
      <c r="F109" s="280">
        <v>2.9765708964405061E-2</v>
      </c>
    </row>
    <row r="110" spans="1:6">
      <c r="A110" s="154" t="s">
        <v>120</v>
      </c>
      <c r="B110" s="154">
        <v>2035</v>
      </c>
      <c r="C110" s="278">
        <v>7.9839971542790364E-2</v>
      </c>
      <c r="D110" s="279">
        <v>0.58719999999999994</v>
      </c>
      <c r="E110" s="279">
        <v>0.30608000000000002</v>
      </c>
      <c r="F110" s="280">
        <v>2.6880028457209701E-2</v>
      </c>
    </row>
    <row r="111" spans="1:6">
      <c r="A111" s="154" t="s">
        <v>120</v>
      </c>
      <c r="B111" s="154">
        <v>2036</v>
      </c>
      <c r="C111" s="278">
        <v>7.9896118670062771E-2</v>
      </c>
      <c r="D111" s="279">
        <v>0.58818239999999999</v>
      </c>
      <c r="E111" s="279">
        <v>0.30745536000000001</v>
      </c>
      <c r="F111" s="280">
        <v>2.446612132993729E-2</v>
      </c>
    </row>
    <row r="112" spans="1:6">
      <c r="A112" s="154" t="s">
        <v>120</v>
      </c>
      <c r="B112" s="154">
        <v>2037</v>
      </c>
      <c r="C112" s="278">
        <v>7.9940743748416088E-2</v>
      </c>
      <c r="D112" s="279">
        <v>0.58896320000000002</v>
      </c>
      <c r="E112" s="279">
        <v>0.30854848000000001</v>
      </c>
      <c r="F112" s="280">
        <v>2.2547576251583989E-2</v>
      </c>
    </row>
    <row r="113" spans="1:6">
      <c r="A113" s="154" t="s">
        <v>120</v>
      </c>
      <c r="B113" s="154">
        <v>2038</v>
      </c>
      <c r="C113" s="278">
        <v>7.997329810885416E-2</v>
      </c>
      <c r="D113" s="279">
        <v>0.58953279999999997</v>
      </c>
      <c r="E113" s="279">
        <v>0.30934592</v>
      </c>
      <c r="F113" s="280">
        <v>2.114798189114591E-2</v>
      </c>
    </row>
    <row r="114" spans="1:6">
      <c r="A114" s="154" t="s">
        <v>120</v>
      </c>
      <c r="B114" s="154">
        <v>2039</v>
      </c>
      <c r="C114" s="278">
        <v>7.9993233082380849E-2</v>
      </c>
      <c r="D114" s="279">
        <v>0.58988159999999989</v>
      </c>
      <c r="E114" s="279">
        <v>0.30983423999999998</v>
      </c>
      <c r="F114" s="280">
        <v>2.0290926917619221E-2</v>
      </c>
    </row>
    <row r="115" spans="1:6">
      <c r="A115" s="154" t="s">
        <v>120</v>
      </c>
      <c r="B115" s="154">
        <v>2040</v>
      </c>
      <c r="C115" s="278">
        <v>0.08</v>
      </c>
      <c r="D115" s="279">
        <v>0.59</v>
      </c>
      <c r="E115" s="279">
        <v>0.31</v>
      </c>
      <c r="F115" s="280">
        <v>2.000000000000007E-2</v>
      </c>
    </row>
    <row r="116" spans="1:6">
      <c r="A116" s="154" t="s">
        <v>120</v>
      </c>
      <c r="B116" s="154">
        <v>2041</v>
      </c>
      <c r="C116" s="278">
        <v>0.08</v>
      </c>
      <c r="D116" s="279">
        <v>0.59</v>
      </c>
      <c r="E116" s="279">
        <v>0.31</v>
      </c>
      <c r="F116" s="280">
        <v>2.000000000000007E-2</v>
      </c>
    </row>
    <row r="117" spans="1:6">
      <c r="A117" s="154" t="s">
        <v>120</v>
      </c>
      <c r="B117" s="154">
        <v>2042</v>
      </c>
      <c r="C117" s="278">
        <v>0.08</v>
      </c>
      <c r="D117" s="279">
        <v>0.59</v>
      </c>
      <c r="E117" s="279">
        <v>0.31</v>
      </c>
      <c r="F117" s="280">
        <v>2.000000000000007E-2</v>
      </c>
    </row>
    <row r="118" spans="1:6">
      <c r="A118" s="154" t="s">
        <v>120</v>
      </c>
      <c r="B118" s="154">
        <v>2043</v>
      </c>
      <c r="C118" s="278">
        <v>0.08</v>
      </c>
      <c r="D118" s="279">
        <v>0.59</v>
      </c>
      <c r="E118" s="279">
        <v>0.31</v>
      </c>
      <c r="F118" s="280">
        <v>2.000000000000007E-2</v>
      </c>
    </row>
    <row r="119" spans="1:6">
      <c r="A119" s="154" t="s">
        <v>120</v>
      </c>
      <c r="B119" s="154">
        <v>2044</v>
      </c>
      <c r="C119" s="278">
        <v>0.08</v>
      </c>
      <c r="D119" s="279">
        <v>0.59</v>
      </c>
      <c r="E119" s="279">
        <v>0.31</v>
      </c>
      <c r="F119" s="280">
        <v>2.000000000000007E-2</v>
      </c>
    </row>
    <row r="120" spans="1:6">
      <c r="A120" s="154" t="s">
        <v>120</v>
      </c>
      <c r="B120" s="154">
        <v>2045</v>
      </c>
      <c r="C120" s="278">
        <v>0.08</v>
      </c>
      <c r="D120" s="279">
        <v>0.59</v>
      </c>
      <c r="E120" s="279">
        <v>0.31</v>
      </c>
      <c r="F120" s="280">
        <v>2.000000000000007E-2</v>
      </c>
    </row>
    <row r="121" spans="1:6">
      <c r="A121" s="154" t="s">
        <v>120</v>
      </c>
      <c r="B121" s="154">
        <v>2046</v>
      </c>
      <c r="C121" s="278">
        <v>0.08</v>
      </c>
      <c r="D121" s="279">
        <v>0.59</v>
      </c>
      <c r="E121" s="279">
        <v>0.31</v>
      </c>
      <c r="F121" s="280">
        <v>2.000000000000007E-2</v>
      </c>
    </row>
    <row r="122" spans="1:6">
      <c r="A122" s="154" t="s">
        <v>120</v>
      </c>
      <c r="B122" s="154">
        <v>2047</v>
      </c>
      <c r="C122" s="278">
        <v>0.08</v>
      </c>
      <c r="D122" s="279">
        <v>0.59</v>
      </c>
      <c r="E122" s="279">
        <v>0.31</v>
      </c>
      <c r="F122" s="280">
        <v>2.000000000000007E-2</v>
      </c>
    </row>
    <row r="123" spans="1:6">
      <c r="A123" s="154" t="s">
        <v>120</v>
      </c>
      <c r="B123" s="154">
        <v>2048</v>
      </c>
      <c r="C123" s="278">
        <v>0.08</v>
      </c>
      <c r="D123" s="279">
        <v>0.59</v>
      </c>
      <c r="E123" s="279">
        <v>0.31</v>
      </c>
      <c r="F123" s="280">
        <v>2.000000000000007E-2</v>
      </c>
    </row>
    <row r="124" spans="1:6">
      <c r="A124" s="154" t="s">
        <v>120</v>
      </c>
      <c r="B124" s="154">
        <v>2049</v>
      </c>
      <c r="C124" s="278">
        <v>0.08</v>
      </c>
      <c r="D124" s="279">
        <v>0.59</v>
      </c>
      <c r="E124" s="279">
        <v>0.31</v>
      </c>
      <c r="F124" s="280">
        <v>2.000000000000007E-2</v>
      </c>
    </row>
    <row r="125" spans="1:6">
      <c r="A125" s="154" t="s">
        <v>120</v>
      </c>
      <c r="B125" s="154">
        <v>2050</v>
      </c>
      <c r="C125" s="278">
        <v>0.08</v>
      </c>
      <c r="D125" s="279">
        <v>0.59</v>
      </c>
      <c r="E125" s="279">
        <v>0.31</v>
      </c>
      <c r="F125" s="280">
        <v>2.000000000000007E-2</v>
      </c>
    </row>
    <row r="126" spans="1:6">
      <c r="A126" s="154" t="s">
        <v>122</v>
      </c>
      <c r="B126" s="154">
        <v>2020</v>
      </c>
      <c r="C126" s="278">
        <v>7.7988213680793131E-2</v>
      </c>
      <c r="D126" s="279">
        <v>0.55479999999999996</v>
      </c>
      <c r="E126" s="279">
        <v>0.26072000000000001</v>
      </c>
      <c r="F126" s="280">
        <v>0.1064917863192069</v>
      </c>
    </row>
    <row r="127" spans="1:6">
      <c r="A127" s="154" t="s">
        <v>122</v>
      </c>
      <c r="B127" s="154">
        <v>2021</v>
      </c>
      <c r="C127" s="278">
        <v>7.8151351262314261E-2</v>
      </c>
      <c r="D127" s="279">
        <v>0.55765439999999999</v>
      </c>
      <c r="E127" s="279">
        <v>0.26471615999999998</v>
      </c>
      <c r="F127" s="280">
        <v>9.9478088737685724E-2</v>
      </c>
    </row>
    <row r="128" spans="1:6">
      <c r="A128" s="154" t="s">
        <v>122</v>
      </c>
      <c r="B128" s="154">
        <v>2022</v>
      </c>
      <c r="C128" s="278">
        <v>7.8311196829858515E-2</v>
      </c>
      <c r="D128" s="279">
        <v>0.56045119999999993</v>
      </c>
      <c r="E128" s="279">
        <v>0.26863167999999998</v>
      </c>
      <c r="F128" s="280">
        <v>9.2605923170141463E-2</v>
      </c>
    </row>
    <row r="129" spans="1:6">
      <c r="A129" s="154" t="s">
        <v>122</v>
      </c>
      <c r="B129" s="154">
        <v>2023</v>
      </c>
      <c r="C129" s="278">
        <v>7.8467201714429752E-2</v>
      </c>
      <c r="D129" s="279">
        <v>0.56318080000000004</v>
      </c>
      <c r="E129" s="279">
        <v>0.27245311999999999</v>
      </c>
      <c r="F129" s="280">
        <v>8.5898878285570274E-2</v>
      </c>
    </row>
    <row r="130" spans="1:6">
      <c r="A130" s="154" t="s">
        <v>122</v>
      </c>
      <c r="B130" s="154">
        <v>2024</v>
      </c>
      <c r="C130" s="278">
        <v>7.8618817247031778E-2</v>
      </c>
      <c r="D130" s="279">
        <v>0.56583359999999994</v>
      </c>
      <c r="E130" s="279">
        <v>0.27616703999999997</v>
      </c>
      <c r="F130" s="280">
        <v>7.9380542752968228E-2</v>
      </c>
    </row>
    <row r="131" spans="1:6">
      <c r="A131" s="154" t="s">
        <v>122</v>
      </c>
      <c r="B131" s="154">
        <v>2025</v>
      </c>
      <c r="C131" s="278">
        <v>7.8765494758668494E-2</v>
      </c>
      <c r="D131" s="279">
        <v>0.56840000000000002</v>
      </c>
      <c r="E131" s="279">
        <v>0.27976000000000001</v>
      </c>
      <c r="F131" s="280">
        <v>7.3074505241331494E-2</v>
      </c>
    </row>
    <row r="132" spans="1:6">
      <c r="A132" s="154" t="s">
        <v>122</v>
      </c>
      <c r="B132" s="154">
        <v>2026</v>
      </c>
      <c r="C132" s="278">
        <v>7.8906685580343749E-2</v>
      </c>
      <c r="D132" s="279">
        <v>0.5708704</v>
      </c>
      <c r="E132" s="279">
        <v>0.28321856000000001</v>
      </c>
      <c r="F132" s="280">
        <v>6.700435441965627E-2</v>
      </c>
    </row>
    <row r="133" spans="1:6">
      <c r="A133" s="154" t="s">
        <v>122</v>
      </c>
      <c r="B133" s="154">
        <v>2027</v>
      </c>
      <c r="C133" s="278">
        <v>7.9041841043061375E-2</v>
      </c>
      <c r="D133" s="279">
        <v>0.57323519999999994</v>
      </c>
      <c r="E133" s="279">
        <v>0.28652928</v>
      </c>
      <c r="F133" s="280">
        <v>6.1193678956938641E-2</v>
      </c>
    </row>
    <row r="134" spans="1:6">
      <c r="A134" s="154" t="s">
        <v>122</v>
      </c>
      <c r="B134" s="154">
        <v>2028</v>
      </c>
      <c r="C134" s="278">
        <v>7.9170412477825233E-2</v>
      </c>
      <c r="D134" s="279">
        <v>0.57548479999999991</v>
      </c>
      <c r="E134" s="279">
        <v>0.28967871999999989</v>
      </c>
      <c r="F134" s="280">
        <v>5.5666067522174803E-2</v>
      </c>
    </row>
    <row r="135" spans="1:6">
      <c r="A135" s="154" t="s">
        <v>122</v>
      </c>
      <c r="B135" s="154">
        <v>2029</v>
      </c>
      <c r="C135" s="278">
        <v>7.929185121563917E-2</v>
      </c>
      <c r="D135" s="279">
        <v>0.57760959999999995</v>
      </c>
      <c r="E135" s="279">
        <v>0.29265343999999999</v>
      </c>
      <c r="F135" s="280">
        <v>5.0445108784360863E-2</v>
      </c>
    </row>
    <row r="136" spans="1:6">
      <c r="A136" s="154" t="s">
        <v>122</v>
      </c>
      <c r="B136" s="154">
        <v>2030</v>
      </c>
      <c r="C136" s="278">
        <v>7.9405608587507059E-2</v>
      </c>
      <c r="D136" s="279">
        <v>0.57959999999999989</v>
      </c>
      <c r="E136" s="279">
        <v>0.29543999999999998</v>
      </c>
      <c r="F136" s="280">
        <v>4.5554391412492991E-2</v>
      </c>
    </row>
    <row r="137" spans="1:6">
      <c r="A137" s="154" t="s">
        <v>122</v>
      </c>
      <c r="B137" s="154">
        <v>2031</v>
      </c>
      <c r="C137" s="278">
        <v>7.9511135924432735E-2</v>
      </c>
      <c r="D137" s="279">
        <v>0.58144639999999992</v>
      </c>
      <c r="E137" s="279">
        <v>0.29802496000000001</v>
      </c>
      <c r="F137" s="280">
        <v>4.101750407556732E-2</v>
      </c>
    </row>
    <row r="138" spans="1:6">
      <c r="A138" s="154" t="s">
        <v>122</v>
      </c>
      <c r="B138" s="154">
        <v>2032</v>
      </c>
      <c r="C138" s="278">
        <v>7.9607884557420044E-2</v>
      </c>
      <c r="D138" s="279">
        <v>0.58313919999999997</v>
      </c>
      <c r="E138" s="279">
        <v>0.30039487999999998</v>
      </c>
      <c r="F138" s="280">
        <v>3.6858035442580019E-2</v>
      </c>
    </row>
    <row r="139" spans="1:6">
      <c r="A139" s="154" t="s">
        <v>122</v>
      </c>
      <c r="B139" s="154">
        <v>2033</v>
      </c>
      <c r="C139" s="278">
        <v>7.9695305817472847E-2</v>
      </c>
      <c r="D139" s="279">
        <v>0.58466879999999999</v>
      </c>
      <c r="E139" s="279">
        <v>0.30253632000000003</v>
      </c>
      <c r="F139" s="280">
        <v>3.3099574182527208E-2</v>
      </c>
    </row>
    <row r="140" spans="1:6">
      <c r="A140" s="154" t="s">
        <v>122</v>
      </c>
      <c r="B140" s="154">
        <v>2034</v>
      </c>
      <c r="C140" s="278">
        <v>7.9772851035595005E-2</v>
      </c>
      <c r="D140" s="279">
        <v>0.58602559999999992</v>
      </c>
      <c r="E140" s="279">
        <v>0.30443584000000001</v>
      </c>
      <c r="F140" s="280">
        <v>2.9765708964405061E-2</v>
      </c>
    </row>
    <row r="141" spans="1:6">
      <c r="A141" s="154" t="s">
        <v>122</v>
      </c>
      <c r="B141" s="154">
        <v>2035</v>
      </c>
      <c r="C141" s="278">
        <v>7.9839971542790364E-2</v>
      </c>
      <c r="D141" s="279">
        <v>0.58719999999999994</v>
      </c>
      <c r="E141" s="279">
        <v>0.30608000000000002</v>
      </c>
      <c r="F141" s="280">
        <v>2.6880028457209701E-2</v>
      </c>
    </row>
    <row r="142" spans="1:6">
      <c r="A142" s="154" t="s">
        <v>122</v>
      </c>
      <c r="B142" s="154">
        <v>2036</v>
      </c>
      <c r="C142" s="278">
        <v>7.9896118670062771E-2</v>
      </c>
      <c r="D142" s="279">
        <v>0.58818239999999999</v>
      </c>
      <c r="E142" s="279">
        <v>0.30745536000000001</v>
      </c>
      <c r="F142" s="280">
        <v>2.446612132993729E-2</v>
      </c>
    </row>
    <row r="143" spans="1:6">
      <c r="A143" s="154" t="s">
        <v>122</v>
      </c>
      <c r="B143" s="154">
        <v>2037</v>
      </c>
      <c r="C143" s="278">
        <v>7.9940743748416088E-2</v>
      </c>
      <c r="D143" s="279">
        <v>0.58896320000000002</v>
      </c>
      <c r="E143" s="279">
        <v>0.30854848000000001</v>
      </c>
      <c r="F143" s="280">
        <v>2.2547576251583989E-2</v>
      </c>
    </row>
    <row r="144" spans="1:6">
      <c r="A144" s="154" t="s">
        <v>122</v>
      </c>
      <c r="B144" s="154">
        <v>2038</v>
      </c>
      <c r="C144" s="278">
        <v>7.997329810885416E-2</v>
      </c>
      <c r="D144" s="279">
        <v>0.58953279999999997</v>
      </c>
      <c r="E144" s="279">
        <v>0.30934592</v>
      </c>
      <c r="F144" s="280">
        <v>2.114798189114591E-2</v>
      </c>
    </row>
    <row r="145" spans="1:6">
      <c r="A145" s="154" t="s">
        <v>122</v>
      </c>
      <c r="B145" s="154">
        <v>2039</v>
      </c>
      <c r="C145" s="278">
        <v>7.9993233082380849E-2</v>
      </c>
      <c r="D145" s="279">
        <v>0.58988159999999989</v>
      </c>
      <c r="E145" s="279">
        <v>0.30983423999999998</v>
      </c>
      <c r="F145" s="280">
        <v>2.0290926917619221E-2</v>
      </c>
    </row>
    <row r="146" spans="1:6">
      <c r="A146" s="154" t="s">
        <v>122</v>
      </c>
      <c r="B146" s="154">
        <v>2040</v>
      </c>
      <c r="C146" s="278">
        <v>0.08</v>
      </c>
      <c r="D146" s="279">
        <v>0.59</v>
      </c>
      <c r="E146" s="279">
        <v>0.31</v>
      </c>
      <c r="F146" s="280">
        <v>2.000000000000007E-2</v>
      </c>
    </row>
    <row r="147" spans="1:6">
      <c r="A147" s="154" t="s">
        <v>122</v>
      </c>
      <c r="B147" s="154">
        <v>2041</v>
      </c>
      <c r="C147" s="278">
        <v>0.08</v>
      </c>
      <c r="D147" s="279">
        <v>0.59</v>
      </c>
      <c r="E147" s="279">
        <v>0.31</v>
      </c>
      <c r="F147" s="280">
        <v>2.000000000000007E-2</v>
      </c>
    </row>
    <row r="148" spans="1:6">
      <c r="A148" s="154" t="s">
        <v>122</v>
      </c>
      <c r="B148" s="154">
        <v>2042</v>
      </c>
      <c r="C148" s="278">
        <v>0.08</v>
      </c>
      <c r="D148" s="279">
        <v>0.59</v>
      </c>
      <c r="E148" s="279">
        <v>0.31</v>
      </c>
      <c r="F148" s="280">
        <v>2.000000000000007E-2</v>
      </c>
    </row>
    <row r="149" spans="1:6">
      <c r="A149" s="154" t="s">
        <v>122</v>
      </c>
      <c r="B149" s="154">
        <v>2043</v>
      </c>
      <c r="C149" s="278">
        <v>0.08</v>
      </c>
      <c r="D149" s="279">
        <v>0.59</v>
      </c>
      <c r="E149" s="279">
        <v>0.31</v>
      </c>
      <c r="F149" s="280">
        <v>2.000000000000007E-2</v>
      </c>
    </row>
    <row r="150" spans="1:6">
      <c r="A150" s="154" t="s">
        <v>122</v>
      </c>
      <c r="B150" s="154">
        <v>2044</v>
      </c>
      <c r="C150" s="278">
        <v>0.08</v>
      </c>
      <c r="D150" s="279">
        <v>0.59</v>
      </c>
      <c r="E150" s="279">
        <v>0.31</v>
      </c>
      <c r="F150" s="280">
        <v>2.000000000000007E-2</v>
      </c>
    </row>
    <row r="151" spans="1:6">
      <c r="A151" s="154" t="s">
        <v>122</v>
      </c>
      <c r="B151" s="154">
        <v>2045</v>
      </c>
      <c r="C151" s="278">
        <v>0.08</v>
      </c>
      <c r="D151" s="279">
        <v>0.59</v>
      </c>
      <c r="E151" s="279">
        <v>0.31</v>
      </c>
      <c r="F151" s="280">
        <v>2.000000000000007E-2</v>
      </c>
    </row>
    <row r="152" spans="1:6">
      <c r="A152" s="154" t="s">
        <v>122</v>
      </c>
      <c r="B152" s="154">
        <v>2046</v>
      </c>
      <c r="C152" s="278">
        <v>0.08</v>
      </c>
      <c r="D152" s="279">
        <v>0.59</v>
      </c>
      <c r="E152" s="279">
        <v>0.31</v>
      </c>
      <c r="F152" s="280">
        <v>2.000000000000007E-2</v>
      </c>
    </row>
    <row r="153" spans="1:6">
      <c r="A153" s="154" t="s">
        <v>122</v>
      </c>
      <c r="B153" s="154">
        <v>2047</v>
      </c>
      <c r="C153" s="278">
        <v>0.08</v>
      </c>
      <c r="D153" s="279">
        <v>0.59</v>
      </c>
      <c r="E153" s="279">
        <v>0.31</v>
      </c>
      <c r="F153" s="280">
        <v>2.000000000000007E-2</v>
      </c>
    </row>
    <row r="154" spans="1:6">
      <c r="A154" s="154" t="s">
        <v>122</v>
      </c>
      <c r="B154" s="154">
        <v>2048</v>
      </c>
      <c r="C154" s="278">
        <v>0.08</v>
      </c>
      <c r="D154" s="279">
        <v>0.59</v>
      </c>
      <c r="E154" s="279">
        <v>0.31</v>
      </c>
      <c r="F154" s="280">
        <v>2.000000000000007E-2</v>
      </c>
    </row>
    <row r="155" spans="1:6">
      <c r="A155" s="154" t="s">
        <v>122</v>
      </c>
      <c r="B155" s="154">
        <v>2049</v>
      </c>
      <c r="C155" s="278">
        <v>0.08</v>
      </c>
      <c r="D155" s="279">
        <v>0.59</v>
      </c>
      <c r="E155" s="279">
        <v>0.31</v>
      </c>
      <c r="F155" s="280">
        <v>2.000000000000007E-2</v>
      </c>
    </row>
    <row r="156" spans="1:6">
      <c r="A156" s="154" t="s">
        <v>122</v>
      </c>
      <c r="B156" s="154">
        <v>2050</v>
      </c>
      <c r="C156" s="278">
        <v>0.08</v>
      </c>
      <c r="D156" s="279">
        <v>0.59</v>
      </c>
      <c r="E156" s="279">
        <v>0.31</v>
      </c>
      <c r="F156" s="280">
        <v>2.000000000000007E-2</v>
      </c>
    </row>
    <row r="157" spans="1:6">
      <c r="A157" s="154" t="s">
        <v>124</v>
      </c>
      <c r="B157" s="154">
        <v>2020</v>
      </c>
      <c r="C157" s="278">
        <v>7.7988213680793131E-2</v>
      </c>
      <c r="D157" s="279">
        <v>0.55479999999999996</v>
      </c>
      <c r="E157" s="279">
        <v>0.26072000000000001</v>
      </c>
      <c r="F157" s="280">
        <v>0.1064917863192069</v>
      </c>
    </row>
    <row r="158" spans="1:6">
      <c r="A158" s="154" t="s">
        <v>124</v>
      </c>
      <c r="B158" s="154">
        <v>2021</v>
      </c>
      <c r="C158" s="278">
        <v>7.8151351262314261E-2</v>
      </c>
      <c r="D158" s="279">
        <v>0.55765439999999999</v>
      </c>
      <c r="E158" s="279">
        <v>0.26471615999999998</v>
      </c>
      <c r="F158" s="280">
        <v>9.9478088737685724E-2</v>
      </c>
    </row>
    <row r="159" spans="1:6">
      <c r="A159" s="154" t="s">
        <v>124</v>
      </c>
      <c r="B159" s="154">
        <v>2022</v>
      </c>
      <c r="C159" s="278">
        <v>7.8311196829858515E-2</v>
      </c>
      <c r="D159" s="279">
        <v>0.56045119999999993</v>
      </c>
      <c r="E159" s="279">
        <v>0.26863167999999998</v>
      </c>
      <c r="F159" s="280">
        <v>9.2605923170141463E-2</v>
      </c>
    </row>
    <row r="160" spans="1:6">
      <c r="A160" s="154" t="s">
        <v>124</v>
      </c>
      <c r="B160" s="154">
        <v>2023</v>
      </c>
      <c r="C160" s="278">
        <v>7.8467201714429752E-2</v>
      </c>
      <c r="D160" s="279">
        <v>0.56318080000000004</v>
      </c>
      <c r="E160" s="279">
        <v>0.27245311999999999</v>
      </c>
      <c r="F160" s="280">
        <v>8.5898878285570274E-2</v>
      </c>
    </row>
    <row r="161" spans="1:6">
      <c r="A161" s="154" t="s">
        <v>124</v>
      </c>
      <c r="B161" s="154">
        <v>2024</v>
      </c>
      <c r="C161" s="278">
        <v>7.8618817247031778E-2</v>
      </c>
      <c r="D161" s="279">
        <v>0.56583359999999994</v>
      </c>
      <c r="E161" s="279">
        <v>0.27616703999999997</v>
      </c>
      <c r="F161" s="280">
        <v>7.9380542752968228E-2</v>
      </c>
    </row>
    <row r="162" spans="1:6">
      <c r="A162" s="154" t="s">
        <v>124</v>
      </c>
      <c r="B162" s="154">
        <v>2025</v>
      </c>
      <c r="C162" s="278">
        <v>7.8765494758668494E-2</v>
      </c>
      <c r="D162" s="279">
        <v>0.56840000000000002</v>
      </c>
      <c r="E162" s="279">
        <v>0.27976000000000001</v>
      </c>
      <c r="F162" s="280">
        <v>7.3074505241331494E-2</v>
      </c>
    </row>
    <row r="163" spans="1:6">
      <c r="A163" s="154" t="s">
        <v>124</v>
      </c>
      <c r="B163" s="154">
        <v>2026</v>
      </c>
      <c r="C163" s="278">
        <v>7.8906685580343749E-2</v>
      </c>
      <c r="D163" s="279">
        <v>0.5708704</v>
      </c>
      <c r="E163" s="279">
        <v>0.28321856000000001</v>
      </c>
      <c r="F163" s="280">
        <v>6.700435441965627E-2</v>
      </c>
    </row>
    <row r="164" spans="1:6">
      <c r="A164" s="154" t="s">
        <v>124</v>
      </c>
      <c r="B164" s="154">
        <v>2027</v>
      </c>
      <c r="C164" s="278">
        <v>7.9041841043061375E-2</v>
      </c>
      <c r="D164" s="279">
        <v>0.57323519999999994</v>
      </c>
      <c r="E164" s="279">
        <v>0.28652928</v>
      </c>
      <c r="F164" s="280">
        <v>6.1193678956938641E-2</v>
      </c>
    </row>
    <row r="165" spans="1:6">
      <c r="A165" s="154" t="s">
        <v>124</v>
      </c>
      <c r="B165" s="154">
        <v>2028</v>
      </c>
      <c r="C165" s="278">
        <v>7.9170412477825233E-2</v>
      </c>
      <c r="D165" s="279">
        <v>0.57548479999999991</v>
      </c>
      <c r="E165" s="279">
        <v>0.28967871999999989</v>
      </c>
      <c r="F165" s="280">
        <v>5.5666067522174803E-2</v>
      </c>
    </row>
    <row r="166" spans="1:6">
      <c r="A166" s="154" t="s">
        <v>124</v>
      </c>
      <c r="B166" s="154">
        <v>2029</v>
      </c>
      <c r="C166" s="278">
        <v>7.929185121563917E-2</v>
      </c>
      <c r="D166" s="279">
        <v>0.57760959999999995</v>
      </c>
      <c r="E166" s="279">
        <v>0.29265343999999999</v>
      </c>
      <c r="F166" s="280">
        <v>5.0445108784360863E-2</v>
      </c>
    </row>
    <row r="167" spans="1:6">
      <c r="A167" s="154" t="s">
        <v>124</v>
      </c>
      <c r="B167" s="154">
        <v>2030</v>
      </c>
      <c r="C167" s="278">
        <v>7.9405608587507059E-2</v>
      </c>
      <c r="D167" s="279">
        <v>0.57959999999999989</v>
      </c>
      <c r="E167" s="279">
        <v>0.29543999999999998</v>
      </c>
      <c r="F167" s="280">
        <v>4.5554391412492991E-2</v>
      </c>
    </row>
    <row r="168" spans="1:6">
      <c r="A168" s="154" t="s">
        <v>124</v>
      </c>
      <c r="B168" s="154">
        <v>2031</v>
      </c>
      <c r="C168" s="278">
        <v>7.9511135924432735E-2</v>
      </c>
      <c r="D168" s="279">
        <v>0.58144639999999992</v>
      </c>
      <c r="E168" s="279">
        <v>0.29802496000000001</v>
      </c>
      <c r="F168" s="280">
        <v>4.101750407556732E-2</v>
      </c>
    </row>
    <row r="169" spans="1:6">
      <c r="A169" s="154" t="s">
        <v>124</v>
      </c>
      <c r="B169" s="154">
        <v>2032</v>
      </c>
      <c r="C169" s="278">
        <v>7.9607884557420044E-2</v>
      </c>
      <c r="D169" s="279">
        <v>0.58313919999999997</v>
      </c>
      <c r="E169" s="279">
        <v>0.30039487999999998</v>
      </c>
      <c r="F169" s="280">
        <v>3.6858035442580019E-2</v>
      </c>
    </row>
    <row r="170" spans="1:6">
      <c r="A170" s="154" t="s">
        <v>124</v>
      </c>
      <c r="B170" s="154">
        <v>2033</v>
      </c>
      <c r="C170" s="278">
        <v>7.9695305817472847E-2</v>
      </c>
      <c r="D170" s="279">
        <v>0.58466879999999999</v>
      </c>
      <c r="E170" s="279">
        <v>0.30253632000000003</v>
      </c>
      <c r="F170" s="280">
        <v>3.3099574182527208E-2</v>
      </c>
    </row>
    <row r="171" spans="1:6">
      <c r="A171" s="154" t="s">
        <v>124</v>
      </c>
      <c r="B171" s="154">
        <v>2034</v>
      </c>
      <c r="C171" s="278">
        <v>7.9772851035595005E-2</v>
      </c>
      <c r="D171" s="279">
        <v>0.58602559999999992</v>
      </c>
      <c r="E171" s="279">
        <v>0.30443584000000001</v>
      </c>
      <c r="F171" s="280">
        <v>2.9765708964405061E-2</v>
      </c>
    </row>
    <row r="172" spans="1:6">
      <c r="A172" s="154" t="s">
        <v>124</v>
      </c>
      <c r="B172" s="154">
        <v>2035</v>
      </c>
      <c r="C172" s="278">
        <v>7.9839971542790364E-2</v>
      </c>
      <c r="D172" s="279">
        <v>0.58719999999999994</v>
      </c>
      <c r="E172" s="279">
        <v>0.30608000000000002</v>
      </c>
      <c r="F172" s="280">
        <v>2.6880028457209701E-2</v>
      </c>
    </row>
    <row r="173" spans="1:6">
      <c r="A173" s="154" t="s">
        <v>124</v>
      </c>
      <c r="B173" s="154">
        <v>2036</v>
      </c>
      <c r="C173" s="278">
        <v>7.9896118670062771E-2</v>
      </c>
      <c r="D173" s="279">
        <v>0.58818239999999999</v>
      </c>
      <c r="E173" s="279">
        <v>0.30745536000000001</v>
      </c>
      <c r="F173" s="280">
        <v>2.446612132993729E-2</v>
      </c>
    </row>
    <row r="174" spans="1:6">
      <c r="A174" s="154" t="s">
        <v>124</v>
      </c>
      <c r="B174" s="154">
        <v>2037</v>
      </c>
      <c r="C174" s="278">
        <v>7.9940743748416088E-2</v>
      </c>
      <c r="D174" s="279">
        <v>0.58896320000000002</v>
      </c>
      <c r="E174" s="279">
        <v>0.30854848000000001</v>
      </c>
      <c r="F174" s="280">
        <v>2.2547576251583989E-2</v>
      </c>
    </row>
    <row r="175" spans="1:6">
      <c r="A175" s="154" t="s">
        <v>124</v>
      </c>
      <c r="B175" s="154">
        <v>2038</v>
      </c>
      <c r="C175" s="278">
        <v>7.997329810885416E-2</v>
      </c>
      <c r="D175" s="279">
        <v>0.58953279999999997</v>
      </c>
      <c r="E175" s="279">
        <v>0.30934592</v>
      </c>
      <c r="F175" s="280">
        <v>2.114798189114591E-2</v>
      </c>
    </row>
    <row r="176" spans="1:6">
      <c r="A176" s="154" t="s">
        <v>124</v>
      </c>
      <c r="B176" s="154">
        <v>2039</v>
      </c>
      <c r="C176" s="278">
        <v>7.9993233082380849E-2</v>
      </c>
      <c r="D176" s="279">
        <v>0.58988159999999989</v>
      </c>
      <c r="E176" s="279">
        <v>0.30983423999999998</v>
      </c>
      <c r="F176" s="280">
        <v>2.0290926917619221E-2</v>
      </c>
    </row>
    <row r="177" spans="1:6">
      <c r="A177" s="154" t="s">
        <v>124</v>
      </c>
      <c r="B177" s="154">
        <v>2040</v>
      </c>
      <c r="C177" s="278">
        <v>0.08</v>
      </c>
      <c r="D177" s="279">
        <v>0.59</v>
      </c>
      <c r="E177" s="279">
        <v>0.31</v>
      </c>
      <c r="F177" s="280">
        <v>2.000000000000007E-2</v>
      </c>
    </row>
    <row r="178" spans="1:6">
      <c r="A178" s="154" t="s">
        <v>124</v>
      </c>
      <c r="B178" s="154">
        <v>2041</v>
      </c>
      <c r="C178" s="278">
        <v>0.08</v>
      </c>
      <c r="D178" s="279">
        <v>0.59</v>
      </c>
      <c r="E178" s="279">
        <v>0.31</v>
      </c>
      <c r="F178" s="280">
        <v>2.000000000000007E-2</v>
      </c>
    </row>
    <row r="179" spans="1:6">
      <c r="A179" s="154" t="s">
        <v>124</v>
      </c>
      <c r="B179" s="154">
        <v>2042</v>
      </c>
      <c r="C179" s="278">
        <v>0.08</v>
      </c>
      <c r="D179" s="279">
        <v>0.59</v>
      </c>
      <c r="E179" s="279">
        <v>0.31</v>
      </c>
      <c r="F179" s="280">
        <v>2.000000000000007E-2</v>
      </c>
    </row>
    <row r="180" spans="1:6">
      <c r="A180" s="154" t="s">
        <v>124</v>
      </c>
      <c r="B180" s="154">
        <v>2043</v>
      </c>
      <c r="C180" s="278">
        <v>0.08</v>
      </c>
      <c r="D180" s="279">
        <v>0.59</v>
      </c>
      <c r="E180" s="279">
        <v>0.31</v>
      </c>
      <c r="F180" s="280">
        <v>2.000000000000007E-2</v>
      </c>
    </row>
    <row r="181" spans="1:6">
      <c r="A181" s="154" t="s">
        <v>124</v>
      </c>
      <c r="B181" s="154">
        <v>2044</v>
      </c>
      <c r="C181" s="278">
        <v>0.08</v>
      </c>
      <c r="D181" s="279">
        <v>0.59</v>
      </c>
      <c r="E181" s="279">
        <v>0.31</v>
      </c>
      <c r="F181" s="280">
        <v>2.000000000000007E-2</v>
      </c>
    </row>
    <row r="182" spans="1:6">
      <c r="A182" s="154" t="s">
        <v>124</v>
      </c>
      <c r="B182" s="154">
        <v>2045</v>
      </c>
      <c r="C182" s="278">
        <v>0.08</v>
      </c>
      <c r="D182" s="279">
        <v>0.59</v>
      </c>
      <c r="E182" s="279">
        <v>0.31</v>
      </c>
      <c r="F182" s="280">
        <v>2.000000000000007E-2</v>
      </c>
    </row>
    <row r="183" spans="1:6">
      <c r="A183" s="154" t="s">
        <v>124</v>
      </c>
      <c r="B183" s="154">
        <v>2046</v>
      </c>
      <c r="C183" s="278">
        <v>0.08</v>
      </c>
      <c r="D183" s="279">
        <v>0.59</v>
      </c>
      <c r="E183" s="279">
        <v>0.31</v>
      </c>
      <c r="F183" s="280">
        <v>2.000000000000007E-2</v>
      </c>
    </row>
    <row r="184" spans="1:6">
      <c r="A184" s="154" t="s">
        <v>124</v>
      </c>
      <c r="B184" s="154">
        <v>2047</v>
      </c>
      <c r="C184" s="278">
        <v>0.08</v>
      </c>
      <c r="D184" s="279">
        <v>0.59</v>
      </c>
      <c r="E184" s="279">
        <v>0.31</v>
      </c>
      <c r="F184" s="280">
        <v>2.000000000000007E-2</v>
      </c>
    </row>
    <row r="185" spans="1:6">
      <c r="A185" s="154" t="s">
        <v>124</v>
      </c>
      <c r="B185" s="154">
        <v>2048</v>
      </c>
      <c r="C185" s="278">
        <v>0.08</v>
      </c>
      <c r="D185" s="279">
        <v>0.59</v>
      </c>
      <c r="E185" s="279">
        <v>0.31</v>
      </c>
      <c r="F185" s="280">
        <v>2.000000000000007E-2</v>
      </c>
    </row>
    <row r="186" spans="1:6">
      <c r="A186" s="154" t="s">
        <v>124</v>
      </c>
      <c r="B186" s="154">
        <v>2049</v>
      </c>
      <c r="C186" s="278">
        <v>0.08</v>
      </c>
      <c r="D186" s="279">
        <v>0.59</v>
      </c>
      <c r="E186" s="279">
        <v>0.31</v>
      </c>
      <c r="F186" s="280">
        <v>2.000000000000007E-2</v>
      </c>
    </row>
    <row r="187" spans="1:6">
      <c r="A187" s="154" t="s">
        <v>124</v>
      </c>
      <c r="B187" s="154">
        <v>2050</v>
      </c>
      <c r="C187" s="278">
        <v>0.08</v>
      </c>
      <c r="D187" s="279">
        <v>0.59</v>
      </c>
      <c r="E187" s="279">
        <v>0.31</v>
      </c>
      <c r="F187" s="280">
        <v>2.000000000000007E-2</v>
      </c>
    </row>
    <row r="188" spans="1:6">
      <c r="A188" s="154" t="s">
        <v>126</v>
      </c>
      <c r="B188" s="154">
        <v>2020</v>
      </c>
      <c r="C188" s="278">
        <v>7.7988213680793131E-2</v>
      </c>
      <c r="D188" s="279">
        <v>0.55479999999999996</v>
      </c>
      <c r="E188" s="279">
        <v>0.26072000000000001</v>
      </c>
      <c r="F188" s="280">
        <v>0.1064917863192069</v>
      </c>
    </row>
    <row r="189" spans="1:6">
      <c r="A189" s="154" t="s">
        <v>126</v>
      </c>
      <c r="B189" s="154">
        <v>2021</v>
      </c>
      <c r="C189" s="278">
        <v>7.8151351262314261E-2</v>
      </c>
      <c r="D189" s="279">
        <v>0.55765439999999999</v>
      </c>
      <c r="E189" s="279">
        <v>0.26471615999999998</v>
      </c>
      <c r="F189" s="280">
        <v>9.9478088737685724E-2</v>
      </c>
    </row>
    <row r="190" spans="1:6">
      <c r="A190" s="154" t="s">
        <v>126</v>
      </c>
      <c r="B190" s="154">
        <v>2022</v>
      </c>
      <c r="C190" s="278">
        <v>7.8311196829858515E-2</v>
      </c>
      <c r="D190" s="279">
        <v>0.56045119999999993</v>
      </c>
      <c r="E190" s="279">
        <v>0.26863167999999998</v>
      </c>
      <c r="F190" s="280">
        <v>9.2605923170141463E-2</v>
      </c>
    </row>
    <row r="191" spans="1:6">
      <c r="A191" s="154" t="s">
        <v>126</v>
      </c>
      <c r="B191" s="154">
        <v>2023</v>
      </c>
      <c r="C191" s="278">
        <v>7.8467201714429752E-2</v>
      </c>
      <c r="D191" s="279">
        <v>0.56318080000000004</v>
      </c>
      <c r="E191" s="279">
        <v>0.27245311999999999</v>
      </c>
      <c r="F191" s="280">
        <v>8.5898878285570274E-2</v>
      </c>
    </row>
    <row r="192" spans="1:6">
      <c r="A192" s="154" t="s">
        <v>126</v>
      </c>
      <c r="B192" s="154">
        <v>2024</v>
      </c>
      <c r="C192" s="278">
        <v>7.8618817247031778E-2</v>
      </c>
      <c r="D192" s="279">
        <v>0.56583359999999994</v>
      </c>
      <c r="E192" s="279">
        <v>0.27616703999999997</v>
      </c>
      <c r="F192" s="280">
        <v>7.9380542752968228E-2</v>
      </c>
    </row>
    <row r="193" spans="1:6">
      <c r="A193" s="154" t="s">
        <v>126</v>
      </c>
      <c r="B193" s="154">
        <v>2025</v>
      </c>
      <c r="C193" s="278">
        <v>7.8765494758668494E-2</v>
      </c>
      <c r="D193" s="279">
        <v>0.56840000000000002</v>
      </c>
      <c r="E193" s="279">
        <v>0.27976000000000001</v>
      </c>
      <c r="F193" s="280">
        <v>7.3074505241331494E-2</v>
      </c>
    </row>
    <row r="194" spans="1:6">
      <c r="A194" s="154" t="s">
        <v>126</v>
      </c>
      <c r="B194" s="154">
        <v>2026</v>
      </c>
      <c r="C194" s="278">
        <v>7.8906685580343749E-2</v>
      </c>
      <c r="D194" s="279">
        <v>0.5708704</v>
      </c>
      <c r="E194" s="279">
        <v>0.28321856000000001</v>
      </c>
      <c r="F194" s="280">
        <v>6.700435441965627E-2</v>
      </c>
    </row>
    <row r="195" spans="1:6">
      <c r="A195" s="154" t="s">
        <v>126</v>
      </c>
      <c r="B195" s="154">
        <v>2027</v>
      </c>
      <c r="C195" s="278">
        <v>7.9041841043061375E-2</v>
      </c>
      <c r="D195" s="279">
        <v>0.57323519999999994</v>
      </c>
      <c r="E195" s="279">
        <v>0.28652928</v>
      </c>
      <c r="F195" s="280">
        <v>6.1193678956938641E-2</v>
      </c>
    </row>
    <row r="196" spans="1:6">
      <c r="A196" s="154" t="s">
        <v>126</v>
      </c>
      <c r="B196" s="154">
        <v>2028</v>
      </c>
      <c r="C196" s="278">
        <v>7.9170412477825233E-2</v>
      </c>
      <c r="D196" s="279">
        <v>0.57548479999999991</v>
      </c>
      <c r="E196" s="279">
        <v>0.28967871999999989</v>
      </c>
      <c r="F196" s="280">
        <v>5.5666067522174803E-2</v>
      </c>
    </row>
    <row r="197" spans="1:6">
      <c r="A197" s="154" t="s">
        <v>126</v>
      </c>
      <c r="B197" s="154">
        <v>2029</v>
      </c>
      <c r="C197" s="278">
        <v>7.929185121563917E-2</v>
      </c>
      <c r="D197" s="279">
        <v>0.57760959999999995</v>
      </c>
      <c r="E197" s="279">
        <v>0.29265343999999999</v>
      </c>
      <c r="F197" s="280">
        <v>5.0445108784360863E-2</v>
      </c>
    </row>
    <row r="198" spans="1:6">
      <c r="A198" s="154" t="s">
        <v>126</v>
      </c>
      <c r="B198" s="154">
        <v>2030</v>
      </c>
      <c r="C198" s="278">
        <v>7.9405608587507059E-2</v>
      </c>
      <c r="D198" s="279">
        <v>0.57959999999999989</v>
      </c>
      <c r="E198" s="279">
        <v>0.29543999999999998</v>
      </c>
      <c r="F198" s="280">
        <v>4.5554391412492991E-2</v>
      </c>
    </row>
    <row r="199" spans="1:6">
      <c r="A199" s="154" t="s">
        <v>126</v>
      </c>
      <c r="B199" s="154">
        <v>2031</v>
      </c>
      <c r="C199" s="278">
        <v>7.9511135924432735E-2</v>
      </c>
      <c r="D199" s="279">
        <v>0.58144639999999992</v>
      </c>
      <c r="E199" s="279">
        <v>0.29802496000000001</v>
      </c>
      <c r="F199" s="280">
        <v>4.101750407556732E-2</v>
      </c>
    </row>
    <row r="200" spans="1:6">
      <c r="A200" s="154" t="s">
        <v>126</v>
      </c>
      <c r="B200" s="154">
        <v>2032</v>
      </c>
      <c r="C200" s="278">
        <v>7.9607884557420044E-2</v>
      </c>
      <c r="D200" s="279">
        <v>0.58313919999999997</v>
      </c>
      <c r="E200" s="279">
        <v>0.30039487999999998</v>
      </c>
      <c r="F200" s="280">
        <v>3.6858035442580019E-2</v>
      </c>
    </row>
    <row r="201" spans="1:6">
      <c r="A201" s="154" t="s">
        <v>126</v>
      </c>
      <c r="B201" s="154">
        <v>2033</v>
      </c>
      <c r="C201" s="278">
        <v>7.9695305817472847E-2</v>
      </c>
      <c r="D201" s="279">
        <v>0.58466879999999999</v>
      </c>
      <c r="E201" s="279">
        <v>0.30253632000000003</v>
      </c>
      <c r="F201" s="280">
        <v>3.3099574182527208E-2</v>
      </c>
    </row>
    <row r="202" spans="1:6">
      <c r="A202" s="154" t="s">
        <v>126</v>
      </c>
      <c r="B202" s="154">
        <v>2034</v>
      </c>
      <c r="C202" s="278">
        <v>7.9772851035595005E-2</v>
      </c>
      <c r="D202" s="279">
        <v>0.58602559999999992</v>
      </c>
      <c r="E202" s="279">
        <v>0.30443584000000001</v>
      </c>
      <c r="F202" s="280">
        <v>2.9765708964405061E-2</v>
      </c>
    </row>
    <row r="203" spans="1:6">
      <c r="A203" s="154" t="s">
        <v>126</v>
      </c>
      <c r="B203" s="154">
        <v>2035</v>
      </c>
      <c r="C203" s="278">
        <v>7.9839971542790364E-2</v>
      </c>
      <c r="D203" s="279">
        <v>0.58719999999999994</v>
      </c>
      <c r="E203" s="279">
        <v>0.30608000000000002</v>
      </c>
      <c r="F203" s="280">
        <v>2.6880028457209701E-2</v>
      </c>
    </row>
    <row r="204" spans="1:6">
      <c r="A204" s="154" t="s">
        <v>126</v>
      </c>
      <c r="B204" s="154">
        <v>2036</v>
      </c>
      <c r="C204" s="278">
        <v>7.9896118670062771E-2</v>
      </c>
      <c r="D204" s="279">
        <v>0.58818239999999999</v>
      </c>
      <c r="E204" s="279">
        <v>0.30745536000000001</v>
      </c>
      <c r="F204" s="280">
        <v>2.446612132993729E-2</v>
      </c>
    </row>
    <row r="205" spans="1:6">
      <c r="A205" s="154" t="s">
        <v>126</v>
      </c>
      <c r="B205" s="154">
        <v>2037</v>
      </c>
      <c r="C205" s="278">
        <v>7.9940743748416088E-2</v>
      </c>
      <c r="D205" s="279">
        <v>0.58896320000000002</v>
      </c>
      <c r="E205" s="279">
        <v>0.30854848000000001</v>
      </c>
      <c r="F205" s="280">
        <v>2.2547576251583989E-2</v>
      </c>
    </row>
    <row r="206" spans="1:6">
      <c r="A206" s="154" t="s">
        <v>126</v>
      </c>
      <c r="B206" s="154">
        <v>2038</v>
      </c>
      <c r="C206" s="278">
        <v>7.997329810885416E-2</v>
      </c>
      <c r="D206" s="279">
        <v>0.58953279999999997</v>
      </c>
      <c r="E206" s="279">
        <v>0.30934592</v>
      </c>
      <c r="F206" s="280">
        <v>2.114798189114591E-2</v>
      </c>
    </row>
    <row r="207" spans="1:6">
      <c r="A207" s="154" t="s">
        <v>126</v>
      </c>
      <c r="B207" s="154">
        <v>2039</v>
      </c>
      <c r="C207" s="278">
        <v>7.9993233082380849E-2</v>
      </c>
      <c r="D207" s="279">
        <v>0.58988159999999989</v>
      </c>
      <c r="E207" s="279">
        <v>0.30983423999999998</v>
      </c>
      <c r="F207" s="280">
        <v>2.0290926917619221E-2</v>
      </c>
    </row>
    <row r="208" spans="1:6">
      <c r="A208" s="154" t="s">
        <v>126</v>
      </c>
      <c r="B208" s="154">
        <v>2040</v>
      </c>
      <c r="C208" s="278">
        <v>0.08</v>
      </c>
      <c r="D208" s="279">
        <v>0.59</v>
      </c>
      <c r="E208" s="279">
        <v>0.31</v>
      </c>
      <c r="F208" s="280">
        <v>2.000000000000007E-2</v>
      </c>
    </row>
    <row r="209" spans="1:6">
      <c r="A209" s="154" t="s">
        <v>126</v>
      </c>
      <c r="B209" s="154">
        <v>2041</v>
      </c>
      <c r="C209" s="278">
        <v>0.08</v>
      </c>
      <c r="D209" s="279">
        <v>0.59</v>
      </c>
      <c r="E209" s="279">
        <v>0.31</v>
      </c>
      <c r="F209" s="280">
        <v>2.000000000000007E-2</v>
      </c>
    </row>
    <row r="210" spans="1:6">
      <c r="A210" s="154" t="s">
        <v>126</v>
      </c>
      <c r="B210" s="154">
        <v>2042</v>
      </c>
      <c r="C210" s="278">
        <v>0.08</v>
      </c>
      <c r="D210" s="279">
        <v>0.59</v>
      </c>
      <c r="E210" s="279">
        <v>0.31</v>
      </c>
      <c r="F210" s="280">
        <v>2.000000000000007E-2</v>
      </c>
    </row>
    <row r="211" spans="1:6">
      <c r="A211" s="154" t="s">
        <v>126</v>
      </c>
      <c r="B211" s="154">
        <v>2043</v>
      </c>
      <c r="C211" s="278">
        <v>0.08</v>
      </c>
      <c r="D211" s="279">
        <v>0.59</v>
      </c>
      <c r="E211" s="279">
        <v>0.31</v>
      </c>
      <c r="F211" s="280">
        <v>2.000000000000007E-2</v>
      </c>
    </row>
    <row r="212" spans="1:6">
      <c r="A212" s="154" t="s">
        <v>126</v>
      </c>
      <c r="B212" s="154">
        <v>2044</v>
      </c>
      <c r="C212" s="278">
        <v>0.08</v>
      </c>
      <c r="D212" s="279">
        <v>0.59</v>
      </c>
      <c r="E212" s="279">
        <v>0.31</v>
      </c>
      <c r="F212" s="280">
        <v>2.000000000000007E-2</v>
      </c>
    </row>
    <row r="213" spans="1:6">
      <c r="A213" s="154" t="s">
        <v>126</v>
      </c>
      <c r="B213" s="154">
        <v>2045</v>
      </c>
      <c r="C213" s="278">
        <v>0.08</v>
      </c>
      <c r="D213" s="279">
        <v>0.59</v>
      </c>
      <c r="E213" s="279">
        <v>0.31</v>
      </c>
      <c r="F213" s="280">
        <v>2.000000000000007E-2</v>
      </c>
    </row>
    <row r="214" spans="1:6">
      <c r="A214" s="154" t="s">
        <v>126</v>
      </c>
      <c r="B214" s="154">
        <v>2046</v>
      </c>
      <c r="C214" s="278">
        <v>0.08</v>
      </c>
      <c r="D214" s="279">
        <v>0.59</v>
      </c>
      <c r="E214" s="279">
        <v>0.31</v>
      </c>
      <c r="F214" s="280">
        <v>2.000000000000007E-2</v>
      </c>
    </row>
    <row r="215" spans="1:6">
      <c r="A215" s="154" t="s">
        <v>126</v>
      </c>
      <c r="B215" s="154">
        <v>2047</v>
      </c>
      <c r="C215" s="278">
        <v>0.08</v>
      </c>
      <c r="D215" s="279">
        <v>0.59</v>
      </c>
      <c r="E215" s="279">
        <v>0.31</v>
      </c>
      <c r="F215" s="280">
        <v>2.000000000000007E-2</v>
      </c>
    </row>
    <row r="216" spans="1:6">
      <c r="A216" s="154" t="s">
        <v>126</v>
      </c>
      <c r="B216" s="154">
        <v>2048</v>
      </c>
      <c r="C216" s="278">
        <v>0.08</v>
      </c>
      <c r="D216" s="279">
        <v>0.59</v>
      </c>
      <c r="E216" s="279">
        <v>0.31</v>
      </c>
      <c r="F216" s="280">
        <v>2.000000000000007E-2</v>
      </c>
    </row>
    <row r="217" spans="1:6">
      <c r="A217" s="154" t="s">
        <v>126</v>
      </c>
      <c r="B217" s="154">
        <v>2049</v>
      </c>
      <c r="C217" s="278">
        <v>0.08</v>
      </c>
      <c r="D217" s="279">
        <v>0.59</v>
      </c>
      <c r="E217" s="279">
        <v>0.31</v>
      </c>
      <c r="F217" s="280">
        <v>2.000000000000007E-2</v>
      </c>
    </row>
    <row r="218" spans="1:6">
      <c r="A218" s="154" t="s">
        <v>126</v>
      </c>
      <c r="B218" s="154">
        <v>2050</v>
      </c>
      <c r="C218" s="278">
        <v>0.08</v>
      </c>
      <c r="D218" s="279">
        <v>0.59</v>
      </c>
      <c r="E218" s="279">
        <v>0.31</v>
      </c>
      <c r="F218" s="280">
        <v>2.000000000000007E-2</v>
      </c>
    </row>
    <row r="219" spans="1:6">
      <c r="A219" s="154" t="s">
        <v>128</v>
      </c>
      <c r="B219" s="154">
        <v>2020</v>
      </c>
      <c r="C219" s="278">
        <v>7.7988213680793131E-2</v>
      </c>
      <c r="D219" s="279">
        <v>0.55479999999999996</v>
      </c>
      <c r="E219" s="279">
        <v>0.26072000000000001</v>
      </c>
      <c r="F219" s="280">
        <v>0.1064917863192069</v>
      </c>
    </row>
    <row r="220" spans="1:6">
      <c r="A220" s="154" t="s">
        <v>128</v>
      </c>
      <c r="B220" s="154">
        <v>2021</v>
      </c>
      <c r="C220" s="278">
        <v>7.8151351262314261E-2</v>
      </c>
      <c r="D220" s="279">
        <v>0.55765439999999999</v>
      </c>
      <c r="E220" s="279">
        <v>0.26471615999999998</v>
      </c>
      <c r="F220" s="280">
        <v>9.9478088737685724E-2</v>
      </c>
    </row>
    <row r="221" spans="1:6">
      <c r="A221" s="154" t="s">
        <v>128</v>
      </c>
      <c r="B221" s="154">
        <v>2022</v>
      </c>
      <c r="C221" s="278">
        <v>7.8311196829858515E-2</v>
      </c>
      <c r="D221" s="279">
        <v>0.56045119999999993</v>
      </c>
      <c r="E221" s="279">
        <v>0.26863167999999998</v>
      </c>
      <c r="F221" s="280">
        <v>9.2605923170141463E-2</v>
      </c>
    </row>
    <row r="222" spans="1:6">
      <c r="A222" s="154" t="s">
        <v>128</v>
      </c>
      <c r="B222" s="154">
        <v>2023</v>
      </c>
      <c r="C222" s="278">
        <v>7.8467201714429752E-2</v>
      </c>
      <c r="D222" s="279">
        <v>0.56318080000000004</v>
      </c>
      <c r="E222" s="279">
        <v>0.27245311999999999</v>
      </c>
      <c r="F222" s="280">
        <v>8.5898878285570274E-2</v>
      </c>
    </row>
    <row r="223" spans="1:6">
      <c r="A223" s="154" t="s">
        <v>128</v>
      </c>
      <c r="B223" s="154">
        <v>2024</v>
      </c>
      <c r="C223" s="278">
        <v>7.8618817247031778E-2</v>
      </c>
      <c r="D223" s="279">
        <v>0.56583359999999994</v>
      </c>
      <c r="E223" s="279">
        <v>0.27616703999999997</v>
      </c>
      <c r="F223" s="280">
        <v>7.9380542752968228E-2</v>
      </c>
    </row>
    <row r="224" spans="1:6">
      <c r="A224" s="154" t="s">
        <v>128</v>
      </c>
      <c r="B224" s="154">
        <v>2025</v>
      </c>
      <c r="C224" s="278">
        <v>7.8765494758668494E-2</v>
      </c>
      <c r="D224" s="279">
        <v>0.56840000000000002</v>
      </c>
      <c r="E224" s="279">
        <v>0.27976000000000001</v>
      </c>
      <c r="F224" s="280">
        <v>7.3074505241331494E-2</v>
      </c>
    </row>
    <row r="225" spans="1:6">
      <c r="A225" s="154" t="s">
        <v>128</v>
      </c>
      <c r="B225" s="154">
        <v>2026</v>
      </c>
      <c r="C225" s="278">
        <v>7.8906685580343749E-2</v>
      </c>
      <c r="D225" s="279">
        <v>0.5708704</v>
      </c>
      <c r="E225" s="279">
        <v>0.28321856000000001</v>
      </c>
      <c r="F225" s="280">
        <v>6.700435441965627E-2</v>
      </c>
    </row>
    <row r="226" spans="1:6">
      <c r="A226" s="154" t="s">
        <v>128</v>
      </c>
      <c r="B226" s="154">
        <v>2027</v>
      </c>
      <c r="C226" s="278">
        <v>7.9041841043061375E-2</v>
      </c>
      <c r="D226" s="279">
        <v>0.57323519999999994</v>
      </c>
      <c r="E226" s="279">
        <v>0.28652928</v>
      </c>
      <c r="F226" s="280">
        <v>6.1193678956938641E-2</v>
      </c>
    </row>
    <row r="227" spans="1:6">
      <c r="A227" s="154" t="s">
        <v>128</v>
      </c>
      <c r="B227" s="154">
        <v>2028</v>
      </c>
      <c r="C227" s="278">
        <v>7.9170412477825233E-2</v>
      </c>
      <c r="D227" s="279">
        <v>0.57548479999999991</v>
      </c>
      <c r="E227" s="279">
        <v>0.28967871999999989</v>
      </c>
      <c r="F227" s="280">
        <v>5.5666067522174803E-2</v>
      </c>
    </row>
    <row r="228" spans="1:6">
      <c r="A228" s="154" t="s">
        <v>128</v>
      </c>
      <c r="B228" s="154">
        <v>2029</v>
      </c>
      <c r="C228" s="278">
        <v>7.929185121563917E-2</v>
      </c>
      <c r="D228" s="279">
        <v>0.57760959999999995</v>
      </c>
      <c r="E228" s="279">
        <v>0.29265343999999999</v>
      </c>
      <c r="F228" s="280">
        <v>5.0445108784360863E-2</v>
      </c>
    </row>
    <row r="229" spans="1:6">
      <c r="A229" s="154" t="s">
        <v>128</v>
      </c>
      <c r="B229" s="154">
        <v>2030</v>
      </c>
      <c r="C229" s="278">
        <v>7.9405608587507059E-2</v>
      </c>
      <c r="D229" s="279">
        <v>0.57959999999999989</v>
      </c>
      <c r="E229" s="279">
        <v>0.29543999999999998</v>
      </c>
      <c r="F229" s="280">
        <v>4.5554391412492991E-2</v>
      </c>
    </row>
    <row r="230" spans="1:6">
      <c r="A230" s="154" t="s">
        <v>128</v>
      </c>
      <c r="B230" s="154">
        <v>2031</v>
      </c>
      <c r="C230" s="278">
        <v>7.9511135924432735E-2</v>
      </c>
      <c r="D230" s="279">
        <v>0.58144639999999992</v>
      </c>
      <c r="E230" s="279">
        <v>0.29802496000000001</v>
      </c>
      <c r="F230" s="280">
        <v>4.101750407556732E-2</v>
      </c>
    </row>
    <row r="231" spans="1:6">
      <c r="A231" s="154" t="s">
        <v>128</v>
      </c>
      <c r="B231" s="154">
        <v>2032</v>
      </c>
      <c r="C231" s="278">
        <v>7.9607884557420044E-2</v>
      </c>
      <c r="D231" s="279">
        <v>0.58313919999999997</v>
      </c>
      <c r="E231" s="279">
        <v>0.30039487999999998</v>
      </c>
      <c r="F231" s="280">
        <v>3.6858035442580019E-2</v>
      </c>
    </row>
    <row r="232" spans="1:6">
      <c r="A232" s="154" t="s">
        <v>128</v>
      </c>
      <c r="B232" s="154">
        <v>2033</v>
      </c>
      <c r="C232" s="278">
        <v>7.9695305817472847E-2</v>
      </c>
      <c r="D232" s="279">
        <v>0.58466879999999999</v>
      </c>
      <c r="E232" s="279">
        <v>0.30253632000000003</v>
      </c>
      <c r="F232" s="280">
        <v>3.3099574182527208E-2</v>
      </c>
    </row>
    <row r="233" spans="1:6">
      <c r="A233" s="154" t="s">
        <v>128</v>
      </c>
      <c r="B233" s="154">
        <v>2034</v>
      </c>
      <c r="C233" s="278">
        <v>7.9772851035595005E-2</v>
      </c>
      <c r="D233" s="279">
        <v>0.58602559999999992</v>
      </c>
      <c r="E233" s="279">
        <v>0.30443584000000001</v>
      </c>
      <c r="F233" s="280">
        <v>2.9765708964405061E-2</v>
      </c>
    </row>
    <row r="234" spans="1:6">
      <c r="A234" s="154" t="s">
        <v>128</v>
      </c>
      <c r="B234" s="154">
        <v>2035</v>
      </c>
      <c r="C234" s="278">
        <v>7.9839971542790364E-2</v>
      </c>
      <c r="D234" s="279">
        <v>0.58719999999999994</v>
      </c>
      <c r="E234" s="279">
        <v>0.30608000000000002</v>
      </c>
      <c r="F234" s="280">
        <v>2.6880028457209701E-2</v>
      </c>
    </row>
    <row r="235" spans="1:6">
      <c r="A235" s="154" t="s">
        <v>128</v>
      </c>
      <c r="B235" s="154">
        <v>2036</v>
      </c>
      <c r="C235" s="278">
        <v>7.9896118670062771E-2</v>
      </c>
      <c r="D235" s="279">
        <v>0.58818239999999999</v>
      </c>
      <c r="E235" s="279">
        <v>0.30745536000000001</v>
      </c>
      <c r="F235" s="280">
        <v>2.446612132993729E-2</v>
      </c>
    </row>
    <row r="236" spans="1:6">
      <c r="A236" s="154" t="s">
        <v>128</v>
      </c>
      <c r="B236" s="154">
        <v>2037</v>
      </c>
      <c r="C236" s="278">
        <v>7.9940743748416088E-2</v>
      </c>
      <c r="D236" s="279">
        <v>0.58896320000000002</v>
      </c>
      <c r="E236" s="279">
        <v>0.30854848000000001</v>
      </c>
      <c r="F236" s="280">
        <v>2.2547576251583989E-2</v>
      </c>
    </row>
    <row r="237" spans="1:6">
      <c r="A237" s="154" t="s">
        <v>128</v>
      </c>
      <c r="B237" s="154">
        <v>2038</v>
      </c>
      <c r="C237" s="278">
        <v>7.997329810885416E-2</v>
      </c>
      <c r="D237" s="279">
        <v>0.58953279999999997</v>
      </c>
      <c r="E237" s="279">
        <v>0.30934592</v>
      </c>
      <c r="F237" s="280">
        <v>2.114798189114591E-2</v>
      </c>
    </row>
    <row r="238" spans="1:6">
      <c r="A238" s="154" t="s">
        <v>128</v>
      </c>
      <c r="B238" s="154">
        <v>2039</v>
      </c>
      <c r="C238" s="278">
        <v>7.9993233082380849E-2</v>
      </c>
      <c r="D238" s="279">
        <v>0.58988159999999989</v>
      </c>
      <c r="E238" s="279">
        <v>0.30983423999999998</v>
      </c>
      <c r="F238" s="280">
        <v>2.0290926917619221E-2</v>
      </c>
    </row>
    <row r="239" spans="1:6">
      <c r="A239" s="154" t="s">
        <v>128</v>
      </c>
      <c r="B239" s="154">
        <v>2040</v>
      </c>
      <c r="C239" s="278">
        <v>0.08</v>
      </c>
      <c r="D239" s="279">
        <v>0.59</v>
      </c>
      <c r="E239" s="279">
        <v>0.31</v>
      </c>
      <c r="F239" s="280">
        <v>2.000000000000007E-2</v>
      </c>
    </row>
    <row r="240" spans="1:6">
      <c r="A240" s="154" t="s">
        <v>128</v>
      </c>
      <c r="B240" s="154">
        <v>2041</v>
      </c>
      <c r="C240" s="278">
        <v>0.08</v>
      </c>
      <c r="D240" s="279">
        <v>0.59</v>
      </c>
      <c r="E240" s="279">
        <v>0.31</v>
      </c>
      <c r="F240" s="280">
        <v>2.000000000000007E-2</v>
      </c>
    </row>
    <row r="241" spans="1:6">
      <c r="A241" s="154" t="s">
        <v>128</v>
      </c>
      <c r="B241" s="154">
        <v>2042</v>
      </c>
      <c r="C241" s="278">
        <v>0.08</v>
      </c>
      <c r="D241" s="279">
        <v>0.59</v>
      </c>
      <c r="E241" s="279">
        <v>0.31</v>
      </c>
      <c r="F241" s="280">
        <v>2.000000000000007E-2</v>
      </c>
    </row>
    <row r="242" spans="1:6">
      <c r="A242" s="154" t="s">
        <v>128</v>
      </c>
      <c r="B242" s="154">
        <v>2043</v>
      </c>
      <c r="C242" s="278">
        <v>0.08</v>
      </c>
      <c r="D242" s="279">
        <v>0.59</v>
      </c>
      <c r="E242" s="279">
        <v>0.31</v>
      </c>
      <c r="F242" s="280">
        <v>2.000000000000007E-2</v>
      </c>
    </row>
    <row r="243" spans="1:6">
      <c r="A243" s="154" t="s">
        <v>128</v>
      </c>
      <c r="B243" s="154">
        <v>2044</v>
      </c>
      <c r="C243" s="278">
        <v>0.08</v>
      </c>
      <c r="D243" s="279">
        <v>0.59</v>
      </c>
      <c r="E243" s="279">
        <v>0.31</v>
      </c>
      <c r="F243" s="280">
        <v>2.000000000000007E-2</v>
      </c>
    </row>
    <row r="244" spans="1:6">
      <c r="A244" s="154" t="s">
        <v>128</v>
      </c>
      <c r="B244" s="154">
        <v>2045</v>
      </c>
      <c r="C244" s="278">
        <v>0.08</v>
      </c>
      <c r="D244" s="279">
        <v>0.59</v>
      </c>
      <c r="E244" s="279">
        <v>0.31</v>
      </c>
      <c r="F244" s="280">
        <v>2.000000000000007E-2</v>
      </c>
    </row>
    <row r="245" spans="1:6">
      <c r="A245" s="154" t="s">
        <v>128</v>
      </c>
      <c r="B245" s="154">
        <v>2046</v>
      </c>
      <c r="C245" s="278">
        <v>0.08</v>
      </c>
      <c r="D245" s="279">
        <v>0.59</v>
      </c>
      <c r="E245" s="279">
        <v>0.31</v>
      </c>
      <c r="F245" s="280">
        <v>2.000000000000007E-2</v>
      </c>
    </row>
    <row r="246" spans="1:6">
      <c r="A246" s="154" t="s">
        <v>128</v>
      </c>
      <c r="B246" s="154">
        <v>2047</v>
      </c>
      <c r="C246" s="278">
        <v>0.08</v>
      </c>
      <c r="D246" s="279">
        <v>0.59</v>
      </c>
      <c r="E246" s="279">
        <v>0.31</v>
      </c>
      <c r="F246" s="280">
        <v>2.000000000000007E-2</v>
      </c>
    </row>
    <row r="247" spans="1:6">
      <c r="A247" s="154" t="s">
        <v>128</v>
      </c>
      <c r="B247" s="154">
        <v>2048</v>
      </c>
      <c r="C247" s="278">
        <v>0.08</v>
      </c>
      <c r="D247" s="279">
        <v>0.59</v>
      </c>
      <c r="E247" s="279">
        <v>0.31</v>
      </c>
      <c r="F247" s="280">
        <v>2.000000000000007E-2</v>
      </c>
    </row>
    <row r="248" spans="1:6">
      <c r="A248" s="154" t="s">
        <v>128</v>
      </c>
      <c r="B248" s="154">
        <v>2049</v>
      </c>
      <c r="C248" s="278">
        <v>0.08</v>
      </c>
      <c r="D248" s="279">
        <v>0.59</v>
      </c>
      <c r="E248" s="279">
        <v>0.31</v>
      </c>
      <c r="F248" s="280">
        <v>2.000000000000007E-2</v>
      </c>
    </row>
    <row r="249" spans="1:6">
      <c r="A249" s="154" t="s">
        <v>128</v>
      </c>
      <c r="B249" s="154">
        <v>2050</v>
      </c>
      <c r="C249" s="278">
        <v>0.08</v>
      </c>
      <c r="D249" s="279">
        <v>0.59</v>
      </c>
      <c r="E249" s="279">
        <v>0.31</v>
      </c>
      <c r="F249" s="280">
        <v>2.000000000000007E-2</v>
      </c>
    </row>
    <row r="250" spans="1:6">
      <c r="A250" s="154" t="s">
        <v>130</v>
      </c>
      <c r="B250" s="154">
        <v>2020</v>
      </c>
      <c r="C250" s="278">
        <v>7.7988213680793131E-2</v>
      </c>
      <c r="D250" s="279">
        <v>0.55479999999999996</v>
      </c>
      <c r="E250" s="279">
        <v>0.26072000000000001</v>
      </c>
      <c r="F250" s="280">
        <v>0.1064917863192069</v>
      </c>
    </row>
    <row r="251" spans="1:6">
      <c r="A251" s="154" t="s">
        <v>130</v>
      </c>
      <c r="B251" s="154">
        <v>2021</v>
      </c>
      <c r="C251" s="278">
        <v>7.8151351262314261E-2</v>
      </c>
      <c r="D251" s="279">
        <v>0.55765439999999999</v>
      </c>
      <c r="E251" s="279">
        <v>0.26471615999999998</v>
      </c>
      <c r="F251" s="280">
        <v>9.9478088737685724E-2</v>
      </c>
    </row>
    <row r="252" spans="1:6">
      <c r="A252" s="154" t="s">
        <v>130</v>
      </c>
      <c r="B252" s="154">
        <v>2022</v>
      </c>
      <c r="C252" s="278">
        <v>7.8311196829858515E-2</v>
      </c>
      <c r="D252" s="279">
        <v>0.56045119999999993</v>
      </c>
      <c r="E252" s="279">
        <v>0.26863167999999998</v>
      </c>
      <c r="F252" s="280">
        <v>9.2605923170141463E-2</v>
      </c>
    </row>
    <row r="253" spans="1:6">
      <c r="A253" s="154" t="s">
        <v>130</v>
      </c>
      <c r="B253" s="154">
        <v>2023</v>
      </c>
      <c r="C253" s="278">
        <v>7.8467201714429752E-2</v>
      </c>
      <c r="D253" s="279">
        <v>0.56318080000000004</v>
      </c>
      <c r="E253" s="279">
        <v>0.27245311999999999</v>
      </c>
      <c r="F253" s="280">
        <v>8.5898878285570274E-2</v>
      </c>
    </row>
    <row r="254" spans="1:6">
      <c r="A254" s="154" t="s">
        <v>130</v>
      </c>
      <c r="B254" s="154">
        <v>2024</v>
      </c>
      <c r="C254" s="278">
        <v>7.8618817247031778E-2</v>
      </c>
      <c r="D254" s="279">
        <v>0.56583359999999994</v>
      </c>
      <c r="E254" s="279">
        <v>0.27616703999999997</v>
      </c>
      <c r="F254" s="280">
        <v>7.9380542752968228E-2</v>
      </c>
    </row>
    <row r="255" spans="1:6">
      <c r="A255" s="154" t="s">
        <v>130</v>
      </c>
      <c r="B255" s="154">
        <v>2025</v>
      </c>
      <c r="C255" s="278">
        <v>7.8765494758668494E-2</v>
      </c>
      <c r="D255" s="279">
        <v>0.56840000000000002</v>
      </c>
      <c r="E255" s="279">
        <v>0.27976000000000001</v>
      </c>
      <c r="F255" s="280">
        <v>7.3074505241331494E-2</v>
      </c>
    </row>
    <row r="256" spans="1:6">
      <c r="A256" s="154" t="s">
        <v>130</v>
      </c>
      <c r="B256" s="154">
        <v>2026</v>
      </c>
      <c r="C256" s="278">
        <v>7.8906685580343749E-2</v>
      </c>
      <c r="D256" s="279">
        <v>0.5708704</v>
      </c>
      <c r="E256" s="279">
        <v>0.28321856000000001</v>
      </c>
      <c r="F256" s="280">
        <v>6.700435441965627E-2</v>
      </c>
    </row>
    <row r="257" spans="1:6">
      <c r="A257" s="154" t="s">
        <v>130</v>
      </c>
      <c r="B257" s="154">
        <v>2027</v>
      </c>
      <c r="C257" s="278">
        <v>7.9041841043061375E-2</v>
      </c>
      <c r="D257" s="279">
        <v>0.57323519999999994</v>
      </c>
      <c r="E257" s="279">
        <v>0.28652928</v>
      </c>
      <c r="F257" s="280">
        <v>6.1193678956938641E-2</v>
      </c>
    </row>
    <row r="258" spans="1:6">
      <c r="A258" s="154" t="s">
        <v>130</v>
      </c>
      <c r="B258" s="154">
        <v>2028</v>
      </c>
      <c r="C258" s="278">
        <v>7.9170412477825233E-2</v>
      </c>
      <c r="D258" s="279">
        <v>0.57548479999999991</v>
      </c>
      <c r="E258" s="279">
        <v>0.28967871999999989</v>
      </c>
      <c r="F258" s="280">
        <v>5.5666067522174803E-2</v>
      </c>
    </row>
    <row r="259" spans="1:6">
      <c r="A259" s="154" t="s">
        <v>130</v>
      </c>
      <c r="B259" s="154">
        <v>2029</v>
      </c>
      <c r="C259" s="278">
        <v>7.929185121563917E-2</v>
      </c>
      <c r="D259" s="279">
        <v>0.57760959999999995</v>
      </c>
      <c r="E259" s="279">
        <v>0.29265343999999999</v>
      </c>
      <c r="F259" s="280">
        <v>5.0445108784360863E-2</v>
      </c>
    </row>
    <row r="260" spans="1:6">
      <c r="A260" s="154" t="s">
        <v>130</v>
      </c>
      <c r="B260" s="154">
        <v>2030</v>
      </c>
      <c r="C260" s="278">
        <v>7.9405608587507059E-2</v>
      </c>
      <c r="D260" s="279">
        <v>0.57959999999999989</v>
      </c>
      <c r="E260" s="279">
        <v>0.29543999999999998</v>
      </c>
      <c r="F260" s="280">
        <v>4.5554391412492991E-2</v>
      </c>
    </row>
    <row r="261" spans="1:6">
      <c r="A261" s="154" t="s">
        <v>130</v>
      </c>
      <c r="B261" s="154">
        <v>2031</v>
      </c>
      <c r="C261" s="278">
        <v>7.9511135924432735E-2</v>
      </c>
      <c r="D261" s="279">
        <v>0.58144639999999992</v>
      </c>
      <c r="E261" s="279">
        <v>0.29802496000000001</v>
      </c>
      <c r="F261" s="280">
        <v>4.101750407556732E-2</v>
      </c>
    </row>
    <row r="262" spans="1:6">
      <c r="A262" s="154" t="s">
        <v>130</v>
      </c>
      <c r="B262" s="154">
        <v>2032</v>
      </c>
      <c r="C262" s="278">
        <v>7.9607884557420044E-2</v>
      </c>
      <c r="D262" s="279">
        <v>0.58313919999999997</v>
      </c>
      <c r="E262" s="279">
        <v>0.30039487999999998</v>
      </c>
      <c r="F262" s="280">
        <v>3.6858035442580019E-2</v>
      </c>
    </row>
    <row r="263" spans="1:6">
      <c r="A263" s="154" t="s">
        <v>130</v>
      </c>
      <c r="B263" s="154">
        <v>2033</v>
      </c>
      <c r="C263" s="278">
        <v>7.9695305817472847E-2</v>
      </c>
      <c r="D263" s="279">
        <v>0.58466879999999999</v>
      </c>
      <c r="E263" s="279">
        <v>0.30253632000000003</v>
      </c>
      <c r="F263" s="280">
        <v>3.3099574182527208E-2</v>
      </c>
    </row>
    <row r="264" spans="1:6">
      <c r="A264" s="154" t="s">
        <v>130</v>
      </c>
      <c r="B264" s="154">
        <v>2034</v>
      </c>
      <c r="C264" s="278">
        <v>7.9772851035595005E-2</v>
      </c>
      <c r="D264" s="279">
        <v>0.58602559999999992</v>
      </c>
      <c r="E264" s="279">
        <v>0.30443584000000001</v>
      </c>
      <c r="F264" s="280">
        <v>2.9765708964405061E-2</v>
      </c>
    </row>
    <row r="265" spans="1:6">
      <c r="A265" s="154" t="s">
        <v>130</v>
      </c>
      <c r="B265" s="154">
        <v>2035</v>
      </c>
      <c r="C265" s="278">
        <v>7.9839971542790364E-2</v>
      </c>
      <c r="D265" s="279">
        <v>0.58719999999999994</v>
      </c>
      <c r="E265" s="279">
        <v>0.30608000000000002</v>
      </c>
      <c r="F265" s="280">
        <v>2.6880028457209701E-2</v>
      </c>
    </row>
    <row r="266" spans="1:6">
      <c r="A266" s="154" t="s">
        <v>130</v>
      </c>
      <c r="B266" s="154">
        <v>2036</v>
      </c>
      <c r="C266" s="278">
        <v>7.9896118670062771E-2</v>
      </c>
      <c r="D266" s="279">
        <v>0.58818239999999999</v>
      </c>
      <c r="E266" s="279">
        <v>0.30745536000000001</v>
      </c>
      <c r="F266" s="280">
        <v>2.446612132993729E-2</v>
      </c>
    </row>
    <row r="267" spans="1:6">
      <c r="A267" s="154" t="s">
        <v>130</v>
      </c>
      <c r="B267" s="154">
        <v>2037</v>
      </c>
      <c r="C267" s="278">
        <v>7.9940743748416088E-2</v>
      </c>
      <c r="D267" s="279">
        <v>0.58896320000000002</v>
      </c>
      <c r="E267" s="279">
        <v>0.30854848000000001</v>
      </c>
      <c r="F267" s="280">
        <v>2.2547576251583989E-2</v>
      </c>
    </row>
    <row r="268" spans="1:6">
      <c r="A268" s="154" t="s">
        <v>130</v>
      </c>
      <c r="B268" s="154">
        <v>2038</v>
      </c>
      <c r="C268" s="278">
        <v>7.997329810885416E-2</v>
      </c>
      <c r="D268" s="279">
        <v>0.58953279999999997</v>
      </c>
      <c r="E268" s="279">
        <v>0.30934592</v>
      </c>
      <c r="F268" s="280">
        <v>2.114798189114591E-2</v>
      </c>
    </row>
    <row r="269" spans="1:6">
      <c r="A269" s="154" t="s">
        <v>130</v>
      </c>
      <c r="B269" s="154">
        <v>2039</v>
      </c>
      <c r="C269" s="278">
        <v>7.9993233082380849E-2</v>
      </c>
      <c r="D269" s="279">
        <v>0.58988159999999989</v>
      </c>
      <c r="E269" s="279">
        <v>0.30983423999999998</v>
      </c>
      <c r="F269" s="280">
        <v>2.0290926917619221E-2</v>
      </c>
    </row>
    <row r="270" spans="1:6">
      <c r="A270" s="154" t="s">
        <v>130</v>
      </c>
      <c r="B270" s="154">
        <v>2040</v>
      </c>
      <c r="C270" s="278">
        <v>0.08</v>
      </c>
      <c r="D270" s="279">
        <v>0.59</v>
      </c>
      <c r="E270" s="279">
        <v>0.31</v>
      </c>
      <c r="F270" s="280">
        <v>2.000000000000007E-2</v>
      </c>
    </row>
    <row r="271" spans="1:6">
      <c r="A271" s="154" t="s">
        <v>130</v>
      </c>
      <c r="B271" s="154">
        <v>2041</v>
      </c>
      <c r="C271" s="278">
        <v>0.08</v>
      </c>
      <c r="D271" s="279">
        <v>0.59</v>
      </c>
      <c r="E271" s="279">
        <v>0.31</v>
      </c>
      <c r="F271" s="280">
        <v>2.000000000000007E-2</v>
      </c>
    </row>
    <row r="272" spans="1:6">
      <c r="A272" s="154" t="s">
        <v>130</v>
      </c>
      <c r="B272" s="154">
        <v>2042</v>
      </c>
      <c r="C272" s="278">
        <v>0.08</v>
      </c>
      <c r="D272" s="279">
        <v>0.59</v>
      </c>
      <c r="E272" s="279">
        <v>0.31</v>
      </c>
      <c r="F272" s="280">
        <v>2.000000000000007E-2</v>
      </c>
    </row>
    <row r="273" spans="1:6">
      <c r="A273" s="154" t="s">
        <v>130</v>
      </c>
      <c r="B273" s="154">
        <v>2043</v>
      </c>
      <c r="C273" s="278">
        <v>0.08</v>
      </c>
      <c r="D273" s="279">
        <v>0.59</v>
      </c>
      <c r="E273" s="279">
        <v>0.31</v>
      </c>
      <c r="F273" s="280">
        <v>2.000000000000007E-2</v>
      </c>
    </row>
    <row r="274" spans="1:6">
      <c r="A274" s="154" t="s">
        <v>130</v>
      </c>
      <c r="B274" s="154">
        <v>2044</v>
      </c>
      <c r="C274" s="278">
        <v>0.08</v>
      </c>
      <c r="D274" s="279">
        <v>0.59</v>
      </c>
      <c r="E274" s="279">
        <v>0.31</v>
      </c>
      <c r="F274" s="280">
        <v>2.000000000000007E-2</v>
      </c>
    </row>
    <row r="275" spans="1:6">
      <c r="A275" s="154" t="s">
        <v>130</v>
      </c>
      <c r="B275" s="154">
        <v>2045</v>
      </c>
      <c r="C275" s="278">
        <v>0.08</v>
      </c>
      <c r="D275" s="279">
        <v>0.59</v>
      </c>
      <c r="E275" s="279">
        <v>0.31</v>
      </c>
      <c r="F275" s="280">
        <v>2.000000000000007E-2</v>
      </c>
    </row>
    <row r="276" spans="1:6">
      <c r="A276" s="154" t="s">
        <v>130</v>
      </c>
      <c r="B276" s="154">
        <v>2046</v>
      </c>
      <c r="C276" s="278">
        <v>0.08</v>
      </c>
      <c r="D276" s="279">
        <v>0.59</v>
      </c>
      <c r="E276" s="279">
        <v>0.31</v>
      </c>
      <c r="F276" s="280">
        <v>2.000000000000007E-2</v>
      </c>
    </row>
    <row r="277" spans="1:6">
      <c r="A277" s="154" t="s">
        <v>130</v>
      </c>
      <c r="B277" s="154">
        <v>2047</v>
      </c>
      <c r="C277" s="278">
        <v>0.08</v>
      </c>
      <c r="D277" s="279">
        <v>0.59</v>
      </c>
      <c r="E277" s="279">
        <v>0.31</v>
      </c>
      <c r="F277" s="280">
        <v>2.000000000000007E-2</v>
      </c>
    </row>
    <row r="278" spans="1:6">
      <c r="A278" s="154" t="s">
        <v>130</v>
      </c>
      <c r="B278" s="154">
        <v>2048</v>
      </c>
      <c r="C278" s="278">
        <v>0.08</v>
      </c>
      <c r="D278" s="279">
        <v>0.59</v>
      </c>
      <c r="E278" s="279">
        <v>0.31</v>
      </c>
      <c r="F278" s="280">
        <v>2.000000000000007E-2</v>
      </c>
    </row>
    <row r="279" spans="1:6">
      <c r="A279" s="154" t="s">
        <v>130</v>
      </c>
      <c r="B279" s="154">
        <v>2049</v>
      </c>
      <c r="C279" s="278">
        <v>0.08</v>
      </c>
      <c r="D279" s="279">
        <v>0.59</v>
      </c>
      <c r="E279" s="279">
        <v>0.31</v>
      </c>
      <c r="F279" s="280">
        <v>2.000000000000007E-2</v>
      </c>
    </row>
    <row r="280" spans="1:6">
      <c r="A280" s="154" t="s">
        <v>130</v>
      </c>
      <c r="B280" s="154">
        <v>2050</v>
      </c>
      <c r="C280" s="278">
        <v>0.08</v>
      </c>
      <c r="D280" s="279">
        <v>0.59</v>
      </c>
      <c r="E280" s="279">
        <v>0.31</v>
      </c>
      <c r="F280" s="280">
        <v>2.000000000000007E-2</v>
      </c>
    </row>
    <row r="281" spans="1:6">
      <c r="A281" s="154" t="s">
        <v>132</v>
      </c>
      <c r="B281" s="154">
        <v>2020</v>
      </c>
      <c r="C281" s="278">
        <v>7.7988213680793131E-2</v>
      </c>
      <c r="D281" s="279">
        <v>0.55479999999999996</v>
      </c>
      <c r="E281" s="279">
        <v>0.26072000000000001</v>
      </c>
      <c r="F281" s="280">
        <v>0.1064917863192069</v>
      </c>
    </row>
    <row r="282" spans="1:6">
      <c r="A282" s="154" t="s">
        <v>132</v>
      </c>
      <c r="B282" s="154">
        <v>2021</v>
      </c>
      <c r="C282" s="278">
        <v>7.8151351262314261E-2</v>
      </c>
      <c r="D282" s="279">
        <v>0.55765439999999999</v>
      </c>
      <c r="E282" s="279">
        <v>0.26471615999999998</v>
      </c>
      <c r="F282" s="280">
        <v>9.9478088737685724E-2</v>
      </c>
    </row>
    <row r="283" spans="1:6">
      <c r="A283" s="154" t="s">
        <v>132</v>
      </c>
      <c r="B283" s="154">
        <v>2022</v>
      </c>
      <c r="C283" s="278">
        <v>7.8311196829858515E-2</v>
      </c>
      <c r="D283" s="279">
        <v>0.56045119999999993</v>
      </c>
      <c r="E283" s="279">
        <v>0.26863167999999998</v>
      </c>
      <c r="F283" s="280">
        <v>9.2605923170141463E-2</v>
      </c>
    </row>
    <row r="284" spans="1:6">
      <c r="A284" s="154" t="s">
        <v>132</v>
      </c>
      <c r="B284" s="154">
        <v>2023</v>
      </c>
      <c r="C284" s="278">
        <v>7.8467201714429752E-2</v>
      </c>
      <c r="D284" s="279">
        <v>0.56318080000000004</v>
      </c>
      <c r="E284" s="279">
        <v>0.27245311999999999</v>
      </c>
      <c r="F284" s="280">
        <v>8.5898878285570274E-2</v>
      </c>
    </row>
    <row r="285" spans="1:6">
      <c r="A285" s="154" t="s">
        <v>132</v>
      </c>
      <c r="B285" s="154">
        <v>2024</v>
      </c>
      <c r="C285" s="278">
        <v>7.8618817247031778E-2</v>
      </c>
      <c r="D285" s="279">
        <v>0.56583359999999994</v>
      </c>
      <c r="E285" s="279">
        <v>0.27616703999999997</v>
      </c>
      <c r="F285" s="280">
        <v>7.9380542752968228E-2</v>
      </c>
    </row>
    <row r="286" spans="1:6">
      <c r="A286" s="154" t="s">
        <v>132</v>
      </c>
      <c r="B286" s="154">
        <v>2025</v>
      </c>
      <c r="C286" s="278">
        <v>7.8765494758668494E-2</v>
      </c>
      <c r="D286" s="279">
        <v>0.56840000000000002</v>
      </c>
      <c r="E286" s="279">
        <v>0.27976000000000001</v>
      </c>
      <c r="F286" s="280">
        <v>7.3074505241331494E-2</v>
      </c>
    </row>
    <row r="287" spans="1:6">
      <c r="A287" s="154" t="s">
        <v>132</v>
      </c>
      <c r="B287" s="154">
        <v>2026</v>
      </c>
      <c r="C287" s="278">
        <v>7.8906685580343749E-2</v>
      </c>
      <c r="D287" s="279">
        <v>0.5708704</v>
      </c>
      <c r="E287" s="279">
        <v>0.28321856000000001</v>
      </c>
      <c r="F287" s="280">
        <v>6.700435441965627E-2</v>
      </c>
    </row>
    <row r="288" spans="1:6">
      <c r="A288" s="154" t="s">
        <v>132</v>
      </c>
      <c r="B288" s="154">
        <v>2027</v>
      </c>
      <c r="C288" s="278">
        <v>7.9041841043061375E-2</v>
      </c>
      <c r="D288" s="279">
        <v>0.57323519999999994</v>
      </c>
      <c r="E288" s="279">
        <v>0.28652928</v>
      </c>
      <c r="F288" s="280">
        <v>6.1193678956938641E-2</v>
      </c>
    </row>
    <row r="289" spans="1:6">
      <c r="A289" s="154" t="s">
        <v>132</v>
      </c>
      <c r="B289" s="154">
        <v>2028</v>
      </c>
      <c r="C289" s="278">
        <v>7.9170412477825233E-2</v>
      </c>
      <c r="D289" s="279">
        <v>0.57548479999999991</v>
      </c>
      <c r="E289" s="279">
        <v>0.28967871999999989</v>
      </c>
      <c r="F289" s="280">
        <v>5.5666067522174803E-2</v>
      </c>
    </row>
    <row r="290" spans="1:6">
      <c r="A290" s="154" t="s">
        <v>132</v>
      </c>
      <c r="B290" s="154">
        <v>2029</v>
      </c>
      <c r="C290" s="278">
        <v>7.929185121563917E-2</v>
      </c>
      <c r="D290" s="279">
        <v>0.57760959999999995</v>
      </c>
      <c r="E290" s="279">
        <v>0.29265343999999999</v>
      </c>
      <c r="F290" s="280">
        <v>5.0445108784360863E-2</v>
      </c>
    </row>
    <row r="291" spans="1:6">
      <c r="A291" s="154" t="s">
        <v>132</v>
      </c>
      <c r="B291" s="154">
        <v>2030</v>
      </c>
      <c r="C291" s="278">
        <v>7.9405608587507059E-2</v>
      </c>
      <c r="D291" s="279">
        <v>0.57959999999999989</v>
      </c>
      <c r="E291" s="279">
        <v>0.29543999999999998</v>
      </c>
      <c r="F291" s="280">
        <v>4.5554391412492991E-2</v>
      </c>
    </row>
    <row r="292" spans="1:6">
      <c r="A292" s="154" t="s">
        <v>132</v>
      </c>
      <c r="B292" s="154">
        <v>2031</v>
      </c>
      <c r="C292" s="278">
        <v>7.9511135924432735E-2</v>
      </c>
      <c r="D292" s="279">
        <v>0.58144639999999992</v>
      </c>
      <c r="E292" s="279">
        <v>0.29802496000000001</v>
      </c>
      <c r="F292" s="280">
        <v>4.101750407556732E-2</v>
      </c>
    </row>
    <row r="293" spans="1:6">
      <c r="A293" s="154" t="s">
        <v>132</v>
      </c>
      <c r="B293" s="154">
        <v>2032</v>
      </c>
      <c r="C293" s="278">
        <v>7.9607884557420044E-2</v>
      </c>
      <c r="D293" s="279">
        <v>0.58313919999999997</v>
      </c>
      <c r="E293" s="279">
        <v>0.30039487999999998</v>
      </c>
      <c r="F293" s="280">
        <v>3.6858035442580019E-2</v>
      </c>
    </row>
    <row r="294" spans="1:6">
      <c r="A294" s="154" t="s">
        <v>132</v>
      </c>
      <c r="B294" s="154">
        <v>2033</v>
      </c>
      <c r="C294" s="278">
        <v>7.9695305817472847E-2</v>
      </c>
      <c r="D294" s="279">
        <v>0.58466879999999999</v>
      </c>
      <c r="E294" s="279">
        <v>0.30253632000000003</v>
      </c>
      <c r="F294" s="280">
        <v>3.3099574182527208E-2</v>
      </c>
    </row>
    <row r="295" spans="1:6">
      <c r="A295" s="154" t="s">
        <v>132</v>
      </c>
      <c r="B295" s="154">
        <v>2034</v>
      </c>
      <c r="C295" s="278">
        <v>7.9772851035595005E-2</v>
      </c>
      <c r="D295" s="279">
        <v>0.58602559999999992</v>
      </c>
      <c r="E295" s="279">
        <v>0.30443584000000001</v>
      </c>
      <c r="F295" s="280">
        <v>2.9765708964405061E-2</v>
      </c>
    </row>
    <row r="296" spans="1:6">
      <c r="A296" s="154" t="s">
        <v>132</v>
      </c>
      <c r="B296" s="154">
        <v>2035</v>
      </c>
      <c r="C296" s="278">
        <v>7.9839971542790364E-2</v>
      </c>
      <c r="D296" s="279">
        <v>0.58719999999999994</v>
      </c>
      <c r="E296" s="279">
        <v>0.30608000000000002</v>
      </c>
      <c r="F296" s="280">
        <v>2.6880028457209701E-2</v>
      </c>
    </row>
    <row r="297" spans="1:6">
      <c r="A297" s="154" t="s">
        <v>132</v>
      </c>
      <c r="B297" s="154">
        <v>2036</v>
      </c>
      <c r="C297" s="278">
        <v>7.9896118670062771E-2</v>
      </c>
      <c r="D297" s="279">
        <v>0.58818239999999999</v>
      </c>
      <c r="E297" s="279">
        <v>0.30745536000000001</v>
      </c>
      <c r="F297" s="280">
        <v>2.446612132993729E-2</v>
      </c>
    </row>
    <row r="298" spans="1:6">
      <c r="A298" s="154" t="s">
        <v>132</v>
      </c>
      <c r="B298" s="154">
        <v>2037</v>
      </c>
      <c r="C298" s="278">
        <v>7.9940743748416088E-2</v>
      </c>
      <c r="D298" s="279">
        <v>0.58896320000000002</v>
      </c>
      <c r="E298" s="279">
        <v>0.30854848000000001</v>
      </c>
      <c r="F298" s="280">
        <v>2.2547576251583989E-2</v>
      </c>
    </row>
    <row r="299" spans="1:6">
      <c r="A299" s="154" t="s">
        <v>132</v>
      </c>
      <c r="B299" s="154">
        <v>2038</v>
      </c>
      <c r="C299" s="278">
        <v>7.997329810885416E-2</v>
      </c>
      <c r="D299" s="279">
        <v>0.58953279999999997</v>
      </c>
      <c r="E299" s="279">
        <v>0.30934592</v>
      </c>
      <c r="F299" s="280">
        <v>2.114798189114591E-2</v>
      </c>
    </row>
    <row r="300" spans="1:6">
      <c r="A300" s="154" t="s">
        <v>132</v>
      </c>
      <c r="B300" s="154">
        <v>2039</v>
      </c>
      <c r="C300" s="278">
        <v>7.9993233082380849E-2</v>
      </c>
      <c r="D300" s="279">
        <v>0.58988159999999989</v>
      </c>
      <c r="E300" s="279">
        <v>0.30983423999999998</v>
      </c>
      <c r="F300" s="280">
        <v>2.0290926917619221E-2</v>
      </c>
    </row>
    <row r="301" spans="1:6">
      <c r="A301" s="154" t="s">
        <v>132</v>
      </c>
      <c r="B301" s="154">
        <v>2040</v>
      </c>
      <c r="C301" s="278">
        <v>0.08</v>
      </c>
      <c r="D301" s="279">
        <v>0.59</v>
      </c>
      <c r="E301" s="279">
        <v>0.31</v>
      </c>
      <c r="F301" s="280">
        <v>2.000000000000007E-2</v>
      </c>
    </row>
    <row r="302" spans="1:6">
      <c r="A302" s="154" t="s">
        <v>132</v>
      </c>
      <c r="B302" s="154">
        <v>2041</v>
      </c>
      <c r="C302" s="278">
        <v>0.08</v>
      </c>
      <c r="D302" s="279">
        <v>0.59</v>
      </c>
      <c r="E302" s="279">
        <v>0.31</v>
      </c>
      <c r="F302" s="280">
        <v>2.000000000000007E-2</v>
      </c>
    </row>
    <row r="303" spans="1:6">
      <c r="A303" s="154" t="s">
        <v>132</v>
      </c>
      <c r="B303" s="154">
        <v>2042</v>
      </c>
      <c r="C303" s="278">
        <v>0.08</v>
      </c>
      <c r="D303" s="279">
        <v>0.59</v>
      </c>
      <c r="E303" s="279">
        <v>0.31</v>
      </c>
      <c r="F303" s="280">
        <v>2.000000000000007E-2</v>
      </c>
    </row>
    <row r="304" spans="1:6">
      <c r="A304" s="154" t="s">
        <v>132</v>
      </c>
      <c r="B304" s="154">
        <v>2043</v>
      </c>
      <c r="C304" s="278">
        <v>0.08</v>
      </c>
      <c r="D304" s="279">
        <v>0.59</v>
      </c>
      <c r="E304" s="279">
        <v>0.31</v>
      </c>
      <c r="F304" s="280">
        <v>2.000000000000007E-2</v>
      </c>
    </row>
    <row r="305" spans="1:6">
      <c r="A305" s="154" t="s">
        <v>132</v>
      </c>
      <c r="B305" s="154">
        <v>2044</v>
      </c>
      <c r="C305" s="278">
        <v>0.08</v>
      </c>
      <c r="D305" s="279">
        <v>0.59</v>
      </c>
      <c r="E305" s="279">
        <v>0.31</v>
      </c>
      <c r="F305" s="280">
        <v>2.000000000000007E-2</v>
      </c>
    </row>
    <row r="306" spans="1:6">
      <c r="A306" s="154" t="s">
        <v>132</v>
      </c>
      <c r="B306" s="154">
        <v>2045</v>
      </c>
      <c r="C306" s="278">
        <v>0.08</v>
      </c>
      <c r="D306" s="279">
        <v>0.59</v>
      </c>
      <c r="E306" s="279">
        <v>0.31</v>
      </c>
      <c r="F306" s="280">
        <v>2.000000000000007E-2</v>
      </c>
    </row>
    <row r="307" spans="1:6">
      <c r="A307" s="154" t="s">
        <v>132</v>
      </c>
      <c r="B307" s="154">
        <v>2046</v>
      </c>
      <c r="C307" s="278">
        <v>0.08</v>
      </c>
      <c r="D307" s="279">
        <v>0.59</v>
      </c>
      <c r="E307" s="279">
        <v>0.31</v>
      </c>
      <c r="F307" s="280">
        <v>2.000000000000007E-2</v>
      </c>
    </row>
    <row r="308" spans="1:6">
      <c r="A308" s="154" t="s">
        <v>132</v>
      </c>
      <c r="B308" s="154">
        <v>2047</v>
      </c>
      <c r="C308" s="278">
        <v>0.08</v>
      </c>
      <c r="D308" s="279">
        <v>0.59</v>
      </c>
      <c r="E308" s="279">
        <v>0.31</v>
      </c>
      <c r="F308" s="280">
        <v>2.000000000000007E-2</v>
      </c>
    </row>
    <row r="309" spans="1:6">
      <c r="A309" s="154" t="s">
        <v>132</v>
      </c>
      <c r="B309" s="154">
        <v>2048</v>
      </c>
      <c r="C309" s="278">
        <v>0.08</v>
      </c>
      <c r="D309" s="279">
        <v>0.59</v>
      </c>
      <c r="E309" s="279">
        <v>0.31</v>
      </c>
      <c r="F309" s="280">
        <v>2.000000000000007E-2</v>
      </c>
    </row>
    <row r="310" spans="1:6">
      <c r="A310" s="154" t="s">
        <v>132</v>
      </c>
      <c r="B310" s="154">
        <v>2049</v>
      </c>
      <c r="C310" s="278">
        <v>0.08</v>
      </c>
      <c r="D310" s="279">
        <v>0.59</v>
      </c>
      <c r="E310" s="279">
        <v>0.31</v>
      </c>
      <c r="F310" s="280">
        <v>2.000000000000007E-2</v>
      </c>
    </row>
    <row r="311" spans="1:6">
      <c r="A311" s="154" t="s">
        <v>132</v>
      </c>
      <c r="B311" s="154">
        <v>2050</v>
      </c>
      <c r="C311" s="278">
        <v>0.08</v>
      </c>
      <c r="D311" s="279">
        <v>0.59</v>
      </c>
      <c r="E311" s="279">
        <v>0.31</v>
      </c>
      <c r="F311" s="280">
        <v>2.000000000000007E-2</v>
      </c>
    </row>
    <row r="312" spans="1:6">
      <c r="A312" s="154" t="s">
        <v>134</v>
      </c>
      <c r="B312" s="154">
        <v>2020</v>
      </c>
      <c r="C312" s="278">
        <v>7.7988213680793131E-2</v>
      </c>
      <c r="D312" s="279">
        <v>0.55479999999999996</v>
      </c>
      <c r="E312" s="279">
        <v>0.26072000000000001</v>
      </c>
      <c r="F312" s="280">
        <v>0.1064917863192069</v>
      </c>
    </row>
    <row r="313" spans="1:6">
      <c r="A313" s="154" t="s">
        <v>134</v>
      </c>
      <c r="B313" s="154">
        <v>2021</v>
      </c>
      <c r="C313" s="278">
        <v>7.8151351262314261E-2</v>
      </c>
      <c r="D313" s="279">
        <v>0.55765439999999999</v>
      </c>
      <c r="E313" s="279">
        <v>0.26471615999999998</v>
      </c>
      <c r="F313" s="280">
        <v>9.9478088737685724E-2</v>
      </c>
    </row>
    <row r="314" spans="1:6">
      <c r="A314" s="154" t="s">
        <v>134</v>
      </c>
      <c r="B314" s="154">
        <v>2022</v>
      </c>
      <c r="C314" s="278">
        <v>7.8311196829858515E-2</v>
      </c>
      <c r="D314" s="279">
        <v>0.56045119999999993</v>
      </c>
      <c r="E314" s="279">
        <v>0.26863167999999998</v>
      </c>
      <c r="F314" s="280">
        <v>9.2605923170141463E-2</v>
      </c>
    </row>
    <row r="315" spans="1:6">
      <c r="A315" s="154" t="s">
        <v>134</v>
      </c>
      <c r="B315" s="154">
        <v>2023</v>
      </c>
      <c r="C315" s="278">
        <v>7.8467201714429752E-2</v>
      </c>
      <c r="D315" s="279">
        <v>0.56318080000000004</v>
      </c>
      <c r="E315" s="279">
        <v>0.27245311999999999</v>
      </c>
      <c r="F315" s="280">
        <v>8.5898878285570274E-2</v>
      </c>
    </row>
    <row r="316" spans="1:6">
      <c r="A316" s="154" t="s">
        <v>134</v>
      </c>
      <c r="B316" s="154">
        <v>2024</v>
      </c>
      <c r="C316" s="278">
        <v>7.8618817247031778E-2</v>
      </c>
      <c r="D316" s="279">
        <v>0.56583359999999994</v>
      </c>
      <c r="E316" s="279">
        <v>0.27616703999999997</v>
      </c>
      <c r="F316" s="280">
        <v>7.9380542752968228E-2</v>
      </c>
    </row>
    <row r="317" spans="1:6">
      <c r="A317" s="154" t="s">
        <v>134</v>
      </c>
      <c r="B317" s="154">
        <v>2025</v>
      </c>
      <c r="C317" s="278">
        <v>7.8765494758668494E-2</v>
      </c>
      <c r="D317" s="279">
        <v>0.56840000000000002</v>
      </c>
      <c r="E317" s="279">
        <v>0.27976000000000001</v>
      </c>
      <c r="F317" s="280">
        <v>7.3074505241331494E-2</v>
      </c>
    </row>
    <row r="318" spans="1:6">
      <c r="A318" s="154" t="s">
        <v>134</v>
      </c>
      <c r="B318" s="154">
        <v>2026</v>
      </c>
      <c r="C318" s="278">
        <v>7.8906685580343749E-2</v>
      </c>
      <c r="D318" s="279">
        <v>0.5708704</v>
      </c>
      <c r="E318" s="279">
        <v>0.28321856000000001</v>
      </c>
      <c r="F318" s="280">
        <v>6.700435441965627E-2</v>
      </c>
    </row>
    <row r="319" spans="1:6">
      <c r="A319" s="154" t="s">
        <v>134</v>
      </c>
      <c r="B319" s="154">
        <v>2027</v>
      </c>
      <c r="C319" s="278">
        <v>7.9041841043061375E-2</v>
      </c>
      <c r="D319" s="279">
        <v>0.57323519999999994</v>
      </c>
      <c r="E319" s="279">
        <v>0.28652928</v>
      </c>
      <c r="F319" s="280">
        <v>6.1193678956938641E-2</v>
      </c>
    </row>
    <row r="320" spans="1:6">
      <c r="A320" s="154" t="s">
        <v>134</v>
      </c>
      <c r="B320" s="154">
        <v>2028</v>
      </c>
      <c r="C320" s="278">
        <v>7.9170412477825233E-2</v>
      </c>
      <c r="D320" s="279">
        <v>0.57548479999999991</v>
      </c>
      <c r="E320" s="279">
        <v>0.28967871999999989</v>
      </c>
      <c r="F320" s="280">
        <v>5.5666067522174803E-2</v>
      </c>
    </row>
    <row r="321" spans="1:6">
      <c r="A321" s="154" t="s">
        <v>134</v>
      </c>
      <c r="B321" s="154">
        <v>2029</v>
      </c>
      <c r="C321" s="278">
        <v>7.929185121563917E-2</v>
      </c>
      <c r="D321" s="279">
        <v>0.57760959999999995</v>
      </c>
      <c r="E321" s="279">
        <v>0.29265343999999999</v>
      </c>
      <c r="F321" s="280">
        <v>5.0445108784360863E-2</v>
      </c>
    </row>
    <row r="322" spans="1:6">
      <c r="A322" s="154" t="s">
        <v>134</v>
      </c>
      <c r="B322" s="154">
        <v>2030</v>
      </c>
      <c r="C322" s="278">
        <v>7.9405608587507059E-2</v>
      </c>
      <c r="D322" s="279">
        <v>0.57959999999999989</v>
      </c>
      <c r="E322" s="279">
        <v>0.29543999999999998</v>
      </c>
      <c r="F322" s="280">
        <v>4.5554391412492991E-2</v>
      </c>
    </row>
    <row r="323" spans="1:6">
      <c r="A323" s="154" t="s">
        <v>134</v>
      </c>
      <c r="B323" s="154">
        <v>2031</v>
      </c>
      <c r="C323" s="278">
        <v>7.9511135924432735E-2</v>
      </c>
      <c r="D323" s="279">
        <v>0.58144639999999992</v>
      </c>
      <c r="E323" s="279">
        <v>0.29802496000000001</v>
      </c>
      <c r="F323" s="280">
        <v>4.101750407556732E-2</v>
      </c>
    </row>
    <row r="324" spans="1:6">
      <c r="A324" s="154" t="s">
        <v>134</v>
      </c>
      <c r="B324" s="154">
        <v>2032</v>
      </c>
      <c r="C324" s="278">
        <v>7.9607884557420044E-2</v>
      </c>
      <c r="D324" s="279">
        <v>0.58313919999999997</v>
      </c>
      <c r="E324" s="279">
        <v>0.30039487999999998</v>
      </c>
      <c r="F324" s="280">
        <v>3.6858035442580019E-2</v>
      </c>
    </row>
    <row r="325" spans="1:6">
      <c r="A325" s="154" t="s">
        <v>134</v>
      </c>
      <c r="B325" s="154">
        <v>2033</v>
      </c>
      <c r="C325" s="278">
        <v>7.9695305817472847E-2</v>
      </c>
      <c r="D325" s="279">
        <v>0.58466879999999999</v>
      </c>
      <c r="E325" s="279">
        <v>0.30253632000000003</v>
      </c>
      <c r="F325" s="280">
        <v>3.3099574182527208E-2</v>
      </c>
    </row>
    <row r="326" spans="1:6">
      <c r="A326" s="154" t="s">
        <v>134</v>
      </c>
      <c r="B326" s="154">
        <v>2034</v>
      </c>
      <c r="C326" s="278">
        <v>7.9772851035595005E-2</v>
      </c>
      <c r="D326" s="279">
        <v>0.58602559999999992</v>
      </c>
      <c r="E326" s="279">
        <v>0.30443584000000001</v>
      </c>
      <c r="F326" s="280">
        <v>2.9765708964405061E-2</v>
      </c>
    </row>
    <row r="327" spans="1:6">
      <c r="A327" s="154" t="s">
        <v>134</v>
      </c>
      <c r="B327" s="154">
        <v>2035</v>
      </c>
      <c r="C327" s="278">
        <v>7.9839971542790364E-2</v>
      </c>
      <c r="D327" s="279">
        <v>0.58719999999999994</v>
      </c>
      <c r="E327" s="279">
        <v>0.30608000000000002</v>
      </c>
      <c r="F327" s="280">
        <v>2.6880028457209701E-2</v>
      </c>
    </row>
    <row r="328" spans="1:6">
      <c r="A328" s="154" t="s">
        <v>134</v>
      </c>
      <c r="B328" s="154">
        <v>2036</v>
      </c>
      <c r="C328" s="278">
        <v>7.9896118670062771E-2</v>
      </c>
      <c r="D328" s="279">
        <v>0.58818239999999999</v>
      </c>
      <c r="E328" s="279">
        <v>0.30745536000000001</v>
      </c>
      <c r="F328" s="280">
        <v>2.446612132993729E-2</v>
      </c>
    </row>
    <row r="329" spans="1:6">
      <c r="A329" s="154" t="s">
        <v>134</v>
      </c>
      <c r="B329" s="154">
        <v>2037</v>
      </c>
      <c r="C329" s="278">
        <v>7.9940743748416088E-2</v>
      </c>
      <c r="D329" s="279">
        <v>0.58896320000000002</v>
      </c>
      <c r="E329" s="279">
        <v>0.30854848000000001</v>
      </c>
      <c r="F329" s="280">
        <v>2.2547576251583989E-2</v>
      </c>
    </row>
    <row r="330" spans="1:6">
      <c r="A330" s="154" t="s">
        <v>134</v>
      </c>
      <c r="B330" s="154">
        <v>2038</v>
      </c>
      <c r="C330" s="278">
        <v>7.997329810885416E-2</v>
      </c>
      <c r="D330" s="279">
        <v>0.58953279999999997</v>
      </c>
      <c r="E330" s="279">
        <v>0.30934592</v>
      </c>
      <c r="F330" s="280">
        <v>2.114798189114591E-2</v>
      </c>
    </row>
    <row r="331" spans="1:6">
      <c r="A331" s="154" t="s">
        <v>134</v>
      </c>
      <c r="B331" s="154">
        <v>2039</v>
      </c>
      <c r="C331" s="278">
        <v>7.9993233082380849E-2</v>
      </c>
      <c r="D331" s="279">
        <v>0.58988159999999989</v>
      </c>
      <c r="E331" s="279">
        <v>0.30983423999999998</v>
      </c>
      <c r="F331" s="280">
        <v>2.0290926917619221E-2</v>
      </c>
    </row>
    <row r="332" spans="1:6">
      <c r="A332" s="154" t="s">
        <v>134</v>
      </c>
      <c r="B332" s="154">
        <v>2040</v>
      </c>
      <c r="C332" s="278">
        <v>0.08</v>
      </c>
      <c r="D332" s="279">
        <v>0.59</v>
      </c>
      <c r="E332" s="279">
        <v>0.31</v>
      </c>
      <c r="F332" s="280">
        <v>2.000000000000007E-2</v>
      </c>
    </row>
    <row r="333" spans="1:6">
      <c r="A333" s="154" t="s">
        <v>134</v>
      </c>
      <c r="B333" s="154">
        <v>2041</v>
      </c>
      <c r="C333" s="278">
        <v>0.08</v>
      </c>
      <c r="D333" s="279">
        <v>0.59</v>
      </c>
      <c r="E333" s="279">
        <v>0.31</v>
      </c>
      <c r="F333" s="280">
        <v>2.000000000000007E-2</v>
      </c>
    </row>
    <row r="334" spans="1:6">
      <c r="A334" s="154" t="s">
        <v>134</v>
      </c>
      <c r="B334" s="154">
        <v>2042</v>
      </c>
      <c r="C334" s="278">
        <v>0.08</v>
      </c>
      <c r="D334" s="279">
        <v>0.59</v>
      </c>
      <c r="E334" s="279">
        <v>0.31</v>
      </c>
      <c r="F334" s="280">
        <v>2.000000000000007E-2</v>
      </c>
    </row>
    <row r="335" spans="1:6">
      <c r="A335" s="154" t="s">
        <v>134</v>
      </c>
      <c r="B335" s="154">
        <v>2043</v>
      </c>
      <c r="C335" s="278">
        <v>0.08</v>
      </c>
      <c r="D335" s="279">
        <v>0.59</v>
      </c>
      <c r="E335" s="279">
        <v>0.31</v>
      </c>
      <c r="F335" s="280">
        <v>2.000000000000007E-2</v>
      </c>
    </row>
    <row r="336" spans="1:6">
      <c r="A336" s="154" t="s">
        <v>134</v>
      </c>
      <c r="B336" s="154">
        <v>2044</v>
      </c>
      <c r="C336" s="278">
        <v>0.08</v>
      </c>
      <c r="D336" s="279">
        <v>0.59</v>
      </c>
      <c r="E336" s="279">
        <v>0.31</v>
      </c>
      <c r="F336" s="280">
        <v>2.000000000000007E-2</v>
      </c>
    </row>
    <row r="337" spans="1:6">
      <c r="A337" s="154" t="s">
        <v>134</v>
      </c>
      <c r="B337" s="154">
        <v>2045</v>
      </c>
      <c r="C337" s="278">
        <v>0.08</v>
      </c>
      <c r="D337" s="279">
        <v>0.59</v>
      </c>
      <c r="E337" s="279">
        <v>0.31</v>
      </c>
      <c r="F337" s="280">
        <v>2.000000000000007E-2</v>
      </c>
    </row>
    <row r="338" spans="1:6">
      <c r="A338" s="154" t="s">
        <v>134</v>
      </c>
      <c r="B338" s="154">
        <v>2046</v>
      </c>
      <c r="C338" s="278">
        <v>0.08</v>
      </c>
      <c r="D338" s="279">
        <v>0.59</v>
      </c>
      <c r="E338" s="279">
        <v>0.31</v>
      </c>
      <c r="F338" s="280">
        <v>2.000000000000007E-2</v>
      </c>
    </row>
    <row r="339" spans="1:6">
      <c r="A339" s="154" t="s">
        <v>134</v>
      </c>
      <c r="B339" s="154">
        <v>2047</v>
      </c>
      <c r="C339" s="278">
        <v>0.08</v>
      </c>
      <c r="D339" s="279">
        <v>0.59</v>
      </c>
      <c r="E339" s="279">
        <v>0.31</v>
      </c>
      <c r="F339" s="280">
        <v>2.000000000000007E-2</v>
      </c>
    </row>
    <row r="340" spans="1:6">
      <c r="A340" s="154" t="s">
        <v>134</v>
      </c>
      <c r="B340" s="154">
        <v>2048</v>
      </c>
      <c r="C340" s="278">
        <v>0.08</v>
      </c>
      <c r="D340" s="279">
        <v>0.59</v>
      </c>
      <c r="E340" s="279">
        <v>0.31</v>
      </c>
      <c r="F340" s="280">
        <v>2.000000000000007E-2</v>
      </c>
    </row>
    <row r="341" spans="1:6">
      <c r="A341" s="154" t="s">
        <v>134</v>
      </c>
      <c r="B341" s="154">
        <v>2049</v>
      </c>
      <c r="C341" s="278">
        <v>0.08</v>
      </c>
      <c r="D341" s="279">
        <v>0.59</v>
      </c>
      <c r="E341" s="279">
        <v>0.31</v>
      </c>
      <c r="F341" s="280">
        <v>2.000000000000007E-2</v>
      </c>
    </row>
    <row r="342" spans="1:6">
      <c r="A342" s="154" t="s">
        <v>134</v>
      </c>
      <c r="B342" s="154">
        <v>2050</v>
      </c>
      <c r="C342" s="278">
        <v>0.08</v>
      </c>
      <c r="D342" s="279">
        <v>0.59</v>
      </c>
      <c r="E342" s="279">
        <v>0.31</v>
      </c>
      <c r="F342" s="280">
        <v>2.000000000000007E-2</v>
      </c>
    </row>
    <row r="343" spans="1:6">
      <c r="A343" s="154" t="s">
        <v>136</v>
      </c>
      <c r="B343" s="154">
        <v>2020</v>
      </c>
      <c r="C343" s="278">
        <v>7.7988213680793131E-2</v>
      </c>
      <c r="D343" s="279">
        <v>0.55479999999999996</v>
      </c>
      <c r="E343" s="279">
        <v>0.26072000000000001</v>
      </c>
      <c r="F343" s="280">
        <v>0.1064917863192069</v>
      </c>
    </row>
    <row r="344" spans="1:6">
      <c r="A344" s="154" t="s">
        <v>136</v>
      </c>
      <c r="B344" s="154">
        <v>2021</v>
      </c>
      <c r="C344" s="278">
        <v>7.8151351262314261E-2</v>
      </c>
      <c r="D344" s="279">
        <v>0.55765439999999999</v>
      </c>
      <c r="E344" s="279">
        <v>0.26471615999999998</v>
      </c>
      <c r="F344" s="280">
        <v>9.9478088737685724E-2</v>
      </c>
    </row>
    <row r="345" spans="1:6">
      <c r="A345" s="154" t="s">
        <v>136</v>
      </c>
      <c r="B345" s="154">
        <v>2022</v>
      </c>
      <c r="C345" s="278">
        <v>7.8311196829858515E-2</v>
      </c>
      <c r="D345" s="279">
        <v>0.56045119999999993</v>
      </c>
      <c r="E345" s="279">
        <v>0.26863167999999998</v>
      </c>
      <c r="F345" s="280">
        <v>9.2605923170141463E-2</v>
      </c>
    </row>
    <row r="346" spans="1:6">
      <c r="A346" s="154" t="s">
        <v>136</v>
      </c>
      <c r="B346" s="154">
        <v>2023</v>
      </c>
      <c r="C346" s="278">
        <v>7.8467201714429752E-2</v>
      </c>
      <c r="D346" s="279">
        <v>0.56318080000000004</v>
      </c>
      <c r="E346" s="279">
        <v>0.27245311999999999</v>
      </c>
      <c r="F346" s="280">
        <v>8.5898878285570274E-2</v>
      </c>
    </row>
    <row r="347" spans="1:6">
      <c r="A347" s="154" t="s">
        <v>136</v>
      </c>
      <c r="B347" s="154">
        <v>2024</v>
      </c>
      <c r="C347" s="278">
        <v>7.8618817247031778E-2</v>
      </c>
      <c r="D347" s="279">
        <v>0.56583359999999994</v>
      </c>
      <c r="E347" s="279">
        <v>0.27616703999999997</v>
      </c>
      <c r="F347" s="280">
        <v>7.9380542752968228E-2</v>
      </c>
    </row>
    <row r="348" spans="1:6">
      <c r="A348" s="154" t="s">
        <v>136</v>
      </c>
      <c r="B348" s="154">
        <v>2025</v>
      </c>
      <c r="C348" s="278">
        <v>7.8765494758668494E-2</v>
      </c>
      <c r="D348" s="279">
        <v>0.56840000000000002</v>
      </c>
      <c r="E348" s="279">
        <v>0.27976000000000001</v>
      </c>
      <c r="F348" s="280">
        <v>7.3074505241331494E-2</v>
      </c>
    </row>
    <row r="349" spans="1:6">
      <c r="A349" s="154" t="s">
        <v>136</v>
      </c>
      <c r="B349" s="154">
        <v>2026</v>
      </c>
      <c r="C349" s="278">
        <v>7.8906685580343749E-2</v>
      </c>
      <c r="D349" s="279">
        <v>0.5708704</v>
      </c>
      <c r="E349" s="279">
        <v>0.28321856000000001</v>
      </c>
      <c r="F349" s="280">
        <v>6.700435441965627E-2</v>
      </c>
    </row>
    <row r="350" spans="1:6">
      <c r="A350" s="154" t="s">
        <v>136</v>
      </c>
      <c r="B350" s="154">
        <v>2027</v>
      </c>
      <c r="C350" s="278">
        <v>7.9041841043061375E-2</v>
      </c>
      <c r="D350" s="279">
        <v>0.57323519999999994</v>
      </c>
      <c r="E350" s="279">
        <v>0.28652928</v>
      </c>
      <c r="F350" s="280">
        <v>6.1193678956938641E-2</v>
      </c>
    </row>
    <row r="351" spans="1:6">
      <c r="A351" s="154" t="s">
        <v>136</v>
      </c>
      <c r="B351" s="154">
        <v>2028</v>
      </c>
      <c r="C351" s="278">
        <v>7.9170412477825233E-2</v>
      </c>
      <c r="D351" s="279">
        <v>0.57548479999999991</v>
      </c>
      <c r="E351" s="279">
        <v>0.28967871999999989</v>
      </c>
      <c r="F351" s="280">
        <v>5.5666067522174803E-2</v>
      </c>
    </row>
    <row r="352" spans="1:6">
      <c r="A352" s="154" t="s">
        <v>136</v>
      </c>
      <c r="B352" s="154">
        <v>2029</v>
      </c>
      <c r="C352" s="278">
        <v>7.929185121563917E-2</v>
      </c>
      <c r="D352" s="279">
        <v>0.57760959999999995</v>
      </c>
      <c r="E352" s="279">
        <v>0.29265343999999999</v>
      </c>
      <c r="F352" s="280">
        <v>5.0445108784360863E-2</v>
      </c>
    </row>
    <row r="353" spans="1:6">
      <c r="A353" s="154" t="s">
        <v>136</v>
      </c>
      <c r="B353" s="154">
        <v>2030</v>
      </c>
      <c r="C353" s="278">
        <v>7.9405608587507059E-2</v>
      </c>
      <c r="D353" s="279">
        <v>0.57959999999999989</v>
      </c>
      <c r="E353" s="279">
        <v>0.29543999999999998</v>
      </c>
      <c r="F353" s="280">
        <v>4.5554391412492991E-2</v>
      </c>
    </row>
    <row r="354" spans="1:6">
      <c r="A354" s="154" t="s">
        <v>136</v>
      </c>
      <c r="B354" s="154">
        <v>2031</v>
      </c>
      <c r="C354" s="278">
        <v>7.9511135924432735E-2</v>
      </c>
      <c r="D354" s="279">
        <v>0.58144639999999992</v>
      </c>
      <c r="E354" s="279">
        <v>0.29802496000000001</v>
      </c>
      <c r="F354" s="280">
        <v>4.101750407556732E-2</v>
      </c>
    </row>
    <row r="355" spans="1:6">
      <c r="A355" s="154" t="s">
        <v>136</v>
      </c>
      <c r="B355" s="154">
        <v>2032</v>
      </c>
      <c r="C355" s="278">
        <v>7.9607884557420044E-2</v>
      </c>
      <c r="D355" s="279">
        <v>0.58313919999999997</v>
      </c>
      <c r="E355" s="279">
        <v>0.30039487999999998</v>
      </c>
      <c r="F355" s="280">
        <v>3.6858035442580019E-2</v>
      </c>
    </row>
    <row r="356" spans="1:6">
      <c r="A356" s="154" t="s">
        <v>136</v>
      </c>
      <c r="B356" s="154">
        <v>2033</v>
      </c>
      <c r="C356" s="278">
        <v>7.9695305817472847E-2</v>
      </c>
      <c r="D356" s="279">
        <v>0.58466879999999999</v>
      </c>
      <c r="E356" s="279">
        <v>0.30253632000000003</v>
      </c>
      <c r="F356" s="280">
        <v>3.3099574182527208E-2</v>
      </c>
    </row>
    <row r="357" spans="1:6">
      <c r="A357" s="154" t="s">
        <v>136</v>
      </c>
      <c r="B357" s="154">
        <v>2034</v>
      </c>
      <c r="C357" s="278">
        <v>7.9772851035595005E-2</v>
      </c>
      <c r="D357" s="279">
        <v>0.58602559999999992</v>
      </c>
      <c r="E357" s="279">
        <v>0.30443584000000001</v>
      </c>
      <c r="F357" s="280">
        <v>2.9765708964405061E-2</v>
      </c>
    </row>
    <row r="358" spans="1:6">
      <c r="A358" s="154" t="s">
        <v>136</v>
      </c>
      <c r="B358" s="154">
        <v>2035</v>
      </c>
      <c r="C358" s="278">
        <v>7.9839971542790364E-2</v>
      </c>
      <c r="D358" s="279">
        <v>0.58719999999999994</v>
      </c>
      <c r="E358" s="279">
        <v>0.30608000000000002</v>
      </c>
      <c r="F358" s="280">
        <v>2.6880028457209701E-2</v>
      </c>
    </row>
    <row r="359" spans="1:6">
      <c r="A359" s="154" t="s">
        <v>136</v>
      </c>
      <c r="B359" s="154">
        <v>2036</v>
      </c>
      <c r="C359" s="278">
        <v>7.9896118670062771E-2</v>
      </c>
      <c r="D359" s="279">
        <v>0.58818239999999999</v>
      </c>
      <c r="E359" s="279">
        <v>0.30745536000000001</v>
      </c>
      <c r="F359" s="280">
        <v>2.446612132993729E-2</v>
      </c>
    </row>
    <row r="360" spans="1:6">
      <c r="A360" s="154" t="s">
        <v>136</v>
      </c>
      <c r="B360" s="154">
        <v>2037</v>
      </c>
      <c r="C360" s="278">
        <v>7.9940743748416088E-2</v>
      </c>
      <c r="D360" s="279">
        <v>0.58896320000000002</v>
      </c>
      <c r="E360" s="279">
        <v>0.30854848000000001</v>
      </c>
      <c r="F360" s="280">
        <v>2.2547576251583989E-2</v>
      </c>
    </row>
    <row r="361" spans="1:6">
      <c r="A361" s="154" t="s">
        <v>136</v>
      </c>
      <c r="B361" s="154">
        <v>2038</v>
      </c>
      <c r="C361" s="278">
        <v>7.997329810885416E-2</v>
      </c>
      <c r="D361" s="279">
        <v>0.58953279999999997</v>
      </c>
      <c r="E361" s="279">
        <v>0.30934592</v>
      </c>
      <c r="F361" s="280">
        <v>2.114798189114591E-2</v>
      </c>
    </row>
    <row r="362" spans="1:6">
      <c r="A362" s="154" t="s">
        <v>136</v>
      </c>
      <c r="B362" s="154">
        <v>2039</v>
      </c>
      <c r="C362" s="278">
        <v>7.9993233082380849E-2</v>
      </c>
      <c r="D362" s="279">
        <v>0.58988159999999989</v>
      </c>
      <c r="E362" s="279">
        <v>0.30983423999999998</v>
      </c>
      <c r="F362" s="280">
        <v>2.0290926917619221E-2</v>
      </c>
    </row>
    <row r="363" spans="1:6">
      <c r="A363" s="154" t="s">
        <v>136</v>
      </c>
      <c r="B363" s="154">
        <v>2040</v>
      </c>
      <c r="C363" s="278">
        <v>0.08</v>
      </c>
      <c r="D363" s="279">
        <v>0.59</v>
      </c>
      <c r="E363" s="279">
        <v>0.31</v>
      </c>
      <c r="F363" s="280">
        <v>2.000000000000007E-2</v>
      </c>
    </row>
    <row r="364" spans="1:6">
      <c r="A364" s="154" t="s">
        <v>136</v>
      </c>
      <c r="B364" s="154">
        <v>2041</v>
      </c>
      <c r="C364" s="278">
        <v>0.08</v>
      </c>
      <c r="D364" s="279">
        <v>0.59</v>
      </c>
      <c r="E364" s="279">
        <v>0.31</v>
      </c>
      <c r="F364" s="280">
        <v>2.000000000000007E-2</v>
      </c>
    </row>
    <row r="365" spans="1:6">
      <c r="A365" s="154" t="s">
        <v>136</v>
      </c>
      <c r="B365" s="154">
        <v>2042</v>
      </c>
      <c r="C365" s="278">
        <v>0.08</v>
      </c>
      <c r="D365" s="279">
        <v>0.59</v>
      </c>
      <c r="E365" s="279">
        <v>0.31</v>
      </c>
      <c r="F365" s="280">
        <v>2.000000000000007E-2</v>
      </c>
    </row>
    <row r="366" spans="1:6">
      <c r="A366" s="154" t="s">
        <v>136</v>
      </c>
      <c r="B366" s="154">
        <v>2043</v>
      </c>
      <c r="C366" s="278">
        <v>0.08</v>
      </c>
      <c r="D366" s="279">
        <v>0.59</v>
      </c>
      <c r="E366" s="279">
        <v>0.31</v>
      </c>
      <c r="F366" s="280">
        <v>2.000000000000007E-2</v>
      </c>
    </row>
    <row r="367" spans="1:6">
      <c r="A367" s="154" t="s">
        <v>136</v>
      </c>
      <c r="B367" s="154">
        <v>2044</v>
      </c>
      <c r="C367" s="278">
        <v>0.08</v>
      </c>
      <c r="D367" s="279">
        <v>0.59</v>
      </c>
      <c r="E367" s="279">
        <v>0.31</v>
      </c>
      <c r="F367" s="280">
        <v>2.000000000000007E-2</v>
      </c>
    </row>
    <row r="368" spans="1:6">
      <c r="A368" s="154" t="s">
        <v>136</v>
      </c>
      <c r="B368" s="154">
        <v>2045</v>
      </c>
      <c r="C368" s="278">
        <v>0.08</v>
      </c>
      <c r="D368" s="279">
        <v>0.59</v>
      </c>
      <c r="E368" s="279">
        <v>0.31</v>
      </c>
      <c r="F368" s="280">
        <v>2.000000000000007E-2</v>
      </c>
    </row>
    <row r="369" spans="1:6">
      <c r="A369" s="154" t="s">
        <v>136</v>
      </c>
      <c r="B369" s="154">
        <v>2046</v>
      </c>
      <c r="C369" s="278">
        <v>0.08</v>
      </c>
      <c r="D369" s="279">
        <v>0.59</v>
      </c>
      <c r="E369" s="279">
        <v>0.31</v>
      </c>
      <c r="F369" s="280">
        <v>2.000000000000007E-2</v>
      </c>
    </row>
    <row r="370" spans="1:6">
      <c r="A370" s="154" t="s">
        <v>136</v>
      </c>
      <c r="B370" s="154">
        <v>2047</v>
      </c>
      <c r="C370" s="278">
        <v>0.08</v>
      </c>
      <c r="D370" s="279">
        <v>0.59</v>
      </c>
      <c r="E370" s="279">
        <v>0.31</v>
      </c>
      <c r="F370" s="280">
        <v>2.000000000000007E-2</v>
      </c>
    </row>
    <row r="371" spans="1:6">
      <c r="A371" s="154" t="s">
        <v>136</v>
      </c>
      <c r="B371" s="154">
        <v>2048</v>
      </c>
      <c r="C371" s="278">
        <v>0.08</v>
      </c>
      <c r="D371" s="279">
        <v>0.59</v>
      </c>
      <c r="E371" s="279">
        <v>0.31</v>
      </c>
      <c r="F371" s="280">
        <v>2.000000000000007E-2</v>
      </c>
    </row>
    <row r="372" spans="1:6">
      <c r="A372" s="154" t="s">
        <v>136</v>
      </c>
      <c r="B372" s="154">
        <v>2049</v>
      </c>
      <c r="C372" s="278">
        <v>0.08</v>
      </c>
      <c r="D372" s="279">
        <v>0.59</v>
      </c>
      <c r="E372" s="279">
        <v>0.31</v>
      </c>
      <c r="F372" s="280">
        <v>2.000000000000007E-2</v>
      </c>
    </row>
    <row r="373" spans="1:6">
      <c r="A373" s="154" t="s">
        <v>136</v>
      </c>
      <c r="B373" s="154">
        <v>2050</v>
      </c>
      <c r="C373" s="278">
        <v>0.08</v>
      </c>
      <c r="D373" s="279">
        <v>0.59</v>
      </c>
      <c r="E373" s="279">
        <v>0.31</v>
      </c>
      <c r="F373" s="280">
        <v>2.000000000000007E-2</v>
      </c>
    </row>
    <row r="374" spans="1:6">
      <c r="A374" s="154" t="s">
        <v>138</v>
      </c>
      <c r="B374" s="154">
        <v>2020</v>
      </c>
      <c r="C374" s="278">
        <v>7.7988213680793131E-2</v>
      </c>
      <c r="D374" s="279">
        <v>0.55479999999999996</v>
      </c>
      <c r="E374" s="279">
        <v>0.26072000000000001</v>
      </c>
      <c r="F374" s="280">
        <v>0.1064917863192069</v>
      </c>
    </row>
    <row r="375" spans="1:6">
      <c r="A375" s="154" t="s">
        <v>138</v>
      </c>
      <c r="B375" s="154">
        <v>2021</v>
      </c>
      <c r="C375" s="278">
        <v>7.8151351262314261E-2</v>
      </c>
      <c r="D375" s="279">
        <v>0.55765439999999999</v>
      </c>
      <c r="E375" s="279">
        <v>0.26471615999999998</v>
      </c>
      <c r="F375" s="280">
        <v>9.9478088737685724E-2</v>
      </c>
    </row>
    <row r="376" spans="1:6">
      <c r="A376" s="154" t="s">
        <v>138</v>
      </c>
      <c r="B376" s="154">
        <v>2022</v>
      </c>
      <c r="C376" s="278">
        <v>7.8311196829858515E-2</v>
      </c>
      <c r="D376" s="279">
        <v>0.56045119999999993</v>
      </c>
      <c r="E376" s="279">
        <v>0.26863167999999998</v>
      </c>
      <c r="F376" s="280">
        <v>9.2605923170141463E-2</v>
      </c>
    </row>
    <row r="377" spans="1:6">
      <c r="A377" s="154" t="s">
        <v>138</v>
      </c>
      <c r="B377" s="154">
        <v>2023</v>
      </c>
      <c r="C377" s="278">
        <v>7.8467201714429752E-2</v>
      </c>
      <c r="D377" s="279">
        <v>0.56318080000000004</v>
      </c>
      <c r="E377" s="279">
        <v>0.27245311999999999</v>
      </c>
      <c r="F377" s="280">
        <v>8.5898878285570274E-2</v>
      </c>
    </row>
    <row r="378" spans="1:6">
      <c r="A378" s="154" t="s">
        <v>138</v>
      </c>
      <c r="B378" s="154">
        <v>2024</v>
      </c>
      <c r="C378" s="278">
        <v>7.8618817247031778E-2</v>
      </c>
      <c r="D378" s="279">
        <v>0.56583359999999994</v>
      </c>
      <c r="E378" s="279">
        <v>0.27616703999999997</v>
      </c>
      <c r="F378" s="280">
        <v>7.9380542752968228E-2</v>
      </c>
    </row>
    <row r="379" spans="1:6">
      <c r="A379" s="154" t="s">
        <v>138</v>
      </c>
      <c r="B379" s="154">
        <v>2025</v>
      </c>
      <c r="C379" s="278">
        <v>7.8765494758668494E-2</v>
      </c>
      <c r="D379" s="279">
        <v>0.56840000000000002</v>
      </c>
      <c r="E379" s="279">
        <v>0.27976000000000001</v>
      </c>
      <c r="F379" s="280">
        <v>7.3074505241331494E-2</v>
      </c>
    </row>
    <row r="380" spans="1:6">
      <c r="A380" s="154" t="s">
        <v>138</v>
      </c>
      <c r="B380" s="154">
        <v>2026</v>
      </c>
      <c r="C380" s="278">
        <v>7.8906685580343749E-2</v>
      </c>
      <c r="D380" s="279">
        <v>0.5708704</v>
      </c>
      <c r="E380" s="279">
        <v>0.28321856000000001</v>
      </c>
      <c r="F380" s="280">
        <v>6.700435441965627E-2</v>
      </c>
    </row>
    <row r="381" spans="1:6">
      <c r="A381" s="154" t="s">
        <v>138</v>
      </c>
      <c r="B381" s="154">
        <v>2027</v>
      </c>
      <c r="C381" s="278">
        <v>7.9041841043061375E-2</v>
      </c>
      <c r="D381" s="279">
        <v>0.57323519999999994</v>
      </c>
      <c r="E381" s="279">
        <v>0.28652928</v>
      </c>
      <c r="F381" s="280">
        <v>6.1193678956938641E-2</v>
      </c>
    </row>
    <row r="382" spans="1:6">
      <c r="A382" s="154" t="s">
        <v>138</v>
      </c>
      <c r="B382" s="154">
        <v>2028</v>
      </c>
      <c r="C382" s="278">
        <v>7.9170412477825233E-2</v>
      </c>
      <c r="D382" s="279">
        <v>0.57548479999999991</v>
      </c>
      <c r="E382" s="279">
        <v>0.28967871999999989</v>
      </c>
      <c r="F382" s="280">
        <v>5.5666067522174803E-2</v>
      </c>
    </row>
    <row r="383" spans="1:6">
      <c r="A383" s="154" t="s">
        <v>138</v>
      </c>
      <c r="B383" s="154">
        <v>2029</v>
      </c>
      <c r="C383" s="278">
        <v>7.929185121563917E-2</v>
      </c>
      <c r="D383" s="279">
        <v>0.57760959999999995</v>
      </c>
      <c r="E383" s="279">
        <v>0.29265343999999999</v>
      </c>
      <c r="F383" s="280">
        <v>5.0445108784360863E-2</v>
      </c>
    </row>
    <row r="384" spans="1:6">
      <c r="A384" s="154" t="s">
        <v>138</v>
      </c>
      <c r="B384" s="154">
        <v>2030</v>
      </c>
      <c r="C384" s="278">
        <v>7.9405608587507059E-2</v>
      </c>
      <c r="D384" s="279">
        <v>0.57959999999999989</v>
      </c>
      <c r="E384" s="279">
        <v>0.29543999999999998</v>
      </c>
      <c r="F384" s="280">
        <v>4.5554391412492991E-2</v>
      </c>
    </row>
    <row r="385" spans="1:6">
      <c r="A385" s="154" t="s">
        <v>138</v>
      </c>
      <c r="B385" s="154">
        <v>2031</v>
      </c>
      <c r="C385" s="278">
        <v>7.9511135924432735E-2</v>
      </c>
      <c r="D385" s="279">
        <v>0.58144639999999992</v>
      </c>
      <c r="E385" s="279">
        <v>0.29802496000000001</v>
      </c>
      <c r="F385" s="280">
        <v>4.101750407556732E-2</v>
      </c>
    </row>
    <row r="386" spans="1:6">
      <c r="A386" s="154" t="s">
        <v>138</v>
      </c>
      <c r="B386" s="154">
        <v>2032</v>
      </c>
      <c r="C386" s="278">
        <v>7.9607884557420044E-2</v>
      </c>
      <c r="D386" s="279">
        <v>0.58313919999999997</v>
      </c>
      <c r="E386" s="279">
        <v>0.30039487999999998</v>
      </c>
      <c r="F386" s="280">
        <v>3.6858035442580019E-2</v>
      </c>
    </row>
    <row r="387" spans="1:6">
      <c r="A387" s="154" t="s">
        <v>138</v>
      </c>
      <c r="B387" s="154">
        <v>2033</v>
      </c>
      <c r="C387" s="278">
        <v>7.9695305817472847E-2</v>
      </c>
      <c r="D387" s="279">
        <v>0.58466879999999999</v>
      </c>
      <c r="E387" s="279">
        <v>0.30253632000000003</v>
      </c>
      <c r="F387" s="280">
        <v>3.3099574182527208E-2</v>
      </c>
    </row>
    <row r="388" spans="1:6">
      <c r="A388" s="154" t="s">
        <v>138</v>
      </c>
      <c r="B388" s="154">
        <v>2034</v>
      </c>
      <c r="C388" s="278">
        <v>7.9772851035595005E-2</v>
      </c>
      <c r="D388" s="279">
        <v>0.58602559999999992</v>
      </c>
      <c r="E388" s="279">
        <v>0.30443584000000001</v>
      </c>
      <c r="F388" s="280">
        <v>2.9765708964405061E-2</v>
      </c>
    </row>
    <row r="389" spans="1:6">
      <c r="A389" s="154" t="s">
        <v>138</v>
      </c>
      <c r="B389" s="154">
        <v>2035</v>
      </c>
      <c r="C389" s="278">
        <v>7.9839971542790364E-2</v>
      </c>
      <c r="D389" s="279">
        <v>0.58719999999999994</v>
      </c>
      <c r="E389" s="279">
        <v>0.30608000000000002</v>
      </c>
      <c r="F389" s="280">
        <v>2.6880028457209701E-2</v>
      </c>
    </row>
    <row r="390" spans="1:6">
      <c r="A390" s="154" t="s">
        <v>138</v>
      </c>
      <c r="B390" s="154">
        <v>2036</v>
      </c>
      <c r="C390" s="278">
        <v>7.9896118670062771E-2</v>
      </c>
      <c r="D390" s="279">
        <v>0.58818239999999999</v>
      </c>
      <c r="E390" s="279">
        <v>0.30745536000000001</v>
      </c>
      <c r="F390" s="280">
        <v>2.446612132993729E-2</v>
      </c>
    </row>
    <row r="391" spans="1:6">
      <c r="A391" s="154" t="s">
        <v>138</v>
      </c>
      <c r="B391" s="154">
        <v>2037</v>
      </c>
      <c r="C391" s="278">
        <v>7.9940743748416088E-2</v>
      </c>
      <c r="D391" s="279">
        <v>0.58896320000000002</v>
      </c>
      <c r="E391" s="279">
        <v>0.30854848000000001</v>
      </c>
      <c r="F391" s="280">
        <v>2.2547576251583989E-2</v>
      </c>
    </row>
    <row r="392" spans="1:6">
      <c r="A392" s="154" t="s">
        <v>138</v>
      </c>
      <c r="B392" s="154">
        <v>2038</v>
      </c>
      <c r="C392" s="278">
        <v>7.997329810885416E-2</v>
      </c>
      <c r="D392" s="279">
        <v>0.58953279999999997</v>
      </c>
      <c r="E392" s="279">
        <v>0.30934592</v>
      </c>
      <c r="F392" s="280">
        <v>2.114798189114591E-2</v>
      </c>
    </row>
    <row r="393" spans="1:6">
      <c r="A393" s="154" t="s">
        <v>138</v>
      </c>
      <c r="B393" s="154">
        <v>2039</v>
      </c>
      <c r="C393" s="278">
        <v>7.9993233082380849E-2</v>
      </c>
      <c r="D393" s="279">
        <v>0.58988159999999989</v>
      </c>
      <c r="E393" s="279">
        <v>0.30983423999999998</v>
      </c>
      <c r="F393" s="280">
        <v>2.0290926917619221E-2</v>
      </c>
    </row>
    <row r="394" spans="1:6">
      <c r="A394" s="154" t="s">
        <v>138</v>
      </c>
      <c r="B394" s="154">
        <v>2040</v>
      </c>
      <c r="C394" s="278">
        <v>0.08</v>
      </c>
      <c r="D394" s="279">
        <v>0.59</v>
      </c>
      <c r="E394" s="279">
        <v>0.31</v>
      </c>
      <c r="F394" s="280">
        <v>2.000000000000007E-2</v>
      </c>
    </row>
    <row r="395" spans="1:6">
      <c r="A395" s="154" t="s">
        <v>138</v>
      </c>
      <c r="B395" s="154">
        <v>2041</v>
      </c>
      <c r="C395" s="278">
        <v>0.08</v>
      </c>
      <c r="D395" s="279">
        <v>0.59</v>
      </c>
      <c r="E395" s="279">
        <v>0.31</v>
      </c>
      <c r="F395" s="280">
        <v>2.000000000000007E-2</v>
      </c>
    </row>
    <row r="396" spans="1:6">
      <c r="A396" s="154" t="s">
        <v>138</v>
      </c>
      <c r="B396" s="154">
        <v>2042</v>
      </c>
      <c r="C396" s="278">
        <v>0.08</v>
      </c>
      <c r="D396" s="279">
        <v>0.59</v>
      </c>
      <c r="E396" s="279">
        <v>0.31</v>
      </c>
      <c r="F396" s="280">
        <v>2.000000000000007E-2</v>
      </c>
    </row>
    <row r="397" spans="1:6">
      <c r="A397" s="154" t="s">
        <v>138</v>
      </c>
      <c r="B397" s="154">
        <v>2043</v>
      </c>
      <c r="C397" s="278">
        <v>0.08</v>
      </c>
      <c r="D397" s="279">
        <v>0.59</v>
      </c>
      <c r="E397" s="279">
        <v>0.31</v>
      </c>
      <c r="F397" s="280">
        <v>2.000000000000007E-2</v>
      </c>
    </row>
    <row r="398" spans="1:6">
      <c r="A398" s="154" t="s">
        <v>138</v>
      </c>
      <c r="B398" s="154">
        <v>2044</v>
      </c>
      <c r="C398" s="278">
        <v>0.08</v>
      </c>
      <c r="D398" s="279">
        <v>0.59</v>
      </c>
      <c r="E398" s="279">
        <v>0.31</v>
      </c>
      <c r="F398" s="280">
        <v>2.000000000000007E-2</v>
      </c>
    </row>
    <row r="399" spans="1:6">
      <c r="A399" s="154" t="s">
        <v>138</v>
      </c>
      <c r="B399" s="154">
        <v>2045</v>
      </c>
      <c r="C399" s="278">
        <v>0.08</v>
      </c>
      <c r="D399" s="279">
        <v>0.59</v>
      </c>
      <c r="E399" s="279">
        <v>0.31</v>
      </c>
      <c r="F399" s="280">
        <v>2.000000000000007E-2</v>
      </c>
    </row>
    <row r="400" spans="1:6">
      <c r="A400" s="154" t="s">
        <v>138</v>
      </c>
      <c r="B400" s="154">
        <v>2046</v>
      </c>
      <c r="C400" s="278">
        <v>0.08</v>
      </c>
      <c r="D400" s="279">
        <v>0.59</v>
      </c>
      <c r="E400" s="279">
        <v>0.31</v>
      </c>
      <c r="F400" s="280">
        <v>2.000000000000007E-2</v>
      </c>
    </row>
    <row r="401" spans="1:6">
      <c r="A401" s="154" t="s">
        <v>138</v>
      </c>
      <c r="B401" s="154">
        <v>2047</v>
      </c>
      <c r="C401" s="278">
        <v>0.08</v>
      </c>
      <c r="D401" s="279">
        <v>0.59</v>
      </c>
      <c r="E401" s="279">
        <v>0.31</v>
      </c>
      <c r="F401" s="280">
        <v>2.000000000000007E-2</v>
      </c>
    </row>
    <row r="402" spans="1:6">
      <c r="A402" s="154" t="s">
        <v>138</v>
      </c>
      <c r="B402" s="154">
        <v>2048</v>
      </c>
      <c r="C402" s="278">
        <v>0.08</v>
      </c>
      <c r="D402" s="279">
        <v>0.59</v>
      </c>
      <c r="E402" s="279">
        <v>0.31</v>
      </c>
      <c r="F402" s="280">
        <v>2.000000000000007E-2</v>
      </c>
    </row>
    <row r="403" spans="1:6">
      <c r="A403" s="154" t="s">
        <v>138</v>
      </c>
      <c r="B403" s="154">
        <v>2049</v>
      </c>
      <c r="C403" s="278">
        <v>0.08</v>
      </c>
      <c r="D403" s="279">
        <v>0.59</v>
      </c>
      <c r="E403" s="279">
        <v>0.31</v>
      </c>
      <c r="F403" s="280">
        <v>2.000000000000007E-2</v>
      </c>
    </row>
    <row r="404" spans="1:6">
      <c r="A404" s="154" t="s">
        <v>138</v>
      </c>
      <c r="B404" s="154">
        <v>2050</v>
      </c>
      <c r="C404" s="278">
        <v>0.08</v>
      </c>
      <c r="D404" s="279">
        <v>0.59</v>
      </c>
      <c r="E404" s="279">
        <v>0.31</v>
      </c>
      <c r="F404" s="280">
        <v>2.000000000000007E-2</v>
      </c>
    </row>
    <row r="405" spans="1:6">
      <c r="A405" s="154" t="s">
        <v>140</v>
      </c>
      <c r="B405" s="154">
        <v>2020</v>
      </c>
      <c r="C405" s="278">
        <v>7.7988213680793131E-2</v>
      </c>
      <c r="D405" s="279">
        <v>0.55479999999999996</v>
      </c>
      <c r="E405" s="279">
        <v>0.26072000000000001</v>
      </c>
      <c r="F405" s="280">
        <v>0.1064917863192069</v>
      </c>
    </row>
    <row r="406" spans="1:6">
      <c r="A406" s="154" t="s">
        <v>140</v>
      </c>
      <c r="B406" s="154">
        <v>2021</v>
      </c>
      <c r="C406" s="278">
        <v>7.8151351262314261E-2</v>
      </c>
      <c r="D406" s="279">
        <v>0.55765439999999999</v>
      </c>
      <c r="E406" s="279">
        <v>0.26471615999999998</v>
      </c>
      <c r="F406" s="280">
        <v>9.9478088737685724E-2</v>
      </c>
    </row>
    <row r="407" spans="1:6">
      <c r="A407" s="154" t="s">
        <v>140</v>
      </c>
      <c r="B407" s="154">
        <v>2022</v>
      </c>
      <c r="C407" s="278">
        <v>7.8311196829858515E-2</v>
      </c>
      <c r="D407" s="279">
        <v>0.56045119999999993</v>
      </c>
      <c r="E407" s="279">
        <v>0.26863167999999998</v>
      </c>
      <c r="F407" s="280">
        <v>9.2605923170141463E-2</v>
      </c>
    </row>
    <row r="408" spans="1:6">
      <c r="A408" s="154" t="s">
        <v>140</v>
      </c>
      <c r="B408" s="154">
        <v>2023</v>
      </c>
      <c r="C408" s="278">
        <v>7.8467201714429752E-2</v>
      </c>
      <c r="D408" s="279">
        <v>0.56318080000000004</v>
      </c>
      <c r="E408" s="279">
        <v>0.27245311999999999</v>
      </c>
      <c r="F408" s="280">
        <v>8.5898878285570274E-2</v>
      </c>
    </row>
    <row r="409" spans="1:6">
      <c r="A409" s="154" t="s">
        <v>140</v>
      </c>
      <c r="B409" s="154">
        <v>2024</v>
      </c>
      <c r="C409" s="278">
        <v>7.8618817247031778E-2</v>
      </c>
      <c r="D409" s="279">
        <v>0.56583359999999994</v>
      </c>
      <c r="E409" s="279">
        <v>0.27616703999999997</v>
      </c>
      <c r="F409" s="280">
        <v>7.9380542752968228E-2</v>
      </c>
    </row>
    <row r="410" spans="1:6">
      <c r="A410" s="154" t="s">
        <v>140</v>
      </c>
      <c r="B410" s="154">
        <v>2025</v>
      </c>
      <c r="C410" s="278">
        <v>7.8765494758668494E-2</v>
      </c>
      <c r="D410" s="279">
        <v>0.56840000000000002</v>
      </c>
      <c r="E410" s="279">
        <v>0.27976000000000001</v>
      </c>
      <c r="F410" s="280">
        <v>7.3074505241331494E-2</v>
      </c>
    </row>
    <row r="411" spans="1:6">
      <c r="A411" s="154" t="s">
        <v>140</v>
      </c>
      <c r="B411" s="154">
        <v>2026</v>
      </c>
      <c r="C411" s="278">
        <v>7.8906685580343749E-2</v>
      </c>
      <c r="D411" s="279">
        <v>0.5708704</v>
      </c>
      <c r="E411" s="279">
        <v>0.28321856000000001</v>
      </c>
      <c r="F411" s="280">
        <v>6.700435441965627E-2</v>
      </c>
    </row>
    <row r="412" spans="1:6">
      <c r="A412" s="154" t="s">
        <v>140</v>
      </c>
      <c r="B412" s="154">
        <v>2027</v>
      </c>
      <c r="C412" s="278">
        <v>7.9041841043061375E-2</v>
      </c>
      <c r="D412" s="279">
        <v>0.57323519999999994</v>
      </c>
      <c r="E412" s="279">
        <v>0.28652928</v>
      </c>
      <c r="F412" s="280">
        <v>6.1193678956938641E-2</v>
      </c>
    </row>
    <row r="413" spans="1:6">
      <c r="A413" s="154" t="s">
        <v>140</v>
      </c>
      <c r="B413" s="154">
        <v>2028</v>
      </c>
      <c r="C413" s="278">
        <v>7.9170412477825233E-2</v>
      </c>
      <c r="D413" s="279">
        <v>0.57548479999999991</v>
      </c>
      <c r="E413" s="279">
        <v>0.28967871999999989</v>
      </c>
      <c r="F413" s="280">
        <v>5.5666067522174803E-2</v>
      </c>
    </row>
    <row r="414" spans="1:6">
      <c r="A414" s="154" t="s">
        <v>140</v>
      </c>
      <c r="B414" s="154">
        <v>2029</v>
      </c>
      <c r="C414" s="278">
        <v>7.929185121563917E-2</v>
      </c>
      <c r="D414" s="279">
        <v>0.57760959999999995</v>
      </c>
      <c r="E414" s="279">
        <v>0.29265343999999999</v>
      </c>
      <c r="F414" s="280">
        <v>5.0445108784360863E-2</v>
      </c>
    </row>
    <row r="415" spans="1:6">
      <c r="A415" s="154" t="s">
        <v>140</v>
      </c>
      <c r="B415" s="154">
        <v>2030</v>
      </c>
      <c r="C415" s="278">
        <v>7.9405608587507059E-2</v>
      </c>
      <c r="D415" s="279">
        <v>0.57959999999999989</v>
      </c>
      <c r="E415" s="279">
        <v>0.29543999999999998</v>
      </c>
      <c r="F415" s="280">
        <v>4.5554391412492991E-2</v>
      </c>
    </row>
    <row r="416" spans="1:6">
      <c r="A416" s="154" t="s">
        <v>140</v>
      </c>
      <c r="B416" s="154">
        <v>2031</v>
      </c>
      <c r="C416" s="278">
        <v>7.9511135924432735E-2</v>
      </c>
      <c r="D416" s="279">
        <v>0.58144639999999992</v>
      </c>
      <c r="E416" s="279">
        <v>0.29802496000000001</v>
      </c>
      <c r="F416" s="280">
        <v>4.101750407556732E-2</v>
      </c>
    </row>
    <row r="417" spans="1:6">
      <c r="A417" s="154" t="s">
        <v>140</v>
      </c>
      <c r="B417" s="154">
        <v>2032</v>
      </c>
      <c r="C417" s="278">
        <v>7.9607884557420044E-2</v>
      </c>
      <c r="D417" s="279">
        <v>0.58313919999999997</v>
      </c>
      <c r="E417" s="279">
        <v>0.30039487999999998</v>
      </c>
      <c r="F417" s="280">
        <v>3.6858035442580019E-2</v>
      </c>
    </row>
    <row r="418" spans="1:6">
      <c r="A418" s="154" t="s">
        <v>140</v>
      </c>
      <c r="B418" s="154">
        <v>2033</v>
      </c>
      <c r="C418" s="278">
        <v>7.9695305817472847E-2</v>
      </c>
      <c r="D418" s="279">
        <v>0.58466879999999999</v>
      </c>
      <c r="E418" s="279">
        <v>0.30253632000000003</v>
      </c>
      <c r="F418" s="280">
        <v>3.3099574182527208E-2</v>
      </c>
    </row>
    <row r="419" spans="1:6">
      <c r="A419" s="154" t="s">
        <v>140</v>
      </c>
      <c r="B419" s="154">
        <v>2034</v>
      </c>
      <c r="C419" s="278">
        <v>7.9772851035595005E-2</v>
      </c>
      <c r="D419" s="279">
        <v>0.58602559999999992</v>
      </c>
      <c r="E419" s="279">
        <v>0.30443584000000001</v>
      </c>
      <c r="F419" s="280">
        <v>2.9765708964405061E-2</v>
      </c>
    </row>
    <row r="420" spans="1:6">
      <c r="A420" s="154" t="s">
        <v>140</v>
      </c>
      <c r="B420" s="154">
        <v>2035</v>
      </c>
      <c r="C420" s="278">
        <v>7.9839971542790364E-2</v>
      </c>
      <c r="D420" s="279">
        <v>0.58719999999999994</v>
      </c>
      <c r="E420" s="279">
        <v>0.30608000000000002</v>
      </c>
      <c r="F420" s="280">
        <v>2.6880028457209701E-2</v>
      </c>
    </row>
    <row r="421" spans="1:6">
      <c r="A421" s="154" t="s">
        <v>140</v>
      </c>
      <c r="B421" s="154">
        <v>2036</v>
      </c>
      <c r="C421" s="278">
        <v>7.9896118670062771E-2</v>
      </c>
      <c r="D421" s="279">
        <v>0.58818239999999999</v>
      </c>
      <c r="E421" s="279">
        <v>0.30745536000000001</v>
      </c>
      <c r="F421" s="280">
        <v>2.446612132993729E-2</v>
      </c>
    </row>
    <row r="422" spans="1:6">
      <c r="A422" s="154" t="s">
        <v>140</v>
      </c>
      <c r="B422" s="154">
        <v>2037</v>
      </c>
      <c r="C422" s="278">
        <v>7.9940743748416088E-2</v>
      </c>
      <c r="D422" s="279">
        <v>0.58896320000000002</v>
      </c>
      <c r="E422" s="279">
        <v>0.30854848000000001</v>
      </c>
      <c r="F422" s="280">
        <v>2.2547576251583989E-2</v>
      </c>
    </row>
    <row r="423" spans="1:6">
      <c r="A423" s="154" t="s">
        <v>140</v>
      </c>
      <c r="B423" s="154">
        <v>2038</v>
      </c>
      <c r="C423" s="278">
        <v>7.997329810885416E-2</v>
      </c>
      <c r="D423" s="279">
        <v>0.58953279999999997</v>
      </c>
      <c r="E423" s="279">
        <v>0.30934592</v>
      </c>
      <c r="F423" s="280">
        <v>2.114798189114591E-2</v>
      </c>
    </row>
    <row r="424" spans="1:6">
      <c r="A424" s="154" t="s">
        <v>140</v>
      </c>
      <c r="B424" s="154">
        <v>2039</v>
      </c>
      <c r="C424" s="278">
        <v>7.9993233082380849E-2</v>
      </c>
      <c r="D424" s="279">
        <v>0.58988159999999989</v>
      </c>
      <c r="E424" s="279">
        <v>0.30983423999999998</v>
      </c>
      <c r="F424" s="280">
        <v>2.0290926917619221E-2</v>
      </c>
    </row>
    <row r="425" spans="1:6">
      <c r="A425" s="154" t="s">
        <v>140</v>
      </c>
      <c r="B425" s="154">
        <v>2040</v>
      </c>
      <c r="C425" s="278">
        <v>0.08</v>
      </c>
      <c r="D425" s="279">
        <v>0.59</v>
      </c>
      <c r="E425" s="279">
        <v>0.31</v>
      </c>
      <c r="F425" s="280">
        <v>2.000000000000007E-2</v>
      </c>
    </row>
    <row r="426" spans="1:6">
      <c r="A426" s="154" t="s">
        <v>140</v>
      </c>
      <c r="B426" s="154">
        <v>2041</v>
      </c>
      <c r="C426" s="278">
        <v>0.08</v>
      </c>
      <c r="D426" s="279">
        <v>0.59</v>
      </c>
      <c r="E426" s="279">
        <v>0.31</v>
      </c>
      <c r="F426" s="280">
        <v>2.000000000000007E-2</v>
      </c>
    </row>
    <row r="427" spans="1:6">
      <c r="A427" s="154" t="s">
        <v>140</v>
      </c>
      <c r="B427" s="154">
        <v>2042</v>
      </c>
      <c r="C427" s="278">
        <v>0.08</v>
      </c>
      <c r="D427" s="279">
        <v>0.59</v>
      </c>
      <c r="E427" s="279">
        <v>0.31</v>
      </c>
      <c r="F427" s="280">
        <v>2.000000000000007E-2</v>
      </c>
    </row>
    <row r="428" spans="1:6">
      <c r="A428" s="154" t="s">
        <v>140</v>
      </c>
      <c r="B428" s="154">
        <v>2043</v>
      </c>
      <c r="C428" s="278">
        <v>0.08</v>
      </c>
      <c r="D428" s="279">
        <v>0.59</v>
      </c>
      <c r="E428" s="279">
        <v>0.31</v>
      </c>
      <c r="F428" s="280">
        <v>2.000000000000007E-2</v>
      </c>
    </row>
    <row r="429" spans="1:6">
      <c r="A429" s="154" t="s">
        <v>140</v>
      </c>
      <c r="B429" s="154">
        <v>2044</v>
      </c>
      <c r="C429" s="278">
        <v>0.08</v>
      </c>
      <c r="D429" s="279">
        <v>0.59</v>
      </c>
      <c r="E429" s="279">
        <v>0.31</v>
      </c>
      <c r="F429" s="280">
        <v>2.000000000000007E-2</v>
      </c>
    </row>
    <row r="430" spans="1:6">
      <c r="A430" s="154" t="s">
        <v>140</v>
      </c>
      <c r="B430" s="154">
        <v>2045</v>
      </c>
      <c r="C430" s="278">
        <v>0.08</v>
      </c>
      <c r="D430" s="279">
        <v>0.59</v>
      </c>
      <c r="E430" s="279">
        <v>0.31</v>
      </c>
      <c r="F430" s="280">
        <v>2.000000000000007E-2</v>
      </c>
    </row>
    <row r="431" spans="1:6">
      <c r="A431" s="154" t="s">
        <v>140</v>
      </c>
      <c r="B431" s="154">
        <v>2046</v>
      </c>
      <c r="C431" s="278">
        <v>0.08</v>
      </c>
      <c r="D431" s="279">
        <v>0.59</v>
      </c>
      <c r="E431" s="279">
        <v>0.31</v>
      </c>
      <c r="F431" s="280">
        <v>2.000000000000007E-2</v>
      </c>
    </row>
    <row r="432" spans="1:6">
      <c r="A432" s="154" t="s">
        <v>140</v>
      </c>
      <c r="B432" s="154">
        <v>2047</v>
      </c>
      <c r="C432" s="278">
        <v>0.08</v>
      </c>
      <c r="D432" s="279">
        <v>0.59</v>
      </c>
      <c r="E432" s="279">
        <v>0.31</v>
      </c>
      <c r="F432" s="280">
        <v>2.000000000000007E-2</v>
      </c>
    </row>
    <row r="433" spans="1:6">
      <c r="A433" s="154" t="s">
        <v>140</v>
      </c>
      <c r="B433" s="154">
        <v>2048</v>
      </c>
      <c r="C433" s="278">
        <v>0.08</v>
      </c>
      <c r="D433" s="279">
        <v>0.59</v>
      </c>
      <c r="E433" s="279">
        <v>0.31</v>
      </c>
      <c r="F433" s="280">
        <v>2.000000000000007E-2</v>
      </c>
    </row>
    <row r="434" spans="1:6">
      <c r="A434" s="154" t="s">
        <v>140</v>
      </c>
      <c r="B434" s="154">
        <v>2049</v>
      </c>
      <c r="C434" s="278">
        <v>0.08</v>
      </c>
      <c r="D434" s="279">
        <v>0.59</v>
      </c>
      <c r="E434" s="279">
        <v>0.31</v>
      </c>
      <c r="F434" s="280">
        <v>2.000000000000007E-2</v>
      </c>
    </row>
    <row r="435" spans="1:6">
      <c r="A435" s="154" t="s">
        <v>140</v>
      </c>
      <c r="B435" s="154">
        <v>2050</v>
      </c>
      <c r="C435" s="278">
        <v>0.08</v>
      </c>
      <c r="D435" s="279">
        <v>0.59</v>
      </c>
      <c r="E435" s="279">
        <v>0.31</v>
      </c>
      <c r="F435" s="280">
        <v>2.000000000000007E-2</v>
      </c>
    </row>
    <row r="436" spans="1:6">
      <c r="A436" s="154" t="s">
        <v>142</v>
      </c>
      <c r="B436" s="154">
        <v>2020</v>
      </c>
      <c r="C436" s="278">
        <v>7.7988213680793131E-2</v>
      </c>
      <c r="D436" s="279">
        <v>0.55479999999999996</v>
      </c>
      <c r="E436" s="279">
        <v>0.26072000000000001</v>
      </c>
      <c r="F436" s="280">
        <v>0.1064917863192069</v>
      </c>
    </row>
    <row r="437" spans="1:6">
      <c r="A437" s="154" t="s">
        <v>142</v>
      </c>
      <c r="B437" s="154">
        <v>2021</v>
      </c>
      <c r="C437" s="278">
        <v>7.8151351262314261E-2</v>
      </c>
      <c r="D437" s="279">
        <v>0.55765439999999999</v>
      </c>
      <c r="E437" s="279">
        <v>0.26471615999999998</v>
      </c>
      <c r="F437" s="280">
        <v>9.9478088737685724E-2</v>
      </c>
    </row>
    <row r="438" spans="1:6">
      <c r="A438" s="154" t="s">
        <v>142</v>
      </c>
      <c r="B438" s="154">
        <v>2022</v>
      </c>
      <c r="C438" s="278">
        <v>7.8311196829858515E-2</v>
      </c>
      <c r="D438" s="279">
        <v>0.56045119999999993</v>
      </c>
      <c r="E438" s="279">
        <v>0.26863167999999998</v>
      </c>
      <c r="F438" s="280">
        <v>9.2605923170141463E-2</v>
      </c>
    </row>
    <row r="439" spans="1:6">
      <c r="A439" s="154" t="s">
        <v>142</v>
      </c>
      <c r="B439" s="154">
        <v>2023</v>
      </c>
      <c r="C439" s="278">
        <v>7.8467201714429752E-2</v>
      </c>
      <c r="D439" s="279">
        <v>0.56318080000000004</v>
      </c>
      <c r="E439" s="279">
        <v>0.27245311999999999</v>
      </c>
      <c r="F439" s="280">
        <v>8.5898878285570274E-2</v>
      </c>
    </row>
    <row r="440" spans="1:6">
      <c r="A440" s="154" t="s">
        <v>142</v>
      </c>
      <c r="B440" s="154">
        <v>2024</v>
      </c>
      <c r="C440" s="278">
        <v>7.8618817247031778E-2</v>
      </c>
      <c r="D440" s="279">
        <v>0.56583359999999994</v>
      </c>
      <c r="E440" s="279">
        <v>0.27616703999999997</v>
      </c>
      <c r="F440" s="280">
        <v>7.9380542752968228E-2</v>
      </c>
    </row>
    <row r="441" spans="1:6">
      <c r="A441" s="154" t="s">
        <v>142</v>
      </c>
      <c r="B441" s="154">
        <v>2025</v>
      </c>
      <c r="C441" s="278">
        <v>7.8765494758668494E-2</v>
      </c>
      <c r="D441" s="279">
        <v>0.56840000000000002</v>
      </c>
      <c r="E441" s="279">
        <v>0.27976000000000001</v>
      </c>
      <c r="F441" s="280">
        <v>7.3074505241331494E-2</v>
      </c>
    </row>
    <row r="442" spans="1:6">
      <c r="A442" s="154" t="s">
        <v>142</v>
      </c>
      <c r="B442" s="154">
        <v>2026</v>
      </c>
      <c r="C442" s="278">
        <v>7.8906685580343749E-2</v>
      </c>
      <c r="D442" s="279">
        <v>0.5708704</v>
      </c>
      <c r="E442" s="279">
        <v>0.28321856000000001</v>
      </c>
      <c r="F442" s="280">
        <v>6.700435441965627E-2</v>
      </c>
    </row>
    <row r="443" spans="1:6">
      <c r="A443" s="154" t="s">
        <v>142</v>
      </c>
      <c r="B443" s="154">
        <v>2027</v>
      </c>
      <c r="C443" s="278">
        <v>7.9041841043061375E-2</v>
      </c>
      <c r="D443" s="279">
        <v>0.57323519999999994</v>
      </c>
      <c r="E443" s="279">
        <v>0.28652928</v>
      </c>
      <c r="F443" s="280">
        <v>6.1193678956938641E-2</v>
      </c>
    </row>
    <row r="444" spans="1:6">
      <c r="A444" s="154" t="s">
        <v>142</v>
      </c>
      <c r="B444" s="154">
        <v>2028</v>
      </c>
      <c r="C444" s="278">
        <v>7.9170412477825233E-2</v>
      </c>
      <c r="D444" s="279">
        <v>0.57548479999999991</v>
      </c>
      <c r="E444" s="279">
        <v>0.28967871999999989</v>
      </c>
      <c r="F444" s="280">
        <v>5.5666067522174803E-2</v>
      </c>
    </row>
    <row r="445" spans="1:6">
      <c r="A445" s="154" t="s">
        <v>142</v>
      </c>
      <c r="B445" s="154">
        <v>2029</v>
      </c>
      <c r="C445" s="278">
        <v>7.929185121563917E-2</v>
      </c>
      <c r="D445" s="279">
        <v>0.57760959999999995</v>
      </c>
      <c r="E445" s="279">
        <v>0.29265343999999999</v>
      </c>
      <c r="F445" s="280">
        <v>5.0445108784360863E-2</v>
      </c>
    </row>
    <row r="446" spans="1:6">
      <c r="A446" s="154" t="s">
        <v>142</v>
      </c>
      <c r="B446" s="154">
        <v>2030</v>
      </c>
      <c r="C446" s="278">
        <v>7.9405608587507059E-2</v>
      </c>
      <c r="D446" s="279">
        <v>0.57959999999999989</v>
      </c>
      <c r="E446" s="279">
        <v>0.29543999999999998</v>
      </c>
      <c r="F446" s="280">
        <v>4.5554391412492991E-2</v>
      </c>
    </row>
    <row r="447" spans="1:6">
      <c r="A447" s="154" t="s">
        <v>142</v>
      </c>
      <c r="B447" s="154">
        <v>2031</v>
      </c>
      <c r="C447" s="278">
        <v>7.9511135924432735E-2</v>
      </c>
      <c r="D447" s="279">
        <v>0.58144639999999992</v>
      </c>
      <c r="E447" s="279">
        <v>0.29802496000000001</v>
      </c>
      <c r="F447" s="280">
        <v>4.101750407556732E-2</v>
      </c>
    </row>
    <row r="448" spans="1:6">
      <c r="A448" s="154" t="s">
        <v>142</v>
      </c>
      <c r="B448" s="154">
        <v>2032</v>
      </c>
      <c r="C448" s="278">
        <v>7.9607884557420044E-2</v>
      </c>
      <c r="D448" s="279">
        <v>0.58313919999999997</v>
      </c>
      <c r="E448" s="279">
        <v>0.30039487999999998</v>
      </c>
      <c r="F448" s="280">
        <v>3.6858035442580019E-2</v>
      </c>
    </row>
    <row r="449" spans="1:6">
      <c r="A449" s="154" t="s">
        <v>142</v>
      </c>
      <c r="B449" s="154">
        <v>2033</v>
      </c>
      <c r="C449" s="278">
        <v>7.9695305817472847E-2</v>
      </c>
      <c r="D449" s="279">
        <v>0.58466879999999999</v>
      </c>
      <c r="E449" s="279">
        <v>0.30253632000000003</v>
      </c>
      <c r="F449" s="280">
        <v>3.3099574182527208E-2</v>
      </c>
    </row>
    <row r="450" spans="1:6">
      <c r="A450" s="154" t="s">
        <v>142</v>
      </c>
      <c r="B450" s="154">
        <v>2034</v>
      </c>
      <c r="C450" s="278">
        <v>7.9772851035595005E-2</v>
      </c>
      <c r="D450" s="279">
        <v>0.58602559999999992</v>
      </c>
      <c r="E450" s="279">
        <v>0.30443584000000001</v>
      </c>
      <c r="F450" s="280">
        <v>2.9765708964405061E-2</v>
      </c>
    </row>
    <row r="451" spans="1:6">
      <c r="A451" s="154" t="s">
        <v>142</v>
      </c>
      <c r="B451" s="154">
        <v>2035</v>
      </c>
      <c r="C451" s="278">
        <v>7.9839971542790364E-2</v>
      </c>
      <c r="D451" s="279">
        <v>0.58719999999999994</v>
      </c>
      <c r="E451" s="279">
        <v>0.30608000000000002</v>
      </c>
      <c r="F451" s="280">
        <v>2.6880028457209701E-2</v>
      </c>
    </row>
    <row r="452" spans="1:6">
      <c r="A452" s="154" t="s">
        <v>142</v>
      </c>
      <c r="B452" s="154">
        <v>2036</v>
      </c>
      <c r="C452" s="278">
        <v>7.9896118670062771E-2</v>
      </c>
      <c r="D452" s="279">
        <v>0.58818239999999999</v>
      </c>
      <c r="E452" s="279">
        <v>0.30745536000000001</v>
      </c>
      <c r="F452" s="280">
        <v>2.446612132993729E-2</v>
      </c>
    </row>
    <row r="453" spans="1:6">
      <c r="A453" s="154" t="s">
        <v>142</v>
      </c>
      <c r="B453" s="154">
        <v>2037</v>
      </c>
      <c r="C453" s="278">
        <v>7.9940743748416088E-2</v>
      </c>
      <c r="D453" s="279">
        <v>0.58896320000000002</v>
      </c>
      <c r="E453" s="279">
        <v>0.30854848000000001</v>
      </c>
      <c r="F453" s="280">
        <v>2.2547576251583989E-2</v>
      </c>
    </row>
    <row r="454" spans="1:6">
      <c r="A454" s="154" t="s">
        <v>142</v>
      </c>
      <c r="B454" s="154">
        <v>2038</v>
      </c>
      <c r="C454" s="278">
        <v>7.997329810885416E-2</v>
      </c>
      <c r="D454" s="279">
        <v>0.58953279999999997</v>
      </c>
      <c r="E454" s="279">
        <v>0.30934592</v>
      </c>
      <c r="F454" s="280">
        <v>2.114798189114591E-2</v>
      </c>
    </row>
    <row r="455" spans="1:6">
      <c r="A455" s="154" t="s">
        <v>142</v>
      </c>
      <c r="B455" s="154">
        <v>2039</v>
      </c>
      <c r="C455" s="278">
        <v>7.9993233082380849E-2</v>
      </c>
      <c r="D455" s="279">
        <v>0.58988159999999989</v>
      </c>
      <c r="E455" s="279">
        <v>0.30983423999999998</v>
      </c>
      <c r="F455" s="280">
        <v>2.0290926917619221E-2</v>
      </c>
    </row>
    <row r="456" spans="1:6">
      <c r="A456" s="154" t="s">
        <v>142</v>
      </c>
      <c r="B456" s="154">
        <v>2040</v>
      </c>
      <c r="C456" s="278">
        <v>0.08</v>
      </c>
      <c r="D456" s="279">
        <v>0.59</v>
      </c>
      <c r="E456" s="279">
        <v>0.31</v>
      </c>
      <c r="F456" s="280">
        <v>2.000000000000007E-2</v>
      </c>
    </row>
    <row r="457" spans="1:6">
      <c r="A457" s="154" t="s">
        <v>142</v>
      </c>
      <c r="B457" s="154">
        <v>2041</v>
      </c>
      <c r="C457" s="278">
        <v>0.08</v>
      </c>
      <c r="D457" s="279">
        <v>0.59</v>
      </c>
      <c r="E457" s="279">
        <v>0.31</v>
      </c>
      <c r="F457" s="280">
        <v>2.000000000000007E-2</v>
      </c>
    </row>
    <row r="458" spans="1:6">
      <c r="A458" s="154" t="s">
        <v>142</v>
      </c>
      <c r="B458" s="154">
        <v>2042</v>
      </c>
      <c r="C458" s="278">
        <v>0.08</v>
      </c>
      <c r="D458" s="279">
        <v>0.59</v>
      </c>
      <c r="E458" s="279">
        <v>0.31</v>
      </c>
      <c r="F458" s="280">
        <v>2.000000000000007E-2</v>
      </c>
    </row>
    <row r="459" spans="1:6">
      <c r="A459" s="154" t="s">
        <v>142</v>
      </c>
      <c r="B459" s="154">
        <v>2043</v>
      </c>
      <c r="C459" s="278">
        <v>0.08</v>
      </c>
      <c r="D459" s="279">
        <v>0.59</v>
      </c>
      <c r="E459" s="279">
        <v>0.31</v>
      </c>
      <c r="F459" s="280">
        <v>2.000000000000007E-2</v>
      </c>
    </row>
    <row r="460" spans="1:6">
      <c r="A460" s="154" t="s">
        <v>142</v>
      </c>
      <c r="B460" s="154">
        <v>2044</v>
      </c>
      <c r="C460" s="278">
        <v>0.08</v>
      </c>
      <c r="D460" s="279">
        <v>0.59</v>
      </c>
      <c r="E460" s="279">
        <v>0.31</v>
      </c>
      <c r="F460" s="280">
        <v>2.000000000000007E-2</v>
      </c>
    </row>
    <row r="461" spans="1:6">
      <c r="A461" s="154" t="s">
        <v>142</v>
      </c>
      <c r="B461" s="154">
        <v>2045</v>
      </c>
      <c r="C461" s="278">
        <v>0.08</v>
      </c>
      <c r="D461" s="279">
        <v>0.59</v>
      </c>
      <c r="E461" s="279">
        <v>0.31</v>
      </c>
      <c r="F461" s="280">
        <v>2.000000000000007E-2</v>
      </c>
    </row>
    <row r="462" spans="1:6">
      <c r="A462" s="154" t="s">
        <v>142</v>
      </c>
      <c r="B462" s="154">
        <v>2046</v>
      </c>
      <c r="C462" s="278">
        <v>0.08</v>
      </c>
      <c r="D462" s="279">
        <v>0.59</v>
      </c>
      <c r="E462" s="279">
        <v>0.31</v>
      </c>
      <c r="F462" s="280">
        <v>2.000000000000007E-2</v>
      </c>
    </row>
    <row r="463" spans="1:6">
      <c r="A463" s="154" t="s">
        <v>142</v>
      </c>
      <c r="B463" s="154">
        <v>2047</v>
      </c>
      <c r="C463" s="278">
        <v>0.08</v>
      </c>
      <c r="D463" s="279">
        <v>0.59</v>
      </c>
      <c r="E463" s="279">
        <v>0.31</v>
      </c>
      <c r="F463" s="280">
        <v>2.000000000000007E-2</v>
      </c>
    </row>
    <row r="464" spans="1:6">
      <c r="A464" s="154" t="s">
        <v>142</v>
      </c>
      <c r="B464" s="154">
        <v>2048</v>
      </c>
      <c r="C464" s="278">
        <v>0.08</v>
      </c>
      <c r="D464" s="279">
        <v>0.59</v>
      </c>
      <c r="E464" s="279">
        <v>0.31</v>
      </c>
      <c r="F464" s="280">
        <v>2.000000000000007E-2</v>
      </c>
    </row>
    <row r="465" spans="1:6">
      <c r="A465" s="154" t="s">
        <v>142</v>
      </c>
      <c r="B465" s="154">
        <v>2049</v>
      </c>
      <c r="C465" s="278">
        <v>0.08</v>
      </c>
      <c r="D465" s="279">
        <v>0.59</v>
      </c>
      <c r="E465" s="279">
        <v>0.31</v>
      </c>
      <c r="F465" s="280">
        <v>2.000000000000007E-2</v>
      </c>
    </row>
    <row r="466" spans="1:6">
      <c r="A466" s="154" t="s">
        <v>142</v>
      </c>
      <c r="B466" s="154">
        <v>2050</v>
      </c>
      <c r="C466" s="278">
        <v>0.08</v>
      </c>
      <c r="D466" s="279">
        <v>0.59</v>
      </c>
      <c r="E466" s="279">
        <v>0.31</v>
      </c>
      <c r="F466" s="280">
        <v>2.000000000000007E-2</v>
      </c>
    </row>
    <row r="467" spans="1:6">
      <c r="A467" s="154" t="s">
        <v>144</v>
      </c>
      <c r="B467" s="154">
        <v>2020</v>
      </c>
      <c r="C467" s="278">
        <v>7.7988213680793131E-2</v>
      </c>
      <c r="D467" s="279">
        <v>0.55479999999999996</v>
      </c>
      <c r="E467" s="279">
        <v>0.26072000000000001</v>
      </c>
      <c r="F467" s="280">
        <v>0.1064917863192069</v>
      </c>
    </row>
    <row r="468" spans="1:6">
      <c r="A468" s="154" t="s">
        <v>144</v>
      </c>
      <c r="B468" s="154">
        <v>2021</v>
      </c>
      <c r="C468" s="278">
        <v>7.8151351262314261E-2</v>
      </c>
      <c r="D468" s="279">
        <v>0.55765439999999999</v>
      </c>
      <c r="E468" s="279">
        <v>0.26471615999999998</v>
      </c>
      <c r="F468" s="280">
        <v>9.9478088737685724E-2</v>
      </c>
    </row>
    <row r="469" spans="1:6">
      <c r="A469" s="154" t="s">
        <v>144</v>
      </c>
      <c r="B469" s="154">
        <v>2022</v>
      </c>
      <c r="C469" s="278">
        <v>7.8311196829858515E-2</v>
      </c>
      <c r="D469" s="279">
        <v>0.56045119999999993</v>
      </c>
      <c r="E469" s="279">
        <v>0.26863167999999998</v>
      </c>
      <c r="F469" s="280">
        <v>9.2605923170141463E-2</v>
      </c>
    </row>
    <row r="470" spans="1:6">
      <c r="A470" s="154" t="s">
        <v>144</v>
      </c>
      <c r="B470" s="154">
        <v>2023</v>
      </c>
      <c r="C470" s="278">
        <v>7.8467201714429752E-2</v>
      </c>
      <c r="D470" s="279">
        <v>0.56318080000000004</v>
      </c>
      <c r="E470" s="279">
        <v>0.27245311999999999</v>
      </c>
      <c r="F470" s="280">
        <v>8.5898878285570274E-2</v>
      </c>
    </row>
    <row r="471" spans="1:6">
      <c r="A471" s="154" t="s">
        <v>144</v>
      </c>
      <c r="B471" s="154">
        <v>2024</v>
      </c>
      <c r="C471" s="278">
        <v>7.8618817247031778E-2</v>
      </c>
      <c r="D471" s="279">
        <v>0.56583359999999994</v>
      </c>
      <c r="E471" s="279">
        <v>0.27616703999999997</v>
      </c>
      <c r="F471" s="280">
        <v>7.9380542752968228E-2</v>
      </c>
    </row>
    <row r="472" spans="1:6">
      <c r="A472" s="154" t="s">
        <v>144</v>
      </c>
      <c r="B472" s="154">
        <v>2025</v>
      </c>
      <c r="C472" s="278">
        <v>7.8765494758668494E-2</v>
      </c>
      <c r="D472" s="279">
        <v>0.56840000000000002</v>
      </c>
      <c r="E472" s="279">
        <v>0.27976000000000001</v>
      </c>
      <c r="F472" s="280">
        <v>7.3074505241331494E-2</v>
      </c>
    </row>
    <row r="473" spans="1:6">
      <c r="A473" s="154" t="s">
        <v>144</v>
      </c>
      <c r="B473" s="154">
        <v>2026</v>
      </c>
      <c r="C473" s="278">
        <v>7.8906685580343749E-2</v>
      </c>
      <c r="D473" s="279">
        <v>0.5708704</v>
      </c>
      <c r="E473" s="279">
        <v>0.28321856000000001</v>
      </c>
      <c r="F473" s="280">
        <v>6.700435441965627E-2</v>
      </c>
    </row>
    <row r="474" spans="1:6">
      <c r="A474" s="154" t="s">
        <v>144</v>
      </c>
      <c r="B474" s="154">
        <v>2027</v>
      </c>
      <c r="C474" s="278">
        <v>7.9041841043061375E-2</v>
      </c>
      <c r="D474" s="279">
        <v>0.57323519999999994</v>
      </c>
      <c r="E474" s="279">
        <v>0.28652928</v>
      </c>
      <c r="F474" s="280">
        <v>6.1193678956938641E-2</v>
      </c>
    </row>
    <row r="475" spans="1:6">
      <c r="A475" s="154" t="s">
        <v>144</v>
      </c>
      <c r="B475" s="154">
        <v>2028</v>
      </c>
      <c r="C475" s="278">
        <v>7.9170412477825233E-2</v>
      </c>
      <c r="D475" s="279">
        <v>0.57548479999999991</v>
      </c>
      <c r="E475" s="279">
        <v>0.28967871999999989</v>
      </c>
      <c r="F475" s="280">
        <v>5.5666067522174803E-2</v>
      </c>
    </row>
    <row r="476" spans="1:6">
      <c r="A476" s="154" t="s">
        <v>144</v>
      </c>
      <c r="B476" s="154">
        <v>2029</v>
      </c>
      <c r="C476" s="278">
        <v>7.929185121563917E-2</v>
      </c>
      <c r="D476" s="279">
        <v>0.57760959999999995</v>
      </c>
      <c r="E476" s="279">
        <v>0.29265343999999999</v>
      </c>
      <c r="F476" s="280">
        <v>5.0445108784360863E-2</v>
      </c>
    </row>
    <row r="477" spans="1:6">
      <c r="A477" s="154" t="s">
        <v>144</v>
      </c>
      <c r="B477" s="154">
        <v>2030</v>
      </c>
      <c r="C477" s="278">
        <v>7.9405608587507059E-2</v>
      </c>
      <c r="D477" s="279">
        <v>0.57959999999999989</v>
      </c>
      <c r="E477" s="279">
        <v>0.29543999999999998</v>
      </c>
      <c r="F477" s="280">
        <v>4.5554391412492991E-2</v>
      </c>
    </row>
    <row r="478" spans="1:6">
      <c r="A478" s="154" t="s">
        <v>144</v>
      </c>
      <c r="B478" s="154">
        <v>2031</v>
      </c>
      <c r="C478" s="278">
        <v>7.9511135924432735E-2</v>
      </c>
      <c r="D478" s="279">
        <v>0.58144639999999992</v>
      </c>
      <c r="E478" s="279">
        <v>0.29802496000000001</v>
      </c>
      <c r="F478" s="280">
        <v>4.101750407556732E-2</v>
      </c>
    </row>
    <row r="479" spans="1:6">
      <c r="A479" s="154" t="s">
        <v>144</v>
      </c>
      <c r="B479" s="154">
        <v>2032</v>
      </c>
      <c r="C479" s="278">
        <v>7.9607884557420044E-2</v>
      </c>
      <c r="D479" s="279">
        <v>0.58313919999999997</v>
      </c>
      <c r="E479" s="279">
        <v>0.30039487999999998</v>
      </c>
      <c r="F479" s="280">
        <v>3.6858035442580019E-2</v>
      </c>
    </row>
    <row r="480" spans="1:6">
      <c r="A480" s="154" t="s">
        <v>144</v>
      </c>
      <c r="B480" s="154">
        <v>2033</v>
      </c>
      <c r="C480" s="278">
        <v>7.9695305817472847E-2</v>
      </c>
      <c r="D480" s="279">
        <v>0.58466879999999999</v>
      </c>
      <c r="E480" s="279">
        <v>0.30253632000000003</v>
      </c>
      <c r="F480" s="280">
        <v>3.3099574182527208E-2</v>
      </c>
    </row>
    <row r="481" spans="1:6">
      <c r="A481" s="154" t="s">
        <v>144</v>
      </c>
      <c r="B481" s="154">
        <v>2034</v>
      </c>
      <c r="C481" s="278">
        <v>7.9772851035595005E-2</v>
      </c>
      <c r="D481" s="279">
        <v>0.58602559999999992</v>
      </c>
      <c r="E481" s="279">
        <v>0.30443584000000001</v>
      </c>
      <c r="F481" s="280">
        <v>2.9765708964405061E-2</v>
      </c>
    </row>
    <row r="482" spans="1:6">
      <c r="A482" s="154" t="s">
        <v>144</v>
      </c>
      <c r="B482" s="154">
        <v>2035</v>
      </c>
      <c r="C482" s="278">
        <v>7.9839971542790364E-2</v>
      </c>
      <c r="D482" s="279">
        <v>0.58719999999999994</v>
      </c>
      <c r="E482" s="279">
        <v>0.30608000000000002</v>
      </c>
      <c r="F482" s="280">
        <v>2.6880028457209701E-2</v>
      </c>
    </row>
    <row r="483" spans="1:6">
      <c r="A483" s="154" t="s">
        <v>144</v>
      </c>
      <c r="B483" s="154">
        <v>2036</v>
      </c>
      <c r="C483" s="278">
        <v>7.9896118670062771E-2</v>
      </c>
      <c r="D483" s="279">
        <v>0.58818239999999999</v>
      </c>
      <c r="E483" s="279">
        <v>0.30745536000000001</v>
      </c>
      <c r="F483" s="280">
        <v>2.446612132993729E-2</v>
      </c>
    </row>
    <row r="484" spans="1:6">
      <c r="A484" s="154" t="s">
        <v>144</v>
      </c>
      <c r="B484" s="154">
        <v>2037</v>
      </c>
      <c r="C484" s="278">
        <v>7.9940743748416088E-2</v>
      </c>
      <c r="D484" s="279">
        <v>0.58896320000000002</v>
      </c>
      <c r="E484" s="279">
        <v>0.30854848000000001</v>
      </c>
      <c r="F484" s="280">
        <v>2.2547576251583989E-2</v>
      </c>
    </row>
    <row r="485" spans="1:6">
      <c r="A485" s="154" t="s">
        <v>144</v>
      </c>
      <c r="B485" s="154">
        <v>2038</v>
      </c>
      <c r="C485" s="278">
        <v>7.997329810885416E-2</v>
      </c>
      <c r="D485" s="279">
        <v>0.58953279999999997</v>
      </c>
      <c r="E485" s="279">
        <v>0.30934592</v>
      </c>
      <c r="F485" s="280">
        <v>2.114798189114591E-2</v>
      </c>
    </row>
    <row r="486" spans="1:6">
      <c r="A486" s="154" t="s">
        <v>144</v>
      </c>
      <c r="B486" s="154">
        <v>2039</v>
      </c>
      <c r="C486" s="278">
        <v>7.9993233082380849E-2</v>
      </c>
      <c r="D486" s="279">
        <v>0.58988159999999989</v>
      </c>
      <c r="E486" s="279">
        <v>0.30983423999999998</v>
      </c>
      <c r="F486" s="280">
        <v>2.0290926917619221E-2</v>
      </c>
    </row>
    <row r="487" spans="1:6">
      <c r="A487" s="154" t="s">
        <v>144</v>
      </c>
      <c r="B487" s="154">
        <v>2040</v>
      </c>
      <c r="C487" s="278">
        <v>0.08</v>
      </c>
      <c r="D487" s="279">
        <v>0.59</v>
      </c>
      <c r="E487" s="279">
        <v>0.31</v>
      </c>
      <c r="F487" s="280">
        <v>2.000000000000007E-2</v>
      </c>
    </row>
    <row r="488" spans="1:6">
      <c r="A488" s="154" t="s">
        <v>144</v>
      </c>
      <c r="B488" s="154">
        <v>2041</v>
      </c>
      <c r="C488" s="278">
        <v>0.08</v>
      </c>
      <c r="D488" s="279">
        <v>0.59</v>
      </c>
      <c r="E488" s="279">
        <v>0.31</v>
      </c>
      <c r="F488" s="280">
        <v>2.000000000000007E-2</v>
      </c>
    </row>
    <row r="489" spans="1:6">
      <c r="A489" s="154" t="s">
        <v>144</v>
      </c>
      <c r="B489" s="154">
        <v>2042</v>
      </c>
      <c r="C489" s="278">
        <v>0.08</v>
      </c>
      <c r="D489" s="279">
        <v>0.59</v>
      </c>
      <c r="E489" s="279">
        <v>0.31</v>
      </c>
      <c r="F489" s="280">
        <v>2.000000000000007E-2</v>
      </c>
    </row>
    <row r="490" spans="1:6">
      <c r="A490" s="154" t="s">
        <v>144</v>
      </c>
      <c r="B490" s="154">
        <v>2043</v>
      </c>
      <c r="C490" s="278">
        <v>0.08</v>
      </c>
      <c r="D490" s="279">
        <v>0.59</v>
      </c>
      <c r="E490" s="279">
        <v>0.31</v>
      </c>
      <c r="F490" s="280">
        <v>2.000000000000007E-2</v>
      </c>
    </row>
    <row r="491" spans="1:6">
      <c r="A491" s="154" t="s">
        <v>144</v>
      </c>
      <c r="B491" s="154">
        <v>2044</v>
      </c>
      <c r="C491" s="278">
        <v>0.08</v>
      </c>
      <c r="D491" s="279">
        <v>0.59</v>
      </c>
      <c r="E491" s="279">
        <v>0.31</v>
      </c>
      <c r="F491" s="280">
        <v>2.000000000000007E-2</v>
      </c>
    </row>
    <row r="492" spans="1:6">
      <c r="A492" s="154" t="s">
        <v>144</v>
      </c>
      <c r="B492" s="154">
        <v>2045</v>
      </c>
      <c r="C492" s="278">
        <v>0.08</v>
      </c>
      <c r="D492" s="279">
        <v>0.59</v>
      </c>
      <c r="E492" s="279">
        <v>0.31</v>
      </c>
      <c r="F492" s="280">
        <v>2.000000000000007E-2</v>
      </c>
    </row>
    <row r="493" spans="1:6">
      <c r="A493" s="154" t="s">
        <v>144</v>
      </c>
      <c r="B493" s="154">
        <v>2046</v>
      </c>
      <c r="C493" s="278">
        <v>0.08</v>
      </c>
      <c r="D493" s="279">
        <v>0.59</v>
      </c>
      <c r="E493" s="279">
        <v>0.31</v>
      </c>
      <c r="F493" s="280">
        <v>2.000000000000007E-2</v>
      </c>
    </row>
    <row r="494" spans="1:6">
      <c r="A494" s="154" t="s">
        <v>144</v>
      </c>
      <c r="B494" s="154">
        <v>2047</v>
      </c>
      <c r="C494" s="278">
        <v>0.08</v>
      </c>
      <c r="D494" s="279">
        <v>0.59</v>
      </c>
      <c r="E494" s="279">
        <v>0.31</v>
      </c>
      <c r="F494" s="280">
        <v>2.000000000000007E-2</v>
      </c>
    </row>
    <row r="495" spans="1:6">
      <c r="A495" s="154" t="s">
        <v>144</v>
      </c>
      <c r="B495" s="154">
        <v>2048</v>
      </c>
      <c r="C495" s="278">
        <v>0.08</v>
      </c>
      <c r="D495" s="279">
        <v>0.59</v>
      </c>
      <c r="E495" s="279">
        <v>0.31</v>
      </c>
      <c r="F495" s="280">
        <v>2.000000000000007E-2</v>
      </c>
    </row>
    <row r="496" spans="1:6">
      <c r="A496" s="154" t="s">
        <v>144</v>
      </c>
      <c r="B496" s="154">
        <v>2049</v>
      </c>
      <c r="C496" s="278">
        <v>0.08</v>
      </c>
      <c r="D496" s="279">
        <v>0.59</v>
      </c>
      <c r="E496" s="279">
        <v>0.31</v>
      </c>
      <c r="F496" s="280">
        <v>2.000000000000007E-2</v>
      </c>
    </row>
    <row r="497" spans="1:6">
      <c r="A497" s="154" t="s">
        <v>144</v>
      </c>
      <c r="B497" s="154">
        <v>2050</v>
      </c>
      <c r="C497" s="278">
        <v>0.08</v>
      </c>
      <c r="D497" s="279">
        <v>0.59</v>
      </c>
      <c r="E497" s="279">
        <v>0.31</v>
      </c>
      <c r="F497" s="280">
        <v>2.000000000000007E-2</v>
      </c>
    </row>
    <row r="498" spans="1:6">
      <c r="A498" s="154" t="s">
        <v>146</v>
      </c>
      <c r="B498" s="154">
        <v>2020</v>
      </c>
      <c r="C498" s="278">
        <v>7.7988213680793131E-2</v>
      </c>
      <c r="D498" s="279">
        <v>0.55479999999999996</v>
      </c>
      <c r="E498" s="279">
        <v>0.26072000000000001</v>
      </c>
      <c r="F498" s="280">
        <v>0.1064917863192069</v>
      </c>
    </row>
    <row r="499" spans="1:6">
      <c r="A499" s="154" t="s">
        <v>146</v>
      </c>
      <c r="B499" s="154">
        <v>2021</v>
      </c>
      <c r="C499" s="278">
        <v>7.8151351262314261E-2</v>
      </c>
      <c r="D499" s="279">
        <v>0.55765439999999999</v>
      </c>
      <c r="E499" s="279">
        <v>0.26471615999999998</v>
      </c>
      <c r="F499" s="280">
        <v>9.9478088737685724E-2</v>
      </c>
    </row>
    <row r="500" spans="1:6">
      <c r="A500" s="154" t="s">
        <v>146</v>
      </c>
      <c r="B500" s="154">
        <v>2022</v>
      </c>
      <c r="C500" s="278">
        <v>7.8311196829858515E-2</v>
      </c>
      <c r="D500" s="279">
        <v>0.56045119999999993</v>
      </c>
      <c r="E500" s="279">
        <v>0.26863167999999998</v>
      </c>
      <c r="F500" s="280">
        <v>9.2605923170141463E-2</v>
      </c>
    </row>
    <row r="501" spans="1:6">
      <c r="A501" s="154" t="s">
        <v>146</v>
      </c>
      <c r="B501" s="154">
        <v>2023</v>
      </c>
      <c r="C501" s="278">
        <v>7.8467201714429752E-2</v>
      </c>
      <c r="D501" s="279">
        <v>0.56318080000000004</v>
      </c>
      <c r="E501" s="279">
        <v>0.27245311999999999</v>
      </c>
      <c r="F501" s="280">
        <v>8.5898878285570274E-2</v>
      </c>
    </row>
    <row r="502" spans="1:6">
      <c r="A502" s="154" t="s">
        <v>146</v>
      </c>
      <c r="B502" s="154">
        <v>2024</v>
      </c>
      <c r="C502" s="278">
        <v>7.8618817247031778E-2</v>
      </c>
      <c r="D502" s="279">
        <v>0.56583359999999994</v>
      </c>
      <c r="E502" s="279">
        <v>0.27616703999999997</v>
      </c>
      <c r="F502" s="280">
        <v>7.9380542752968228E-2</v>
      </c>
    </row>
    <row r="503" spans="1:6">
      <c r="A503" s="154" t="s">
        <v>146</v>
      </c>
      <c r="B503" s="154">
        <v>2025</v>
      </c>
      <c r="C503" s="278">
        <v>7.8765494758668494E-2</v>
      </c>
      <c r="D503" s="279">
        <v>0.56840000000000002</v>
      </c>
      <c r="E503" s="279">
        <v>0.27976000000000001</v>
      </c>
      <c r="F503" s="280">
        <v>7.3074505241331494E-2</v>
      </c>
    </row>
    <row r="504" spans="1:6">
      <c r="A504" s="154" t="s">
        <v>146</v>
      </c>
      <c r="B504" s="154">
        <v>2026</v>
      </c>
      <c r="C504" s="278">
        <v>7.8906685580343749E-2</v>
      </c>
      <c r="D504" s="279">
        <v>0.5708704</v>
      </c>
      <c r="E504" s="279">
        <v>0.28321856000000001</v>
      </c>
      <c r="F504" s="280">
        <v>6.700435441965627E-2</v>
      </c>
    </row>
    <row r="505" spans="1:6">
      <c r="A505" s="154" t="s">
        <v>146</v>
      </c>
      <c r="B505" s="154">
        <v>2027</v>
      </c>
      <c r="C505" s="278">
        <v>7.9041841043061375E-2</v>
      </c>
      <c r="D505" s="279">
        <v>0.57323519999999994</v>
      </c>
      <c r="E505" s="279">
        <v>0.28652928</v>
      </c>
      <c r="F505" s="280">
        <v>6.1193678956938641E-2</v>
      </c>
    </row>
    <row r="506" spans="1:6">
      <c r="A506" s="154" t="s">
        <v>146</v>
      </c>
      <c r="B506" s="154">
        <v>2028</v>
      </c>
      <c r="C506" s="278">
        <v>7.9170412477825233E-2</v>
      </c>
      <c r="D506" s="279">
        <v>0.57548479999999991</v>
      </c>
      <c r="E506" s="279">
        <v>0.28967871999999989</v>
      </c>
      <c r="F506" s="280">
        <v>5.5666067522174803E-2</v>
      </c>
    </row>
    <row r="507" spans="1:6">
      <c r="A507" s="154" t="s">
        <v>146</v>
      </c>
      <c r="B507" s="154">
        <v>2029</v>
      </c>
      <c r="C507" s="278">
        <v>7.929185121563917E-2</v>
      </c>
      <c r="D507" s="279">
        <v>0.57760959999999995</v>
      </c>
      <c r="E507" s="279">
        <v>0.29265343999999999</v>
      </c>
      <c r="F507" s="280">
        <v>5.0445108784360863E-2</v>
      </c>
    </row>
    <row r="508" spans="1:6">
      <c r="A508" s="154" t="s">
        <v>146</v>
      </c>
      <c r="B508" s="154">
        <v>2030</v>
      </c>
      <c r="C508" s="278">
        <v>7.9405608587507059E-2</v>
      </c>
      <c r="D508" s="279">
        <v>0.57959999999999989</v>
      </c>
      <c r="E508" s="279">
        <v>0.29543999999999998</v>
      </c>
      <c r="F508" s="280">
        <v>4.5554391412492991E-2</v>
      </c>
    </row>
    <row r="509" spans="1:6">
      <c r="A509" s="154" t="s">
        <v>146</v>
      </c>
      <c r="B509" s="154">
        <v>2031</v>
      </c>
      <c r="C509" s="278">
        <v>7.9511135924432735E-2</v>
      </c>
      <c r="D509" s="279">
        <v>0.58144639999999992</v>
      </c>
      <c r="E509" s="279">
        <v>0.29802496000000001</v>
      </c>
      <c r="F509" s="280">
        <v>4.101750407556732E-2</v>
      </c>
    </row>
    <row r="510" spans="1:6">
      <c r="A510" s="154" t="s">
        <v>146</v>
      </c>
      <c r="B510" s="154">
        <v>2032</v>
      </c>
      <c r="C510" s="278">
        <v>7.9607884557420044E-2</v>
      </c>
      <c r="D510" s="279">
        <v>0.58313919999999997</v>
      </c>
      <c r="E510" s="279">
        <v>0.30039487999999998</v>
      </c>
      <c r="F510" s="280">
        <v>3.6858035442580019E-2</v>
      </c>
    </row>
    <row r="511" spans="1:6">
      <c r="A511" s="154" t="s">
        <v>146</v>
      </c>
      <c r="B511" s="154">
        <v>2033</v>
      </c>
      <c r="C511" s="278">
        <v>7.9695305817472847E-2</v>
      </c>
      <c r="D511" s="279">
        <v>0.58466879999999999</v>
      </c>
      <c r="E511" s="279">
        <v>0.30253632000000003</v>
      </c>
      <c r="F511" s="280">
        <v>3.3099574182527208E-2</v>
      </c>
    </row>
    <row r="512" spans="1:6">
      <c r="A512" s="154" t="s">
        <v>146</v>
      </c>
      <c r="B512" s="154">
        <v>2034</v>
      </c>
      <c r="C512" s="278">
        <v>7.9772851035595005E-2</v>
      </c>
      <c r="D512" s="279">
        <v>0.58602559999999992</v>
      </c>
      <c r="E512" s="279">
        <v>0.30443584000000001</v>
      </c>
      <c r="F512" s="280">
        <v>2.9765708964405061E-2</v>
      </c>
    </row>
    <row r="513" spans="1:6">
      <c r="A513" s="154" t="s">
        <v>146</v>
      </c>
      <c r="B513" s="154">
        <v>2035</v>
      </c>
      <c r="C513" s="278">
        <v>7.9839971542790364E-2</v>
      </c>
      <c r="D513" s="279">
        <v>0.58719999999999994</v>
      </c>
      <c r="E513" s="279">
        <v>0.30608000000000002</v>
      </c>
      <c r="F513" s="280">
        <v>2.6880028457209701E-2</v>
      </c>
    </row>
    <row r="514" spans="1:6">
      <c r="A514" s="154" t="s">
        <v>146</v>
      </c>
      <c r="B514" s="154">
        <v>2036</v>
      </c>
      <c r="C514" s="278">
        <v>7.9896118670062771E-2</v>
      </c>
      <c r="D514" s="279">
        <v>0.58818239999999999</v>
      </c>
      <c r="E514" s="279">
        <v>0.30745536000000001</v>
      </c>
      <c r="F514" s="280">
        <v>2.446612132993729E-2</v>
      </c>
    </row>
    <row r="515" spans="1:6">
      <c r="A515" s="154" t="s">
        <v>146</v>
      </c>
      <c r="B515" s="154">
        <v>2037</v>
      </c>
      <c r="C515" s="278">
        <v>7.9940743748416088E-2</v>
      </c>
      <c r="D515" s="279">
        <v>0.58896320000000002</v>
      </c>
      <c r="E515" s="279">
        <v>0.30854848000000001</v>
      </c>
      <c r="F515" s="280">
        <v>2.2547576251583989E-2</v>
      </c>
    </row>
    <row r="516" spans="1:6">
      <c r="A516" s="154" t="s">
        <v>146</v>
      </c>
      <c r="B516" s="154">
        <v>2038</v>
      </c>
      <c r="C516" s="278">
        <v>7.997329810885416E-2</v>
      </c>
      <c r="D516" s="279">
        <v>0.58953279999999997</v>
      </c>
      <c r="E516" s="279">
        <v>0.30934592</v>
      </c>
      <c r="F516" s="280">
        <v>2.114798189114591E-2</v>
      </c>
    </row>
    <row r="517" spans="1:6">
      <c r="A517" s="154" t="s">
        <v>146</v>
      </c>
      <c r="B517" s="154">
        <v>2039</v>
      </c>
      <c r="C517" s="278">
        <v>7.9993233082380849E-2</v>
      </c>
      <c r="D517" s="279">
        <v>0.58988159999999989</v>
      </c>
      <c r="E517" s="279">
        <v>0.30983423999999998</v>
      </c>
      <c r="F517" s="280">
        <v>2.0290926917619221E-2</v>
      </c>
    </row>
    <row r="518" spans="1:6">
      <c r="A518" s="154" t="s">
        <v>146</v>
      </c>
      <c r="B518" s="154">
        <v>2040</v>
      </c>
      <c r="C518" s="278">
        <v>0.08</v>
      </c>
      <c r="D518" s="279">
        <v>0.59</v>
      </c>
      <c r="E518" s="279">
        <v>0.31</v>
      </c>
      <c r="F518" s="280">
        <v>2.000000000000007E-2</v>
      </c>
    </row>
    <row r="519" spans="1:6">
      <c r="A519" s="154" t="s">
        <v>146</v>
      </c>
      <c r="B519" s="154">
        <v>2041</v>
      </c>
      <c r="C519" s="278">
        <v>0.08</v>
      </c>
      <c r="D519" s="279">
        <v>0.59</v>
      </c>
      <c r="E519" s="279">
        <v>0.31</v>
      </c>
      <c r="F519" s="280">
        <v>2.000000000000007E-2</v>
      </c>
    </row>
    <row r="520" spans="1:6">
      <c r="A520" s="154" t="s">
        <v>146</v>
      </c>
      <c r="B520" s="154">
        <v>2042</v>
      </c>
      <c r="C520" s="278">
        <v>0.08</v>
      </c>
      <c r="D520" s="279">
        <v>0.59</v>
      </c>
      <c r="E520" s="279">
        <v>0.31</v>
      </c>
      <c r="F520" s="280">
        <v>2.000000000000007E-2</v>
      </c>
    </row>
    <row r="521" spans="1:6">
      <c r="A521" s="154" t="s">
        <v>146</v>
      </c>
      <c r="B521" s="154">
        <v>2043</v>
      </c>
      <c r="C521" s="278">
        <v>0.08</v>
      </c>
      <c r="D521" s="279">
        <v>0.59</v>
      </c>
      <c r="E521" s="279">
        <v>0.31</v>
      </c>
      <c r="F521" s="280">
        <v>2.000000000000007E-2</v>
      </c>
    </row>
    <row r="522" spans="1:6">
      <c r="A522" s="154" t="s">
        <v>146</v>
      </c>
      <c r="B522" s="154">
        <v>2044</v>
      </c>
      <c r="C522" s="278">
        <v>0.08</v>
      </c>
      <c r="D522" s="279">
        <v>0.59</v>
      </c>
      <c r="E522" s="279">
        <v>0.31</v>
      </c>
      <c r="F522" s="280">
        <v>2.000000000000007E-2</v>
      </c>
    </row>
    <row r="523" spans="1:6">
      <c r="A523" s="154" t="s">
        <v>146</v>
      </c>
      <c r="B523" s="154">
        <v>2045</v>
      </c>
      <c r="C523" s="278">
        <v>0.08</v>
      </c>
      <c r="D523" s="279">
        <v>0.59</v>
      </c>
      <c r="E523" s="279">
        <v>0.31</v>
      </c>
      <c r="F523" s="280">
        <v>2.000000000000007E-2</v>
      </c>
    </row>
    <row r="524" spans="1:6">
      <c r="A524" s="154" t="s">
        <v>146</v>
      </c>
      <c r="B524" s="154">
        <v>2046</v>
      </c>
      <c r="C524" s="278">
        <v>0.08</v>
      </c>
      <c r="D524" s="279">
        <v>0.59</v>
      </c>
      <c r="E524" s="279">
        <v>0.31</v>
      </c>
      <c r="F524" s="280">
        <v>2.000000000000007E-2</v>
      </c>
    </row>
    <row r="525" spans="1:6">
      <c r="A525" s="154" t="s">
        <v>146</v>
      </c>
      <c r="B525" s="154">
        <v>2047</v>
      </c>
      <c r="C525" s="278">
        <v>0.08</v>
      </c>
      <c r="D525" s="279">
        <v>0.59</v>
      </c>
      <c r="E525" s="279">
        <v>0.31</v>
      </c>
      <c r="F525" s="280">
        <v>2.000000000000007E-2</v>
      </c>
    </row>
    <row r="526" spans="1:6">
      <c r="A526" s="154" t="s">
        <v>146</v>
      </c>
      <c r="B526" s="154">
        <v>2048</v>
      </c>
      <c r="C526" s="278">
        <v>0.08</v>
      </c>
      <c r="D526" s="279">
        <v>0.59</v>
      </c>
      <c r="E526" s="279">
        <v>0.31</v>
      </c>
      <c r="F526" s="280">
        <v>2.000000000000007E-2</v>
      </c>
    </row>
    <row r="527" spans="1:6">
      <c r="A527" s="154" t="s">
        <v>146</v>
      </c>
      <c r="B527" s="154">
        <v>2049</v>
      </c>
      <c r="C527" s="278">
        <v>0.08</v>
      </c>
      <c r="D527" s="279">
        <v>0.59</v>
      </c>
      <c r="E527" s="279">
        <v>0.31</v>
      </c>
      <c r="F527" s="280">
        <v>2.000000000000007E-2</v>
      </c>
    </row>
    <row r="528" spans="1:6">
      <c r="A528" s="154" t="s">
        <v>146</v>
      </c>
      <c r="B528" s="154">
        <v>2050</v>
      </c>
      <c r="C528" s="278">
        <v>0.08</v>
      </c>
      <c r="D528" s="279">
        <v>0.59</v>
      </c>
      <c r="E528" s="279">
        <v>0.31</v>
      </c>
      <c r="F528" s="280">
        <v>2.000000000000007E-2</v>
      </c>
    </row>
    <row r="529" spans="1:6">
      <c r="A529" s="154" t="s">
        <v>148</v>
      </c>
      <c r="B529" s="154">
        <v>2020</v>
      </c>
      <c r="C529" s="278">
        <v>7.7988213680793131E-2</v>
      </c>
      <c r="D529" s="279">
        <v>0.55479999999999996</v>
      </c>
      <c r="E529" s="279">
        <v>0.26072000000000001</v>
      </c>
      <c r="F529" s="280">
        <v>0.1064917863192069</v>
      </c>
    </row>
    <row r="530" spans="1:6">
      <c r="A530" s="154" t="s">
        <v>148</v>
      </c>
      <c r="B530" s="154">
        <v>2021</v>
      </c>
      <c r="C530" s="278">
        <v>7.8151351262314261E-2</v>
      </c>
      <c r="D530" s="279">
        <v>0.55765439999999999</v>
      </c>
      <c r="E530" s="279">
        <v>0.26471615999999998</v>
      </c>
      <c r="F530" s="280">
        <v>9.9478088737685724E-2</v>
      </c>
    </row>
    <row r="531" spans="1:6">
      <c r="A531" s="154" t="s">
        <v>148</v>
      </c>
      <c r="B531" s="154">
        <v>2022</v>
      </c>
      <c r="C531" s="278">
        <v>7.8311196829858515E-2</v>
      </c>
      <c r="D531" s="279">
        <v>0.56045119999999993</v>
      </c>
      <c r="E531" s="279">
        <v>0.26863167999999998</v>
      </c>
      <c r="F531" s="280">
        <v>9.2605923170141463E-2</v>
      </c>
    </row>
    <row r="532" spans="1:6">
      <c r="A532" s="154" t="s">
        <v>148</v>
      </c>
      <c r="B532" s="154">
        <v>2023</v>
      </c>
      <c r="C532" s="278">
        <v>7.8467201714429752E-2</v>
      </c>
      <c r="D532" s="279">
        <v>0.56318080000000004</v>
      </c>
      <c r="E532" s="279">
        <v>0.27245311999999999</v>
      </c>
      <c r="F532" s="280">
        <v>8.5898878285570274E-2</v>
      </c>
    </row>
    <row r="533" spans="1:6">
      <c r="A533" s="154" t="s">
        <v>148</v>
      </c>
      <c r="B533" s="154">
        <v>2024</v>
      </c>
      <c r="C533" s="278">
        <v>7.8618817247031778E-2</v>
      </c>
      <c r="D533" s="279">
        <v>0.56583359999999994</v>
      </c>
      <c r="E533" s="279">
        <v>0.27616703999999997</v>
      </c>
      <c r="F533" s="280">
        <v>7.9380542752968228E-2</v>
      </c>
    </row>
    <row r="534" spans="1:6">
      <c r="A534" s="154" t="s">
        <v>148</v>
      </c>
      <c r="B534" s="154">
        <v>2025</v>
      </c>
      <c r="C534" s="278">
        <v>7.8765494758668494E-2</v>
      </c>
      <c r="D534" s="279">
        <v>0.56840000000000002</v>
      </c>
      <c r="E534" s="279">
        <v>0.27976000000000001</v>
      </c>
      <c r="F534" s="280">
        <v>7.3074505241331494E-2</v>
      </c>
    </row>
    <row r="535" spans="1:6">
      <c r="A535" s="154" t="s">
        <v>148</v>
      </c>
      <c r="B535" s="154">
        <v>2026</v>
      </c>
      <c r="C535" s="278">
        <v>7.8906685580343749E-2</v>
      </c>
      <c r="D535" s="279">
        <v>0.5708704</v>
      </c>
      <c r="E535" s="279">
        <v>0.28321856000000001</v>
      </c>
      <c r="F535" s="280">
        <v>6.700435441965627E-2</v>
      </c>
    </row>
    <row r="536" spans="1:6">
      <c r="A536" s="154" t="s">
        <v>148</v>
      </c>
      <c r="B536" s="154">
        <v>2027</v>
      </c>
      <c r="C536" s="278">
        <v>7.9041841043061375E-2</v>
      </c>
      <c r="D536" s="279">
        <v>0.57323519999999994</v>
      </c>
      <c r="E536" s="279">
        <v>0.28652928</v>
      </c>
      <c r="F536" s="280">
        <v>6.1193678956938641E-2</v>
      </c>
    </row>
    <row r="537" spans="1:6">
      <c r="A537" s="154" t="s">
        <v>148</v>
      </c>
      <c r="B537" s="154">
        <v>2028</v>
      </c>
      <c r="C537" s="278">
        <v>7.9170412477825233E-2</v>
      </c>
      <c r="D537" s="279">
        <v>0.57548479999999991</v>
      </c>
      <c r="E537" s="279">
        <v>0.28967871999999989</v>
      </c>
      <c r="F537" s="280">
        <v>5.5666067522174803E-2</v>
      </c>
    </row>
    <row r="538" spans="1:6">
      <c r="A538" s="154" t="s">
        <v>148</v>
      </c>
      <c r="B538" s="154">
        <v>2029</v>
      </c>
      <c r="C538" s="278">
        <v>7.929185121563917E-2</v>
      </c>
      <c r="D538" s="279">
        <v>0.57760959999999995</v>
      </c>
      <c r="E538" s="279">
        <v>0.29265343999999999</v>
      </c>
      <c r="F538" s="280">
        <v>5.0445108784360863E-2</v>
      </c>
    </row>
    <row r="539" spans="1:6">
      <c r="A539" s="154" t="s">
        <v>148</v>
      </c>
      <c r="B539" s="154">
        <v>2030</v>
      </c>
      <c r="C539" s="278">
        <v>7.9405608587507059E-2</v>
      </c>
      <c r="D539" s="279">
        <v>0.57959999999999989</v>
      </c>
      <c r="E539" s="279">
        <v>0.29543999999999998</v>
      </c>
      <c r="F539" s="280">
        <v>4.5554391412492991E-2</v>
      </c>
    </row>
    <row r="540" spans="1:6">
      <c r="A540" s="154" t="s">
        <v>148</v>
      </c>
      <c r="B540" s="154">
        <v>2031</v>
      </c>
      <c r="C540" s="278">
        <v>7.9511135924432735E-2</v>
      </c>
      <c r="D540" s="279">
        <v>0.58144639999999992</v>
      </c>
      <c r="E540" s="279">
        <v>0.29802496000000001</v>
      </c>
      <c r="F540" s="280">
        <v>4.101750407556732E-2</v>
      </c>
    </row>
    <row r="541" spans="1:6">
      <c r="A541" s="154" t="s">
        <v>148</v>
      </c>
      <c r="B541" s="154">
        <v>2032</v>
      </c>
      <c r="C541" s="278">
        <v>7.9607884557420044E-2</v>
      </c>
      <c r="D541" s="279">
        <v>0.58313919999999997</v>
      </c>
      <c r="E541" s="279">
        <v>0.30039487999999998</v>
      </c>
      <c r="F541" s="280">
        <v>3.6858035442580019E-2</v>
      </c>
    </row>
    <row r="542" spans="1:6">
      <c r="A542" s="154" t="s">
        <v>148</v>
      </c>
      <c r="B542" s="154">
        <v>2033</v>
      </c>
      <c r="C542" s="278">
        <v>7.9695305817472847E-2</v>
      </c>
      <c r="D542" s="279">
        <v>0.58466879999999999</v>
      </c>
      <c r="E542" s="279">
        <v>0.30253632000000003</v>
      </c>
      <c r="F542" s="280">
        <v>3.3099574182527208E-2</v>
      </c>
    </row>
    <row r="543" spans="1:6">
      <c r="A543" s="154" t="s">
        <v>148</v>
      </c>
      <c r="B543" s="154">
        <v>2034</v>
      </c>
      <c r="C543" s="278">
        <v>7.9772851035595005E-2</v>
      </c>
      <c r="D543" s="279">
        <v>0.58602559999999992</v>
      </c>
      <c r="E543" s="279">
        <v>0.30443584000000001</v>
      </c>
      <c r="F543" s="280">
        <v>2.9765708964405061E-2</v>
      </c>
    </row>
    <row r="544" spans="1:6">
      <c r="A544" s="154" t="s">
        <v>148</v>
      </c>
      <c r="B544" s="154">
        <v>2035</v>
      </c>
      <c r="C544" s="278">
        <v>7.9839971542790364E-2</v>
      </c>
      <c r="D544" s="279">
        <v>0.58719999999999994</v>
      </c>
      <c r="E544" s="279">
        <v>0.30608000000000002</v>
      </c>
      <c r="F544" s="280">
        <v>2.6880028457209701E-2</v>
      </c>
    </row>
    <row r="545" spans="1:6">
      <c r="A545" s="154" t="s">
        <v>148</v>
      </c>
      <c r="B545" s="154">
        <v>2036</v>
      </c>
      <c r="C545" s="278">
        <v>7.9896118670062771E-2</v>
      </c>
      <c r="D545" s="279">
        <v>0.58818239999999999</v>
      </c>
      <c r="E545" s="279">
        <v>0.30745536000000001</v>
      </c>
      <c r="F545" s="280">
        <v>2.446612132993729E-2</v>
      </c>
    </row>
    <row r="546" spans="1:6">
      <c r="A546" s="154" t="s">
        <v>148</v>
      </c>
      <c r="B546" s="154">
        <v>2037</v>
      </c>
      <c r="C546" s="278">
        <v>7.9940743748416088E-2</v>
      </c>
      <c r="D546" s="279">
        <v>0.58896320000000002</v>
      </c>
      <c r="E546" s="279">
        <v>0.30854848000000001</v>
      </c>
      <c r="F546" s="280">
        <v>2.2547576251583989E-2</v>
      </c>
    </row>
    <row r="547" spans="1:6">
      <c r="A547" s="154" t="s">
        <v>148</v>
      </c>
      <c r="B547" s="154">
        <v>2038</v>
      </c>
      <c r="C547" s="278">
        <v>7.997329810885416E-2</v>
      </c>
      <c r="D547" s="279">
        <v>0.58953279999999997</v>
      </c>
      <c r="E547" s="279">
        <v>0.30934592</v>
      </c>
      <c r="F547" s="280">
        <v>2.114798189114591E-2</v>
      </c>
    </row>
    <row r="548" spans="1:6">
      <c r="A548" s="154" t="s">
        <v>148</v>
      </c>
      <c r="B548" s="154">
        <v>2039</v>
      </c>
      <c r="C548" s="278">
        <v>7.9993233082380849E-2</v>
      </c>
      <c r="D548" s="279">
        <v>0.58988159999999989</v>
      </c>
      <c r="E548" s="279">
        <v>0.30983423999999998</v>
      </c>
      <c r="F548" s="280">
        <v>2.0290926917619221E-2</v>
      </c>
    </row>
    <row r="549" spans="1:6">
      <c r="A549" s="154" t="s">
        <v>148</v>
      </c>
      <c r="B549" s="154">
        <v>2040</v>
      </c>
      <c r="C549" s="278">
        <v>0.08</v>
      </c>
      <c r="D549" s="279">
        <v>0.59</v>
      </c>
      <c r="E549" s="279">
        <v>0.31</v>
      </c>
      <c r="F549" s="280">
        <v>2.000000000000007E-2</v>
      </c>
    </row>
    <row r="550" spans="1:6">
      <c r="A550" s="154" t="s">
        <v>148</v>
      </c>
      <c r="B550" s="154">
        <v>2041</v>
      </c>
      <c r="C550" s="278">
        <v>0.08</v>
      </c>
      <c r="D550" s="279">
        <v>0.59</v>
      </c>
      <c r="E550" s="279">
        <v>0.31</v>
      </c>
      <c r="F550" s="280">
        <v>2.000000000000007E-2</v>
      </c>
    </row>
    <row r="551" spans="1:6">
      <c r="A551" s="154" t="s">
        <v>148</v>
      </c>
      <c r="B551" s="154">
        <v>2042</v>
      </c>
      <c r="C551" s="278">
        <v>0.08</v>
      </c>
      <c r="D551" s="279">
        <v>0.59</v>
      </c>
      <c r="E551" s="279">
        <v>0.31</v>
      </c>
      <c r="F551" s="280">
        <v>2.000000000000007E-2</v>
      </c>
    </row>
    <row r="552" spans="1:6">
      <c r="A552" s="154" t="s">
        <v>148</v>
      </c>
      <c r="B552" s="154">
        <v>2043</v>
      </c>
      <c r="C552" s="278">
        <v>0.08</v>
      </c>
      <c r="D552" s="279">
        <v>0.59</v>
      </c>
      <c r="E552" s="279">
        <v>0.31</v>
      </c>
      <c r="F552" s="280">
        <v>2.000000000000007E-2</v>
      </c>
    </row>
    <row r="553" spans="1:6">
      <c r="A553" s="154" t="s">
        <v>148</v>
      </c>
      <c r="B553" s="154">
        <v>2044</v>
      </c>
      <c r="C553" s="278">
        <v>0.08</v>
      </c>
      <c r="D553" s="279">
        <v>0.59</v>
      </c>
      <c r="E553" s="279">
        <v>0.31</v>
      </c>
      <c r="F553" s="280">
        <v>2.000000000000007E-2</v>
      </c>
    </row>
    <row r="554" spans="1:6">
      <c r="A554" s="154" t="s">
        <v>148</v>
      </c>
      <c r="B554" s="154">
        <v>2045</v>
      </c>
      <c r="C554" s="278">
        <v>0.08</v>
      </c>
      <c r="D554" s="279">
        <v>0.59</v>
      </c>
      <c r="E554" s="279">
        <v>0.31</v>
      </c>
      <c r="F554" s="280">
        <v>2.000000000000007E-2</v>
      </c>
    </row>
    <row r="555" spans="1:6">
      <c r="A555" s="154" t="s">
        <v>148</v>
      </c>
      <c r="B555" s="154">
        <v>2046</v>
      </c>
      <c r="C555" s="278">
        <v>0.08</v>
      </c>
      <c r="D555" s="279">
        <v>0.59</v>
      </c>
      <c r="E555" s="279">
        <v>0.31</v>
      </c>
      <c r="F555" s="280">
        <v>2.000000000000007E-2</v>
      </c>
    </row>
    <row r="556" spans="1:6">
      <c r="A556" s="154" t="s">
        <v>148</v>
      </c>
      <c r="B556" s="154">
        <v>2047</v>
      </c>
      <c r="C556" s="278">
        <v>0.08</v>
      </c>
      <c r="D556" s="279">
        <v>0.59</v>
      </c>
      <c r="E556" s="279">
        <v>0.31</v>
      </c>
      <c r="F556" s="280">
        <v>2.000000000000007E-2</v>
      </c>
    </row>
    <row r="557" spans="1:6">
      <c r="A557" s="154" t="s">
        <v>148</v>
      </c>
      <c r="B557" s="154">
        <v>2048</v>
      </c>
      <c r="C557" s="278">
        <v>0.08</v>
      </c>
      <c r="D557" s="279">
        <v>0.59</v>
      </c>
      <c r="E557" s="279">
        <v>0.31</v>
      </c>
      <c r="F557" s="280">
        <v>2.000000000000007E-2</v>
      </c>
    </row>
    <row r="558" spans="1:6">
      <c r="A558" s="154" t="s">
        <v>148</v>
      </c>
      <c r="B558" s="154">
        <v>2049</v>
      </c>
      <c r="C558" s="278">
        <v>0.08</v>
      </c>
      <c r="D558" s="279">
        <v>0.59</v>
      </c>
      <c r="E558" s="279">
        <v>0.31</v>
      </c>
      <c r="F558" s="280">
        <v>2.000000000000007E-2</v>
      </c>
    </row>
    <row r="559" spans="1:6">
      <c r="A559" s="154" t="s">
        <v>148</v>
      </c>
      <c r="B559" s="154">
        <v>2050</v>
      </c>
      <c r="C559" s="278">
        <v>0.08</v>
      </c>
      <c r="D559" s="279">
        <v>0.59</v>
      </c>
      <c r="E559" s="279">
        <v>0.31</v>
      </c>
      <c r="F559" s="280">
        <v>2.000000000000007E-2</v>
      </c>
    </row>
    <row r="560" spans="1:6">
      <c r="A560" s="154" t="s">
        <v>150</v>
      </c>
      <c r="B560" s="154">
        <v>2020</v>
      </c>
      <c r="C560" s="278">
        <v>7.7988213680793131E-2</v>
      </c>
      <c r="D560" s="279">
        <v>0.55479999999999996</v>
      </c>
      <c r="E560" s="279">
        <v>0.26072000000000001</v>
      </c>
      <c r="F560" s="280">
        <v>0.1064917863192069</v>
      </c>
    </row>
    <row r="561" spans="1:6">
      <c r="A561" s="154" t="s">
        <v>150</v>
      </c>
      <c r="B561" s="154">
        <v>2021</v>
      </c>
      <c r="C561" s="278">
        <v>7.8151351262314261E-2</v>
      </c>
      <c r="D561" s="279">
        <v>0.55765439999999999</v>
      </c>
      <c r="E561" s="279">
        <v>0.26471615999999998</v>
      </c>
      <c r="F561" s="280">
        <v>9.9478088737685724E-2</v>
      </c>
    </row>
    <row r="562" spans="1:6">
      <c r="A562" s="154" t="s">
        <v>150</v>
      </c>
      <c r="B562" s="154">
        <v>2022</v>
      </c>
      <c r="C562" s="278">
        <v>7.8311196829858515E-2</v>
      </c>
      <c r="D562" s="279">
        <v>0.56045119999999993</v>
      </c>
      <c r="E562" s="279">
        <v>0.26863167999999998</v>
      </c>
      <c r="F562" s="280">
        <v>9.2605923170141463E-2</v>
      </c>
    </row>
    <row r="563" spans="1:6">
      <c r="A563" s="154" t="s">
        <v>150</v>
      </c>
      <c r="B563" s="154">
        <v>2023</v>
      </c>
      <c r="C563" s="278">
        <v>7.8467201714429752E-2</v>
      </c>
      <c r="D563" s="279">
        <v>0.56318080000000004</v>
      </c>
      <c r="E563" s="279">
        <v>0.27245311999999999</v>
      </c>
      <c r="F563" s="280">
        <v>8.5898878285570274E-2</v>
      </c>
    </row>
    <row r="564" spans="1:6">
      <c r="A564" s="154" t="s">
        <v>150</v>
      </c>
      <c r="B564" s="154">
        <v>2024</v>
      </c>
      <c r="C564" s="278">
        <v>7.8618817247031778E-2</v>
      </c>
      <c r="D564" s="279">
        <v>0.56583359999999994</v>
      </c>
      <c r="E564" s="279">
        <v>0.27616703999999997</v>
      </c>
      <c r="F564" s="280">
        <v>7.9380542752968228E-2</v>
      </c>
    </row>
    <row r="565" spans="1:6">
      <c r="A565" s="154" t="s">
        <v>150</v>
      </c>
      <c r="B565" s="154">
        <v>2025</v>
      </c>
      <c r="C565" s="278">
        <v>7.8765494758668494E-2</v>
      </c>
      <c r="D565" s="279">
        <v>0.56840000000000002</v>
      </c>
      <c r="E565" s="279">
        <v>0.27976000000000001</v>
      </c>
      <c r="F565" s="280">
        <v>7.3074505241331494E-2</v>
      </c>
    </row>
    <row r="566" spans="1:6">
      <c r="A566" s="154" t="s">
        <v>150</v>
      </c>
      <c r="B566" s="154">
        <v>2026</v>
      </c>
      <c r="C566" s="278">
        <v>7.8906685580343749E-2</v>
      </c>
      <c r="D566" s="279">
        <v>0.5708704</v>
      </c>
      <c r="E566" s="279">
        <v>0.28321856000000001</v>
      </c>
      <c r="F566" s="280">
        <v>6.700435441965627E-2</v>
      </c>
    </row>
    <row r="567" spans="1:6">
      <c r="A567" s="154" t="s">
        <v>150</v>
      </c>
      <c r="B567" s="154">
        <v>2027</v>
      </c>
      <c r="C567" s="278">
        <v>7.9041841043061375E-2</v>
      </c>
      <c r="D567" s="279">
        <v>0.57323519999999994</v>
      </c>
      <c r="E567" s="279">
        <v>0.28652928</v>
      </c>
      <c r="F567" s="280">
        <v>6.1193678956938641E-2</v>
      </c>
    </row>
    <row r="568" spans="1:6">
      <c r="A568" s="154" t="s">
        <v>150</v>
      </c>
      <c r="B568" s="154">
        <v>2028</v>
      </c>
      <c r="C568" s="278">
        <v>7.9170412477825233E-2</v>
      </c>
      <c r="D568" s="279">
        <v>0.57548479999999991</v>
      </c>
      <c r="E568" s="279">
        <v>0.28967871999999989</v>
      </c>
      <c r="F568" s="280">
        <v>5.5666067522174803E-2</v>
      </c>
    </row>
    <row r="569" spans="1:6">
      <c r="A569" s="154" t="s">
        <v>150</v>
      </c>
      <c r="B569" s="154">
        <v>2029</v>
      </c>
      <c r="C569" s="278">
        <v>7.929185121563917E-2</v>
      </c>
      <c r="D569" s="279">
        <v>0.57760959999999995</v>
      </c>
      <c r="E569" s="279">
        <v>0.29265343999999999</v>
      </c>
      <c r="F569" s="280">
        <v>5.0445108784360863E-2</v>
      </c>
    </row>
    <row r="570" spans="1:6">
      <c r="A570" s="154" t="s">
        <v>150</v>
      </c>
      <c r="B570" s="154">
        <v>2030</v>
      </c>
      <c r="C570" s="278">
        <v>7.9405608587507059E-2</v>
      </c>
      <c r="D570" s="279">
        <v>0.57959999999999989</v>
      </c>
      <c r="E570" s="279">
        <v>0.29543999999999998</v>
      </c>
      <c r="F570" s="280">
        <v>4.5554391412492991E-2</v>
      </c>
    </row>
    <row r="571" spans="1:6">
      <c r="A571" s="154" t="s">
        <v>150</v>
      </c>
      <c r="B571" s="154">
        <v>2031</v>
      </c>
      <c r="C571" s="278">
        <v>7.9511135924432735E-2</v>
      </c>
      <c r="D571" s="279">
        <v>0.58144639999999992</v>
      </c>
      <c r="E571" s="279">
        <v>0.29802496000000001</v>
      </c>
      <c r="F571" s="280">
        <v>4.101750407556732E-2</v>
      </c>
    </row>
    <row r="572" spans="1:6">
      <c r="A572" s="154" t="s">
        <v>150</v>
      </c>
      <c r="B572" s="154">
        <v>2032</v>
      </c>
      <c r="C572" s="278">
        <v>7.9607884557420044E-2</v>
      </c>
      <c r="D572" s="279">
        <v>0.58313919999999997</v>
      </c>
      <c r="E572" s="279">
        <v>0.30039487999999998</v>
      </c>
      <c r="F572" s="280">
        <v>3.6858035442580019E-2</v>
      </c>
    </row>
    <row r="573" spans="1:6">
      <c r="A573" s="154" t="s">
        <v>150</v>
      </c>
      <c r="B573" s="154">
        <v>2033</v>
      </c>
      <c r="C573" s="278">
        <v>7.9695305817472847E-2</v>
      </c>
      <c r="D573" s="279">
        <v>0.58466879999999999</v>
      </c>
      <c r="E573" s="279">
        <v>0.30253632000000003</v>
      </c>
      <c r="F573" s="280">
        <v>3.3099574182527208E-2</v>
      </c>
    </row>
    <row r="574" spans="1:6">
      <c r="A574" s="154" t="s">
        <v>150</v>
      </c>
      <c r="B574" s="154">
        <v>2034</v>
      </c>
      <c r="C574" s="278">
        <v>7.9772851035595005E-2</v>
      </c>
      <c r="D574" s="279">
        <v>0.58602559999999992</v>
      </c>
      <c r="E574" s="279">
        <v>0.30443584000000001</v>
      </c>
      <c r="F574" s="280">
        <v>2.9765708964405061E-2</v>
      </c>
    </row>
    <row r="575" spans="1:6">
      <c r="A575" s="154" t="s">
        <v>150</v>
      </c>
      <c r="B575" s="154">
        <v>2035</v>
      </c>
      <c r="C575" s="278">
        <v>7.9839971542790364E-2</v>
      </c>
      <c r="D575" s="279">
        <v>0.58719999999999994</v>
      </c>
      <c r="E575" s="279">
        <v>0.30608000000000002</v>
      </c>
      <c r="F575" s="280">
        <v>2.6880028457209701E-2</v>
      </c>
    </row>
    <row r="576" spans="1:6">
      <c r="A576" s="154" t="s">
        <v>150</v>
      </c>
      <c r="B576" s="154">
        <v>2036</v>
      </c>
      <c r="C576" s="278">
        <v>7.9896118670062771E-2</v>
      </c>
      <c r="D576" s="279">
        <v>0.58818239999999999</v>
      </c>
      <c r="E576" s="279">
        <v>0.30745536000000001</v>
      </c>
      <c r="F576" s="280">
        <v>2.446612132993729E-2</v>
      </c>
    </row>
    <row r="577" spans="1:6">
      <c r="A577" s="154" t="s">
        <v>150</v>
      </c>
      <c r="B577" s="154">
        <v>2037</v>
      </c>
      <c r="C577" s="278">
        <v>7.9940743748416088E-2</v>
      </c>
      <c r="D577" s="279">
        <v>0.58896320000000002</v>
      </c>
      <c r="E577" s="279">
        <v>0.30854848000000001</v>
      </c>
      <c r="F577" s="280">
        <v>2.2547576251583989E-2</v>
      </c>
    </row>
    <row r="578" spans="1:6">
      <c r="A578" s="154" t="s">
        <v>150</v>
      </c>
      <c r="B578" s="154">
        <v>2038</v>
      </c>
      <c r="C578" s="278">
        <v>7.997329810885416E-2</v>
      </c>
      <c r="D578" s="279">
        <v>0.58953279999999997</v>
      </c>
      <c r="E578" s="279">
        <v>0.30934592</v>
      </c>
      <c r="F578" s="280">
        <v>2.114798189114591E-2</v>
      </c>
    </row>
    <row r="579" spans="1:6">
      <c r="A579" s="154" t="s">
        <v>150</v>
      </c>
      <c r="B579" s="154">
        <v>2039</v>
      </c>
      <c r="C579" s="278">
        <v>7.9993233082380849E-2</v>
      </c>
      <c r="D579" s="279">
        <v>0.58988159999999989</v>
      </c>
      <c r="E579" s="279">
        <v>0.30983423999999998</v>
      </c>
      <c r="F579" s="280">
        <v>2.0290926917619221E-2</v>
      </c>
    </row>
    <row r="580" spans="1:6">
      <c r="A580" s="154" t="s">
        <v>150</v>
      </c>
      <c r="B580" s="154">
        <v>2040</v>
      </c>
      <c r="C580" s="278">
        <v>0.08</v>
      </c>
      <c r="D580" s="279">
        <v>0.59</v>
      </c>
      <c r="E580" s="279">
        <v>0.31</v>
      </c>
      <c r="F580" s="280">
        <v>2.000000000000007E-2</v>
      </c>
    </row>
    <row r="581" spans="1:6">
      <c r="A581" s="154" t="s">
        <v>150</v>
      </c>
      <c r="B581" s="154">
        <v>2041</v>
      </c>
      <c r="C581" s="278">
        <v>0.08</v>
      </c>
      <c r="D581" s="279">
        <v>0.59</v>
      </c>
      <c r="E581" s="279">
        <v>0.31</v>
      </c>
      <c r="F581" s="280">
        <v>2.000000000000007E-2</v>
      </c>
    </row>
    <row r="582" spans="1:6">
      <c r="A582" s="154" t="s">
        <v>150</v>
      </c>
      <c r="B582" s="154">
        <v>2042</v>
      </c>
      <c r="C582" s="278">
        <v>0.08</v>
      </c>
      <c r="D582" s="279">
        <v>0.59</v>
      </c>
      <c r="E582" s="279">
        <v>0.31</v>
      </c>
      <c r="F582" s="280">
        <v>2.000000000000007E-2</v>
      </c>
    </row>
    <row r="583" spans="1:6">
      <c r="A583" s="154" t="s">
        <v>150</v>
      </c>
      <c r="B583" s="154">
        <v>2043</v>
      </c>
      <c r="C583" s="278">
        <v>0.08</v>
      </c>
      <c r="D583" s="279">
        <v>0.59</v>
      </c>
      <c r="E583" s="279">
        <v>0.31</v>
      </c>
      <c r="F583" s="280">
        <v>2.000000000000007E-2</v>
      </c>
    </row>
    <row r="584" spans="1:6">
      <c r="A584" s="154" t="s">
        <v>150</v>
      </c>
      <c r="B584" s="154">
        <v>2044</v>
      </c>
      <c r="C584" s="278">
        <v>0.08</v>
      </c>
      <c r="D584" s="279">
        <v>0.59</v>
      </c>
      <c r="E584" s="279">
        <v>0.31</v>
      </c>
      <c r="F584" s="280">
        <v>2.000000000000007E-2</v>
      </c>
    </row>
    <row r="585" spans="1:6">
      <c r="A585" s="154" t="s">
        <v>150</v>
      </c>
      <c r="B585" s="154">
        <v>2045</v>
      </c>
      <c r="C585" s="278">
        <v>0.08</v>
      </c>
      <c r="D585" s="279">
        <v>0.59</v>
      </c>
      <c r="E585" s="279">
        <v>0.31</v>
      </c>
      <c r="F585" s="280">
        <v>2.000000000000007E-2</v>
      </c>
    </row>
    <row r="586" spans="1:6">
      <c r="A586" s="154" t="s">
        <v>150</v>
      </c>
      <c r="B586" s="154">
        <v>2046</v>
      </c>
      <c r="C586" s="278">
        <v>0.08</v>
      </c>
      <c r="D586" s="279">
        <v>0.59</v>
      </c>
      <c r="E586" s="279">
        <v>0.31</v>
      </c>
      <c r="F586" s="280">
        <v>2.000000000000007E-2</v>
      </c>
    </row>
    <row r="587" spans="1:6">
      <c r="A587" s="154" t="s">
        <v>150</v>
      </c>
      <c r="B587" s="154">
        <v>2047</v>
      </c>
      <c r="C587" s="278">
        <v>0.08</v>
      </c>
      <c r="D587" s="279">
        <v>0.59</v>
      </c>
      <c r="E587" s="279">
        <v>0.31</v>
      </c>
      <c r="F587" s="280">
        <v>2.000000000000007E-2</v>
      </c>
    </row>
    <row r="588" spans="1:6">
      <c r="A588" s="154" t="s">
        <v>150</v>
      </c>
      <c r="B588" s="154">
        <v>2048</v>
      </c>
      <c r="C588" s="278">
        <v>0.08</v>
      </c>
      <c r="D588" s="279">
        <v>0.59</v>
      </c>
      <c r="E588" s="279">
        <v>0.31</v>
      </c>
      <c r="F588" s="280">
        <v>2.000000000000007E-2</v>
      </c>
    </row>
    <row r="589" spans="1:6">
      <c r="A589" s="154" t="s">
        <v>150</v>
      </c>
      <c r="B589" s="154">
        <v>2049</v>
      </c>
      <c r="C589" s="278">
        <v>0.08</v>
      </c>
      <c r="D589" s="279">
        <v>0.59</v>
      </c>
      <c r="E589" s="279">
        <v>0.31</v>
      </c>
      <c r="F589" s="280">
        <v>2.000000000000007E-2</v>
      </c>
    </row>
    <row r="590" spans="1:6">
      <c r="A590" s="154" t="s">
        <v>150</v>
      </c>
      <c r="B590" s="154">
        <v>2050</v>
      </c>
      <c r="C590" s="278">
        <v>0.08</v>
      </c>
      <c r="D590" s="279">
        <v>0.59</v>
      </c>
      <c r="E590" s="279">
        <v>0.31</v>
      </c>
      <c r="F590" s="280">
        <v>2.000000000000007E-2</v>
      </c>
    </row>
    <row r="591" spans="1:6">
      <c r="A591" s="154" t="s">
        <v>152</v>
      </c>
      <c r="B591" s="154">
        <v>2020</v>
      </c>
      <c r="C591" s="278">
        <v>7.7988213680793131E-2</v>
      </c>
      <c r="D591" s="279">
        <v>0.55479999999999996</v>
      </c>
      <c r="E591" s="279">
        <v>0.26072000000000001</v>
      </c>
      <c r="F591" s="280">
        <v>0.1064917863192069</v>
      </c>
    </row>
    <row r="592" spans="1:6">
      <c r="A592" s="154" t="s">
        <v>152</v>
      </c>
      <c r="B592" s="154">
        <v>2021</v>
      </c>
      <c r="C592" s="278">
        <v>7.8151351262314261E-2</v>
      </c>
      <c r="D592" s="279">
        <v>0.55765439999999999</v>
      </c>
      <c r="E592" s="279">
        <v>0.26471615999999998</v>
      </c>
      <c r="F592" s="280">
        <v>9.9478088737685724E-2</v>
      </c>
    </row>
    <row r="593" spans="1:6">
      <c r="A593" s="154" t="s">
        <v>152</v>
      </c>
      <c r="B593" s="154">
        <v>2022</v>
      </c>
      <c r="C593" s="278">
        <v>7.8311196829858515E-2</v>
      </c>
      <c r="D593" s="279">
        <v>0.56045119999999993</v>
      </c>
      <c r="E593" s="279">
        <v>0.26863167999999998</v>
      </c>
      <c r="F593" s="280">
        <v>9.2605923170141463E-2</v>
      </c>
    </row>
    <row r="594" spans="1:6">
      <c r="A594" s="154" t="s">
        <v>152</v>
      </c>
      <c r="B594" s="154">
        <v>2023</v>
      </c>
      <c r="C594" s="278">
        <v>7.8467201714429752E-2</v>
      </c>
      <c r="D594" s="279">
        <v>0.56318080000000004</v>
      </c>
      <c r="E594" s="279">
        <v>0.27245311999999999</v>
      </c>
      <c r="F594" s="280">
        <v>8.5898878285570274E-2</v>
      </c>
    </row>
    <row r="595" spans="1:6">
      <c r="A595" s="154" t="s">
        <v>152</v>
      </c>
      <c r="B595" s="154">
        <v>2024</v>
      </c>
      <c r="C595" s="278">
        <v>7.8618817247031778E-2</v>
      </c>
      <c r="D595" s="279">
        <v>0.56583359999999994</v>
      </c>
      <c r="E595" s="279">
        <v>0.27616703999999997</v>
      </c>
      <c r="F595" s="280">
        <v>7.9380542752968228E-2</v>
      </c>
    </row>
    <row r="596" spans="1:6">
      <c r="A596" s="154" t="s">
        <v>152</v>
      </c>
      <c r="B596" s="154">
        <v>2025</v>
      </c>
      <c r="C596" s="278">
        <v>7.8765494758668494E-2</v>
      </c>
      <c r="D596" s="279">
        <v>0.56840000000000002</v>
      </c>
      <c r="E596" s="279">
        <v>0.27976000000000001</v>
      </c>
      <c r="F596" s="280">
        <v>7.3074505241331494E-2</v>
      </c>
    </row>
    <row r="597" spans="1:6">
      <c r="A597" s="154" t="s">
        <v>152</v>
      </c>
      <c r="B597" s="154">
        <v>2026</v>
      </c>
      <c r="C597" s="278">
        <v>7.8906685580343749E-2</v>
      </c>
      <c r="D597" s="279">
        <v>0.5708704</v>
      </c>
      <c r="E597" s="279">
        <v>0.28321856000000001</v>
      </c>
      <c r="F597" s="280">
        <v>6.700435441965627E-2</v>
      </c>
    </row>
    <row r="598" spans="1:6">
      <c r="A598" s="154" t="s">
        <v>152</v>
      </c>
      <c r="B598" s="154">
        <v>2027</v>
      </c>
      <c r="C598" s="278">
        <v>7.9041841043061375E-2</v>
      </c>
      <c r="D598" s="279">
        <v>0.57323519999999994</v>
      </c>
      <c r="E598" s="279">
        <v>0.28652928</v>
      </c>
      <c r="F598" s="280">
        <v>6.1193678956938641E-2</v>
      </c>
    </row>
    <row r="599" spans="1:6">
      <c r="A599" s="154" t="s">
        <v>152</v>
      </c>
      <c r="B599" s="154">
        <v>2028</v>
      </c>
      <c r="C599" s="278">
        <v>7.9170412477825233E-2</v>
      </c>
      <c r="D599" s="279">
        <v>0.57548479999999991</v>
      </c>
      <c r="E599" s="279">
        <v>0.28967871999999989</v>
      </c>
      <c r="F599" s="280">
        <v>5.5666067522174803E-2</v>
      </c>
    </row>
    <row r="600" spans="1:6">
      <c r="A600" s="154" t="s">
        <v>152</v>
      </c>
      <c r="B600" s="154">
        <v>2029</v>
      </c>
      <c r="C600" s="278">
        <v>7.929185121563917E-2</v>
      </c>
      <c r="D600" s="279">
        <v>0.57760959999999995</v>
      </c>
      <c r="E600" s="279">
        <v>0.29265343999999999</v>
      </c>
      <c r="F600" s="280">
        <v>5.0445108784360863E-2</v>
      </c>
    </row>
    <row r="601" spans="1:6">
      <c r="A601" s="154" t="s">
        <v>152</v>
      </c>
      <c r="B601" s="154">
        <v>2030</v>
      </c>
      <c r="C601" s="278">
        <v>7.9405608587507059E-2</v>
      </c>
      <c r="D601" s="279">
        <v>0.57959999999999989</v>
      </c>
      <c r="E601" s="279">
        <v>0.29543999999999998</v>
      </c>
      <c r="F601" s="280">
        <v>4.5554391412492991E-2</v>
      </c>
    </row>
    <row r="602" spans="1:6">
      <c r="A602" s="154" t="s">
        <v>152</v>
      </c>
      <c r="B602" s="154">
        <v>2031</v>
      </c>
      <c r="C602" s="278">
        <v>7.9511135924432735E-2</v>
      </c>
      <c r="D602" s="279">
        <v>0.58144639999999992</v>
      </c>
      <c r="E602" s="279">
        <v>0.29802496000000001</v>
      </c>
      <c r="F602" s="280">
        <v>4.101750407556732E-2</v>
      </c>
    </row>
    <row r="603" spans="1:6">
      <c r="A603" s="154" t="s">
        <v>152</v>
      </c>
      <c r="B603" s="154">
        <v>2032</v>
      </c>
      <c r="C603" s="278">
        <v>7.9607884557420044E-2</v>
      </c>
      <c r="D603" s="279">
        <v>0.58313919999999997</v>
      </c>
      <c r="E603" s="279">
        <v>0.30039487999999998</v>
      </c>
      <c r="F603" s="280">
        <v>3.6858035442580019E-2</v>
      </c>
    </row>
    <row r="604" spans="1:6">
      <c r="A604" s="154" t="s">
        <v>152</v>
      </c>
      <c r="B604" s="154">
        <v>2033</v>
      </c>
      <c r="C604" s="278">
        <v>7.9695305817472847E-2</v>
      </c>
      <c r="D604" s="279">
        <v>0.58466879999999999</v>
      </c>
      <c r="E604" s="279">
        <v>0.30253632000000003</v>
      </c>
      <c r="F604" s="280">
        <v>3.3099574182527208E-2</v>
      </c>
    </row>
    <row r="605" spans="1:6">
      <c r="A605" s="154" t="s">
        <v>152</v>
      </c>
      <c r="B605" s="154">
        <v>2034</v>
      </c>
      <c r="C605" s="278">
        <v>7.9772851035595005E-2</v>
      </c>
      <c r="D605" s="279">
        <v>0.58602559999999992</v>
      </c>
      <c r="E605" s="279">
        <v>0.30443584000000001</v>
      </c>
      <c r="F605" s="280">
        <v>2.9765708964405061E-2</v>
      </c>
    </row>
    <row r="606" spans="1:6">
      <c r="A606" s="154" t="s">
        <v>152</v>
      </c>
      <c r="B606" s="154">
        <v>2035</v>
      </c>
      <c r="C606" s="278">
        <v>7.9839971542790364E-2</v>
      </c>
      <c r="D606" s="279">
        <v>0.58719999999999994</v>
      </c>
      <c r="E606" s="279">
        <v>0.30608000000000002</v>
      </c>
      <c r="F606" s="280">
        <v>2.6880028457209701E-2</v>
      </c>
    </row>
    <row r="607" spans="1:6">
      <c r="A607" s="154" t="s">
        <v>152</v>
      </c>
      <c r="B607" s="154">
        <v>2036</v>
      </c>
      <c r="C607" s="278">
        <v>7.9896118670062771E-2</v>
      </c>
      <c r="D607" s="279">
        <v>0.58818239999999999</v>
      </c>
      <c r="E607" s="279">
        <v>0.30745536000000001</v>
      </c>
      <c r="F607" s="280">
        <v>2.446612132993729E-2</v>
      </c>
    </row>
    <row r="608" spans="1:6">
      <c r="A608" s="154" t="s">
        <v>152</v>
      </c>
      <c r="B608" s="154">
        <v>2037</v>
      </c>
      <c r="C608" s="278">
        <v>7.9940743748416088E-2</v>
      </c>
      <c r="D608" s="279">
        <v>0.58896320000000002</v>
      </c>
      <c r="E608" s="279">
        <v>0.30854848000000001</v>
      </c>
      <c r="F608" s="280">
        <v>2.2547576251583989E-2</v>
      </c>
    </row>
    <row r="609" spans="1:6">
      <c r="A609" s="154" t="s">
        <v>152</v>
      </c>
      <c r="B609" s="154">
        <v>2038</v>
      </c>
      <c r="C609" s="278">
        <v>7.997329810885416E-2</v>
      </c>
      <c r="D609" s="279">
        <v>0.58953279999999997</v>
      </c>
      <c r="E609" s="279">
        <v>0.30934592</v>
      </c>
      <c r="F609" s="280">
        <v>2.114798189114591E-2</v>
      </c>
    </row>
    <row r="610" spans="1:6">
      <c r="A610" s="154" t="s">
        <v>152</v>
      </c>
      <c r="B610" s="154">
        <v>2039</v>
      </c>
      <c r="C610" s="278">
        <v>7.9993233082380849E-2</v>
      </c>
      <c r="D610" s="279">
        <v>0.58988159999999989</v>
      </c>
      <c r="E610" s="279">
        <v>0.30983423999999998</v>
      </c>
      <c r="F610" s="280">
        <v>2.0290926917619221E-2</v>
      </c>
    </row>
    <row r="611" spans="1:6">
      <c r="A611" s="154" t="s">
        <v>152</v>
      </c>
      <c r="B611" s="154">
        <v>2040</v>
      </c>
      <c r="C611" s="278">
        <v>0.08</v>
      </c>
      <c r="D611" s="279">
        <v>0.59</v>
      </c>
      <c r="E611" s="279">
        <v>0.31</v>
      </c>
      <c r="F611" s="280">
        <v>2.000000000000007E-2</v>
      </c>
    </row>
    <row r="612" spans="1:6">
      <c r="A612" s="154" t="s">
        <v>152</v>
      </c>
      <c r="B612" s="154">
        <v>2041</v>
      </c>
      <c r="C612" s="278">
        <v>0.08</v>
      </c>
      <c r="D612" s="279">
        <v>0.59</v>
      </c>
      <c r="E612" s="279">
        <v>0.31</v>
      </c>
      <c r="F612" s="280">
        <v>2.000000000000007E-2</v>
      </c>
    </row>
    <row r="613" spans="1:6">
      <c r="A613" s="154" t="s">
        <v>152</v>
      </c>
      <c r="B613" s="154">
        <v>2042</v>
      </c>
      <c r="C613" s="278">
        <v>0.08</v>
      </c>
      <c r="D613" s="279">
        <v>0.59</v>
      </c>
      <c r="E613" s="279">
        <v>0.31</v>
      </c>
      <c r="F613" s="280">
        <v>2.000000000000007E-2</v>
      </c>
    </row>
    <row r="614" spans="1:6">
      <c r="A614" s="154" t="s">
        <v>152</v>
      </c>
      <c r="B614" s="154">
        <v>2043</v>
      </c>
      <c r="C614" s="278">
        <v>0.08</v>
      </c>
      <c r="D614" s="279">
        <v>0.59</v>
      </c>
      <c r="E614" s="279">
        <v>0.31</v>
      </c>
      <c r="F614" s="280">
        <v>2.000000000000007E-2</v>
      </c>
    </row>
    <row r="615" spans="1:6">
      <c r="A615" s="154" t="s">
        <v>152</v>
      </c>
      <c r="B615" s="154">
        <v>2044</v>
      </c>
      <c r="C615" s="278">
        <v>0.08</v>
      </c>
      <c r="D615" s="279">
        <v>0.59</v>
      </c>
      <c r="E615" s="279">
        <v>0.31</v>
      </c>
      <c r="F615" s="280">
        <v>2.000000000000007E-2</v>
      </c>
    </row>
    <row r="616" spans="1:6">
      <c r="A616" s="154" t="s">
        <v>152</v>
      </c>
      <c r="B616" s="154">
        <v>2045</v>
      </c>
      <c r="C616" s="278">
        <v>0.08</v>
      </c>
      <c r="D616" s="279">
        <v>0.59</v>
      </c>
      <c r="E616" s="279">
        <v>0.31</v>
      </c>
      <c r="F616" s="280">
        <v>2.000000000000007E-2</v>
      </c>
    </row>
    <row r="617" spans="1:6">
      <c r="A617" s="154" t="s">
        <v>152</v>
      </c>
      <c r="B617" s="154">
        <v>2046</v>
      </c>
      <c r="C617" s="278">
        <v>0.08</v>
      </c>
      <c r="D617" s="279">
        <v>0.59</v>
      </c>
      <c r="E617" s="279">
        <v>0.31</v>
      </c>
      <c r="F617" s="280">
        <v>2.000000000000007E-2</v>
      </c>
    </row>
    <row r="618" spans="1:6">
      <c r="A618" s="154" t="s">
        <v>152</v>
      </c>
      <c r="B618" s="154">
        <v>2047</v>
      </c>
      <c r="C618" s="278">
        <v>0.08</v>
      </c>
      <c r="D618" s="279">
        <v>0.59</v>
      </c>
      <c r="E618" s="279">
        <v>0.31</v>
      </c>
      <c r="F618" s="280">
        <v>2.000000000000007E-2</v>
      </c>
    </row>
    <row r="619" spans="1:6">
      <c r="A619" s="154" t="s">
        <v>152</v>
      </c>
      <c r="B619" s="154">
        <v>2048</v>
      </c>
      <c r="C619" s="278">
        <v>0.08</v>
      </c>
      <c r="D619" s="279">
        <v>0.59</v>
      </c>
      <c r="E619" s="279">
        <v>0.31</v>
      </c>
      <c r="F619" s="280">
        <v>2.000000000000007E-2</v>
      </c>
    </row>
    <row r="620" spans="1:6">
      <c r="A620" s="154" t="s">
        <v>152</v>
      </c>
      <c r="B620" s="154">
        <v>2049</v>
      </c>
      <c r="C620" s="278">
        <v>0.08</v>
      </c>
      <c r="D620" s="279">
        <v>0.59</v>
      </c>
      <c r="E620" s="279">
        <v>0.31</v>
      </c>
      <c r="F620" s="280">
        <v>2.000000000000007E-2</v>
      </c>
    </row>
    <row r="621" spans="1:6">
      <c r="A621" s="154" t="s">
        <v>152</v>
      </c>
      <c r="B621" s="154">
        <v>2050</v>
      </c>
      <c r="C621" s="278">
        <v>0.08</v>
      </c>
      <c r="D621" s="279">
        <v>0.59</v>
      </c>
      <c r="E621" s="279">
        <v>0.31</v>
      </c>
      <c r="F621" s="280">
        <v>2.000000000000007E-2</v>
      </c>
    </row>
    <row r="622" spans="1:6">
      <c r="A622" s="154" t="s">
        <v>154</v>
      </c>
      <c r="B622" s="154">
        <v>2020</v>
      </c>
      <c r="C622" s="278">
        <v>7.7988213680793131E-2</v>
      </c>
      <c r="D622" s="279">
        <v>0.55479999999999996</v>
      </c>
      <c r="E622" s="279">
        <v>0.26072000000000001</v>
      </c>
      <c r="F622" s="280">
        <v>0.1064917863192069</v>
      </c>
    </row>
    <row r="623" spans="1:6">
      <c r="A623" s="154" t="s">
        <v>154</v>
      </c>
      <c r="B623" s="154">
        <v>2021</v>
      </c>
      <c r="C623" s="278">
        <v>7.8151351262314261E-2</v>
      </c>
      <c r="D623" s="279">
        <v>0.55765439999999999</v>
      </c>
      <c r="E623" s="279">
        <v>0.26471615999999998</v>
      </c>
      <c r="F623" s="280">
        <v>9.9478088737685724E-2</v>
      </c>
    </row>
    <row r="624" spans="1:6">
      <c r="A624" s="154" t="s">
        <v>154</v>
      </c>
      <c r="B624" s="154">
        <v>2022</v>
      </c>
      <c r="C624" s="278">
        <v>7.8311196829858515E-2</v>
      </c>
      <c r="D624" s="279">
        <v>0.56045119999999993</v>
      </c>
      <c r="E624" s="279">
        <v>0.26863167999999998</v>
      </c>
      <c r="F624" s="280">
        <v>9.2605923170141463E-2</v>
      </c>
    </row>
    <row r="625" spans="1:6">
      <c r="A625" s="154" t="s">
        <v>154</v>
      </c>
      <c r="B625" s="154">
        <v>2023</v>
      </c>
      <c r="C625" s="278">
        <v>7.8467201714429752E-2</v>
      </c>
      <c r="D625" s="279">
        <v>0.56318080000000004</v>
      </c>
      <c r="E625" s="279">
        <v>0.27245311999999999</v>
      </c>
      <c r="F625" s="280">
        <v>8.5898878285570274E-2</v>
      </c>
    </row>
    <row r="626" spans="1:6">
      <c r="A626" s="154" t="s">
        <v>154</v>
      </c>
      <c r="B626" s="154">
        <v>2024</v>
      </c>
      <c r="C626" s="278">
        <v>7.8618817247031778E-2</v>
      </c>
      <c r="D626" s="279">
        <v>0.56583359999999994</v>
      </c>
      <c r="E626" s="279">
        <v>0.27616703999999997</v>
      </c>
      <c r="F626" s="280">
        <v>7.9380542752968228E-2</v>
      </c>
    </row>
    <row r="627" spans="1:6">
      <c r="A627" s="154" t="s">
        <v>154</v>
      </c>
      <c r="B627" s="154">
        <v>2025</v>
      </c>
      <c r="C627" s="278">
        <v>7.8765494758668494E-2</v>
      </c>
      <c r="D627" s="279">
        <v>0.56840000000000002</v>
      </c>
      <c r="E627" s="279">
        <v>0.27976000000000001</v>
      </c>
      <c r="F627" s="280">
        <v>7.3074505241331494E-2</v>
      </c>
    </row>
    <row r="628" spans="1:6">
      <c r="A628" s="154" t="s">
        <v>154</v>
      </c>
      <c r="B628" s="154">
        <v>2026</v>
      </c>
      <c r="C628" s="278">
        <v>7.8906685580343749E-2</v>
      </c>
      <c r="D628" s="279">
        <v>0.5708704</v>
      </c>
      <c r="E628" s="279">
        <v>0.28321856000000001</v>
      </c>
      <c r="F628" s="280">
        <v>6.700435441965627E-2</v>
      </c>
    </row>
    <row r="629" spans="1:6">
      <c r="A629" s="154" t="s">
        <v>154</v>
      </c>
      <c r="B629" s="154">
        <v>2027</v>
      </c>
      <c r="C629" s="278">
        <v>7.9041841043061375E-2</v>
      </c>
      <c r="D629" s="279">
        <v>0.57323519999999994</v>
      </c>
      <c r="E629" s="279">
        <v>0.28652928</v>
      </c>
      <c r="F629" s="280">
        <v>6.1193678956938641E-2</v>
      </c>
    </row>
    <row r="630" spans="1:6">
      <c r="A630" s="154" t="s">
        <v>154</v>
      </c>
      <c r="B630" s="154">
        <v>2028</v>
      </c>
      <c r="C630" s="278">
        <v>7.9170412477825233E-2</v>
      </c>
      <c r="D630" s="279">
        <v>0.57548479999999991</v>
      </c>
      <c r="E630" s="279">
        <v>0.28967871999999989</v>
      </c>
      <c r="F630" s="280">
        <v>5.5666067522174803E-2</v>
      </c>
    </row>
    <row r="631" spans="1:6">
      <c r="A631" s="154" t="s">
        <v>154</v>
      </c>
      <c r="B631" s="154">
        <v>2029</v>
      </c>
      <c r="C631" s="278">
        <v>7.929185121563917E-2</v>
      </c>
      <c r="D631" s="279">
        <v>0.57760959999999995</v>
      </c>
      <c r="E631" s="279">
        <v>0.29265343999999999</v>
      </c>
      <c r="F631" s="280">
        <v>5.0445108784360863E-2</v>
      </c>
    </row>
    <row r="632" spans="1:6">
      <c r="A632" s="154" t="s">
        <v>154</v>
      </c>
      <c r="B632" s="154">
        <v>2030</v>
      </c>
      <c r="C632" s="278">
        <v>7.9405608587507059E-2</v>
      </c>
      <c r="D632" s="279">
        <v>0.57959999999999989</v>
      </c>
      <c r="E632" s="279">
        <v>0.29543999999999998</v>
      </c>
      <c r="F632" s="280">
        <v>4.5554391412492991E-2</v>
      </c>
    </row>
    <row r="633" spans="1:6">
      <c r="A633" s="154" t="s">
        <v>154</v>
      </c>
      <c r="B633" s="154">
        <v>2031</v>
      </c>
      <c r="C633" s="278">
        <v>7.9511135924432735E-2</v>
      </c>
      <c r="D633" s="279">
        <v>0.58144639999999992</v>
      </c>
      <c r="E633" s="279">
        <v>0.29802496000000001</v>
      </c>
      <c r="F633" s="280">
        <v>4.101750407556732E-2</v>
      </c>
    </row>
    <row r="634" spans="1:6">
      <c r="A634" s="154" t="s">
        <v>154</v>
      </c>
      <c r="B634" s="154">
        <v>2032</v>
      </c>
      <c r="C634" s="278">
        <v>7.9607884557420044E-2</v>
      </c>
      <c r="D634" s="279">
        <v>0.58313919999999997</v>
      </c>
      <c r="E634" s="279">
        <v>0.30039487999999998</v>
      </c>
      <c r="F634" s="280">
        <v>3.6858035442580019E-2</v>
      </c>
    </row>
    <row r="635" spans="1:6">
      <c r="A635" s="154" t="s">
        <v>154</v>
      </c>
      <c r="B635" s="154">
        <v>2033</v>
      </c>
      <c r="C635" s="278">
        <v>7.9695305817472847E-2</v>
      </c>
      <c r="D635" s="279">
        <v>0.58466879999999999</v>
      </c>
      <c r="E635" s="279">
        <v>0.30253632000000003</v>
      </c>
      <c r="F635" s="280">
        <v>3.3099574182527208E-2</v>
      </c>
    </row>
    <row r="636" spans="1:6">
      <c r="A636" s="154" t="s">
        <v>154</v>
      </c>
      <c r="B636" s="154">
        <v>2034</v>
      </c>
      <c r="C636" s="278">
        <v>7.9772851035595005E-2</v>
      </c>
      <c r="D636" s="279">
        <v>0.58602559999999992</v>
      </c>
      <c r="E636" s="279">
        <v>0.30443584000000001</v>
      </c>
      <c r="F636" s="280">
        <v>2.9765708964405061E-2</v>
      </c>
    </row>
    <row r="637" spans="1:6">
      <c r="A637" s="154" t="s">
        <v>154</v>
      </c>
      <c r="B637" s="154">
        <v>2035</v>
      </c>
      <c r="C637" s="278">
        <v>7.9839971542790364E-2</v>
      </c>
      <c r="D637" s="279">
        <v>0.58719999999999994</v>
      </c>
      <c r="E637" s="279">
        <v>0.30608000000000002</v>
      </c>
      <c r="F637" s="280">
        <v>2.6880028457209701E-2</v>
      </c>
    </row>
    <row r="638" spans="1:6">
      <c r="A638" s="154" t="s">
        <v>154</v>
      </c>
      <c r="B638" s="154">
        <v>2036</v>
      </c>
      <c r="C638" s="278">
        <v>7.9896118670062771E-2</v>
      </c>
      <c r="D638" s="279">
        <v>0.58818239999999999</v>
      </c>
      <c r="E638" s="279">
        <v>0.30745536000000001</v>
      </c>
      <c r="F638" s="280">
        <v>2.446612132993729E-2</v>
      </c>
    </row>
    <row r="639" spans="1:6">
      <c r="A639" s="154" t="s">
        <v>154</v>
      </c>
      <c r="B639" s="154">
        <v>2037</v>
      </c>
      <c r="C639" s="278">
        <v>7.9940743748416088E-2</v>
      </c>
      <c r="D639" s="279">
        <v>0.58896320000000002</v>
      </c>
      <c r="E639" s="279">
        <v>0.30854848000000001</v>
      </c>
      <c r="F639" s="280">
        <v>2.2547576251583989E-2</v>
      </c>
    </row>
    <row r="640" spans="1:6">
      <c r="A640" s="154" t="s">
        <v>154</v>
      </c>
      <c r="B640" s="154">
        <v>2038</v>
      </c>
      <c r="C640" s="278">
        <v>7.997329810885416E-2</v>
      </c>
      <c r="D640" s="279">
        <v>0.58953279999999997</v>
      </c>
      <c r="E640" s="279">
        <v>0.30934592</v>
      </c>
      <c r="F640" s="280">
        <v>2.114798189114591E-2</v>
      </c>
    </row>
    <row r="641" spans="1:6">
      <c r="A641" s="154" t="s">
        <v>154</v>
      </c>
      <c r="B641" s="154">
        <v>2039</v>
      </c>
      <c r="C641" s="278">
        <v>7.9993233082380849E-2</v>
      </c>
      <c r="D641" s="279">
        <v>0.58988159999999989</v>
      </c>
      <c r="E641" s="279">
        <v>0.30983423999999998</v>
      </c>
      <c r="F641" s="280">
        <v>2.0290926917619221E-2</v>
      </c>
    </row>
    <row r="642" spans="1:6">
      <c r="A642" s="154" t="s">
        <v>154</v>
      </c>
      <c r="B642" s="154">
        <v>2040</v>
      </c>
      <c r="C642" s="278">
        <v>0.08</v>
      </c>
      <c r="D642" s="279">
        <v>0.59</v>
      </c>
      <c r="E642" s="279">
        <v>0.31</v>
      </c>
      <c r="F642" s="280">
        <v>2.000000000000007E-2</v>
      </c>
    </row>
    <row r="643" spans="1:6">
      <c r="A643" s="154" t="s">
        <v>154</v>
      </c>
      <c r="B643" s="154">
        <v>2041</v>
      </c>
      <c r="C643" s="278">
        <v>0.08</v>
      </c>
      <c r="D643" s="279">
        <v>0.59</v>
      </c>
      <c r="E643" s="279">
        <v>0.31</v>
      </c>
      <c r="F643" s="280">
        <v>2.000000000000007E-2</v>
      </c>
    </row>
    <row r="644" spans="1:6">
      <c r="A644" s="154" t="s">
        <v>154</v>
      </c>
      <c r="B644" s="154">
        <v>2042</v>
      </c>
      <c r="C644" s="278">
        <v>0.08</v>
      </c>
      <c r="D644" s="279">
        <v>0.59</v>
      </c>
      <c r="E644" s="279">
        <v>0.31</v>
      </c>
      <c r="F644" s="280">
        <v>2.000000000000007E-2</v>
      </c>
    </row>
    <row r="645" spans="1:6">
      <c r="A645" s="154" t="s">
        <v>154</v>
      </c>
      <c r="B645" s="154">
        <v>2043</v>
      </c>
      <c r="C645" s="278">
        <v>0.08</v>
      </c>
      <c r="D645" s="279">
        <v>0.59</v>
      </c>
      <c r="E645" s="279">
        <v>0.31</v>
      </c>
      <c r="F645" s="280">
        <v>2.000000000000007E-2</v>
      </c>
    </row>
    <row r="646" spans="1:6">
      <c r="A646" s="154" t="s">
        <v>154</v>
      </c>
      <c r="B646" s="154">
        <v>2044</v>
      </c>
      <c r="C646" s="278">
        <v>0.08</v>
      </c>
      <c r="D646" s="279">
        <v>0.59</v>
      </c>
      <c r="E646" s="279">
        <v>0.31</v>
      </c>
      <c r="F646" s="280">
        <v>2.000000000000007E-2</v>
      </c>
    </row>
    <row r="647" spans="1:6">
      <c r="A647" s="154" t="s">
        <v>154</v>
      </c>
      <c r="B647" s="154">
        <v>2045</v>
      </c>
      <c r="C647" s="278">
        <v>0.08</v>
      </c>
      <c r="D647" s="279">
        <v>0.59</v>
      </c>
      <c r="E647" s="279">
        <v>0.31</v>
      </c>
      <c r="F647" s="280">
        <v>2.000000000000007E-2</v>
      </c>
    </row>
    <row r="648" spans="1:6">
      <c r="A648" s="154" t="s">
        <v>154</v>
      </c>
      <c r="B648" s="154">
        <v>2046</v>
      </c>
      <c r="C648" s="278">
        <v>0.08</v>
      </c>
      <c r="D648" s="279">
        <v>0.59</v>
      </c>
      <c r="E648" s="279">
        <v>0.31</v>
      </c>
      <c r="F648" s="280">
        <v>2.000000000000007E-2</v>
      </c>
    </row>
    <row r="649" spans="1:6">
      <c r="A649" s="154" t="s">
        <v>154</v>
      </c>
      <c r="B649" s="154">
        <v>2047</v>
      </c>
      <c r="C649" s="278">
        <v>0.08</v>
      </c>
      <c r="D649" s="279">
        <v>0.59</v>
      </c>
      <c r="E649" s="279">
        <v>0.31</v>
      </c>
      <c r="F649" s="280">
        <v>2.000000000000007E-2</v>
      </c>
    </row>
    <row r="650" spans="1:6">
      <c r="A650" s="154" t="s">
        <v>154</v>
      </c>
      <c r="B650" s="154">
        <v>2048</v>
      </c>
      <c r="C650" s="278">
        <v>0.08</v>
      </c>
      <c r="D650" s="279">
        <v>0.59</v>
      </c>
      <c r="E650" s="279">
        <v>0.31</v>
      </c>
      <c r="F650" s="280">
        <v>2.000000000000007E-2</v>
      </c>
    </row>
    <row r="651" spans="1:6">
      <c r="A651" s="154" t="s">
        <v>154</v>
      </c>
      <c r="B651" s="154">
        <v>2049</v>
      </c>
      <c r="C651" s="278">
        <v>0.08</v>
      </c>
      <c r="D651" s="279">
        <v>0.59</v>
      </c>
      <c r="E651" s="279">
        <v>0.31</v>
      </c>
      <c r="F651" s="280">
        <v>2.000000000000007E-2</v>
      </c>
    </row>
    <row r="652" spans="1:6">
      <c r="A652" s="154" t="s">
        <v>154</v>
      </c>
      <c r="B652" s="154">
        <v>2050</v>
      </c>
      <c r="C652" s="278">
        <v>0.08</v>
      </c>
      <c r="D652" s="279">
        <v>0.59</v>
      </c>
      <c r="E652" s="279">
        <v>0.31</v>
      </c>
      <c r="F652" s="280">
        <v>2.000000000000007E-2</v>
      </c>
    </row>
    <row r="653" spans="1:6">
      <c r="A653" s="154" t="s">
        <v>156</v>
      </c>
      <c r="B653" s="154">
        <v>2020</v>
      </c>
      <c r="C653" s="278">
        <v>7.7988213680793131E-2</v>
      </c>
      <c r="D653" s="279">
        <v>0.55479999999999996</v>
      </c>
      <c r="E653" s="279">
        <v>0.26072000000000001</v>
      </c>
      <c r="F653" s="280">
        <v>0.1064917863192069</v>
      </c>
    </row>
    <row r="654" spans="1:6">
      <c r="A654" s="154" t="s">
        <v>156</v>
      </c>
      <c r="B654" s="154">
        <v>2021</v>
      </c>
      <c r="C654" s="278">
        <v>7.8151351262314261E-2</v>
      </c>
      <c r="D654" s="279">
        <v>0.55765439999999999</v>
      </c>
      <c r="E654" s="279">
        <v>0.26471615999999998</v>
      </c>
      <c r="F654" s="280">
        <v>9.9478088737685724E-2</v>
      </c>
    </row>
    <row r="655" spans="1:6">
      <c r="A655" s="154" t="s">
        <v>156</v>
      </c>
      <c r="B655" s="154">
        <v>2022</v>
      </c>
      <c r="C655" s="278">
        <v>7.8311196829858515E-2</v>
      </c>
      <c r="D655" s="279">
        <v>0.56045119999999993</v>
      </c>
      <c r="E655" s="279">
        <v>0.26863167999999998</v>
      </c>
      <c r="F655" s="280">
        <v>9.2605923170141463E-2</v>
      </c>
    </row>
    <row r="656" spans="1:6">
      <c r="A656" s="154" t="s">
        <v>156</v>
      </c>
      <c r="B656" s="154">
        <v>2023</v>
      </c>
      <c r="C656" s="278">
        <v>7.8467201714429752E-2</v>
      </c>
      <c r="D656" s="279">
        <v>0.56318080000000004</v>
      </c>
      <c r="E656" s="279">
        <v>0.27245311999999999</v>
      </c>
      <c r="F656" s="280">
        <v>8.5898878285570274E-2</v>
      </c>
    </row>
    <row r="657" spans="1:6">
      <c r="A657" s="154" t="s">
        <v>156</v>
      </c>
      <c r="B657" s="154">
        <v>2024</v>
      </c>
      <c r="C657" s="278">
        <v>7.8618817247031778E-2</v>
      </c>
      <c r="D657" s="279">
        <v>0.56583359999999994</v>
      </c>
      <c r="E657" s="279">
        <v>0.27616703999999997</v>
      </c>
      <c r="F657" s="280">
        <v>7.9380542752968228E-2</v>
      </c>
    </row>
    <row r="658" spans="1:6">
      <c r="A658" s="154" t="s">
        <v>156</v>
      </c>
      <c r="B658" s="154">
        <v>2025</v>
      </c>
      <c r="C658" s="278">
        <v>7.8765494758668494E-2</v>
      </c>
      <c r="D658" s="279">
        <v>0.56840000000000002</v>
      </c>
      <c r="E658" s="279">
        <v>0.27976000000000001</v>
      </c>
      <c r="F658" s="280">
        <v>7.3074505241331494E-2</v>
      </c>
    </row>
    <row r="659" spans="1:6">
      <c r="A659" s="154" t="s">
        <v>156</v>
      </c>
      <c r="B659" s="154">
        <v>2026</v>
      </c>
      <c r="C659" s="278">
        <v>7.8906685580343749E-2</v>
      </c>
      <c r="D659" s="279">
        <v>0.5708704</v>
      </c>
      <c r="E659" s="279">
        <v>0.28321856000000001</v>
      </c>
      <c r="F659" s="280">
        <v>6.700435441965627E-2</v>
      </c>
    </row>
    <row r="660" spans="1:6">
      <c r="A660" s="154" t="s">
        <v>156</v>
      </c>
      <c r="B660" s="154">
        <v>2027</v>
      </c>
      <c r="C660" s="278">
        <v>7.9041841043061375E-2</v>
      </c>
      <c r="D660" s="279">
        <v>0.57323519999999994</v>
      </c>
      <c r="E660" s="279">
        <v>0.28652928</v>
      </c>
      <c r="F660" s="280">
        <v>6.1193678956938641E-2</v>
      </c>
    </row>
    <row r="661" spans="1:6">
      <c r="A661" s="154" t="s">
        <v>156</v>
      </c>
      <c r="B661" s="154">
        <v>2028</v>
      </c>
      <c r="C661" s="278">
        <v>7.9170412477825233E-2</v>
      </c>
      <c r="D661" s="279">
        <v>0.57548479999999991</v>
      </c>
      <c r="E661" s="279">
        <v>0.28967871999999989</v>
      </c>
      <c r="F661" s="280">
        <v>5.5666067522174803E-2</v>
      </c>
    </row>
    <row r="662" spans="1:6">
      <c r="A662" s="154" t="s">
        <v>156</v>
      </c>
      <c r="B662" s="154">
        <v>2029</v>
      </c>
      <c r="C662" s="278">
        <v>7.929185121563917E-2</v>
      </c>
      <c r="D662" s="279">
        <v>0.57760959999999995</v>
      </c>
      <c r="E662" s="279">
        <v>0.29265343999999999</v>
      </c>
      <c r="F662" s="280">
        <v>5.0445108784360863E-2</v>
      </c>
    </row>
    <row r="663" spans="1:6">
      <c r="A663" s="154" t="s">
        <v>156</v>
      </c>
      <c r="B663" s="154">
        <v>2030</v>
      </c>
      <c r="C663" s="278">
        <v>7.9405608587507059E-2</v>
      </c>
      <c r="D663" s="279">
        <v>0.57959999999999989</v>
      </c>
      <c r="E663" s="279">
        <v>0.29543999999999998</v>
      </c>
      <c r="F663" s="280">
        <v>4.5554391412492991E-2</v>
      </c>
    </row>
    <row r="664" spans="1:6">
      <c r="A664" s="154" t="s">
        <v>156</v>
      </c>
      <c r="B664" s="154">
        <v>2031</v>
      </c>
      <c r="C664" s="278">
        <v>7.9511135924432735E-2</v>
      </c>
      <c r="D664" s="279">
        <v>0.58144639999999992</v>
      </c>
      <c r="E664" s="279">
        <v>0.29802496000000001</v>
      </c>
      <c r="F664" s="280">
        <v>4.101750407556732E-2</v>
      </c>
    </row>
    <row r="665" spans="1:6">
      <c r="A665" s="154" t="s">
        <v>156</v>
      </c>
      <c r="B665" s="154">
        <v>2032</v>
      </c>
      <c r="C665" s="278">
        <v>7.9607884557420044E-2</v>
      </c>
      <c r="D665" s="279">
        <v>0.58313919999999997</v>
      </c>
      <c r="E665" s="279">
        <v>0.30039487999999998</v>
      </c>
      <c r="F665" s="280">
        <v>3.6858035442580019E-2</v>
      </c>
    </row>
    <row r="666" spans="1:6">
      <c r="A666" s="154" t="s">
        <v>156</v>
      </c>
      <c r="B666" s="154">
        <v>2033</v>
      </c>
      <c r="C666" s="278">
        <v>7.9695305817472847E-2</v>
      </c>
      <c r="D666" s="279">
        <v>0.58466879999999999</v>
      </c>
      <c r="E666" s="279">
        <v>0.30253632000000003</v>
      </c>
      <c r="F666" s="280">
        <v>3.3099574182527208E-2</v>
      </c>
    </row>
    <row r="667" spans="1:6">
      <c r="A667" s="154" t="s">
        <v>156</v>
      </c>
      <c r="B667" s="154">
        <v>2034</v>
      </c>
      <c r="C667" s="278">
        <v>7.9772851035595005E-2</v>
      </c>
      <c r="D667" s="279">
        <v>0.58602559999999992</v>
      </c>
      <c r="E667" s="279">
        <v>0.30443584000000001</v>
      </c>
      <c r="F667" s="280">
        <v>2.9765708964405061E-2</v>
      </c>
    </row>
    <row r="668" spans="1:6">
      <c r="A668" s="154" t="s">
        <v>156</v>
      </c>
      <c r="B668" s="154">
        <v>2035</v>
      </c>
      <c r="C668" s="278">
        <v>7.9839971542790364E-2</v>
      </c>
      <c r="D668" s="279">
        <v>0.58719999999999994</v>
      </c>
      <c r="E668" s="279">
        <v>0.30608000000000002</v>
      </c>
      <c r="F668" s="280">
        <v>2.6880028457209701E-2</v>
      </c>
    </row>
    <row r="669" spans="1:6">
      <c r="A669" s="154" t="s">
        <v>156</v>
      </c>
      <c r="B669" s="154">
        <v>2036</v>
      </c>
      <c r="C669" s="278">
        <v>7.9896118670062771E-2</v>
      </c>
      <c r="D669" s="279">
        <v>0.58818239999999999</v>
      </c>
      <c r="E669" s="279">
        <v>0.30745536000000001</v>
      </c>
      <c r="F669" s="280">
        <v>2.446612132993729E-2</v>
      </c>
    </row>
    <row r="670" spans="1:6">
      <c r="A670" s="154" t="s">
        <v>156</v>
      </c>
      <c r="B670" s="154">
        <v>2037</v>
      </c>
      <c r="C670" s="278">
        <v>7.9940743748416088E-2</v>
      </c>
      <c r="D670" s="279">
        <v>0.58896320000000002</v>
      </c>
      <c r="E670" s="279">
        <v>0.30854848000000001</v>
      </c>
      <c r="F670" s="280">
        <v>2.2547576251583989E-2</v>
      </c>
    </row>
    <row r="671" spans="1:6">
      <c r="A671" s="154" t="s">
        <v>156</v>
      </c>
      <c r="B671" s="154">
        <v>2038</v>
      </c>
      <c r="C671" s="278">
        <v>7.997329810885416E-2</v>
      </c>
      <c r="D671" s="279">
        <v>0.58953279999999997</v>
      </c>
      <c r="E671" s="279">
        <v>0.30934592</v>
      </c>
      <c r="F671" s="280">
        <v>2.114798189114591E-2</v>
      </c>
    </row>
    <row r="672" spans="1:6">
      <c r="A672" s="154" t="s">
        <v>156</v>
      </c>
      <c r="B672" s="154">
        <v>2039</v>
      </c>
      <c r="C672" s="278">
        <v>7.9993233082380849E-2</v>
      </c>
      <c r="D672" s="279">
        <v>0.58988159999999989</v>
      </c>
      <c r="E672" s="279">
        <v>0.30983423999999998</v>
      </c>
      <c r="F672" s="280">
        <v>2.0290926917619221E-2</v>
      </c>
    </row>
    <row r="673" spans="1:6">
      <c r="A673" s="154" t="s">
        <v>156</v>
      </c>
      <c r="B673" s="154">
        <v>2040</v>
      </c>
      <c r="C673" s="278">
        <v>0.08</v>
      </c>
      <c r="D673" s="279">
        <v>0.59</v>
      </c>
      <c r="E673" s="279">
        <v>0.31</v>
      </c>
      <c r="F673" s="280">
        <v>2.000000000000007E-2</v>
      </c>
    </row>
    <row r="674" spans="1:6">
      <c r="A674" s="154" t="s">
        <v>156</v>
      </c>
      <c r="B674" s="154">
        <v>2041</v>
      </c>
      <c r="C674" s="278">
        <v>0.08</v>
      </c>
      <c r="D674" s="279">
        <v>0.59</v>
      </c>
      <c r="E674" s="279">
        <v>0.31</v>
      </c>
      <c r="F674" s="280">
        <v>2.000000000000007E-2</v>
      </c>
    </row>
    <row r="675" spans="1:6">
      <c r="A675" s="154" t="s">
        <v>156</v>
      </c>
      <c r="B675" s="154">
        <v>2042</v>
      </c>
      <c r="C675" s="278">
        <v>0.08</v>
      </c>
      <c r="D675" s="279">
        <v>0.59</v>
      </c>
      <c r="E675" s="279">
        <v>0.31</v>
      </c>
      <c r="F675" s="280">
        <v>2.000000000000007E-2</v>
      </c>
    </row>
    <row r="676" spans="1:6">
      <c r="A676" s="154" t="s">
        <v>156</v>
      </c>
      <c r="B676" s="154">
        <v>2043</v>
      </c>
      <c r="C676" s="278">
        <v>0.08</v>
      </c>
      <c r="D676" s="279">
        <v>0.59</v>
      </c>
      <c r="E676" s="279">
        <v>0.31</v>
      </c>
      <c r="F676" s="280">
        <v>2.000000000000007E-2</v>
      </c>
    </row>
    <row r="677" spans="1:6">
      <c r="A677" s="154" t="s">
        <v>156</v>
      </c>
      <c r="B677" s="154">
        <v>2044</v>
      </c>
      <c r="C677" s="278">
        <v>0.08</v>
      </c>
      <c r="D677" s="279">
        <v>0.59</v>
      </c>
      <c r="E677" s="279">
        <v>0.31</v>
      </c>
      <c r="F677" s="280">
        <v>2.000000000000007E-2</v>
      </c>
    </row>
    <row r="678" spans="1:6">
      <c r="A678" s="154" t="s">
        <v>156</v>
      </c>
      <c r="B678" s="154">
        <v>2045</v>
      </c>
      <c r="C678" s="278">
        <v>0.08</v>
      </c>
      <c r="D678" s="279">
        <v>0.59</v>
      </c>
      <c r="E678" s="279">
        <v>0.31</v>
      </c>
      <c r="F678" s="280">
        <v>2.000000000000007E-2</v>
      </c>
    </row>
    <row r="679" spans="1:6">
      <c r="A679" s="154" t="s">
        <v>156</v>
      </c>
      <c r="B679" s="154">
        <v>2046</v>
      </c>
      <c r="C679" s="278">
        <v>0.08</v>
      </c>
      <c r="D679" s="279">
        <v>0.59</v>
      </c>
      <c r="E679" s="279">
        <v>0.31</v>
      </c>
      <c r="F679" s="280">
        <v>2.000000000000007E-2</v>
      </c>
    </row>
    <row r="680" spans="1:6">
      <c r="A680" s="154" t="s">
        <v>156</v>
      </c>
      <c r="B680" s="154">
        <v>2047</v>
      </c>
      <c r="C680" s="278">
        <v>0.08</v>
      </c>
      <c r="D680" s="279">
        <v>0.59</v>
      </c>
      <c r="E680" s="279">
        <v>0.31</v>
      </c>
      <c r="F680" s="280">
        <v>2.000000000000007E-2</v>
      </c>
    </row>
    <row r="681" spans="1:6">
      <c r="A681" s="154" t="s">
        <v>156</v>
      </c>
      <c r="B681" s="154">
        <v>2048</v>
      </c>
      <c r="C681" s="278">
        <v>0.08</v>
      </c>
      <c r="D681" s="279">
        <v>0.59</v>
      </c>
      <c r="E681" s="279">
        <v>0.31</v>
      </c>
      <c r="F681" s="280">
        <v>2.000000000000007E-2</v>
      </c>
    </row>
    <row r="682" spans="1:6">
      <c r="A682" s="154" t="s">
        <v>156</v>
      </c>
      <c r="B682" s="154">
        <v>2049</v>
      </c>
      <c r="C682" s="278">
        <v>0.08</v>
      </c>
      <c r="D682" s="279">
        <v>0.59</v>
      </c>
      <c r="E682" s="279">
        <v>0.31</v>
      </c>
      <c r="F682" s="280">
        <v>2.000000000000007E-2</v>
      </c>
    </row>
    <row r="683" spans="1:6">
      <c r="A683" s="154" t="s">
        <v>156</v>
      </c>
      <c r="B683" s="154">
        <v>2050</v>
      </c>
      <c r="C683" s="278">
        <v>0.08</v>
      </c>
      <c r="D683" s="279">
        <v>0.59</v>
      </c>
      <c r="E683" s="279">
        <v>0.31</v>
      </c>
      <c r="F683" s="280">
        <v>2.000000000000007E-2</v>
      </c>
    </row>
    <row r="684" spans="1:6">
      <c r="A684" s="154" t="s">
        <v>158</v>
      </c>
      <c r="B684" s="154">
        <v>2020</v>
      </c>
      <c r="C684" s="278">
        <v>7.7988213680793131E-2</v>
      </c>
      <c r="D684" s="279">
        <v>0.55479999999999996</v>
      </c>
      <c r="E684" s="279">
        <v>0.26072000000000001</v>
      </c>
      <c r="F684" s="280">
        <v>0.1064917863192069</v>
      </c>
    </row>
    <row r="685" spans="1:6">
      <c r="A685" s="154" t="s">
        <v>158</v>
      </c>
      <c r="B685" s="154">
        <v>2021</v>
      </c>
      <c r="C685" s="278">
        <v>7.8151351262314261E-2</v>
      </c>
      <c r="D685" s="279">
        <v>0.55765439999999999</v>
      </c>
      <c r="E685" s="279">
        <v>0.26471615999999998</v>
      </c>
      <c r="F685" s="280">
        <v>9.9478088737685724E-2</v>
      </c>
    </row>
    <row r="686" spans="1:6">
      <c r="A686" s="154" t="s">
        <v>158</v>
      </c>
      <c r="B686" s="154">
        <v>2022</v>
      </c>
      <c r="C686" s="278">
        <v>7.8311196829858515E-2</v>
      </c>
      <c r="D686" s="279">
        <v>0.56045119999999993</v>
      </c>
      <c r="E686" s="279">
        <v>0.26863167999999998</v>
      </c>
      <c r="F686" s="280">
        <v>9.2605923170141463E-2</v>
      </c>
    </row>
    <row r="687" spans="1:6">
      <c r="A687" s="154" t="s">
        <v>158</v>
      </c>
      <c r="B687" s="154">
        <v>2023</v>
      </c>
      <c r="C687" s="278">
        <v>7.8467201714429752E-2</v>
      </c>
      <c r="D687" s="279">
        <v>0.56318080000000004</v>
      </c>
      <c r="E687" s="279">
        <v>0.27245311999999999</v>
      </c>
      <c r="F687" s="280">
        <v>8.5898878285570274E-2</v>
      </c>
    </row>
    <row r="688" spans="1:6">
      <c r="A688" s="154" t="s">
        <v>158</v>
      </c>
      <c r="B688" s="154">
        <v>2024</v>
      </c>
      <c r="C688" s="278">
        <v>7.8618817247031778E-2</v>
      </c>
      <c r="D688" s="279">
        <v>0.56583359999999994</v>
      </c>
      <c r="E688" s="279">
        <v>0.27616703999999997</v>
      </c>
      <c r="F688" s="280">
        <v>7.9380542752968228E-2</v>
      </c>
    </row>
    <row r="689" spans="1:6">
      <c r="A689" s="154" t="s">
        <v>158</v>
      </c>
      <c r="B689" s="154">
        <v>2025</v>
      </c>
      <c r="C689" s="278">
        <v>7.8765494758668494E-2</v>
      </c>
      <c r="D689" s="279">
        <v>0.56840000000000002</v>
      </c>
      <c r="E689" s="279">
        <v>0.27976000000000001</v>
      </c>
      <c r="F689" s="280">
        <v>7.3074505241331494E-2</v>
      </c>
    </row>
    <row r="690" spans="1:6">
      <c r="A690" s="154" t="s">
        <v>158</v>
      </c>
      <c r="B690" s="154">
        <v>2026</v>
      </c>
      <c r="C690" s="278">
        <v>7.8906685580343749E-2</v>
      </c>
      <c r="D690" s="279">
        <v>0.5708704</v>
      </c>
      <c r="E690" s="279">
        <v>0.28321856000000001</v>
      </c>
      <c r="F690" s="280">
        <v>6.700435441965627E-2</v>
      </c>
    </row>
    <row r="691" spans="1:6">
      <c r="A691" s="154" t="s">
        <v>158</v>
      </c>
      <c r="B691" s="154">
        <v>2027</v>
      </c>
      <c r="C691" s="278">
        <v>7.9041841043061375E-2</v>
      </c>
      <c r="D691" s="279">
        <v>0.57323519999999994</v>
      </c>
      <c r="E691" s="279">
        <v>0.28652928</v>
      </c>
      <c r="F691" s="280">
        <v>6.1193678956938641E-2</v>
      </c>
    </row>
    <row r="692" spans="1:6">
      <c r="A692" s="154" t="s">
        <v>158</v>
      </c>
      <c r="B692" s="154">
        <v>2028</v>
      </c>
      <c r="C692" s="278">
        <v>7.9170412477825233E-2</v>
      </c>
      <c r="D692" s="279">
        <v>0.57548479999999991</v>
      </c>
      <c r="E692" s="279">
        <v>0.28967871999999989</v>
      </c>
      <c r="F692" s="280">
        <v>5.5666067522174803E-2</v>
      </c>
    </row>
    <row r="693" spans="1:6">
      <c r="A693" s="154" t="s">
        <v>158</v>
      </c>
      <c r="B693" s="154">
        <v>2029</v>
      </c>
      <c r="C693" s="278">
        <v>7.929185121563917E-2</v>
      </c>
      <c r="D693" s="279">
        <v>0.57760959999999995</v>
      </c>
      <c r="E693" s="279">
        <v>0.29265343999999999</v>
      </c>
      <c r="F693" s="280">
        <v>5.0445108784360863E-2</v>
      </c>
    </row>
    <row r="694" spans="1:6">
      <c r="A694" s="154" t="s">
        <v>158</v>
      </c>
      <c r="B694" s="154">
        <v>2030</v>
      </c>
      <c r="C694" s="278">
        <v>7.9405608587507059E-2</v>
      </c>
      <c r="D694" s="279">
        <v>0.57959999999999989</v>
      </c>
      <c r="E694" s="279">
        <v>0.29543999999999998</v>
      </c>
      <c r="F694" s="280">
        <v>4.5554391412492991E-2</v>
      </c>
    </row>
    <row r="695" spans="1:6">
      <c r="A695" s="154" t="s">
        <v>158</v>
      </c>
      <c r="B695" s="154">
        <v>2031</v>
      </c>
      <c r="C695" s="278">
        <v>7.9511135924432735E-2</v>
      </c>
      <c r="D695" s="279">
        <v>0.58144639999999992</v>
      </c>
      <c r="E695" s="279">
        <v>0.29802496000000001</v>
      </c>
      <c r="F695" s="280">
        <v>4.101750407556732E-2</v>
      </c>
    </row>
    <row r="696" spans="1:6">
      <c r="A696" s="154" t="s">
        <v>158</v>
      </c>
      <c r="B696" s="154">
        <v>2032</v>
      </c>
      <c r="C696" s="278">
        <v>7.9607884557420044E-2</v>
      </c>
      <c r="D696" s="279">
        <v>0.58313919999999997</v>
      </c>
      <c r="E696" s="279">
        <v>0.30039487999999998</v>
      </c>
      <c r="F696" s="280">
        <v>3.6858035442580019E-2</v>
      </c>
    </row>
    <row r="697" spans="1:6">
      <c r="A697" s="154" t="s">
        <v>158</v>
      </c>
      <c r="B697" s="154">
        <v>2033</v>
      </c>
      <c r="C697" s="278">
        <v>7.9695305817472847E-2</v>
      </c>
      <c r="D697" s="279">
        <v>0.58466879999999999</v>
      </c>
      <c r="E697" s="279">
        <v>0.30253632000000003</v>
      </c>
      <c r="F697" s="280">
        <v>3.3099574182527208E-2</v>
      </c>
    </row>
    <row r="698" spans="1:6">
      <c r="A698" s="154" t="s">
        <v>158</v>
      </c>
      <c r="B698" s="154">
        <v>2034</v>
      </c>
      <c r="C698" s="278">
        <v>7.9772851035595005E-2</v>
      </c>
      <c r="D698" s="279">
        <v>0.58602559999999992</v>
      </c>
      <c r="E698" s="279">
        <v>0.30443584000000001</v>
      </c>
      <c r="F698" s="280">
        <v>2.9765708964405061E-2</v>
      </c>
    </row>
    <row r="699" spans="1:6">
      <c r="A699" s="154" t="s">
        <v>158</v>
      </c>
      <c r="B699" s="154">
        <v>2035</v>
      </c>
      <c r="C699" s="278">
        <v>7.9839971542790364E-2</v>
      </c>
      <c r="D699" s="279">
        <v>0.58719999999999994</v>
      </c>
      <c r="E699" s="279">
        <v>0.30608000000000002</v>
      </c>
      <c r="F699" s="280">
        <v>2.6880028457209701E-2</v>
      </c>
    </row>
    <row r="700" spans="1:6">
      <c r="A700" s="154" t="s">
        <v>158</v>
      </c>
      <c r="B700" s="154">
        <v>2036</v>
      </c>
      <c r="C700" s="278">
        <v>7.9896118670062771E-2</v>
      </c>
      <c r="D700" s="279">
        <v>0.58818239999999999</v>
      </c>
      <c r="E700" s="279">
        <v>0.30745536000000001</v>
      </c>
      <c r="F700" s="280">
        <v>2.446612132993729E-2</v>
      </c>
    </row>
    <row r="701" spans="1:6">
      <c r="A701" s="154" t="s">
        <v>158</v>
      </c>
      <c r="B701" s="154">
        <v>2037</v>
      </c>
      <c r="C701" s="278">
        <v>7.9940743748416088E-2</v>
      </c>
      <c r="D701" s="279">
        <v>0.58896320000000002</v>
      </c>
      <c r="E701" s="279">
        <v>0.30854848000000001</v>
      </c>
      <c r="F701" s="280">
        <v>2.2547576251583989E-2</v>
      </c>
    </row>
    <row r="702" spans="1:6">
      <c r="A702" s="154" t="s">
        <v>158</v>
      </c>
      <c r="B702" s="154">
        <v>2038</v>
      </c>
      <c r="C702" s="278">
        <v>7.997329810885416E-2</v>
      </c>
      <c r="D702" s="279">
        <v>0.58953279999999997</v>
      </c>
      <c r="E702" s="279">
        <v>0.30934592</v>
      </c>
      <c r="F702" s="280">
        <v>2.114798189114591E-2</v>
      </c>
    </row>
    <row r="703" spans="1:6">
      <c r="A703" s="154" t="s">
        <v>158</v>
      </c>
      <c r="B703" s="154">
        <v>2039</v>
      </c>
      <c r="C703" s="278">
        <v>7.9993233082380849E-2</v>
      </c>
      <c r="D703" s="279">
        <v>0.58988159999999989</v>
      </c>
      <c r="E703" s="279">
        <v>0.30983423999999998</v>
      </c>
      <c r="F703" s="280">
        <v>2.0290926917619221E-2</v>
      </c>
    </row>
    <row r="704" spans="1:6">
      <c r="A704" s="154" t="s">
        <v>158</v>
      </c>
      <c r="B704" s="154">
        <v>2040</v>
      </c>
      <c r="C704" s="278">
        <v>0.08</v>
      </c>
      <c r="D704" s="279">
        <v>0.59</v>
      </c>
      <c r="E704" s="279">
        <v>0.31</v>
      </c>
      <c r="F704" s="280">
        <v>2.000000000000007E-2</v>
      </c>
    </row>
    <row r="705" spans="1:6">
      <c r="A705" s="154" t="s">
        <v>158</v>
      </c>
      <c r="B705" s="154">
        <v>2041</v>
      </c>
      <c r="C705" s="278">
        <v>0.08</v>
      </c>
      <c r="D705" s="279">
        <v>0.59</v>
      </c>
      <c r="E705" s="279">
        <v>0.31</v>
      </c>
      <c r="F705" s="280">
        <v>2.000000000000007E-2</v>
      </c>
    </row>
    <row r="706" spans="1:6">
      <c r="A706" s="154" t="s">
        <v>158</v>
      </c>
      <c r="B706" s="154">
        <v>2042</v>
      </c>
      <c r="C706" s="278">
        <v>0.08</v>
      </c>
      <c r="D706" s="279">
        <v>0.59</v>
      </c>
      <c r="E706" s="279">
        <v>0.31</v>
      </c>
      <c r="F706" s="280">
        <v>2.000000000000007E-2</v>
      </c>
    </row>
    <row r="707" spans="1:6">
      <c r="A707" s="154" t="s">
        <v>158</v>
      </c>
      <c r="B707" s="154">
        <v>2043</v>
      </c>
      <c r="C707" s="278">
        <v>0.08</v>
      </c>
      <c r="D707" s="279">
        <v>0.59</v>
      </c>
      <c r="E707" s="279">
        <v>0.31</v>
      </c>
      <c r="F707" s="280">
        <v>2.000000000000007E-2</v>
      </c>
    </row>
    <row r="708" spans="1:6">
      <c r="A708" s="154" t="s">
        <v>158</v>
      </c>
      <c r="B708" s="154">
        <v>2044</v>
      </c>
      <c r="C708" s="278">
        <v>0.08</v>
      </c>
      <c r="D708" s="279">
        <v>0.59</v>
      </c>
      <c r="E708" s="279">
        <v>0.31</v>
      </c>
      <c r="F708" s="280">
        <v>2.000000000000007E-2</v>
      </c>
    </row>
    <row r="709" spans="1:6">
      <c r="A709" s="154" t="s">
        <v>158</v>
      </c>
      <c r="B709" s="154">
        <v>2045</v>
      </c>
      <c r="C709" s="278">
        <v>0.08</v>
      </c>
      <c r="D709" s="279">
        <v>0.59</v>
      </c>
      <c r="E709" s="279">
        <v>0.31</v>
      </c>
      <c r="F709" s="280">
        <v>2.000000000000007E-2</v>
      </c>
    </row>
    <row r="710" spans="1:6">
      <c r="A710" s="154" t="s">
        <v>158</v>
      </c>
      <c r="B710" s="154">
        <v>2046</v>
      </c>
      <c r="C710" s="278">
        <v>0.08</v>
      </c>
      <c r="D710" s="279">
        <v>0.59</v>
      </c>
      <c r="E710" s="279">
        <v>0.31</v>
      </c>
      <c r="F710" s="280">
        <v>2.000000000000007E-2</v>
      </c>
    </row>
    <row r="711" spans="1:6">
      <c r="A711" s="154" t="s">
        <v>158</v>
      </c>
      <c r="B711" s="154">
        <v>2047</v>
      </c>
      <c r="C711" s="278">
        <v>0.08</v>
      </c>
      <c r="D711" s="279">
        <v>0.59</v>
      </c>
      <c r="E711" s="279">
        <v>0.31</v>
      </c>
      <c r="F711" s="280">
        <v>2.000000000000007E-2</v>
      </c>
    </row>
    <row r="712" spans="1:6">
      <c r="A712" s="154" t="s">
        <v>158</v>
      </c>
      <c r="B712" s="154">
        <v>2048</v>
      </c>
      <c r="C712" s="278">
        <v>0.08</v>
      </c>
      <c r="D712" s="279">
        <v>0.59</v>
      </c>
      <c r="E712" s="279">
        <v>0.31</v>
      </c>
      <c r="F712" s="280">
        <v>2.000000000000007E-2</v>
      </c>
    </row>
    <row r="713" spans="1:6">
      <c r="A713" s="154" t="s">
        <v>158</v>
      </c>
      <c r="B713" s="154">
        <v>2049</v>
      </c>
      <c r="C713" s="278">
        <v>0.08</v>
      </c>
      <c r="D713" s="279">
        <v>0.59</v>
      </c>
      <c r="E713" s="279">
        <v>0.31</v>
      </c>
      <c r="F713" s="280">
        <v>2.000000000000007E-2</v>
      </c>
    </row>
    <row r="714" spans="1:6">
      <c r="A714" s="154" t="s">
        <v>158</v>
      </c>
      <c r="B714" s="154">
        <v>2050</v>
      </c>
      <c r="C714" s="278">
        <v>0.08</v>
      </c>
      <c r="D714" s="279">
        <v>0.59</v>
      </c>
      <c r="E714" s="279">
        <v>0.31</v>
      </c>
      <c r="F714" s="280">
        <v>2.000000000000007E-2</v>
      </c>
    </row>
    <row r="715" spans="1:6">
      <c r="A715" s="154" t="s">
        <v>160</v>
      </c>
      <c r="B715" s="154">
        <v>2020</v>
      </c>
      <c r="C715" s="278">
        <v>7.7988213680793131E-2</v>
      </c>
      <c r="D715" s="279">
        <v>0.55479999999999996</v>
      </c>
      <c r="E715" s="279">
        <v>0.26072000000000001</v>
      </c>
      <c r="F715" s="280">
        <v>0.1064917863192069</v>
      </c>
    </row>
    <row r="716" spans="1:6">
      <c r="A716" s="154" t="s">
        <v>160</v>
      </c>
      <c r="B716" s="154">
        <v>2021</v>
      </c>
      <c r="C716" s="278">
        <v>7.8151351262314261E-2</v>
      </c>
      <c r="D716" s="279">
        <v>0.55765439999999999</v>
      </c>
      <c r="E716" s="279">
        <v>0.26471615999999998</v>
      </c>
      <c r="F716" s="280">
        <v>9.9478088737685724E-2</v>
      </c>
    </row>
    <row r="717" spans="1:6">
      <c r="A717" s="154" t="s">
        <v>160</v>
      </c>
      <c r="B717" s="154">
        <v>2022</v>
      </c>
      <c r="C717" s="278">
        <v>7.8311196829858515E-2</v>
      </c>
      <c r="D717" s="279">
        <v>0.56045119999999993</v>
      </c>
      <c r="E717" s="279">
        <v>0.26863167999999998</v>
      </c>
      <c r="F717" s="280">
        <v>9.2605923170141463E-2</v>
      </c>
    </row>
    <row r="718" spans="1:6">
      <c r="A718" s="154" t="s">
        <v>160</v>
      </c>
      <c r="B718" s="154">
        <v>2023</v>
      </c>
      <c r="C718" s="278">
        <v>7.8467201714429752E-2</v>
      </c>
      <c r="D718" s="279">
        <v>0.56318080000000004</v>
      </c>
      <c r="E718" s="279">
        <v>0.27245311999999999</v>
      </c>
      <c r="F718" s="280">
        <v>8.5898878285570274E-2</v>
      </c>
    </row>
    <row r="719" spans="1:6">
      <c r="A719" s="154" t="s">
        <v>160</v>
      </c>
      <c r="B719" s="154">
        <v>2024</v>
      </c>
      <c r="C719" s="278">
        <v>7.8618817247031778E-2</v>
      </c>
      <c r="D719" s="279">
        <v>0.56583359999999994</v>
      </c>
      <c r="E719" s="279">
        <v>0.27616703999999997</v>
      </c>
      <c r="F719" s="280">
        <v>7.9380542752968228E-2</v>
      </c>
    </row>
    <row r="720" spans="1:6">
      <c r="A720" s="154" t="s">
        <v>160</v>
      </c>
      <c r="B720" s="154">
        <v>2025</v>
      </c>
      <c r="C720" s="278">
        <v>7.8765494758668494E-2</v>
      </c>
      <c r="D720" s="279">
        <v>0.56840000000000002</v>
      </c>
      <c r="E720" s="279">
        <v>0.27976000000000001</v>
      </c>
      <c r="F720" s="280">
        <v>7.3074505241331494E-2</v>
      </c>
    </row>
    <row r="721" spans="1:6">
      <c r="A721" s="154" t="s">
        <v>160</v>
      </c>
      <c r="B721" s="154">
        <v>2026</v>
      </c>
      <c r="C721" s="278">
        <v>7.8906685580343749E-2</v>
      </c>
      <c r="D721" s="279">
        <v>0.5708704</v>
      </c>
      <c r="E721" s="279">
        <v>0.28321856000000001</v>
      </c>
      <c r="F721" s="280">
        <v>6.700435441965627E-2</v>
      </c>
    </row>
    <row r="722" spans="1:6">
      <c r="A722" s="154" t="s">
        <v>160</v>
      </c>
      <c r="B722" s="154">
        <v>2027</v>
      </c>
      <c r="C722" s="278">
        <v>7.9041841043061375E-2</v>
      </c>
      <c r="D722" s="279">
        <v>0.57323519999999994</v>
      </c>
      <c r="E722" s="279">
        <v>0.28652928</v>
      </c>
      <c r="F722" s="280">
        <v>6.1193678956938641E-2</v>
      </c>
    </row>
    <row r="723" spans="1:6">
      <c r="A723" s="154" t="s">
        <v>160</v>
      </c>
      <c r="B723" s="154">
        <v>2028</v>
      </c>
      <c r="C723" s="278">
        <v>7.9170412477825233E-2</v>
      </c>
      <c r="D723" s="279">
        <v>0.57548479999999991</v>
      </c>
      <c r="E723" s="279">
        <v>0.28967871999999989</v>
      </c>
      <c r="F723" s="280">
        <v>5.5666067522174803E-2</v>
      </c>
    </row>
    <row r="724" spans="1:6">
      <c r="A724" s="154" t="s">
        <v>160</v>
      </c>
      <c r="B724" s="154">
        <v>2029</v>
      </c>
      <c r="C724" s="278">
        <v>7.929185121563917E-2</v>
      </c>
      <c r="D724" s="279">
        <v>0.57760959999999995</v>
      </c>
      <c r="E724" s="279">
        <v>0.29265343999999999</v>
      </c>
      <c r="F724" s="280">
        <v>5.0445108784360863E-2</v>
      </c>
    </row>
    <row r="725" spans="1:6">
      <c r="A725" s="154" t="s">
        <v>160</v>
      </c>
      <c r="B725" s="154">
        <v>2030</v>
      </c>
      <c r="C725" s="278">
        <v>7.9405608587507059E-2</v>
      </c>
      <c r="D725" s="279">
        <v>0.57959999999999989</v>
      </c>
      <c r="E725" s="279">
        <v>0.29543999999999998</v>
      </c>
      <c r="F725" s="280">
        <v>4.5554391412492991E-2</v>
      </c>
    </row>
    <row r="726" spans="1:6">
      <c r="A726" s="154" t="s">
        <v>160</v>
      </c>
      <c r="B726" s="154">
        <v>2031</v>
      </c>
      <c r="C726" s="278">
        <v>7.9511135924432735E-2</v>
      </c>
      <c r="D726" s="279">
        <v>0.58144639999999992</v>
      </c>
      <c r="E726" s="279">
        <v>0.29802496000000001</v>
      </c>
      <c r="F726" s="280">
        <v>4.101750407556732E-2</v>
      </c>
    </row>
    <row r="727" spans="1:6">
      <c r="A727" s="154" t="s">
        <v>160</v>
      </c>
      <c r="B727" s="154">
        <v>2032</v>
      </c>
      <c r="C727" s="278">
        <v>7.9607884557420044E-2</v>
      </c>
      <c r="D727" s="279">
        <v>0.58313919999999997</v>
      </c>
      <c r="E727" s="279">
        <v>0.30039487999999998</v>
      </c>
      <c r="F727" s="280">
        <v>3.6858035442580019E-2</v>
      </c>
    </row>
    <row r="728" spans="1:6">
      <c r="A728" s="154" t="s">
        <v>160</v>
      </c>
      <c r="B728" s="154">
        <v>2033</v>
      </c>
      <c r="C728" s="278">
        <v>7.9695305817472847E-2</v>
      </c>
      <c r="D728" s="279">
        <v>0.58466879999999999</v>
      </c>
      <c r="E728" s="279">
        <v>0.30253632000000003</v>
      </c>
      <c r="F728" s="280">
        <v>3.3099574182527208E-2</v>
      </c>
    </row>
    <row r="729" spans="1:6">
      <c r="A729" s="154" t="s">
        <v>160</v>
      </c>
      <c r="B729" s="154">
        <v>2034</v>
      </c>
      <c r="C729" s="278">
        <v>7.9772851035595005E-2</v>
      </c>
      <c r="D729" s="279">
        <v>0.58602559999999992</v>
      </c>
      <c r="E729" s="279">
        <v>0.30443584000000001</v>
      </c>
      <c r="F729" s="280">
        <v>2.9765708964405061E-2</v>
      </c>
    </row>
    <row r="730" spans="1:6">
      <c r="A730" s="154" t="s">
        <v>160</v>
      </c>
      <c r="B730" s="154">
        <v>2035</v>
      </c>
      <c r="C730" s="278">
        <v>7.9839971542790364E-2</v>
      </c>
      <c r="D730" s="279">
        <v>0.58719999999999994</v>
      </c>
      <c r="E730" s="279">
        <v>0.30608000000000002</v>
      </c>
      <c r="F730" s="280">
        <v>2.6880028457209701E-2</v>
      </c>
    </row>
    <row r="731" spans="1:6">
      <c r="A731" s="154" t="s">
        <v>160</v>
      </c>
      <c r="B731" s="154">
        <v>2036</v>
      </c>
      <c r="C731" s="278">
        <v>7.9896118670062771E-2</v>
      </c>
      <c r="D731" s="279">
        <v>0.58818239999999999</v>
      </c>
      <c r="E731" s="279">
        <v>0.30745536000000001</v>
      </c>
      <c r="F731" s="280">
        <v>2.446612132993729E-2</v>
      </c>
    </row>
    <row r="732" spans="1:6">
      <c r="A732" s="154" t="s">
        <v>160</v>
      </c>
      <c r="B732" s="154">
        <v>2037</v>
      </c>
      <c r="C732" s="278">
        <v>7.9940743748416088E-2</v>
      </c>
      <c r="D732" s="279">
        <v>0.58896320000000002</v>
      </c>
      <c r="E732" s="279">
        <v>0.30854848000000001</v>
      </c>
      <c r="F732" s="280">
        <v>2.2547576251583989E-2</v>
      </c>
    </row>
    <row r="733" spans="1:6">
      <c r="A733" s="154" t="s">
        <v>160</v>
      </c>
      <c r="B733" s="154">
        <v>2038</v>
      </c>
      <c r="C733" s="278">
        <v>7.997329810885416E-2</v>
      </c>
      <c r="D733" s="279">
        <v>0.58953279999999997</v>
      </c>
      <c r="E733" s="279">
        <v>0.30934592</v>
      </c>
      <c r="F733" s="280">
        <v>2.114798189114591E-2</v>
      </c>
    </row>
    <row r="734" spans="1:6">
      <c r="A734" s="154" t="s">
        <v>160</v>
      </c>
      <c r="B734" s="154">
        <v>2039</v>
      </c>
      <c r="C734" s="278">
        <v>7.9993233082380849E-2</v>
      </c>
      <c r="D734" s="279">
        <v>0.58988159999999989</v>
      </c>
      <c r="E734" s="279">
        <v>0.30983423999999998</v>
      </c>
      <c r="F734" s="280">
        <v>2.0290926917619221E-2</v>
      </c>
    </row>
    <row r="735" spans="1:6">
      <c r="A735" s="154" t="s">
        <v>160</v>
      </c>
      <c r="B735" s="154">
        <v>2040</v>
      </c>
      <c r="C735" s="278">
        <v>0.08</v>
      </c>
      <c r="D735" s="279">
        <v>0.59</v>
      </c>
      <c r="E735" s="279">
        <v>0.31</v>
      </c>
      <c r="F735" s="280">
        <v>2.000000000000007E-2</v>
      </c>
    </row>
    <row r="736" spans="1:6">
      <c r="A736" s="154" t="s">
        <v>160</v>
      </c>
      <c r="B736" s="154">
        <v>2041</v>
      </c>
      <c r="C736" s="278">
        <v>0.08</v>
      </c>
      <c r="D736" s="279">
        <v>0.59</v>
      </c>
      <c r="E736" s="279">
        <v>0.31</v>
      </c>
      <c r="F736" s="280">
        <v>2.000000000000007E-2</v>
      </c>
    </row>
    <row r="737" spans="1:6">
      <c r="A737" s="154" t="s">
        <v>160</v>
      </c>
      <c r="B737" s="154">
        <v>2042</v>
      </c>
      <c r="C737" s="278">
        <v>0.08</v>
      </c>
      <c r="D737" s="279">
        <v>0.59</v>
      </c>
      <c r="E737" s="279">
        <v>0.31</v>
      </c>
      <c r="F737" s="280">
        <v>2.000000000000007E-2</v>
      </c>
    </row>
    <row r="738" spans="1:6">
      <c r="A738" s="154" t="s">
        <v>160</v>
      </c>
      <c r="B738" s="154">
        <v>2043</v>
      </c>
      <c r="C738" s="278">
        <v>0.08</v>
      </c>
      <c r="D738" s="279">
        <v>0.59</v>
      </c>
      <c r="E738" s="279">
        <v>0.31</v>
      </c>
      <c r="F738" s="280">
        <v>2.000000000000007E-2</v>
      </c>
    </row>
    <row r="739" spans="1:6">
      <c r="A739" s="154" t="s">
        <v>160</v>
      </c>
      <c r="B739" s="154">
        <v>2044</v>
      </c>
      <c r="C739" s="278">
        <v>0.08</v>
      </c>
      <c r="D739" s="279">
        <v>0.59</v>
      </c>
      <c r="E739" s="279">
        <v>0.31</v>
      </c>
      <c r="F739" s="280">
        <v>2.000000000000007E-2</v>
      </c>
    </row>
    <row r="740" spans="1:6">
      <c r="A740" s="154" t="s">
        <v>160</v>
      </c>
      <c r="B740" s="154">
        <v>2045</v>
      </c>
      <c r="C740" s="278">
        <v>0.08</v>
      </c>
      <c r="D740" s="279">
        <v>0.59</v>
      </c>
      <c r="E740" s="279">
        <v>0.31</v>
      </c>
      <c r="F740" s="280">
        <v>2.000000000000007E-2</v>
      </c>
    </row>
    <row r="741" spans="1:6">
      <c r="A741" s="154" t="s">
        <v>160</v>
      </c>
      <c r="B741" s="154">
        <v>2046</v>
      </c>
      <c r="C741" s="278">
        <v>0.08</v>
      </c>
      <c r="D741" s="279">
        <v>0.59</v>
      </c>
      <c r="E741" s="279">
        <v>0.31</v>
      </c>
      <c r="F741" s="280">
        <v>2.000000000000007E-2</v>
      </c>
    </row>
    <row r="742" spans="1:6">
      <c r="A742" s="154" t="s">
        <v>160</v>
      </c>
      <c r="B742" s="154">
        <v>2047</v>
      </c>
      <c r="C742" s="278">
        <v>0.08</v>
      </c>
      <c r="D742" s="279">
        <v>0.59</v>
      </c>
      <c r="E742" s="279">
        <v>0.31</v>
      </c>
      <c r="F742" s="280">
        <v>2.000000000000007E-2</v>
      </c>
    </row>
    <row r="743" spans="1:6">
      <c r="A743" s="154" t="s">
        <v>160</v>
      </c>
      <c r="B743" s="154">
        <v>2048</v>
      </c>
      <c r="C743" s="278">
        <v>0.08</v>
      </c>
      <c r="D743" s="279">
        <v>0.59</v>
      </c>
      <c r="E743" s="279">
        <v>0.31</v>
      </c>
      <c r="F743" s="280">
        <v>2.000000000000007E-2</v>
      </c>
    </row>
    <row r="744" spans="1:6">
      <c r="A744" s="154" t="s">
        <v>160</v>
      </c>
      <c r="B744" s="154">
        <v>2049</v>
      </c>
      <c r="C744" s="278">
        <v>0.08</v>
      </c>
      <c r="D744" s="279">
        <v>0.59</v>
      </c>
      <c r="E744" s="279">
        <v>0.31</v>
      </c>
      <c r="F744" s="280">
        <v>2.000000000000007E-2</v>
      </c>
    </row>
    <row r="745" spans="1:6">
      <c r="A745" s="154" t="s">
        <v>160</v>
      </c>
      <c r="B745" s="154">
        <v>2050</v>
      </c>
      <c r="C745" s="278">
        <v>0.08</v>
      </c>
      <c r="D745" s="279">
        <v>0.59</v>
      </c>
      <c r="E745" s="279">
        <v>0.31</v>
      </c>
      <c r="F745" s="280">
        <v>2.000000000000007E-2</v>
      </c>
    </row>
    <row r="746" spans="1:6">
      <c r="A746" s="154" t="s">
        <v>162</v>
      </c>
      <c r="B746" s="154">
        <v>2020</v>
      </c>
      <c r="C746" s="278">
        <v>7.7988213680793131E-2</v>
      </c>
      <c r="D746" s="279">
        <v>0.55479999999999996</v>
      </c>
      <c r="E746" s="279">
        <v>0.26072000000000001</v>
      </c>
      <c r="F746" s="280">
        <v>0.1064917863192069</v>
      </c>
    </row>
    <row r="747" spans="1:6">
      <c r="A747" s="154" t="s">
        <v>162</v>
      </c>
      <c r="B747" s="154">
        <v>2021</v>
      </c>
      <c r="C747" s="278">
        <v>7.8151351262314261E-2</v>
      </c>
      <c r="D747" s="279">
        <v>0.55765439999999999</v>
      </c>
      <c r="E747" s="279">
        <v>0.26471615999999998</v>
      </c>
      <c r="F747" s="280">
        <v>9.9478088737685724E-2</v>
      </c>
    </row>
    <row r="748" spans="1:6">
      <c r="A748" s="154" t="s">
        <v>162</v>
      </c>
      <c r="B748" s="154">
        <v>2022</v>
      </c>
      <c r="C748" s="278">
        <v>7.8311196829858515E-2</v>
      </c>
      <c r="D748" s="279">
        <v>0.56045119999999993</v>
      </c>
      <c r="E748" s="279">
        <v>0.26863167999999998</v>
      </c>
      <c r="F748" s="280">
        <v>9.2605923170141463E-2</v>
      </c>
    </row>
    <row r="749" spans="1:6">
      <c r="A749" s="154" t="s">
        <v>162</v>
      </c>
      <c r="B749" s="154">
        <v>2023</v>
      </c>
      <c r="C749" s="278">
        <v>7.8467201714429752E-2</v>
      </c>
      <c r="D749" s="279">
        <v>0.56318080000000004</v>
      </c>
      <c r="E749" s="279">
        <v>0.27245311999999999</v>
      </c>
      <c r="F749" s="280">
        <v>8.5898878285570274E-2</v>
      </c>
    </row>
    <row r="750" spans="1:6">
      <c r="A750" s="154" t="s">
        <v>162</v>
      </c>
      <c r="B750" s="154">
        <v>2024</v>
      </c>
      <c r="C750" s="278">
        <v>7.8618817247031778E-2</v>
      </c>
      <c r="D750" s="279">
        <v>0.56583359999999994</v>
      </c>
      <c r="E750" s="279">
        <v>0.27616703999999997</v>
      </c>
      <c r="F750" s="280">
        <v>7.9380542752968228E-2</v>
      </c>
    </row>
    <row r="751" spans="1:6">
      <c r="A751" s="154" t="s">
        <v>162</v>
      </c>
      <c r="B751" s="154">
        <v>2025</v>
      </c>
      <c r="C751" s="278">
        <v>7.8765494758668494E-2</v>
      </c>
      <c r="D751" s="279">
        <v>0.56840000000000002</v>
      </c>
      <c r="E751" s="279">
        <v>0.27976000000000001</v>
      </c>
      <c r="F751" s="280">
        <v>7.3074505241331494E-2</v>
      </c>
    </row>
    <row r="752" spans="1:6">
      <c r="A752" s="154" t="s">
        <v>162</v>
      </c>
      <c r="B752" s="154">
        <v>2026</v>
      </c>
      <c r="C752" s="278">
        <v>7.8906685580343749E-2</v>
      </c>
      <c r="D752" s="279">
        <v>0.5708704</v>
      </c>
      <c r="E752" s="279">
        <v>0.28321856000000001</v>
      </c>
      <c r="F752" s="280">
        <v>6.700435441965627E-2</v>
      </c>
    </row>
    <row r="753" spans="1:6">
      <c r="A753" s="154" t="s">
        <v>162</v>
      </c>
      <c r="B753" s="154">
        <v>2027</v>
      </c>
      <c r="C753" s="278">
        <v>7.9041841043061375E-2</v>
      </c>
      <c r="D753" s="279">
        <v>0.57323519999999994</v>
      </c>
      <c r="E753" s="279">
        <v>0.28652928</v>
      </c>
      <c r="F753" s="280">
        <v>6.1193678956938641E-2</v>
      </c>
    </row>
    <row r="754" spans="1:6">
      <c r="A754" s="154" t="s">
        <v>162</v>
      </c>
      <c r="B754" s="154">
        <v>2028</v>
      </c>
      <c r="C754" s="278">
        <v>7.9170412477825233E-2</v>
      </c>
      <c r="D754" s="279">
        <v>0.57548479999999991</v>
      </c>
      <c r="E754" s="279">
        <v>0.28967871999999989</v>
      </c>
      <c r="F754" s="280">
        <v>5.5666067522174803E-2</v>
      </c>
    </row>
    <row r="755" spans="1:6">
      <c r="A755" s="154" t="s">
        <v>162</v>
      </c>
      <c r="B755" s="154">
        <v>2029</v>
      </c>
      <c r="C755" s="278">
        <v>7.929185121563917E-2</v>
      </c>
      <c r="D755" s="279">
        <v>0.57760959999999995</v>
      </c>
      <c r="E755" s="279">
        <v>0.29265343999999999</v>
      </c>
      <c r="F755" s="280">
        <v>5.0445108784360863E-2</v>
      </c>
    </row>
    <row r="756" spans="1:6">
      <c r="A756" s="154" t="s">
        <v>162</v>
      </c>
      <c r="B756" s="154">
        <v>2030</v>
      </c>
      <c r="C756" s="278">
        <v>7.9405608587507059E-2</v>
      </c>
      <c r="D756" s="279">
        <v>0.57959999999999989</v>
      </c>
      <c r="E756" s="279">
        <v>0.29543999999999998</v>
      </c>
      <c r="F756" s="280">
        <v>4.5554391412492991E-2</v>
      </c>
    </row>
    <row r="757" spans="1:6">
      <c r="A757" s="154" t="s">
        <v>162</v>
      </c>
      <c r="B757" s="154">
        <v>2031</v>
      </c>
      <c r="C757" s="278">
        <v>7.9511135924432735E-2</v>
      </c>
      <c r="D757" s="279">
        <v>0.58144639999999992</v>
      </c>
      <c r="E757" s="279">
        <v>0.29802496000000001</v>
      </c>
      <c r="F757" s="280">
        <v>4.101750407556732E-2</v>
      </c>
    </row>
    <row r="758" spans="1:6">
      <c r="A758" s="154" t="s">
        <v>162</v>
      </c>
      <c r="B758" s="154">
        <v>2032</v>
      </c>
      <c r="C758" s="278">
        <v>7.9607884557420044E-2</v>
      </c>
      <c r="D758" s="279">
        <v>0.58313919999999997</v>
      </c>
      <c r="E758" s="279">
        <v>0.30039487999999998</v>
      </c>
      <c r="F758" s="280">
        <v>3.6858035442580019E-2</v>
      </c>
    </row>
    <row r="759" spans="1:6">
      <c r="A759" s="154" t="s">
        <v>162</v>
      </c>
      <c r="B759" s="154">
        <v>2033</v>
      </c>
      <c r="C759" s="278">
        <v>7.9695305817472847E-2</v>
      </c>
      <c r="D759" s="279">
        <v>0.58466879999999999</v>
      </c>
      <c r="E759" s="279">
        <v>0.30253632000000003</v>
      </c>
      <c r="F759" s="280">
        <v>3.3099574182527208E-2</v>
      </c>
    </row>
    <row r="760" spans="1:6">
      <c r="A760" s="154" t="s">
        <v>162</v>
      </c>
      <c r="B760" s="154">
        <v>2034</v>
      </c>
      <c r="C760" s="278">
        <v>7.9772851035595005E-2</v>
      </c>
      <c r="D760" s="279">
        <v>0.58602559999999992</v>
      </c>
      <c r="E760" s="279">
        <v>0.30443584000000001</v>
      </c>
      <c r="F760" s="280">
        <v>2.9765708964405061E-2</v>
      </c>
    </row>
    <row r="761" spans="1:6">
      <c r="A761" s="154" t="s">
        <v>162</v>
      </c>
      <c r="B761" s="154">
        <v>2035</v>
      </c>
      <c r="C761" s="278">
        <v>7.9839971542790364E-2</v>
      </c>
      <c r="D761" s="279">
        <v>0.58719999999999994</v>
      </c>
      <c r="E761" s="279">
        <v>0.30608000000000002</v>
      </c>
      <c r="F761" s="280">
        <v>2.6880028457209701E-2</v>
      </c>
    </row>
    <row r="762" spans="1:6">
      <c r="A762" s="154" t="s">
        <v>162</v>
      </c>
      <c r="B762" s="154">
        <v>2036</v>
      </c>
      <c r="C762" s="278">
        <v>7.9896118670062771E-2</v>
      </c>
      <c r="D762" s="279">
        <v>0.58818239999999999</v>
      </c>
      <c r="E762" s="279">
        <v>0.30745536000000001</v>
      </c>
      <c r="F762" s="280">
        <v>2.446612132993729E-2</v>
      </c>
    </row>
    <row r="763" spans="1:6">
      <c r="A763" s="154" t="s">
        <v>162</v>
      </c>
      <c r="B763" s="154">
        <v>2037</v>
      </c>
      <c r="C763" s="278">
        <v>7.9940743748416088E-2</v>
      </c>
      <c r="D763" s="279">
        <v>0.58896320000000002</v>
      </c>
      <c r="E763" s="279">
        <v>0.30854848000000001</v>
      </c>
      <c r="F763" s="280">
        <v>2.2547576251583989E-2</v>
      </c>
    </row>
    <row r="764" spans="1:6">
      <c r="A764" s="154" t="s">
        <v>162</v>
      </c>
      <c r="B764" s="154">
        <v>2038</v>
      </c>
      <c r="C764" s="278">
        <v>7.997329810885416E-2</v>
      </c>
      <c r="D764" s="279">
        <v>0.58953279999999997</v>
      </c>
      <c r="E764" s="279">
        <v>0.30934592</v>
      </c>
      <c r="F764" s="280">
        <v>2.114798189114591E-2</v>
      </c>
    </row>
    <row r="765" spans="1:6">
      <c r="A765" s="154" t="s">
        <v>162</v>
      </c>
      <c r="B765" s="154">
        <v>2039</v>
      </c>
      <c r="C765" s="278">
        <v>7.9993233082380849E-2</v>
      </c>
      <c r="D765" s="279">
        <v>0.58988159999999989</v>
      </c>
      <c r="E765" s="279">
        <v>0.30983423999999998</v>
      </c>
      <c r="F765" s="280">
        <v>2.0290926917619221E-2</v>
      </c>
    </row>
    <row r="766" spans="1:6">
      <c r="A766" s="154" t="s">
        <v>162</v>
      </c>
      <c r="B766" s="154">
        <v>2040</v>
      </c>
      <c r="C766" s="278">
        <v>0.08</v>
      </c>
      <c r="D766" s="279">
        <v>0.59</v>
      </c>
      <c r="E766" s="279">
        <v>0.31</v>
      </c>
      <c r="F766" s="280">
        <v>2.000000000000007E-2</v>
      </c>
    </row>
    <row r="767" spans="1:6">
      <c r="A767" s="154" t="s">
        <v>162</v>
      </c>
      <c r="B767" s="154">
        <v>2041</v>
      </c>
      <c r="C767" s="278">
        <v>0.08</v>
      </c>
      <c r="D767" s="279">
        <v>0.59</v>
      </c>
      <c r="E767" s="279">
        <v>0.31</v>
      </c>
      <c r="F767" s="280">
        <v>2.000000000000007E-2</v>
      </c>
    </row>
    <row r="768" spans="1:6">
      <c r="A768" s="154" t="s">
        <v>162</v>
      </c>
      <c r="B768" s="154">
        <v>2042</v>
      </c>
      <c r="C768" s="278">
        <v>0.08</v>
      </c>
      <c r="D768" s="279">
        <v>0.59</v>
      </c>
      <c r="E768" s="279">
        <v>0.31</v>
      </c>
      <c r="F768" s="280">
        <v>2.000000000000007E-2</v>
      </c>
    </row>
    <row r="769" spans="1:6">
      <c r="A769" s="154" t="s">
        <v>162</v>
      </c>
      <c r="B769" s="154">
        <v>2043</v>
      </c>
      <c r="C769" s="278">
        <v>0.08</v>
      </c>
      <c r="D769" s="279">
        <v>0.59</v>
      </c>
      <c r="E769" s="279">
        <v>0.31</v>
      </c>
      <c r="F769" s="280">
        <v>2.000000000000007E-2</v>
      </c>
    </row>
    <row r="770" spans="1:6">
      <c r="A770" s="154" t="s">
        <v>162</v>
      </c>
      <c r="B770" s="154">
        <v>2044</v>
      </c>
      <c r="C770" s="278">
        <v>0.08</v>
      </c>
      <c r="D770" s="279">
        <v>0.59</v>
      </c>
      <c r="E770" s="279">
        <v>0.31</v>
      </c>
      <c r="F770" s="280">
        <v>2.000000000000007E-2</v>
      </c>
    </row>
    <row r="771" spans="1:6">
      <c r="A771" s="154" t="s">
        <v>162</v>
      </c>
      <c r="B771" s="154">
        <v>2045</v>
      </c>
      <c r="C771" s="278">
        <v>0.08</v>
      </c>
      <c r="D771" s="279">
        <v>0.59</v>
      </c>
      <c r="E771" s="279">
        <v>0.31</v>
      </c>
      <c r="F771" s="280">
        <v>2.000000000000007E-2</v>
      </c>
    </row>
    <row r="772" spans="1:6">
      <c r="A772" s="154" t="s">
        <v>162</v>
      </c>
      <c r="B772" s="154">
        <v>2046</v>
      </c>
      <c r="C772" s="278">
        <v>0.08</v>
      </c>
      <c r="D772" s="279">
        <v>0.59</v>
      </c>
      <c r="E772" s="279">
        <v>0.31</v>
      </c>
      <c r="F772" s="280">
        <v>2.000000000000007E-2</v>
      </c>
    </row>
    <row r="773" spans="1:6">
      <c r="A773" s="154" t="s">
        <v>162</v>
      </c>
      <c r="B773" s="154">
        <v>2047</v>
      </c>
      <c r="C773" s="278">
        <v>0.08</v>
      </c>
      <c r="D773" s="279">
        <v>0.59</v>
      </c>
      <c r="E773" s="279">
        <v>0.31</v>
      </c>
      <c r="F773" s="280">
        <v>2.000000000000007E-2</v>
      </c>
    </row>
    <row r="774" spans="1:6">
      <c r="A774" s="154" t="s">
        <v>162</v>
      </c>
      <c r="B774" s="154">
        <v>2048</v>
      </c>
      <c r="C774" s="278">
        <v>0.08</v>
      </c>
      <c r="D774" s="279">
        <v>0.59</v>
      </c>
      <c r="E774" s="279">
        <v>0.31</v>
      </c>
      <c r="F774" s="280">
        <v>2.000000000000007E-2</v>
      </c>
    </row>
    <row r="775" spans="1:6">
      <c r="A775" s="154" t="s">
        <v>162</v>
      </c>
      <c r="B775" s="154">
        <v>2049</v>
      </c>
      <c r="C775" s="278">
        <v>0.08</v>
      </c>
      <c r="D775" s="279">
        <v>0.59</v>
      </c>
      <c r="E775" s="279">
        <v>0.31</v>
      </c>
      <c r="F775" s="280">
        <v>2.000000000000007E-2</v>
      </c>
    </row>
    <row r="776" spans="1:6">
      <c r="A776" s="154" t="s">
        <v>162</v>
      </c>
      <c r="B776" s="154">
        <v>2050</v>
      </c>
      <c r="C776" s="278">
        <v>0.08</v>
      </c>
      <c r="D776" s="279">
        <v>0.59</v>
      </c>
      <c r="E776" s="279">
        <v>0.31</v>
      </c>
      <c r="F776" s="280">
        <v>2.000000000000007E-2</v>
      </c>
    </row>
    <row r="777" spans="1:6">
      <c r="A777" s="154" t="s">
        <v>164</v>
      </c>
      <c r="B777" s="154">
        <v>2020</v>
      </c>
      <c r="C777" s="278">
        <v>7.7988213680793131E-2</v>
      </c>
      <c r="D777" s="279">
        <v>0.55479999999999996</v>
      </c>
      <c r="E777" s="279">
        <v>0.26072000000000001</v>
      </c>
      <c r="F777" s="280">
        <v>0.1064917863192069</v>
      </c>
    </row>
    <row r="778" spans="1:6">
      <c r="A778" s="154" t="s">
        <v>164</v>
      </c>
      <c r="B778" s="154">
        <v>2021</v>
      </c>
      <c r="C778" s="278">
        <v>7.8151351262314261E-2</v>
      </c>
      <c r="D778" s="279">
        <v>0.55765439999999999</v>
      </c>
      <c r="E778" s="279">
        <v>0.26471615999999998</v>
      </c>
      <c r="F778" s="280">
        <v>9.9478088737685724E-2</v>
      </c>
    </row>
    <row r="779" spans="1:6">
      <c r="A779" s="154" t="s">
        <v>164</v>
      </c>
      <c r="B779" s="154">
        <v>2022</v>
      </c>
      <c r="C779" s="278">
        <v>7.8311196829858515E-2</v>
      </c>
      <c r="D779" s="279">
        <v>0.56045119999999993</v>
      </c>
      <c r="E779" s="279">
        <v>0.26863167999999998</v>
      </c>
      <c r="F779" s="280">
        <v>9.2605923170141463E-2</v>
      </c>
    </row>
    <row r="780" spans="1:6">
      <c r="A780" s="154" t="s">
        <v>164</v>
      </c>
      <c r="B780" s="154">
        <v>2023</v>
      </c>
      <c r="C780" s="278">
        <v>7.8467201714429752E-2</v>
      </c>
      <c r="D780" s="279">
        <v>0.56318080000000004</v>
      </c>
      <c r="E780" s="279">
        <v>0.27245311999999999</v>
      </c>
      <c r="F780" s="280">
        <v>8.5898878285570274E-2</v>
      </c>
    </row>
    <row r="781" spans="1:6">
      <c r="A781" s="154" t="s">
        <v>164</v>
      </c>
      <c r="B781" s="154">
        <v>2024</v>
      </c>
      <c r="C781" s="278">
        <v>7.8618817247031778E-2</v>
      </c>
      <c r="D781" s="279">
        <v>0.56583359999999994</v>
      </c>
      <c r="E781" s="279">
        <v>0.27616703999999997</v>
      </c>
      <c r="F781" s="280">
        <v>7.9380542752968228E-2</v>
      </c>
    </row>
    <row r="782" spans="1:6">
      <c r="A782" s="154" t="s">
        <v>164</v>
      </c>
      <c r="B782" s="154">
        <v>2025</v>
      </c>
      <c r="C782" s="278">
        <v>7.8765494758668494E-2</v>
      </c>
      <c r="D782" s="279">
        <v>0.56840000000000002</v>
      </c>
      <c r="E782" s="279">
        <v>0.27976000000000001</v>
      </c>
      <c r="F782" s="280">
        <v>7.3074505241331494E-2</v>
      </c>
    </row>
    <row r="783" spans="1:6">
      <c r="A783" s="154" t="s">
        <v>164</v>
      </c>
      <c r="B783" s="154">
        <v>2026</v>
      </c>
      <c r="C783" s="278">
        <v>7.8906685580343749E-2</v>
      </c>
      <c r="D783" s="279">
        <v>0.5708704</v>
      </c>
      <c r="E783" s="279">
        <v>0.28321856000000001</v>
      </c>
      <c r="F783" s="280">
        <v>6.700435441965627E-2</v>
      </c>
    </row>
    <row r="784" spans="1:6">
      <c r="A784" s="154" t="s">
        <v>164</v>
      </c>
      <c r="B784" s="154">
        <v>2027</v>
      </c>
      <c r="C784" s="278">
        <v>7.9041841043061375E-2</v>
      </c>
      <c r="D784" s="279">
        <v>0.57323519999999994</v>
      </c>
      <c r="E784" s="279">
        <v>0.28652928</v>
      </c>
      <c r="F784" s="280">
        <v>6.1193678956938641E-2</v>
      </c>
    </row>
    <row r="785" spans="1:6">
      <c r="A785" s="154" t="s">
        <v>164</v>
      </c>
      <c r="B785" s="154">
        <v>2028</v>
      </c>
      <c r="C785" s="278">
        <v>7.9170412477825233E-2</v>
      </c>
      <c r="D785" s="279">
        <v>0.57548479999999991</v>
      </c>
      <c r="E785" s="279">
        <v>0.28967871999999989</v>
      </c>
      <c r="F785" s="280">
        <v>5.5666067522174803E-2</v>
      </c>
    </row>
    <row r="786" spans="1:6">
      <c r="A786" s="154" t="s">
        <v>164</v>
      </c>
      <c r="B786" s="154">
        <v>2029</v>
      </c>
      <c r="C786" s="278">
        <v>7.929185121563917E-2</v>
      </c>
      <c r="D786" s="279">
        <v>0.57760959999999995</v>
      </c>
      <c r="E786" s="279">
        <v>0.29265343999999999</v>
      </c>
      <c r="F786" s="280">
        <v>5.0445108784360863E-2</v>
      </c>
    </row>
    <row r="787" spans="1:6">
      <c r="A787" s="154" t="s">
        <v>164</v>
      </c>
      <c r="B787" s="154">
        <v>2030</v>
      </c>
      <c r="C787" s="278">
        <v>7.9405608587507059E-2</v>
      </c>
      <c r="D787" s="279">
        <v>0.57959999999999989</v>
      </c>
      <c r="E787" s="279">
        <v>0.29543999999999998</v>
      </c>
      <c r="F787" s="280">
        <v>4.5554391412492991E-2</v>
      </c>
    </row>
    <row r="788" spans="1:6">
      <c r="A788" s="154" t="s">
        <v>164</v>
      </c>
      <c r="B788" s="154">
        <v>2031</v>
      </c>
      <c r="C788" s="278">
        <v>7.9511135924432735E-2</v>
      </c>
      <c r="D788" s="279">
        <v>0.58144639999999992</v>
      </c>
      <c r="E788" s="279">
        <v>0.29802496000000001</v>
      </c>
      <c r="F788" s="280">
        <v>4.101750407556732E-2</v>
      </c>
    </row>
    <row r="789" spans="1:6">
      <c r="A789" s="154" t="s">
        <v>164</v>
      </c>
      <c r="B789" s="154">
        <v>2032</v>
      </c>
      <c r="C789" s="278">
        <v>7.9607884557420044E-2</v>
      </c>
      <c r="D789" s="279">
        <v>0.58313919999999997</v>
      </c>
      <c r="E789" s="279">
        <v>0.30039487999999998</v>
      </c>
      <c r="F789" s="280">
        <v>3.6858035442580019E-2</v>
      </c>
    </row>
    <row r="790" spans="1:6">
      <c r="A790" s="154" t="s">
        <v>164</v>
      </c>
      <c r="B790" s="154">
        <v>2033</v>
      </c>
      <c r="C790" s="278">
        <v>7.9695305817472847E-2</v>
      </c>
      <c r="D790" s="279">
        <v>0.58466879999999999</v>
      </c>
      <c r="E790" s="279">
        <v>0.30253632000000003</v>
      </c>
      <c r="F790" s="280">
        <v>3.3099574182527208E-2</v>
      </c>
    </row>
    <row r="791" spans="1:6">
      <c r="A791" s="154" t="s">
        <v>164</v>
      </c>
      <c r="B791" s="154">
        <v>2034</v>
      </c>
      <c r="C791" s="278">
        <v>7.9772851035595005E-2</v>
      </c>
      <c r="D791" s="279">
        <v>0.58602559999999992</v>
      </c>
      <c r="E791" s="279">
        <v>0.30443584000000001</v>
      </c>
      <c r="F791" s="280">
        <v>2.9765708964405061E-2</v>
      </c>
    </row>
    <row r="792" spans="1:6">
      <c r="A792" s="154" t="s">
        <v>164</v>
      </c>
      <c r="B792" s="154">
        <v>2035</v>
      </c>
      <c r="C792" s="278">
        <v>7.9839971542790364E-2</v>
      </c>
      <c r="D792" s="279">
        <v>0.58719999999999994</v>
      </c>
      <c r="E792" s="279">
        <v>0.30608000000000002</v>
      </c>
      <c r="F792" s="280">
        <v>2.6880028457209701E-2</v>
      </c>
    </row>
    <row r="793" spans="1:6">
      <c r="A793" s="154" t="s">
        <v>164</v>
      </c>
      <c r="B793" s="154">
        <v>2036</v>
      </c>
      <c r="C793" s="278">
        <v>7.9896118670062771E-2</v>
      </c>
      <c r="D793" s="279">
        <v>0.58818239999999999</v>
      </c>
      <c r="E793" s="279">
        <v>0.30745536000000001</v>
      </c>
      <c r="F793" s="280">
        <v>2.446612132993729E-2</v>
      </c>
    </row>
    <row r="794" spans="1:6">
      <c r="A794" s="154" t="s">
        <v>164</v>
      </c>
      <c r="B794" s="154">
        <v>2037</v>
      </c>
      <c r="C794" s="278">
        <v>7.9940743748416088E-2</v>
      </c>
      <c r="D794" s="279">
        <v>0.58896320000000002</v>
      </c>
      <c r="E794" s="279">
        <v>0.30854848000000001</v>
      </c>
      <c r="F794" s="280">
        <v>2.2547576251583989E-2</v>
      </c>
    </row>
    <row r="795" spans="1:6">
      <c r="A795" s="154" t="s">
        <v>164</v>
      </c>
      <c r="B795" s="154">
        <v>2038</v>
      </c>
      <c r="C795" s="278">
        <v>7.997329810885416E-2</v>
      </c>
      <c r="D795" s="279">
        <v>0.58953279999999997</v>
      </c>
      <c r="E795" s="279">
        <v>0.30934592</v>
      </c>
      <c r="F795" s="280">
        <v>2.114798189114591E-2</v>
      </c>
    </row>
    <row r="796" spans="1:6">
      <c r="A796" s="154" t="s">
        <v>164</v>
      </c>
      <c r="B796" s="154">
        <v>2039</v>
      </c>
      <c r="C796" s="278">
        <v>7.9993233082380849E-2</v>
      </c>
      <c r="D796" s="279">
        <v>0.58988159999999989</v>
      </c>
      <c r="E796" s="279">
        <v>0.30983423999999998</v>
      </c>
      <c r="F796" s="280">
        <v>2.0290926917619221E-2</v>
      </c>
    </row>
    <row r="797" spans="1:6">
      <c r="A797" s="154" t="s">
        <v>164</v>
      </c>
      <c r="B797" s="154">
        <v>2040</v>
      </c>
      <c r="C797" s="278">
        <v>0.08</v>
      </c>
      <c r="D797" s="279">
        <v>0.59</v>
      </c>
      <c r="E797" s="279">
        <v>0.31</v>
      </c>
      <c r="F797" s="280">
        <v>2.000000000000007E-2</v>
      </c>
    </row>
    <row r="798" spans="1:6">
      <c r="A798" s="154" t="s">
        <v>164</v>
      </c>
      <c r="B798" s="154">
        <v>2041</v>
      </c>
      <c r="C798" s="278">
        <v>0.08</v>
      </c>
      <c r="D798" s="279">
        <v>0.59</v>
      </c>
      <c r="E798" s="279">
        <v>0.31</v>
      </c>
      <c r="F798" s="280">
        <v>2.000000000000007E-2</v>
      </c>
    </row>
    <row r="799" spans="1:6">
      <c r="A799" s="154" t="s">
        <v>164</v>
      </c>
      <c r="B799" s="154">
        <v>2042</v>
      </c>
      <c r="C799" s="278">
        <v>0.08</v>
      </c>
      <c r="D799" s="279">
        <v>0.59</v>
      </c>
      <c r="E799" s="279">
        <v>0.31</v>
      </c>
      <c r="F799" s="280">
        <v>2.000000000000007E-2</v>
      </c>
    </row>
    <row r="800" spans="1:6">
      <c r="A800" s="154" t="s">
        <v>164</v>
      </c>
      <c r="B800" s="154">
        <v>2043</v>
      </c>
      <c r="C800" s="278">
        <v>0.08</v>
      </c>
      <c r="D800" s="279">
        <v>0.59</v>
      </c>
      <c r="E800" s="279">
        <v>0.31</v>
      </c>
      <c r="F800" s="280">
        <v>2.000000000000007E-2</v>
      </c>
    </row>
    <row r="801" spans="1:6">
      <c r="A801" s="154" t="s">
        <v>164</v>
      </c>
      <c r="B801" s="154">
        <v>2044</v>
      </c>
      <c r="C801" s="278">
        <v>0.08</v>
      </c>
      <c r="D801" s="279">
        <v>0.59</v>
      </c>
      <c r="E801" s="279">
        <v>0.31</v>
      </c>
      <c r="F801" s="280">
        <v>2.000000000000007E-2</v>
      </c>
    </row>
    <row r="802" spans="1:6">
      <c r="A802" s="154" t="s">
        <v>164</v>
      </c>
      <c r="B802" s="154">
        <v>2045</v>
      </c>
      <c r="C802" s="278">
        <v>0.08</v>
      </c>
      <c r="D802" s="279">
        <v>0.59</v>
      </c>
      <c r="E802" s="279">
        <v>0.31</v>
      </c>
      <c r="F802" s="280">
        <v>2.000000000000007E-2</v>
      </c>
    </row>
    <row r="803" spans="1:6">
      <c r="A803" s="154" t="s">
        <v>164</v>
      </c>
      <c r="B803" s="154">
        <v>2046</v>
      </c>
      <c r="C803" s="278">
        <v>0.08</v>
      </c>
      <c r="D803" s="279">
        <v>0.59</v>
      </c>
      <c r="E803" s="279">
        <v>0.31</v>
      </c>
      <c r="F803" s="280">
        <v>2.000000000000007E-2</v>
      </c>
    </row>
    <row r="804" spans="1:6">
      <c r="A804" s="154" t="s">
        <v>164</v>
      </c>
      <c r="B804" s="154">
        <v>2047</v>
      </c>
      <c r="C804" s="278">
        <v>0.08</v>
      </c>
      <c r="D804" s="279">
        <v>0.59</v>
      </c>
      <c r="E804" s="279">
        <v>0.31</v>
      </c>
      <c r="F804" s="280">
        <v>2.000000000000007E-2</v>
      </c>
    </row>
    <row r="805" spans="1:6">
      <c r="A805" s="154" t="s">
        <v>164</v>
      </c>
      <c r="B805" s="154">
        <v>2048</v>
      </c>
      <c r="C805" s="278">
        <v>0.08</v>
      </c>
      <c r="D805" s="279">
        <v>0.59</v>
      </c>
      <c r="E805" s="279">
        <v>0.31</v>
      </c>
      <c r="F805" s="280">
        <v>2.000000000000007E-2</v>
      </c>
    </row>
    <row r="806" spans="1:6">
      <c r="A806" s="154" t="s">
        <v>164</v>
      </c>
      <c r="B806" s="154">
        <v>2049</v>
      </c>
      <c r="C806" s="278">
        <v>0.08</v>
      </c>
      <c r="D806" s="279">
        <v>0.59</v>
      </c>
      <c r="E806" s="279">
        <v>0.31</v>
      </c>
      <c r="F806" s="280">
        <v>2.000000000000007E-2</v>
      </c>
    </row>
    <row r="807" spans="1:6">
      <c r="A807" s="154" t="s">
        <v>164</v>
      </c>
      <c r="B807" s="154">
        <v>2050</v>
      </c>
      <c r="C807" s="278">
        <v>0.08</v>
      </c>
      <c r="D807" s="279">
        <v>0.59</v>
      </c>
      <c r="E807" s="279">
        <v>0.31</v>
      </c>
      <c r="F807" s="280">
        <v>2.000000000000007E-2</v>
      </c>
    </row>
    <row r="808" spans="1:6">
      <c r="A808" s="154" t="s">
        <v>166</v>
      </c>
      <c r="B808" s="154">
        <v>2020</v>
      </c>
      <c r="C808" s="278">
        <v>7.7988213680793131E-2</v>
      </c>
      <c r="D808" s="279">
        <v>0.55479999999999996</v>
      </c>
      <c r="E808" s="279">
        <v>0.26072000000000001</v>
      </c>
      <c r="F808" s="280">
        <v>0.1064917863192069</v>
      </c>
    </row>
    <row r="809" spans="1:6">
      <c r="A809" s="154" t="s">
        <v>166</v>
      </c>
      <c r="B809" s="154">
        <v>2021</v>
      </c>
      <c r="C809" s="278">
        <v>7.8151351262314261E-2</v>
      </c>
      <c r="D809" s="279">
        <v>0.55765439999999999</v>
      </c>
      <c r="E809" s="279">
        <v>0.26471615999999998</v>
      </c>
      <c r="F809" s="280">
        <v>9.9478088737685724E-2</v>
      </c>
    </row>
    <row r="810" spans="1:6">
      <c r="A810" s="154" t="s">
        <v>166</v>
      </c>
      <c r="B810" s="154">
        <v>2022</v>
      </c>
      <c r="C810" s="278">
        <v>7.8311196829858515E-2</v>
      </c>
      <c r="D810" s="279">
        <v>0.56045119999999993</v>
      </c>
      <c r="E810" s="279">
        <v>0.26863167999999998</v>
      </c>
      <c r="F810" s="280">
        <v>9.2605923170141463E-2</v>
      </c>
    </row>
    <row r="811" spans="1:6">
      <c r="A811" s="154" t="s">
        <v>166</v>
      </c>
      <c r="B811" s="154">
        <v>2023</v>
      </c>
      <c r="C811" s="278">
        <v>7.8467201714429752E-2</v>
      </c>
      <c r="D811" s="279">
        <v>0.56318080000000004</v>
      </c>
      <c r="E811" s="279">
        <v>0.27245311999999999</v>
      </c>
      <c r="F811" s="280">
        <v>8.5898878285570274E-2</v>
      </c>
    </row>
    <row r="812" spans="1:6">
      <c r="A812" s="154" t="s">
        <v>166</v>
      </c>
      <c r="B812" s="154">
        <v>2024</v>
      </c>
      <c r="C812" s="278">
        <v>7.8618817247031778E-2</v>
      </c>
      <c r="D812" s="279">
        <v>0.56583359999999994</v>
      </c>
      <c r="E812" s="279">
        <v>0.27616703999999997</v>
      </c>
      <c r="F812" s="280">
        <v>7.9380542752968228E-2</v>
      </c>
    </row>
    <row r="813" spans="1:6">
      <c r="A813" s="154" t="s">
        <v>166</v>
      </c>
      <c r="B813" s="154">
        <v>2025</v>
      </c>
      <c r="C813" s="278">
        <v>7.8765494758668494E-2</v>
      </c>
      <c r="D813" s="279">
        <v>0.56840000000000002</v>
      </c>
      <c r="E813" s="279">
        <v>0.27976000000000001</v>
      </c>
      <c r="F813" s="280">
        <v>7.3074505241331494E-2</v>
      </c>
    </row>
    <row r="814" spans="1:6">
      <c r="A814" s="154" t="s">
        <v>166</v>
      </c>
      <c r="B814" s="154">
        <v>2026</v>
      </c>
      <c r="C814" s="278">
        <v>7.8906685580343749E-2</v>
      </c>
      <c r="D814" s="279">
        <v>0.5708704</v>
      </c>
      <c r="E814" s="279">
        <v>0.28321856000000001</v>
      </c>
      <c r="F814" s="280">
        <v>6.700435441965627E-2</v>
      </c>
    </row>
    <row r="815" spans="1:6">
      <c r="A815" s="154" t="s">
        <v>166</v>
      </c>
      <c r="B815" s="154">
        <v>2027</v>
      </c>
      <c r="C815" s="278">
        <v>7.9041841043061375E-2</v>
      </c>
      <c r="D815" s="279">
        <v>0.57323519999999994</v>
      </c>
      <c r="E815" s="279">
        <v>0.28652928</v>
      </c>
      <c r="F815" s="280">
        <v>6.1193678956938641E-2</v>
      </c>
    </row>
    <row r="816" spans="1:6">
      <c r="A816" s="154" t="s">
        <v>166</v>
      </c>
      <c r="B816" s="154">
        <v>2028</v>
      </c>
      <c r="C816" s="278">
        <v>7.9170412477825233E-2</v>
      </c>
      <c r="D816" s="279">
        <v>0.57548479999999991</v>
      </c>
      <c r="E816" s="279">
        <v>0.28967871999999989</v>
      </c>
      <c r="F816" s="280">
        <v>5.5666067522174803E-2</v>
      </c>
    </row>
    <row r="817" spans="1:6">
      <c r="A817" s="154" t="s">
        <v>166</v>
      </c>
      <c r="B817" s="154">
        <v>2029</v>
      </c>
      <c r="C817" s="278">
        <v>7.929185121563917E-2</v>
      </c>
      <c r="D817" s="279">
        <v>0.57760959999999995</v>
      </c>
      <c r="E817" s="279">
        <v>0.29265343999999999</v>
      </c>
      <c r="F817" s="280">
        <v>5.0445108784360863E-2</v>
      </c>
    </row>
    <row r="818" spans="1:6">
      <c r="A818" s="154" t="s">
        <v>166</v>
      </c>
      <c r="B818" s="154">
        <v>2030</v>
      </c>
      <c r="C818" s="278">
        <v>7.9405608587507059E-2</v>
      </c>
      <c r="D818" s="279">
        <v>0.57959999999999989</v>
      </c>
      <c r="E818" s="279">
        <v>0.29543999999999998</v>
      </c>
      <c r="F818" s="280">
        <v>4.5554391412492991E-2</v>
      </c>
    </row>
    <row r="819" spans="1:6">
      <c r="A819" s="154" t="s">
        <v>166</v>
      </c>
      <c r="B819" s="154">
        <v>2031</v>
      </c>
      <c r="C819" s="278">
        <v>7.9511135924432735E-2</v>
      </c>
      <c r="D819" s="279">
        <v>0.58144639999999992</v>
      </c>
      <c r="E819" s="279">
        <v>0.29802496000000001</v>
      </c>
      <c r="F819" s="280">
        <v>4.101750407556732E-2</v>
      </c>
    </row>
    <row r="820" spans="1:6">
      <c r="A820" s="154" t="s">
        <v>166</v>
      </c>
      <c r="B820" s="154">
        <v>2032</v>
      </c>
      <c r="C820" s="278">
        <v>7.9607884557420044E-2</v>
      </c>
      <c r="D820" s="279">
        <v>0.58313919999999997</v>
      </c>
      <c r="E820" s="279">
        <v>0.30039487999999998</v>
      </c>
      <c r="F820" s="280">
        <v>3.6858035442580019E-2</v>
      </c>
    </row>
    <row r="821" spans="1:6">
      <c r="A821" s="154" t="s">
        <v>166</v>
      </c>
      <c r="B821" s="154">
        <v>2033</v>
      </c>
      <c r="C821" s="278">
        <v>7.9695305817472847E-2</v>
      </c>
      <c r="D821" s="279">
        <v>0.58466879999999999</v>
      </c>
      <c r="E821" s="279">
        <v>0.30253632000000003</v>
      </c>
      <c r="F821" s="280">
        <v>3.3099574182527208E-2</v>
      </c>
    </row>
    <row r="822" spans="1:6">
      <c r="A822" s="154" t="s">
        <v>166</v>
      </c>
      <c r="B822" s="154">
        <v>2034</v>
      </c>
      <c r="C822" s="278">
        <v>7.9772851035595005E-2</v>
      </c>
      <c r="D822" s="279">
        <v>0.58602559999999992</v>
      </c>
      <c r="E822" s="279">
        <v>0.30443584000000001</v>
      </c>
      <c r="F822" s="280">
        <v>2.9765708964405061E-2</v>
      </c>
    </row>
    <row r="823" spans="1:6">
      <c r="A823" s="154" t="s">
        <v>166</v>
      </c>
      <c r="B823" s="154">
        <v>2035</v>
      </c>
      <c r="C823" s="278">
        <v>7.9839971542790364E-2</v>
      </c>
      <c r="D823" s="279">
        <v>0.58719999999999994</v>
      </c>
      <c r="E823" s="279">
        <v>0.30608000000000002</v>
      </c>
      <c r="F823" s="280">
        <v>2.6880028457209701E-2</v>
      </c>
    </row>
    <row r="824" spans="1:6">
      <c r="A824" s="154" t="s">
        <v>166</v>
      </c>
      <c r="B824" s="154">
        <v>2036</v>
      </c>
      <c r="C824" s="278">
        <v>7.9896118670062771E-2</v>
      </c>
      <c r="D824" s="279">
        <v>0.58818239999999999</v>
      </c>
      <c r="E824" s="279">
        <v>0.30745536000000001</v>
      </c>
      <c r="F824" s="280">
        <v>2.446612132993729E-2</v>
      </c>
    </row>
    <row r="825" spans="1:6">
      <c r="A825" s="154" t="s">
        <v>166</v>
      </c>
      <c r="B825" s="154">
        <v>2037</v>
      </c>
      <c r="C825" s="278">
        <v>7.9940743748416088E-2</v>
      </c>
      <c r="D825" s="279">
        <v>0.58896320000000002</v>
      </c>
      <c r="E825" s="279">
        <v>0.30854848000000001</v>
      </c>
      <c r="F825" s="280">
        <v>2.2547576251583989E-2</v>
      </c>
    </row>
    <row r="826" spans="1:6">
      <c r="A826" s="154" t="s">
        <v>166</v>
      </c>
      <c r="B826" s="154">
        <v>2038</v>
      </c>
      <c r="C826" s="278">
        <v>7.997329810885416E-2</v>
      </c>
      <c r="D826" s="279">
        <v>0.58953279999999997</v>
      </c>
      <c r="E826" s="279">
        <v>0.30934592</v>
      </c>
      <c r="F826" s="280">
        <v>2.114798189114591E-2</v>
      </c>
    </row>
    <row r="827" spans="1:6">
      <c r="A827" s="154" t="s">
        <v>166</v>
      </c>
      <c r="B827" s="154">
        <v>2039</v>
      </c>
      <c r="C827" s="278">
        <v>7.9993233082380849E-2</v>
      </c>
      <c r="D827" s="279">
        <v>0.58988159999999989</v>
      </c>
      <c r="E827" s="279">
        <v>0.30983423999999998</v>
      </c>
      <c r="F827" s="280">
        <v>2.0290926917619221E-2</v>
      </c>
    </row>
    <row r="828" spans="1:6">
      <c r="A828" s="154" t="s">
        <v>166</v>
      </c>
      <c r="B828" s="154">
        <v>2040</v>
      </c>
      <c r="C828" s="278">
        <v>0.08</v>
      </c>
      <c r="D828" s="279">
        <v>0.59</v>
      </c>
      <c r="E828" s="279">
        <v>0.31</v>
      </c>
      <c r="F828" s="280">
        <v>2.000000000000007E-2</v>
      </c>
    </row>
    <row r="829" spans="1:6">
      <c r="A829" s="154" t="s">
        <v>166</v>
      </c>
      <c r="B829" s="154">
        <v>2041</v>
      </c>
      <c r="C829" s="278">
        <v>0.08</v>
      </c>
      <c r="D829" s="279">
        <v>0.59</v>
      </c>
      <c r="E829" s="279">
        <v>0.31</v>
      </c>
      <c r="F829" s="280">
        <v>2.000000000000007E-2</v>
      </c>
    </row>
    <row r="830" spans="1:6">
      <c r="A830" s="154" t="s">
        <v>166</v>
      </c>
      <c r="B830" s="154">
        <v>2042</v>
      </c>
      <c r="C830" s="278">
        <v>0.08</v>
      </c>
      <c r="D830" s="279">
        <v>0.59</v>
      </c>
      <c r="E830" s="279">
        <v>0.31</v>
      </c>
      <c r="F830" s="280">
        <v>2.000000000000007E-2</v>
      </c>
    </row>
    <row r="831" spans="1:6">
      <c r="A831" s="154" t="s">
        <v>166</v>
      </c>
      <c r="B831" s="154">
        <v>2043</v>
      </c>
      <c r="C831" s="278">
        <v>0.08</v>
      </c>
      <c r="D831" s="279">
        <v>0.59</v>
      </c>
      <c r="E831" s="279">
        <v>0.31</v>
      </c>
      <c r="F831" s="280">
        <v>2.000000000000007E-2</v>
      </c>
    </row>
    <row r="832" spans="1:6">
      <c r="A832" s="154" t="s">
        <v>166</v>
      </c>
      <c r="B832" s="154">
        <v>2044</v>
      </c>
      <c r="C832" s="278">
        <v>0.08</v>
      </c>
      <c r="D832" s="279">
        <v>0.59</v>
      </c>
      <c r="E832" s="279">
        <v>0.31</v>
      </c>
      <c r="F832" s="280">
        <v>2.000000000000007E-2</v>
      </c>
    </row>
    <row r="833" spans="1:6">
      <c r="A833" s="154" t="s">
        <v>166</v>
      </c>
      <c r="B833" s="154">
        <v>2045</v>
      </c>
      <c r="C833" s="278">
        <v>0.08</v>
      </c>
      <c r="D833" s="279">
        <v>0.59</v>
      </c>
      <c r="E833" s="279">
        <v>0.31</v>
      </c>
      <c r="F833" s="280">
        <v>2.000000000000007E-2</v>
      </c>
    </row>
    <row r="834" spans="1:6">
      <c r="A834" s="154" t="s">
        <v>166</v>
      </c>
      <c r="B834" s="154">
        <v>2046</v>
      </c>
      <c r="C834" s="278">
        <v>0.08</v>
      </c>
      <c r="D834" s="279">
        <v>0.59</v>
      </c>
      <c r="E834" s="279">
        <v>0.31</v>
      </c>
      <c r="F834" s="280">
        <v>2.000000000000007E-2</v>
      </c>
    </row>
    <row r="835" spans="1:6">
      <c r="A835" s="154" t="s">
        <v>166</v>
      </c>
      <c r="B835" s="154">
        <v>2047</v>
      </c>
      <c r="C835" s="278">
        <v>0.08</v>
      </c>
      <c r="D835" s="279">
        <v>0.59</v>
      </c>
      <c r="E835" s="279">
        <v>0.31</v>
      </c>
      <c r="F835" s="280">
        <v>2.000000000000007E-2</v>
      </c>
    </row>
    <row r="836" spans="1:6">
      <c r="A836" s="154" t="s">
        <v>166</v>
      </c>
      <c r="B836" s="154">
        <v>2048</v>
      </c>
      <c r="C836" s="278">
        <v>0.08</v>
      </c>
      <c r="D836" s="279">
        <v>0.59</v>
      </c>
      <c r="E836" s="279">
        <v>0.31</v>
      </c>
      <c r="F836" s="280">
        <v>2.000000000000007E-2</v>
      </c>
    </row>
    <row r="837" spans="1:6">
      <c r="A837" s="154" t="s">
        <v>166</v>
      </c>
      <c r="B837" s="154">
        <v>2049</v>
      </c>
      <c r="C837" s="278">
        <v>0.08</v>
      </c>
      <c r="D837" s="279">
        <v>0.59</v>
      </c>
      <c r="E837" s="279">
        <v>0.31</v>
      </c>
      <c r="F837" s="280">
        <v>2.000000000000007E-2</v>
      </c>
    </row>
    <row r="838" spans="1:6">
      <c r="A838" s="154" t="s">
        <v>166</v>
      </c>
      <c r="B838" s="154">
        <v>2050</v>
      </c>
      <c r="C838" s="278">
        <v>0.08</v>
      </c>
      <c r="D838" s="279">
        <v>0.59</v>
      </c>
      <c r="E838" s="279">
        <v>0.31</v>
      </c>
      <c r="F838" s="280">
        <v>2.000000000000007E-2</v>
      </c>
    </row>
    <row r="839" spans="1:6">
      <c r="A839" s="154" t="s">
        <v>168</v>
      </c>
      <c r="B839" s="154">
        <v>2020</v>
      </c>
      <c r="C839" s="278">
        <v>7.7988213680793131E-2</v>
      </c>
      <c r="D839" s="279">
        <v>0.55479999999999996</v>
      </c>
      <c r="E839" s="279">
        <v>0.26072000000000001</v>
      </c>
      <c r="F839" s="280">
        <v>0.1064917863192069</v>
      </c>
    </row>
    <row r="840" spans="1:6">
      <c r="A840" s="154" t="s">
        <v>168</v>
      </c>
      <c r="B840" s="154">
        <v>2021</v>
      </c>
      <c r="C840" s="278">
        <v>7.8151351262314261E-2</v>
      </c>
      <c r="D840" s="279">
        <v>0.55765439999999999</v>
      </c>
      <c r="E840" s="279">
        <v>0.26471615999999998</v>
      </c>
      <c r="F840" s="280">
        <v>9.9478088737685724E-2</v>
      </c>
    </row>
    <row r="841" spans="1:6">
      <c r="A841" s="154" t="s">
        <v>168</v>
      </c>
      <c r="B841" s="154">
        <v>2022</v>
      </c>
      <c r="C841" s="278">
        <v>7.8311196829858515E-2</v>
      </c>
      <c r="D841" s="279">
        <v>0.56045119999999993</v>
      </c>
      <c r="E841" s="279">
        <v>0.26863167999999998</v>
      </c>
      <c r="F841" s="280">
        <v>9.2605923170141463E-2</v>
      </c>
    </row>
    <row r="842" spans="1:6">
      <c r="A842" s="154" t="s">
        <v>168</v>
      </c>
      <c r="B842" s="154">
        <v>2023</v>
      </c>
      <c r="C842" s="278">
        <v>7.8467201714429752E-2</v>
      </c>
      <c r="D842" s="279">
        <v>0.56318080000000004</v>
      </c>
      <c r="E842" s="279">
        <v>0.27245311999999999</v>
      </c>
      <c r="F842" s="280">
        <v>8.5898878285570274E-2</v>
      </c>
    </row>
    <row r="843" spans="1:6">
      <c r="A843" s="154" t="s">
        <v>168</v>
      </c>
      <c r="B843" s="154">
        <v>2024</v>
      </c>
      <c r="C843" s="278">
        <v>7.8618817247031778E-2</v>
      </c>
      <c r="D843" s="279">
        <v>0.56583359999999994</v>
      </c>
      <c r="E843" s="279">
        <v>0.27616703999999997</v>
      </c>
      <c r="F843" s="280">
        <v>7.9380542752968228E-2</v>
      </c>
    </row>
    <row r="844" spans="1:6">
      <c r="A844" s="154" t="s">
        <v>168</v>
      </c>
      <c r="B844" s="154">
        <v>2025</v>
      </c>
      <c r="C844" s="278">
        <v>7.8765494758668494E-2</v>
      </c>
      <c r="D844" s="279">
        <v>0.56840000000000002</v>
      </c>
      <c r="E844" s="279">
        <v>0.27976000000000001</v>
      </c>
      <c r="F844" s="280">
        <v>7.3074505241331494E-2</v>
      </c>
    </row>
    <row r="845" spans="1:6">
      <c r="A845" s="154" t="s">
        <v>168</v>
      </c>
      <c r="B845" s="154">
        <v>2026</v>
      </c>
      <c r="C845" s="278">
        <v>7.8906685580343749E-2</v>
      </c>
      <c r="D845" s="279">
        <v>0.5708704</v>
      </c>
      <c r="E845" s="279">
        <v>0.28321856000000001</v>
      </c>
      <c r="F845" s="280">
        <v>6.700435441965627E-2</v>
      </c>
    </row>
    <row r="846" spans="1:6">
      <c r="A846" s="154" t="s">
        <v>168</v>
      </c>
      <c r="B846" s="154">
        <v>2027</v>
      </c>
      <c r="C846" s="278">
        <v>7.9041841043061375E-2</v>
      </c>
      <c r="D846" s="279">
        <v>0.57323519999999994</v>
      </c>
      <c r="E846" s="279">
        <v>0.28652928</v>
      </c>
      <c r="F846" s="280">
        <v>6.1193678956938641E-2</v>
      </c>
    </row>
    <row r="847" spans="1:6">
      <c r="A847" s="154" t="s">
        <v>168</v>
      </c>
      <c r="B847" s="154">
        <v>2028</v>
      </c>
      <c r="C847" s="278">
        <v>7.9170412477825233E-2</v>
      </c>
      <c r="D847" s="279">
        <v>0.57548479999999991</v>
      </c>
      <c r="E847" s="279">
        <v>0.28967871999999989</v>
      </c>
      <c r="F847" s="280">
        <v>5.5666067522174803E-2</v>
      </c>
    </row>
    <row r="848" spans="1:6">
      <c r="A848" s="154" t="s">
        <v>168</v>
      </c>
      <c r="B848" s="154">
        <v>2029</v>
      </c>
      <c r="C848" s="278">
        <v>7.929185121563917E-2</v>
      </c>
      <c r="D848" s="279">
        <v>0.57760959999999995</v>
      </c>
      <c r="E848" s="279">
        <v>0.29265343999999999</v>
      </c>
      <c r="F848" s="280">
        <v>5.0445108784360863E-2</v>
      </c>
    </row>
    <row r="849" spans="1:6">
      <c r="A849" s="154" t="s">
        <v>168</v>
      </c>
      <c r="B849" s="154">
        <v>2030</v>
      </c>
      <c r="C849" s="278">
        <v>7.9405608587507059E-2</v>
      </c>
      <c r="D849" s="279">
        <v>0.57959999999999989</v>
      </c>
      <c r="E849" s="279">
        <v>0.29543999999999998</v>
      </c>
      <c r="F849" s="280">
        <v>4.5554391412492991E-2</v>
      </c>
    </row>
    <row r="850" spans="1:6">
      <c r="A850" s="154" t="s">
        <v>168</v>
      </c>
      <c r="B850" s="154">
        <v>2031</v>
      </c>
      <c r="C850" s="278">
        <v>7.9511135924432735E-2</v>
      </c>
      <c r="D850" s="279">
        <v>0.58144639999999992</v>
      </c>
      <c r="E850" s="279">
        <v>0.29802496000000001</v>
      </c>
      <c r="F850" s="280">
        <v>4.101750407556732E-2</v>
      </c>
    </row>
    <row r="851" spans="1:6">
      <c r="A851" s="154" t="s">
        <v>168</v>
      </c>
      <c r="B851" s="154">
        <v>2032</v>
      </c>
      <c r="C851" s="278">
        <v>7.9607884557420044E-2</v>
      </c>
      <c r="D851" s="279">
        <v>0.58313919999999997</v>
      </c>
      <c r="E851" s="279">
        <v>0.30039487999999998</v>
      </c>
      <c r="F851" s="280">
        <v>3.6858035442580019E-2</v>
      </c>
    </row>
    <row r="852" spans="1:6">
      <c r="A852" s="154" t="s">
        <v>168</v>
      </c>
      <c r="B852" s="154">
        <v>2033</v>
      </c>
      <c r="C852" s="278">
        <v>7.9695305817472847E-2</v>
      </c>
      <c r="D852" s="279">
        <v>0.58466879999999999</v>
      </c>
      <c r="E852" s="279">
        <v>0.30253632000000003</v>
      </c>
      <c r="F852" s="280">
        <v>3.3099574182527208E-2</v>
      </c>
    </row>
    <row r="853" spans="1:6">
      <c r="A853" s="154" t="s">
        <v>168</v>
      </c>
      <c r="B853" s="154">
        <v>2034</v>
      </c>
      <c r="C853" s="278">
        <v>7.9772851035595005E-2</v>
      </c>
      <c r="D853" s="279">
        <v>0.58602559999999992</v>
      </c>
      <c r="E853" s="279">
        <v>0.30443584000000001</v>
      </c>
      <c r="F853" s="280">
        <v>2.9765708964405061E-2</v>
      </c>
    </row>
    <row r="854" spans="1:6">
      <c r="A854" s="154" t="s">
        <v>168</v>
      </c>
      <c r="B854" s="154">
        <v>2035</v>
      </c>
      <c r="C854" s="278">
        <v>7.9839971542790364E-2</v>
      </c>
      <c r="D854" s="279">
        <v>0.58719999999999994</v>
      </c>
      <c r="E854" s="279">
        <v>0.30608000000000002</v>
      </c>
      <c r="F854" s="280">
        <v>2.6880028457209701E-2</v>
      </c>
    </row>
    <row r="855" spans="1:6">
      <c r="A855" s="154" t="s">
        <v>168</v>
      </c>
      <c r="B855" s="154">
        <v>2036</v>
      </c>
      <c r="C855" s="278">
        <v>7.9896118670062771E-2</v>
      </c>
      <c r="D855" s="279">
        <v>0.58818239999999999</v>
      </c>
      <c r="E855" s="279">
        <v>0.30745536000000001</v>
      </c>
      <c r="F855" s="280">
        <v>2.446612132993729E-2</v>
      </c>
    </row>
    <row r="856" spans="1:6">
      <c r="A856" s="154" t="s">
        <v>168</v>
      </c>
      <c r="B856" s="154">
        <v>2037</v>
      </c>
      <c r="C856" s="278">
        <v>7.9940743748416088E-2</v>
      </c>
      <c r="D856" s="279">
        <v>0.58896320000000002</v>
      </c>
      <c r="E856" s="279">
        <v>0.30854848000000001</v>
      </c>
      <c r="F856" s="280">
        <v>2.2547576251583989E-2</v>
      </c>
    </row>
    <row r="857" spans="1:6">
      <c r="A857" s="154" t="s">
        <v>168</v>
      </c>
      <c r="B857" s="154">
        <v>2038</v>
      </c>
      <c r="C857" s="278">
        <v>7.997329810885416E-2</v>
      </c>
      <c r="D857" s="279">
        <v>0.58953279999999997</v>
      </c>
      <c r="E857" s="279">
        <v>0.30934592</v>
      </c>
      <c r="F857" s="280">
        <v>2.114798189114591E-2</v>
      </c>
    </row>
    <row r="858" spans="1:6">
      <c r="A858" s="154" t="s">
        <v>168</v>
      </c>
      <c r="B858" s="154">
        <v>2039</v>
      </c>
      <c r="C858" s="278">
        <v>7.9993233082380849E-2</v>
      </c>
      <c r="D858" s="279">
        <v>0.58988159999999989</v>
      </c>
      <c r="E858" s="279">
        <v>0.30983423999999998</v>
      </c>
      <c r="F858" s="280">
        <v>2.0290926917619221E-2</v>
      </c>
    </row>
    <row r="859" spans="1:6">
      <c r="A859" s="154" t="s">
        <v>168</v>
      </c>
      <c r="B859" s="154">
        <v>2040</v>
      </c>
      <c r="C859" s="278">
        <v>0.08</v>
      </c>
      <c r="D859" s="279">
        <v>0.59</v>
      </c>
      <c r="E859" s="279">
        <v>0.31</v>
      </c>
      <c r="F859" s="280">
        <v>2.000000000000007E-2</v>
      </c>
    </row>
    <row r="860" spans="1:6">
      <c r="A860" s="154" t="s">
        <v>168</v>
      </c>
      <c r="B860" s="154">
        <v>2041</v>
      </c>
      <c r="C860" s="278">
        <v>0.08</v>
      </c>
      <c r="D860" s="279">
        <v>0.59</v>
      </c>
      <c r="E860" s="279">
        <v>0.31</v>
      </c>
      <c r="F860" s="280">
        <v>2.000000000000007E-2</v>
      </c>
    </row>
    <row r="861" spans="1:6">
      <c r="A861" s="154" t="s">
        <v>168</v>
      </c>
      <c r="B861" s="154">
        <v>2042</v>
      </c>
      <c r="C861" s="278">
        <v>0.08</v>
      </c>
      <c r="D861" s="279">
        <v>0.59</v>
      </c>
      <c r="E861" s="279">
        <v>0.31</v>
      </c>
      <c r="F861" s="280">
        <v>2.000000000000007E-2</v>
      </c>
    </row>
    <row r="862" spans="1:6">
      <c r="A862" s="154" t="s">
        <v>168</v>
      </c>
      <c r="B862" s="154">
        <v>2043</v>
      </c>
      <c r="C862" s="278">
        <v>0.08</v>
      </c>
      <c r="D862" s="279">
        <v>0.59</v>
      </c>
      <c r="E862" s="279">
        <v>0.31</v>
      </c>
      <c r="F862" s="280">
        <v>2.000000000000007E-2</v>
      </c>
    </row>
    <row r="863" spans="1:6">
      <c r="A863" s="154" t="s">
        <v>168</v>
      </c>
      <c r="B863" s="154">
        <v>2044</v>
      </c>
      <c r="C863" s="278">
        <v>0.08</v>
      </c>
      <c r="D863" s="279">
        <v>0.59</v>
      </c>
      <c r="E863" s="279">
        <v>0.31</v>
      </c>
      <c r="F863" s="280">
        <v>2.000000000000007E-2</v>
      </c>
    </row>
    <row r="864" spans="1:6">
      <c r="A864" s="154" t="s">
        <v>168</v>
      </c>
      <c r="B864" s="154">
        <v>2045</v>
      </c>
      <c r="C864" s="278">
        <v>0.08</v>
      </c>
      <c r="D864" s="279">
        <v>0.59</v>
      </c>
      <c r="E864" s="279">
        <v>0.31</v>
      </c>
      <c r="F864" s="280">
        <v>2.000000000000007E-2</v>
      </c>
    </row>
    <row r="865" spans="1:6">
      <c r="A865" s="154" t="s">
        <v>168</v>
      </c>
      <c r="B865" s="154">
        <v>2046</v>
      </c>
      <c r="C865" s="278">
        <v>0.08</v>
      </c>
      <c r="D865" s="279">
        <v>0.59</v>
      </c>
      <c r="E865" s="279">
        <v>0.31</v>
      </c>
      <c r="F865" s="280">
        <v>2.000000000000007E-2</v>
      </c>
    </row>
    <row r="866" spans="1:6">
      <c r="A866" s="154" t="s">
        <v>168</v>
      </c>
      <c r="B866" s="154">
        <v>2047</v>
      </c>
      <c r="C866" s="278">
        <v>0.08</v>
      </c>
      <c r="D866" s="279">
        <v>0.59</v>
      </c>
      <c r="E866" s="279">
        <v>0.31</v>
      </c>
      <c r="F866" s="280">
        <v>2.000000000000007E-2</v>
      </c>
    </row>
    <row r="867" spans="1:6">
      <c r="A867" s="154" t="s">
        <v>168</v>
      </c>
      <c r="B867" s="154">
        <v>2048</v>
      </c>
      <c r="C867" s="278">
        <v>0.08</v>
      </c>
      <c r="D867" s="279">
        <v>0.59</v>
      </c>
      <c r="E867" s="279">
        <v>0.31</v>
      </c>
      <c r="F867" s="280">
        <v>2.000000000000007E-2</v>
      </c>
    </row>
    <row r="868" spans="1:6">
      <c r="A868" s="154" t="s">
        <v>168</v>
      </c>
      <c r="B868" s="154">
        <v>2049</v>
      </c>
      <c r="C868" s="278">
        <v>0.08</v>
      </c>
      <c r="D868" s="279">
        <v>0.59</v>
      </c>
      <c r="E868" s="279">
        <v>0.31</v>
      </c>
      <c r="F868" s="280">
        <v>2.000000000000007E-2</v>
      </c>
    </row>
    <row r="869" spans="1:6" ht="15" thickBot="1">
      <c r="A869" s="155" t="s">
        <v>168</v>
      </c>
      <c r="B869" s="155">
        <v>2050</v>
      </c>
      <c r="C869" s="281">
        <v>0.08</v>
      </c>
      <c r="D869" s="282">
        <v>0.59</v>
      </c>
      <c r="E869" s="282">
        <v>0.31</v>
      </c>
      <c r="F869" s="283">
        <v>2.000000000000007E-2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094C-1FA6-4027-A038-4D5F18990107}">
  <sheetPr>
    <tabColor rgb="FFFFFF00"/>
  </sheetPr>
  <dimension ref="A1:J92"/>
  <sheetViews>
    <sheetView zoomScale="85" zoomScaleNormal="85" workbookViewId="0"/>
    <sheetView workbookViewId="1"/>
  </sheetViews>
  <sheetFormatPr defaultColWidth="9.109375" defaultRowHeight="14.4"/>
  <cols>
    <col min="1" max="1" width="37.33203125" bestFit="1" customWidth="1"/>
    <col min="2" max="2" width="32.88671875" customWidth="1"/>
    <col min="3" max="3" width="20.44140625" bestFit="1" customWidth="1"/>
    <col min="4" max="4" width="32.5546875" customWidth="1"/>
    <col min="5" max="5" width="26.109375" customWidth="1"/>
    <col min="6" max="6" width="12.5546875" bestFit="1" customWidth="1"/>
  </cols>
  <sheetData>
    <row r="1" spans="1:10">
      <c r="A1" s="54" t="s">
        <v>917</v>
      </c>
      <c r="B1" s="54" t="s">
        <v>918</v>
      </c>
      <c r="C1" s="54" t="s">
        <v>919</v>
      </c>
      <c r="D1" s="54" t="s">
        <v>920</v>
      </c>
      <c r="E1" s="54" t="s">
        <v>921</v>
      </c>
      <c r="F1" s="175"/>
      <c r="G1" s="175"/>
      <c r="H1" s="175"/>
      <c r="I1" s="175"/>
      <c r="J1" s="175"/>
    </row>
    <row r="2" spans="1:10" s="233" customFormat="1" ht="100.8">
      <c r="A2" s="177" t="s">
        <v>922</v>
      </c>
      <c r="B2" s="233" t="s">
        <v>923</v>
      </c>
      <c r="C2" s="177" t="s">
        <v>924</v>
      </c>
      <c r="D2" s="177" t="s">
        <v>925</v>
      </c>
      <c r="E2" s="177" t="s">
        <v>926</v>
      </c>
    </row>
    <row r="3" spans="1:10">
      <c r="A3" s="114"/>
      <c r="C3" s="114"/>
      <c r="D3" s="114"/>
      <c r="E3" s="114"/>
    </row>
    <row r="5" spans="1:10" ht="25.8">
      <c r="A5" s="242" t="s">
        <v>927</v>
      </c>
    </row>
    <row r="6" spans="1:10" ht="25.8">
      <c r="A6" t="s">
        <v>928</v>
      </c>
      <c r="D6" s="235"/>
      <c r="H6" s="243" t="s">
        <v>929</v>
      </c>
    </row>
    <row r="7" spans="1:10" ht="15" thickBot="1"/>
    <row r="8" spans="1:10" ht="16.8" thickBot="1">
      <c r="A8" s="239" t="s">
        <v>930</v>
      </c>
      <c r="B8" s="240" t="s">
        <v>931</v>
      </c>
      <c r="C8" s="240" t="s">
        <v>932</v>
      </c>
      <c r="D8" s="240" t="s">
        <v>933</v>
      </c>
      <c r="E8" s="240" t="s">
        <v>934</v>
      </c>
      <c r="F8" s="241" t="s">
        <v>935</v>
      </c>
    </row>
    <row r="9" spans="1:10">
      <c r="A9" s="127" t="s">
        <v>115</v>
      </c>
      <c r="B9" t="s">
        <v>280</v>
      </c>
      <c r="C9" t="s">
        <v>936</v>
      </c>
      <c r="D9" s="68">
        <v>-7073631498</v>
      </c>
      <c r="E9" s="68">
        <v>568941732.60000002</v>
      </c>
      <c r="F9" s="236">
        <v>0.75545326800000001</v>
      </c>
      <c r="H9" t="s">
        <v>937</v>
      </c>
    </row>
    <row r="10" spans="1:10">
      <c r="A10" s="127" t="s">
        <v>115</v>
      </c>
      <c r="B10" t="s">
        <v>280</v>
      </c>
      <c r="C10" t="s">
        <v>938</v>
      </c>
      <c r="D10" s="68">
        <v>-5350028250</v>
      </c>
      <c r="E10" s="68">
        <v>432393246.89999998</v>
      </c>
      <c r="F10" s="236">
        <v>0.82629105000000003</v>
      </c>
    </row>
    <row r="11" spans="1:10">
      <c r="A11" s="127" t="s">
        <v>115</v>
      </c>
      <c r="B11" t="s">
        <v>280</v>
      </c>
      <c r="C11" t="s">
        <v>939</v>
      </c>
      <c r="D11" s="68">
        <v>-5770151329</v>
      </c>
      <c r="E11" s="68">
        <v>473994630.5</v>
      </c>
      <c r="F11" s="236">
        <v>0.29951879199999998</v>
      </c>
    </row>
    <row r="12" spans="1:10">
      <c r="A12" s="127" t="s">
        <v>117</v>
      </c>
      <c r="B12" t="s">
        <v>301</v>
      </c>
      <c r="C12" t="s">
        <v>936</v>
      </c>
      <c r="D12" s="68">
        <v>-7661589085</v>
      </c>
      <c r="E12" s="68">
        <v>615056222.39999998</v>
      </c>
      <c r="F12" s="236">
        <v>0.83645192400000001</v>
      </c>
    </row>
    <row r="13" spans="1:10">
      <c r="A13" s="127" t="s">
        <v>117</v>
      </c>
      <c r="B13" t="s">
        <v>301</v>
      </c>
      <c r="C13" t="s">
        <v>938</v>
      </c>
      <c r="D13" s="68">
        <v>-10463351544</v>
      </c>
      <c r="E13" s="68">
        <v>839956324.5</v>
      </c>
      <c r="F13" s="236">
        <v>0.86731831299999995</v>
      </c>
    </row>
    <row r="14" spans="1:10">
      <c r="A14" s="127" t="s">
        <v>117</v>
      </c>
      <c r="B14" t="s">
        <v>301</v>
      </c>
      <c r="C14" t="s">
        <v>939</v>
      </c>
      <c r="D14" s="68">
        <v>-24813947850</v>
      </c>
      <c r="E14" s="68">
        <v>1995168431</v>
      </c>
      <c r="F14" s="236">
        <v>7.7102200999999995E-2</v>
      </c>
    </row>
    <row r="15" spans="1:10">
      <c r="A15" s="127" t="s">
        <v>119</v>
      </c>
      <c r="B15" t="s">
        <v>331</v>
      </c>
      <c r="C15" t="s">
        <v>936</v>
      </c>
      <c r="D15" s="68">
        <v>-1931930983</v>
      </c>
      <c r="E15" s="68">
        <v>186176882.80000001</v>
      </c>
      <c r="F15" s="236">
        <v>0.78090120699999999</v>
      </c>
    </row>
    <row r="16" spans="1:10">
      <c r="A16" s="127" t="s">
        <v>119</v>
      </c>
      <c r="B16" t="s">
        <v>331</v>
      </c>
      <c r="C16" t="s">
        <v>938</v>
      </c>
      <c r="D16" s="68">
        <v>-742284819.20000005</v>
      </c>
      <c r="E16" s="68">
        <v>72186749.819999993</v>
      </c>
      <c r="F16" s="236">
        <v>0.71745418500000002</v>
      </c>
    </row>
    <row r="17" spans="1:6">
      <c r="A17" s="127" t="s">
        <v>119</v>
      </c>
      <c r="B17" t="s">
        <v>331</v>
      </c>
      <c r="C17" t="s">
        <v>939</v>
      </c>
      <c r="D17" s="68">
        <v>-3027338536</v>
      </c>
      <c r="E17" s="68">
        <v>297522058.89999998</v>
      </c>
      <c r="F17" s="236">
        <v>0.61430702999999998</v>
      </c>
    </row>
    <row r="18" spans="1:6">
      <c r="A18" s="127" t="s">
        <v>121</v>
      </c>
      <c r="B18" t="s">
        <v>315</v>
      </c>
      <c r="C18" t="s">
        <v>936</v>
      </c>
      <c r="D18" s="68">
        <v>-62633790.530000001</v>
      </c>
      <c r="E18" s="68">
        <v>6472206468</v>
      </c>
      <c r="F18" s="236">
        <v>0.60934414800000003</v>
      </c>
    </row>
    <row r="19" spans="1:6">
      <c r="A19" s="127" t="s">
        <v>121</v>
      </c>
      <c r="B19" t="s">
        <v>315</v>
      </c>
      <c r="C19" t="s">
        <v>938</v>
      </c>
      <c r="D19" s="68">
        <v>-115853573.3</v>
      </c>
      <c r="E19" s="68">
        <v>12446577.199999999</v>
      </c>
      <c r="F19" s="236">
        <v>0.46941887100000002</v>
      </c>
    </row>
    <row r="20" spans="1:6">
      <c r="A20" s="127" t="s">
        <v>121</v>
      </c>
      <c r="B20" t="s">
        <v>315</v>
      </c>
      <c r="C20" t="s">
        <v>939</v>
      </c>
      <c r="D20" s="68">
        <v>0</v>
      </c>
      <c r="E20" s="68">
        <v>0</v>
      </c>
      <c r="F20" s="236" t="s">
        <v>940</v>
      </c>
    </row>
    <row r="21" spans="1:6">
      <c r="A21" s="127" t="s">
        <v>941</v>
      </c>
      <c r="B21" t="s">
        <v>291</v>
      </c>
      <c r="C21" t="s">
        <v>936</v>
      </c>
      <c r="D21" s="68">
        <v>-5064009052</v>
      </c>
      <c r="E21" s="68">
        <v>434440511.80000001</v>
      </c>
      <c r="F21" s="236">
        <v>0.77736582300000001</v>
      </c>
    </row>
    <row r="22" spans="1:6">
      <c r="A22" s="127" t="s">
        <v>941</v>
      </c>
      <c r="B22" t="s">
        <v>291</v>
      </c>
      <c r="C22" t="s">
        <v>938</v>
      </c>
      <c r="D22" s="68">
        <v>-3760418097</v>
      </c>
      <c r="E22" s="68">
        <v>325888746.69999999</v>
      </c>
      <c r="F22" s="236">
        <v>0.86839064200000005</v>
      </c>
    </row>
    <row r="23" spans="1:6">
      <c r="A23" s="127" t="s">
        <v>941</v>
      </c>
      <c r="B23" t="s">
        <v>291</v>
      </c>
      <c r="C23" t="s">
        <v>939</v>
      </c>
      <c r="D23" s="68">
        <v>-6936095645</v>
      </c>
      <c r="E23" s="68">
        <v>602408180.29999995</v>
      </c>
      <c r="F23" s="236">
        <v>0.56109988600000005</v>
      </c>
    </row>
    <row r="24" spans="1:6">
      <c r="A24" s="127" t="s">
        <v>125</v>
      </c>
      <c r="B24" t="s">
        <v>318</v>
      </c>
      <c r="C24" t="s">
        <v>936</v>
      </c>
      <c r="D24" s="68">
        <v>-41835638547</v>
      </c>
      <c r="E24" s="68">
        <v>2862842551</v>
      </c>
      <c r="F24" s="236">
        <v>0.93788225700000005</v>
      </c>
    </row>
    <row r="25" spans="1:6">
      <c r="A25" s="127" t="s">
        <v>125</v>
      </c>
      <c r="B25" t="s">
        <v>318</v>
      </c>
      <c r="C25" t="s">
        <v>938</v>
      </c>
      <c r="D25" s="68">
        <v>-49404524210</v>
      </c>
      <c r="E25" s="68">
        <v>3373387607</v>
      </c>
      <c r="F25" s="236">
        <v>0.91334372200000002</v>
      </c>
    </row>
    <row r="26" spans="1:6">
      <c r="A26" s="127" t="s">
        <v>125</v>
      </c>
      <c r="B26" t="s">
        <v>318</v>
      </c>
      <c r="C26" t="s">
        <v>939</v>
      </c>
      <c r="D26" s="68">
        <v>-28802277519</v>
      </c>
      <c r="E26" s="68">
        <v>2051060554</v>
      </c>
      <c r="F26" s="236">
        <v>0.41422610399999998</v>
      </c>
    </row>
    <row r="27" spans="1:6">
      <c r="A27" s="127" t="s">
        <v>127</v>
      </c>
      <c r="B27" t="s">
        <v>321</v>
      </c>
      <c r="C27" t="s">
        <v>936</v>
      </c>
      <c r="D27" s="68">
        <v>-2059218059</v>
      </c>
      <c r="E27" s="68">
        <v>170708614.80000001</v>
      </c>
      <c r="F27" s="236">
        <v>0.77188533699999995</v>
      </c>
    </row>
    <row r="28" spans="1:6">
      <c r="A28" s="127" t="s">
        <v>127</v>
      </c>
      <c r="B28" t="s">
        <v>321</v>
      </c>
      <c r="C28" t="s">
        <v>938</v>
      </c>
      <c r="D28" s="68">
        <v>-5036359090</v>
      </c>
      <c r="E28" s="68">
        <v>413041837.5</v>
      </c>
      <c r="F28" s="236">
        <v>0.76714042900000001</v>
      </c>
    </row>
    <row r="29" spans="1:6">
      <c r="A29" s="127" t="s">
        <v>127</v>
      </c>
      <c r="B29" t="s">
        <v>321</v>
      </c>
      <c r="C29" t="s">
        <v>939</v>
      </c>
      <c r="D29" s="68">
        <v>7494393483</v>
      </c>
      <c r="E29" s="68">
        <v>-581224862.39999998</v>
      </c>
      <c r="F29" s="236">
        <v>4.7135085E-2</v>
      </c>
    </row>
    <row r="30" spans="1:6">
      <c r="A30" s="127" t="s">
        <v>131</v>
      </c>
      <c r="B30" t="s">
        <v>327</v>
      </c>
      <c r="C30" t="s">
        <v>936</v>
      </c>
      <c r="D30" s="68">
        <v>-181582728.09999999</v>
      </c>
      <c r="E30" s="68">
        <v>19892126.34</v>
      </c>
      <c r="F30" s="236">
        <v>0.88430429799999999</v>
      </c>
    </row>
    <row r="31" spans="1:6">
      <c r="A31" s="127" t="s">
        <v>131</v>
      </c>
      <c r="B31" t="s">
        <v>327</v>
      </c>
      <c r="C31" t="s">
        <v>938</v>
      </c>
      <c r="D31" s="68">
        <v>-394013041.80000001</v>
      </c>
      <c r="E31" s="68">
        <v>42029662.140000001</v>
      </c>
      <c r="F31" s="236">
        <v>0.62257834300000003</v>
      </c>
    </row>
    <row r="32" spans="1:6">
      <c r="A32" s="127" t="s">
        <v>131</v>
      </c>
      <c r="B32" t="s">
        <v>327</v>
      </c>
      <c r="C32" t="s">
        <v>939</v>
      </c>
      <c r="D32" s="68">
        <v>-408876853.5</v>
      </c>
      <c r="E32" s="68">
        <v>44070645.420000002</v>
      </c>
      <c r="F32" s="236">
        <v>0.60226975500000002</v>
      </c>
    </row>
    <row r="33" spans="1:6">
      <c r="A33" s="127" t="s">
        <v>139</v>
      </c>
      <c r="B33" t="s">
        <v>942</v>
      </c>
      <c r="C33" t="s">
        <v>936</v>
      </c>
      <c r="D33" s="68">
        <v>70919601.349999994</v>
      </c>
      <c r="E33" s="68">
        <v>-3674913961</v>
      </c>
      <c r="F33" s="236">
        <v>5.2980300000000002E-4</v>
      </c>
    </row>
    <row r="34" spans="1:6">
      <c r="A34" s="127" t="s">
        <v>139</v>
      </c>
      <c r="B34" t="s">
        <v>942</v>
      </c>
      <c r="C34" t="s">
        <v>938</v>
      </c>
      <c r="D34" s="68">
        <v>-366409732.10000002</v>
      </c>
      <c r="E34" s="68">
        <v>34910856.759999998</v>
      </c>
      <c r="F34" s="236">
        <v>2.9370111000000001E-2</v>
      </c>
    </row>
    <row r="35" spans="1:6">
      <c r="A35" s="127" t="s">
        <v>139</v>
      </c>
      <c r="B35" t="s">
        <v>942</v>
      </c>
      <c r="C35" t="s">
        <v>939</v>
      </c>
      <c r="D35" s="68">
        <v>1798224761</v>
      </c>
      <c r="E35" s="68">
        <v>-138157602.19999999</v>
      </c>
      <c r="F35" s="236">
        <v>5.3046190999999999E-2</v>
      </c>
    </row>
    <row r="36" spans="1:6">
      <c r="A36" s="127" t="s">
        <v>129</v>
      </c>
      <c r="B36" t="s">
        <v>319</v>
      </c>
      <c r="C36" t="s">
        <v>936</v>
      </c>
      <c r="D36" s="68">
        <v>-11066188351</v>
      </c>
      <c r="E36" s="68">
        <v>818059598.29999995</v>
      </c>
      <c r="F36" s="236">
        <v>0.72007861699999998</v>
      </c>
    </row>
    <row r="37" spans="1:6">
      <c r="A37" s="127" t="s">
        <v>129</v>
      </c>
      <c r="B37" t="s">
        <v>319</v>
      </c>
      <c r="C37" t="s">
        <v>938</v>
      </c>
      <c r="D37" s="68">
        <v>-14566375699</v>
      </c>
      <c r="E37" s="68">
        <v>1075666987</v>
      </c>
      <c r="F37" s="236">
        <v>0.66711961200000003</v>
      </c>
    </row>
    <row r="38" spans="1:6">
      <c r="A38" s="127" t="s">
        <v>129</v>
      </c>
      <c r="B38" t="s">
        <v>319</v>
      </c>
      <c r="C38" t="s">
        <v>939</v>
      </c>
      <c r="D38" s="68">
        <v>-35573617640</v>
      </c>
      <c r="E38" s="68">
        <v>2660296423</v>
      </c>
      <c r="F38" s="236">
        <v>0.741578034</v>
      </c>
    </row>
    <row r="39" spans="1:6">
      <c r="A39" s="127" t="s">
        <v>943</v>
      </c>
      <c r="B39" t="s">
        <v>943</v>
      </c>
      <c r="C39" t="s">
        <v>936</v>
      </c>
      <c r="D39" s="68">
        <v>-73654574337</v>
      </c>
      <c r="E39" s="68">
        <v>4578972159</v>
      </c>
      <c r="F39" s="236">
        <v>0.814726214</v>
      </c>
    </row>
    <row r="40" spans="1:6">
      <c r="A40" s="127" t="s">
        <v>943</v>
      </c>
      <c r="B40" t="s">
        <v>943</v>
      </c>
      <c r="C40" t="s">
        <v>938</v>
      </c>
      <c r="D40" s="68">
        <v>-48619962625</v>
      </c>
      <c r="E40" s="68">
        <v>3044026744</v>
      </c>
      <c r="F40" s="236">
        <v>0.84725145800000001</v>
      </c>
    </row>
    <row r="41" spans="1:6">
      <c r="A41" s="127" t="s">
        <v>943</v>
      </c>
      <c r="B41" t="s">
        <v>943</v>
      </c>
      <c r="C41" t="s">
        <v>939</v>
      </c>
      <c r="D41" s="68">
        <v>-4.14069E+16</v>
      </c>
      <c r="E41" s="68">
        <v>26240966170</v>
      </c>
      <c r="F41" s="236">
        <v>0.67423318399999999</v>
      </c>
    </row>
    <row r="42" spans="1:6">
      <c r="A42" s="127" t="s">
        <v>133</v>
      </c>
      <c r="B42" t="s">
        <v>335</v>
      </c>
      <c r="C42" t="s">
        <v>936</v>
      </c>
      <c r="D42" s="68">
        <v>192964169.69999999</v>
      </c>
      <c r="E42" s="68">
        <v>-14488448.08</v>
      </c>
      <c r="F42" s="236">
        <v>0.32252413499999999</v>
      </c>
    </row>
    <row r="43" spans="1:6">
      <c r="A43" s="127" t="s">
        <v>133</v>
      </c>
      <c r="B43" t="s">
        <v>335</v>
      </c>
      <c r="C43" t="s">
        <v>938</v>
      </c>
      <c r="D43" s="68">
        <v>-1226691249</v>
      </c>
      <c r="E43" s="68">
        <v>103452585.09999999</v>
      </c>
      <c r="F43" s="236">
        <v>0.42670377999999998</v>
      </c>
    </row>
    <row r="44" spans="1:6">
      <c r="A44" s="127" t="s">
        <v>133</v>
      </c>
      <c r="B44" t="s">
        <v>335</v>
      </c>
      <c r="C44" t="s">
        <v>939</v>
      </c>
      <c r="D44" s="68">
        <v>-508370340.69999999</v>
      </c>
      <c r="E44" s="68">
        <v>46809044.729999997</v>
      </c>
      <c r="F44" s="236">
        <v>0.19556802000000001</v>
      </c>
    </row>
    <row r="45" spans="1:6">
      <c r="A45" s="127" t="s">
        <v>135</v>
      </c>
      <c r="B45" t="s">
        <v>334</v>
      </c>
      <c r="C45" t="s">
        <v>936</v>
      </c>
      <c r="D45" s="68">
        <v>-17114337806</v>
      </c>
      <c r="E45" s="68">
        <v>1202950497</v>
      </c>
      <c r="F45" s="236">
        <v>0.85201428599999995</v>
      </c>
    </row>
    <row r="46" spans="1:6">
      <c r="A46" s="127" t="s">
        <v>135</v>
      </c>
      <c r="B46" t="s">
        <v>334</v>
      </c>
      <c r="C46" t="s">
        <v>938</v>
      </c>
      <c r="D46" s="68">
        <v>-23338888425</v>
      </c>
      <c r="E46" s="68">
        <v>1645460157</v>
      </c>
      <c r="F46" s="236">
        <v>0.85343474200000002</v>
      </c>
    </row>
    <row r="47" spans="1:6">
      <c r="A47" s="127" t="s">
        <v>135</v>
      </c>
      <c r="B47" t="s">
        <v>334</v>
      </c>
      <c r="C47" t="s">
        <v>939</v>
      </c>
      <c r="D47" s="68">
        <v>-32796873703</v>
      </c>
      <c r="E47" s="68">
        <v>2344863569</v>
      </c>
      <c r="F47" s="236">
        <v>0.61441663199999996</v>
      </c>
    </row>
    <row r="48" spans="1:6">
      <c r="A48" s="127" t="s">
        <v>141</v>
      </c>
      <c r="B48" t="s">
        <v>300</v>
      </c>
      <c r="C48" t="s">
        <v>936</v>
      </c>
      <c r="D48" s="68">
        <v>-1033902603</v>
      </c>
      <c r="E48" s="68">
        <v>98157945.670000002</v>
      </c>
      <c r="F48" s="236">
        <v>0.46417110900000003</v>
      </c>
    </row>
    <row r="49" spans="1:6">
      <c r="A49" s="127" t="s">
        <v>141</v>
      </c>
      <c r="B49" t="s">
        <v>300</v>
      </c>
      <c r="C49" t="s">
        <v>938</v>
      </c>
      <c r="D49" s="68">
        <v>-1284322049</v>
      </c>
      <c r="E49" s="68">
        <v>122155324</v>
      </c>
      <c r="F49" s="236">
        <v>0.49625841599999998</v>
      </c>
    </row>
    <row r="50" spans="1:6">
      <c r="A50" s="127" t="s">
        <v>141</v>
      </c>
      <c r="B50" t="s">
        <v>300</v>
      </c>
      <c r="C50" t="s">
        <v>939</v>
      </c>
      <c r="D50" s="68">
        <v>-640602192.79999995</v>
      </c>
      <c r="E50" s="68">
        <v>64230046.960000001</v>
      </c>
      <c r="F50" s="236">
        <v>0.40412070500000002</v>
      </c>
    </row>
    <row r="51" spans="1:6">
      <c r="A51" s="127" t="s">
        <v>143</v>
      </c>
      <c r="B51" t="s">
        <v>324</v>
      </c>
      <c r="C51" t="s">
        <v>936</v>
      </c>
      <c r="D51" s="68">
        <v>-4116432158</v>
      </c>
      <c r="E51" s="68">
        <v>363982403.80000001</v>
      </c>
      <c r="F51" s="236">
        <v>0.79201222699999996</v>
      </c>
    </row>
    <row r="52" spans="1:6">
      <c r="A52" s="127" t="s">
        <v>143</v>
      </c>
      <c r="B52" t="s">
        <v>324</v>
      </c>
      <c r="C52" t="s">
        <v>938</v>
      </c>
      <c r="D52" s="68">
        <v>-3403896509</v>
      </c>
      <c r="E52" s="68">
        <v>300415760.30000001</v>
      </c>
      <c r="F52" s="236">
        <v>0.87102664200000002</v>
      </c>
    </row>
    <row r="53" spans="1:6">
      <c r="A53" s="127" t="s">
        <v>143</v>
      </c>
      <c r="B53" t="s">
        <v>324</v>
      </c>
      <c r="C53" t="s">
        <v>939</v>
      </c>
      <c r="D53" s="68">
        <v>-2968958256</v>
      </c>
      <c r="E53" s="68">
        <v>281309644.80000001</v>
      </c>
      <c r="F53" s="236">
        <v>4.7776966999999997E-2</v>
      </c>
    </row>
    <row r="54" spans="1:6">
      <c r="A54" s="127" t="s">
        <v>145</v>
      </c>
      <c r="B54" t="s">
        <v>323</v>
      </c>
      <c r="C54" t="s">
        <v>936</v>
      </c>
      <c r="D54" s="68">
        <v>-272763181.19999999</v>
      </c>
      <c r="E54" s="68">
        <v>24043144.41</v>
      </c>
      <c r="F54" s="236">
        <v>0.63530476300000005</v>
      </c>
    </row>
    <row r="55" spans="1:6">
      <c r="A55" s="127" t="s">
        <v>145</v>
      </c>
      <c r="B55" t="s">
        <v>323</v>
      </c>
      <c r="C55" t="s">
        <v>938</v>
      </c>
      <c r="D55" s="68">
        <v>-1398988424</v>
      </c>
      <c r="E55" s="68">
        <v>124063785.7</v>
      </c>
      <c r="F55" s="236">
        <v>0.61264378500000005</v>
      </c>
    </row>
    <row r="56" spans="1:6">
      <c r="A56" s="127" t="s">
        <v>145</v>
      </c>
      <c r="B56" t="s">
        <v>323</v>
      </c>
      <c r="C56" t="s">
        <v>939</v>
      </c>
      <c r="D56" s="68">
        <v>-4534340858</v>
      </c>
      <c r="E56" s="68">
        <v>388877990.5</v>
      </c>
      <c r="F56" s="236">
        <v>0.31933676599999999</v>
      </c>
    </row>
    <row r="57" spans="1:6">
      <c r="A57" s="127" t="s">
        <v>147</v>
      </c>
      <c r="B57" t="s">
        <v>328</v>
      </c>
      <c r="C57" t="s">
        <v>936</v>
      </c>
      <c r="D57" s="68">
        <v>-13887180154</v>
      </c>
      <c r="E57" s="68">
        <v>991290130</v>
      </c>
      <c r="F57" s="236">
        <v>0.192728181</v>
      </c>
    </row>
    <row r="58" spans="1:6">
      <c r="A58" s="127" t="s">
        <v>147</v>
      </c>
      <c r="B58" t="s">
        <v>328</v>
      </c>
      <c r="C58" t="s">
        <v>938</v>
      </c>
      <c r="D58" s="68">
        <v>-14211571383</v>
      </c>
      <c r="E58" s="68">
        <v>1004906163</v>
      </c>
      <c r="F58" s="236">
        <v>0.20730619</v>
      </c>
    </row>
    <row r="59" spans="1:6">
      <c r="A59" s="127" t="s">
        <v>147</v>
      </c>
      <c r="B59" t="s">
        <v>328</v>
      </c>
      <c r="C59" t="s">
        <v>939</v>
      </c>
      <c r="D59" s="68">
        <v>-1.37052E+16</v>
      </c>
      <c r="E59" s="68">
        <v>9729203320</v>
      </c>
      <c r="F59" s="236">
        <v>0.34036639800000001</v>
      </c>
    </row>
    <row r="60" spans="1:6">
      <c r="A60" s="127" t="s">
        <v>149</v>
      </c>
      <c r="B60" t="s">
        <v>518</v>
      </c>
      <c r="C60" t="s">
        <v>936</v>
      </c>
      <c r="D60" s="68">
        <v>-3192442085</v>
      </c>
      <c r="E60" s="68">
        <v>316618727.89999998</v>
      </c>
      <c r="F60" s="236">
        <v>0.76552472800000004</v>
      </c>
    </row>
    <row r="61" spans="1:6">
      <c r="A61" s="127" t="s">
        <v>149</v>
      </c>
      <c r="B61" t="s">
        <v>518</v>
      </c>
      <c r="C61" t="s">
        <v>938</v>
      </c>
      <c r="D61" s="68">
        <v>-375623554.5</v>
      </c>
      <c r="E61" s="68">
        <v>38165081.609999999</v>
      </c>
      <c r="F61" s="236">
        <v>0.80797555899999995</v>
      </c>
    </row>
    <row r="62" spans="1:6">
      <c r="A62" s="127" t="s">
        <v>149</v>
      </c>
      <c r="B62" t="s">
        <v>518</v>
      </c>
      <c r="C62" t="s">
        <v>939</v>
      </c>
      <c r="D62" s="68">
        <v>-3355235880</v>
      </c>
      <c r="E62" s="68">
        <v>340389394.19999999</v>
      </c>
      <c r="F62" s="236">
        <v>0.916080169</v>
      </c>
    </row>
    <row r="63" spans="1:6">
      <c r="A63" s="127" t="s">
        <v>151</v>
      </c>
      <c r="B63" t="s">
        <v>316</v>
      </c>
      <c r="C63" t="s">
        <v>936</v>
      </c>
      <c r="D63" s="68">
        <v>-3709960883</v>
      </c>
      <c r="E63" s="68">
        <v>351008750.19999999</v>
      </c>
      <c r="F63" s="236">
        <v>0.80094001699999995</v>
      </c>
    </row>
    <row r="64" spans="1:6">
      <c r="A64" s="127" t="s">
        <v>151</v>
      </c>
      <c r="B64" t="s">
        <v>316</v>
      </c>
      <c r="C64" t="s">
        <v>938</v>
      </c>
      <c r="D64" s="68">
        <v>-245571827.69999999</v>
      </c>
      <c r="E64" s="68">
        <v>24425761.010000002</v>
      </c>
      <c r="F64" s="236">
        <v>0.39912621300000001</v>
      </c>
    </row>
    <row r="65" spans="1:8">
      <c r="A65" s="127" t="s">
        <v>151</v>
      </c>
      <c r="B65" t="s">
        <v>316</v>
      </c>
      <c r="C65" t="s">
        <v>939</v>
      </c>
      <c r="D65" s="68">
        <v>1801125688</v>
      </c>
      <c r="E65" s="68">
        <v>-1586382621</v>
      </c>
      <c r="F65" s="236">
        <v>5.6663540000000002E-3</v>
      </c>
      <c r="H65" s="234"/>
    </row>
    <row r="66" spans="1:8">
      <c r="A66" s="127" t="s">
        <v>153</v>
      </c>
      <c r="B66" t="s">
        <v>314</v>
      </c>
      <c r="C66" t="s">
        <v>936</v>
      </c>
      <c r="D66" s="68">
        <v>-120402665.59999999</v>
      </c>
      <c r="E66" s="68">
        <v>13396014.369999999</v>
      </c>
      <c r="F66" s="236">
        <v>0.34902374600000002</v>
      </c>
    </row>
    <row r="67" spans="1:8">
      <c r="A67" s="127" t="s">
        <v>153</v>
      </c>
      <c r="B67" t="s">
        <v>314</v>
      </c>
      <c r="C67" t="s">
        <v>938</v>
      </c>
      <c r="D67" s="68">
        <v>-486556885.80000001</v>
      </c>
      <c r="E67" s="68">
        <v>50862916.899999999</v>
      </c>
      <c r="F67" s="236">
        <v>0.65172358799999996</v>
      </c>
    </row>
    <row r="68" spans="1:8">
      <c r="A68" s="127" t="s">
        <v>153</v>
      </c>
      <c r="B68" t="s">
        <v>314</v>
      </c>
      <c r="C68" t="s">
        <v>939</v>
      </c>
      <c r="D68" s="68">
        <v>188980954.30000001</v>
      </c>
      <c r="E68" s="68">
        <v>-17763648.879999999</v>
      </c>
      <c r="F68" s="236">
        <v>0.21979580300000001</v>
      </c>
    </row>
    <row r="69" spans="1:8">
      <c r="A69" s="127" t="s">
        <v>155</v>
      </c>
      <c r="B69" t="s">
        <v>542</v>
      </c>
      <c r="C69" t="s">
        <v>936</v>
      </c>
      <c r="D69" s="68">
        <v>-49039679.780000001</v>
      </c>
      <c r="E69" s="68">
        <v>5782181.5899999999</v>
      </c>
      <c r="F69" s="236">
        <v>4.4398795999999997E-2</v>
      </c>
    </row>
    <row r="70" spans="1:8">
      <c r="A70" s="127" t="s">
        <v>155</v>
      </c>
      <c r="B70" t="s">
        <v>542</v>
      </c>
      <c r="C70" t="s">
        <v>938</v>
      </c>
      <c r="D70" s="68">
        <v>-80285799.079999998</v>
      </c>
      <c r="E70" s="68">
        <v>9407755635</v>
      </c>
      <c r="F70" s="236">
        <v>0.80964333399999999</v>
      </c>
    </row>
    <row r="71" spans="1:8">
      <c r="A71" s="127" t="s">
        <v>155</v>
      </c>
      <c r="B71" t="s">
        <v>542</v>
      </c>
      <c r="C71" t="s">
        <v>939</v>
      </c>
      <c r="D71" s="68">
        <v>0</v>
      </c>
      <c r="E71" s="68">
        <v>0</v>
      </c>
      <c r="F71" s="236" t="s">
        <v>940</v>
      </c>
    </row>
    <row r="72" spans="1:8">
      <c r="A72" s="127" t="s">
        <v>157</v>
      </c>
      <c r="B72" t="s">
        <v>325</v>
      </c>
      <c r="C72" t="s">
        <v>936</v>
      </c>
      <c r="D72" s="68">
        <v>-12697468184</v>
      </c>
      <c r="E72" s="68">
        <v>973883779.89999998</v>
      </c>
      <c r="F72" s="236">
        <v>0.77270672399999996</v>
      </c>
    </row>
    <row r="73" spans="1:8">
      <c r="A73" s="127" t="s">
        <v>157</v>
      </c>
      <c r="B73" t="s">
        <v>325</v>
      </c>
      <c r="C73" t="s">
        <v>938</v>
      </c>
      <c r="D73" s="68">
        <v>-14847619016</v>
      </c>
      <c r="E73" s="68">
        <v>1143174218</v>
      </c>
      <c r="F73" s="236">
        <v>0.80392319000000001</v>
      </c>
    </row>
    <row r="74" spans="1:8">
      <c r="A74" s="127" t="s">
        <v>157</v>
      </c>
      <c r="B74" t="s">
        <v>325</v>
      </c>
      <c r="C74" t="s">
        <v>939</v>
      </c>
      <c r="D74" s="68">
        <v>-17118712221</v>
      </c>
      <c r="E74" s="68">
        <v>1313076519</v>
      </c>
      <c r="F74" s="236">
        <v>0.365616041</v>
      </c>
    </row>
    <row r="75" spans="1:8">
      <c r="A75" s="127" t="s">
        <v>159</v>
      </c>
      <c r="B75" t="s">
        <v>290</v>
      </c>
      <c r="C75" t="s">
        <v>936</v>
      </c>
      <c r="D75" s="68">
        <v>-10716534890</v>
      </c>
      <c r="E75" s="68">
        <v>860710109.29999995</v>
      </c>
      <c r="F75" s="236">
        <v>0.96843954200000004</v>
      </c>
    </row>
    <row r="76" spans="1:8">
      <c r="A76" s="127" t="s">
        <v>159</v>
      </c>
      <c r="B76" t="s">
        <v>290</v>
      </c>
      <c r="C76" t="s">
        <v>938</v>
      </c>
      <c r="D76" s="68">
        <v>-4840996761</v>
      </c>
      <c r="E76" s="68">
        <v>392638375.89999998</v>
      </c>
      <c r="F76" s="236">
        <v>0.95603679900000005</v>
      </c>
    </row>
    <row r="77" spans="1:8">
      <c r="A77" s="127" t="s">
        <v>159</v>
      </c>
      <c r="B77" t="s">
        <v>290</v>
      </c>
      <c r="C77" t="s">
        <v>939</v>
      </c>
      <c r="D77" s="68">
        <v>-5661153992</v>
      </c>
      <c r="E77" s="68">
        <v>500730062.5</v>
      </c>
      <c r="F77" s="236">
        <v>0.117678305</v>
      </c>
    </row>
    <row r="78" spans="1:8">
      <c r="A78" s="127" t="s">
        <v>161</v>
      </c>
      <c r="B78" t="s">
        <v>257</v>
      </c>
      <c r="C78" t="s">
        <v>936</v>
      </c>
      <c r="D78" s="68">
        <v>-2462697028</v>
      </c>
      <c r="E78" s="68">
        <v>207338853.30000001</v>
      </c>
      <c r="F78" s="236">
        <v>0.42863321999999998</v>
      </c>
    </row>
    <row r="79" spans="1:8">
      <c r="A79" s="127" t="s">
        <v>161</v>
      </c>
      <c r="B79" t="s">
        <v>257</v>
      </c>
      <c r="C79" t="s">
        <v>938</v>
      </c>
      <c r="D79" s="68">
        <v>-3697326584</v>
      </c>
      <c r="E79" s="68">
        <v>310294568.30000001</v>
      </c>
      <c r="F79" s="236">
        <v>0.63967435299999997</v>
      </c>
    </row>
    <row r="80" spans="1:8">
      <c r="A80" s="127" t="s">
        <v>161</v>
      </c>
      <c r="B80" t="s">
        <v>257</v>
      </c>
      <c r="C80" t="s">
        <v>939</v>
      </c>
      <c r="D80" s="68">
        <v>-7011899230</v>
      </c>
      <c r="E80" s="68">
        <v>594740855</v>
      </c>
      <c r="F80" s="236">
        <v>0.58404882000000002</v>
      </c>
    </row>
    <row r="81" spans="1:6">
      <c r="A81" s="127" t="s">
        <v>163</v>
      </c>
      <c r="B81" t="s">
        <v>322</v>
      </c>
      <c r="C81" t="s">
        <v>936</v>
      </c>
      <c r="D81" s="68">
        <v>-845413562.5</v>
      </c>
      <c r="E81" s="68">
        <v>73355455.260000005</v>
      </c>
      <c r="F81" s="236">
        <v>0.79419742500000001</v>
      </c>
    </row>
    <row r="82" spans="1:6">
      <c r="A82" s="127" t="s">
        <v>163</v>
      </c>
      <c r="B82" t="s">
        <v>322</v>
      </c>
      <c r="C82" t="s">
        <v>938</v>
      </c>
      <c r="D82" s="68">
        <v>-2215242968</v>
      </c>
      <c r="E82" s="68">
        <v>192830546</v>
      </c>
      <c r="F82" s="236">
        <v>0.89837573400000004</v>
      </c>
    </row>
    <row r="83" spans="1:6">
      <c r="A83" s="127" t="s">
        <v>163</v>
      </c>
      <c r="B83" t="s">
        <v>322</v>
      </c>
      <c r="C83" t="s">
        <v>939</v>
      </c>
      <c r="D83" s="68">
        <v>-517414918.60000002</v>
      </c>
      <c r="E83" s="68">
        <v>53375099.979999997</v>
      </c>
      <c r="F83" s="236">
        <v>9.0673345000000002E-2</v>
      </c>
    </row>
    <row r="84" spans="1:6">
      <c r="A84" s="127" t="s">
        <v>169</v>
      </c>
      <c r="B84" t="s">
        <v>304</v>
      </c>
      <c r="C84" t="s">
        <v>936</v>
      </c>
      <c r="D84" s="68">
        <v>-373047310</v>
      </c>
      <c r="E84" s="68">
        <v>36756917.369999997</v>
      </c>
      <c r="F84" s="236">
        <v>7.9603639999999993E-3</v>
      </c>
    </row>
    <row r="85" spans="1:6">
      <c r="A85" s="127" t="s">
        <v>169</v>
      </c>
      <c r="B85" t="s">
        <v>304</v>
      </c>
      <c r="C85" t="s">
        <v>938</v>
      </c>
      <c r="D85" s="68">
        <v>-3112045878</v>
      </c>
      <c r="E85" s="68">
        <v>249528704.69999999</v>
      </c>
      <c r="F85" s="236">
        <v>0.92915099800000001</v>
      </c>
    </row>
    <row r="86" spans="1:6">
      <c r="A86" s="127" t="s">
        <v>169</v>
      </c>
      <c r="B86" t="s">
        <v>304</v>
      </c>
      <c r="C86" t="s">
        <v>939</v>
      </c>
      <c r="D86" s="68">
        <v>-332758800.89999998</v>
      </c>
      <c r="E86" s="68">
        <v>34243383.68</v>
      </c>
      <c r="F86" s="236">
        <v>2.1035939E-2</v>
      </c>
    </row>
    <row r="87" spans="1:6">
      <c r="A87" s="127" t="s">
        <v>167</v>
      </c>
      <c r="B87" t="s">
        <v>307</v>
      </c>
      <c r="C87" t="s">
        <v>936</v>
      </c>
      <c r="D87" s="68">
        <v>-1587709877</v>
      </c>
      <c r="E87" s="68">
        <v>153747583.5</v>
      </c>
      <c r="F87" s="236">
        <v>0.78434626699999999</v>
      </c>
    </row>
    <row r="88" spans="1:6">
      <c r="A88" s="127" t="s">
        <v>167</v>
      </c>
      <c r="B88" t="s">
        <v>307</v>
      </c>
      <c r="C88" t="s">
        <v>938</v>
      </c>
      <c r="D88" s="68">
        <v>-930185694.29999995</v>
      </c>
      <c r="E88" s="68">
        <v>90670936.140000001</v>
      </c>
      <c r="F88" s="236">
        <v>0.70497516500000001</v>
      </c>
    </row>
    <row r="89" spans="1:6">
      <c r="A89" s="127" t="s">
        <v>167</v>
      </c>
      <c r="B89" t="s">
        <v>307</v>
      </c>
      <c r="C89" t="s">
        <v>939</v>
      </c>
      <c r="D89" s="68">
        <v>-881030183.70000005</v>
      </c>
      <c r="E89" s="68">
        <v>87249095.640000001</v>
      </c>
      <c r="F89" s="236">
        <v>0.44364513900000002</v>
      </c>
    </row>
    <row r="90" spans="1:6">
      <c r="A90" s="127" t="s">
        <v>165</v>
      </c>
      <c r="B90" t="s">
        <v>293</v>
      </c>
      <c r="C90" t="s">
        <v>936</v>
      </c>
      <c r="D90" s="68">
        <v>-1621851565</v>
      </c>
      <c r="E90" s="68">
        <v>154195437</v>
      </c>
      <c r="F90" s="236">
        <v>6.0934822999999999E-2</v>
      </c>
    </row>
    <row r="91" spans="1:6">
      <c r="A91" s="127" t="s">
        <v>165</v>
      </c>
      <c r="B91" t="s">
        <v>293</v>
      </c>
      <c r="C91" t="s">
        <v>938</v>
      </c>
      <c r="D91" s="68">
        <v>-1136399425</v>
      </c>
      <c r="E91" s="68">
        <v>107921921.5</v>
      </c>
      <c r="F91" s="236">
        <v>0.80850929000000005</v>
      </c>
    </row>
    <row r="92" spans="1:6" ht="15" thickBot="1">
      <c r="A92" s="133" t="s">
        <v>165</v>
      </c>
      <c r="B92" s="134" t="s">
        <v>293</v>
      </c>
      <c r="C92" s="134" t="s">
        <v>939</v>
      </c>
      <c r="D92" s="237">
        <v>-573234515.10000002</v>
      </c>
      <c r="E92" s="237">
        <v>57500951.479999997</v>
      </c>
      <c r="F92" s="238">
        <v>9.1437451000000003E-2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B618-4260-4A45-9BC1-2999723A14BB}">
  <sheetPr>
    <tabColor rgb="FFFFFF00"/>
  </sheetPr>
  <dimension ref="A1:I63"/>
  <sheetViews>
    <sheetView zoomScale="70" zoomScaleNormal="70" workbookViewId="0">
      <selection activeCell="F7" sqref="F7"/>
    </sheetView>
    <sheetView workbookViewId="1"/>
  </sheetViews>
  <sheetFormatPr defaultColWidth="11.44140625" defaultRowHeight="14.4"/>
  <cols>
    <col min="1" max="4" width="22.5546875" customWidth="1"/>
    <col min="5" max="5" width="44.5546875" customWidth="1"/>
    <col min="6" max="6" width="12" bestFit="1" customWidth="1"/>
    <col min="7" max="8" width="12.5546875" bestFit="1" customWidth="1"/>
    <col min="9" max="9" width="13.33203125" bestFit="1" customWidth="1"/>
  </cols>
  <sheetData>
    <row r="1" spans="1:6">
      <c r="A1" s="54" t="s">
        <v>917</v>
      </c>
      <c r="B1" s="54" t="s">
        <v>918</v>
      </c>
      <c r="C1" s="54" t="s">
        <v>919</v>
      </c>
      <c r="D1" s="54" t="s">
        <v>920</v>
      </c>
      <c r="E1" s="54" t="s">
        <v>921</v>
      </c>
    </row>
    <row r="2" spans="1:6" ht="55.35" customHeight="1">
      <c r="A2" s="114" t="s">
        <v>944</v>
      </c>
      <c r="B2" s="114" t="s">
        <v>945</v>
      </c>
      <c r="C2" s="114" t="s">
        <v>946</v>
      </c>
      <c r="D2" s="114" t="s">
        <v>925</v>
      </c>
      <c r="E2" s="114" t="s">
        <v>947</v>
      </c>
    </row>
    <row r="3" spans="1:6" ht="43.2">
      <c r="A3" s="114" t="s">
        <v>948</v>
      </c>
      <c r="B3" s="114" t="s">
        <v>949</v>
      </c>
      <c r="C3" s="114" t="s">
        <v>950</v>
      </c>
      <c r="D3" s="114" t="s">
        <v>925</v>
      </c>
      <c r="E3" s="114"/>
    </row>
    <row r="4" spans="1:6" ht="28.8">
      <c r="A4" s="114" t="s">
        <v>951</v>
      </c>
      <c r="B4" s="114" t="s">
        <v>949</v>
      </c>
      <c r="C4" s="114" t="s">
        <v>952</v>
      </c>
      <c r="D4" s="114" t="s">
        <v>925</v>
      </c>
      <c r="E4" s="114"/>
    </row>
    <row r="5" spans="1:6" ht="57.6">
      <c r="A5" s="114" t="s">
        <v>953</v>
      </c>
      <c r="B5" s="114" t="s">
        <v>954</v>
      </c>
      <c r="C5" s="114" t="s">
        <v>955</v>
      </c>
      <c r="D5" s="114" t="s">
        <v>925</v>
      </c>
      <c r="E5" s="114" t="s">
        <v>956</v>
      </c>
    </row>
    <row r="6" spans="1:6" ht="45.75" customHeight="1">
      <c r="A6" s="114" t="s">
        <v>957</v>
      </c>
      <c r="B6" t="s">
        <v>923</v>
      </c>
      <c r="C6" s="114" t="s">
        <v>958</v>
      </c>
      <c r="D6" s="114" t="s">
        <v>925</v>
      </c>
      <c r="E6" s="114" t="s">
        <v>947</v>
      </c>
    </row>
    <row r="7" spans="1:6" ht="44.25" customHeight="1">
      <c r="A7" s="114" t="s">
        <v>959</v>
      </c>
      <c r="B7" t="s">
        <v>923</v>
      </c>
      <c r="C7" s="114" t="s">
        <v>960</v>
      </c>
      <c r="D7" s="114" t="s">
        <v>925</v>
      </c>
      <c r="E7" s="114" t="s">
        <v>947</v>
      </c>
    </row>
    <row r="8" spans="1:6" ht="43.2">
      <c r="A8" s="114" t="s">
        <v>961</v>
      </c>
      <c r="B8" s="114" t="s">
        <v>962</v>
      </c>
      <c r="C8" s="114" t="s">
        <v>963</v>
      </c>
      <c r="D8" s="114" t="s">
        <v>925</v>
      </c>
      <c r="E8" s="114"/>
    </row>
    <row r="10" spans="1:6" ht="25.8">
      <c r="A10" s="242" t="s">
        <v>964</v>
      </c>
    </row>
    <row r="11" spans="1:6" ht="15" thickBot="1"/>
    <row r="12" spans="1:6" ht="16.8" thickBot="1">
      <c r="A12" s="239" t="s">
        <v>930</v>
      </c>
      <c r="B12" s="240" t="s">
        <v>931</v>
      </c>
      <c r="C12" s="240" t="s">
        <v>932</v>
      </c>
      <c r="D12" s="240" t="s">
        <v>933</v>
      </c>
      <c r="E12" s="240" t="s">
        <v>934</v>
      </c>
      <c r="F12" s="241" t="s">
        <v>935</v>
      </c>
    </row>
    <row r="13" spans="1:6" ht="15" thickBot="1">
      <c r="A13" s="133" t="s">
        <v>965</v>
      </c>
      <c r="B13" s="134" t="s">
        <v>966</v>
      </c>
      <c r="C13" s="134"/>
      <c r="D13" s="237">
        <v>-382631968.79565901</v>
      </c>
      <c r="E13" s="237">
        <v>53656871.6983032</v>
      </c>
      <c r="F13" s="238">
        <v>0.76600000000000001</v>
      </c>
    </row>
    <row r="15" spans="1:6" ht="25.8">
      <c r="A15" s="243" t="s">
        <v>929</v>
      </c>
    </row>
    <row r="44" spans="1:2">
      <c r="A44" s="54" t="s">
        <v>953</v>
      </c>
      <c r="B44" s="54"/>
    </row>
    <row r="45" spans="1:2">
      <c r="A45" s="54" t="s">
        <v>967</v>
      </c>
      <c r="B45" s="54"/>
    </row>
    <row r="47" spans="1:2">
      <c r="A47" s="249" t="s">
        <v>968</v>
      </c>
      <c r="B47" s="247"/>
    </row>
    <row r="48" spans="1:2">
      <c r="A48" s="250" t="s">
        <v>969</v>
      </c>
      <c r="B48" s="250">
        <v>0.80793830799999999</v>
      </c>
    </row>
    <row r="49" spans="1:9">
      <c r="A49" t="s">
        <v>970</v>
      </c>
      <c r="B49">
        <v>0.65276431000000001</v>
      </c>
    </row>
    <row r="50" spans="1:9">
      <c r="A50" t="s">
        <v>971</v>
      </c>
      <c r="B50" s="251">
        <v>0.59489169500000005</v>
      </c>
    </row>
    <row r="51" spans="1:9">
      <c r="A51" t="s">
        <v>972</v>
      </c>
      <c r="B51" s="252">
        <v>2382.2543999999998</v>
      </c>
    </row>
    <row r="52" spans="1:9">
      <c r="A52" s="253" t="s">
        <v>973</v>
      </c>
      <c r="B52" s="253">
        <v>15</v>
      </c>
    </row>
    <row r="54" spans="1:9">
      <c r="A54" t="s">
        <v>974</v>
      </c>
    </row>
    <row r="55" spans="1:9">
      <c r="A55" s="247"/>
      <c r="B55" s="248" t="s">
        <v>975</v>
      </c>
      <c r="C55" s="248" t="s">
        <v>976</v>
      </c>
      <c r="D55" s="248" t="s">
        <v>977</v>
      </c>
      <c r="E55" s="248" t="s">
        <v>978</v>
      </c>
      <c r="F55" s="248" t="s">
        <v>979</v>
      </c>
    </row>
    <row r="56" spans="1:9">
      <c r="A56" s="250" t="s">
        <v>980</v>
      </c>
      <c r="B56" s="250">
        <v>2</v>
      </c>
      <c r="C56" s="250">
        <v>128023461.2</v>
      </c>
      <c r="D56" s="250">
        <v>64011730.600000001</v>
      </c>
      <c r="E56" s="254">
        <v>11.27932977</v>
      </c>
      <c r="F56" s="255">
        <v>1.7528559999999999E-3</v>
      </c>
    </row>
    <row r="57" spans="1:9">
      <c r="A57" t="s">
        <v>981</v>
      </c>
      <c r="B57">
        <v>12</v>
      </c>
      <c r="C57">
        <v>68101632.189999998</v>
      </c>
      <c r="D57" s="234">
        <v>5675136.0159999998</v>
      </c>
    </row>
    <row r="58" spans="1:9">
      <c r="A58" s="253" t="s">
        <v>364</v>
      </c>
      <c r="B58" s="253">
        <v>14</v>
      </c>
      <c r="C58" s="253">
        <v>196125093.40000001</v>
      </c>
      <c r="D58" s="253"/>
      <c r="E58" s="253"/>
      <c r="F58" s="253"/>
    </row>
    <row r="60" spans="1:9">
      <c r="A60" s="247"/>
      <c r="B60" s="248" t="s">
        <v>982</v>
      </c>
      <c r="C60" s="248" t="s">
        <v>972</v>
      </c>
      <c r="D60" s="248" t="s">
        <v>983</v>
      </c>
      <c r="E60" s="248" t="s">
        <v>984</v>
      </c>
      <c r="F60" s="248" t="s">
        <v>985</v>
      </c>
      <c r="G60" s="248" t="s">
        <v>986</v>
      </c>
      <c r="H60" s="248" t="s">
        <v>987</v>
      </c>
      <c r="I60" s="248" t="s">
        <v>988</v>
      </c>
    </row>
    <row r="61" spans="1:9">
      <c r="A61" s="250" t="s">
        <v>989</v>
      </c>
      <c r="B61" s="256">
        <v>968962.86769999994</v>
      </c>
      <c r="C61" s="256">
        <v>308313.58889999997</v>
      </c>
      <c r="D61" s="257">
        <v>3.142783525</v>
      </c>
      <c r="E61" s="250">
        <v>8.4879220000000002E-3</v>
      </c>
      <c r="F61" s="256">
        <v>297205.2647</v>
      </c>
      <c r="G61" s="258">
        <v>1640720.4709999999</v>
      </c>
      <c r="H61" s="256">
        <v>297205.2647</v>
      </c>
      <c r="I61" s="258">
        <v>1640720.4709999999</v>
      </c>
    </row>
    <row r="62" spans="1:9">
      <c r="A62" t="s">
        <v>916</v>
      </c>
      <c r="B62" s="259">
        <v>-488.81201549999997</v>
      </c>
      <c r="C62" s="260">
        <v>155.0409315</v>
      </c>
      <c r="D62" s="261">
        <v>-3.1527933359999998</v>
      </c>
      <c r="E62" s="251">
        <v>8.3315999999999998E-3</v>
      </c>
      <c r="F62" s="262">
        <v>-826.61718610000003</v>
      </c>
      <c r="G62" s="259">
        <v>-151.0068449</v>
      </c>
      <c r="H62" s="259">
        <v>-826.61718610000003</v>
      </c>
      <c r="I62" s="263">
        <v>-151.0068449</v>
      </c>
    </row>
    <row r="63" spans="1:9">
      <c r="A63" s="253" t="s">
        <v>990</v>
      </c>
      <c r="B63" s="253">
        <v>0.23172918200000001</v>
      </c>
      <c r="C63" s="253">
        <v>5.1377108999999997E-2</v>
      </c>
      <c r="D63" s="264">
        <v>4.5103585449999999</v>
      </c>
      <c r="E63" s="265">
        <v>7.1367000000000002E-4</v>
      </c>
      <c r="F63" s="253">
        <v>0.11978807800000001</v>
      </c>
      <c r="G63" s="253">
        <v>0.34367028700000002</v>
      </c>
      <c r="H63" s="253">
        <v>0.11978807800000001</v>
      </c>
      <c r="I63" s="253">
        <v>0.34367028700000002</v>
      </c>
    </row>
  </sheetData>
  <pageMargins left="0.7" right="0.7" top="0.78740157499999996" bottom="0.78740157499999996"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716F-6B5F-4169-A90D-15CCA702BADE}">
  <sheetPr>
    <tabColor rgb="FFFFFF00"/>
  </sheetPr>
  <dimension ref="A1:F10"/>
  <sheetViews>
    <sheetView zoomScale="70" zoomScaleNormal="70" workbookViewId="0">
      <selection activeCell="K8" sqref="K8"/>
    </sheetView>
    <sheetView workbookViewId="1"/>
  </sheetViews>
  <sheetFormatPr defaultColWidth="11.44140625" defaultRowHeight="14.4"/>
  <cols>
    <col min="1" max="4" width="22.5546875" customWidth="1"/>
    <col min="5" max="5" width="44.5546875" customWidth="1"/>
  </cols>
  <sheetData>
    <row r="1" spans="1:6">
      <c r="A1" s="54" t="s">
        <v>917</v>
      </c>
      <c r="B1" s="54" t="s">
        <v>918</v>
      </c>
      <c r="C1" s="54" t="s">
        <v>919</v>
      </c>
      <c r="D1" s="54" t="s">
        <v>920</v>
      </c>
      <c r="E1" s="54" t="s">
        <v>921</v>
      </c>
    </row>
    <row r="2" spans="1:6" ht="60" customHeight="1">
      <c r="A2" s="114" t="s">
        <v>991</v>
      </c>
      <c r="B2" s="114" t="s">
        <v>945</v>
      </c>
      <c r="C2" s="114" t="s">
        <v>992</v>
      </c>
      <c r="D2" s="114" t="s">
        <v>925</v>
      </c>
      <c r="E2" s="114" t="s">
        <v>993</v>
      </c>
    </row>
    <row r="3" spans="1:6" ht="100.8">
      <c r="A3" s="114" t="s">
        <v>994</v>
      </c>
      <c r="B3" s="114" t="s">
        <v>945</v>
      </c>
      <c r="C3" s="114" t="s">
        <v>995</v>
      </c>
      <c r="D3" s="114" t="s">
        <v>925</v>
      </c>
      <c r="E3" s="114" t="s">
        <v>993</v>
      </c>
    </row>
    <row r="5" spans="1:6" ht="25.8">
      <c r="A5" s="242" t="s">
        <v>996</v>
      </c>
    </row>
    <row r="6" spans="1:6" ht="15" thickBot="1"/>
    <row r="7" spans="1:6" ht="16.8" thickBot="1">
      <c r="A7" s="239" t="s">
        <v>930</v>
      </c>
      <c r="B7" s="240" t="s">
        <v>931</v>
      </c>
      <c r="C7" s="240" t="s">
        <v>932</v>
      </c>
      <c r="D7" s="240" t="s">
        <v>933</v>
      </c>
      <c r="E7" s="240" t="s">
        <v>934</v>
      </c>
      <c r="F7" s="241" t="s">
        <v>935</v>
      </c>
    </row>
    <row r="8" spans="1:6" ht="15" thickBot="1">
      <c r="A8" s="133" t="s">
        <v>965</v>
      </c>
      <c r="B8" s="134" t="s">
        <v>966</v>
      </c>
      <c r="C8" s="134"/>
      <c r="D8" s="237">
        <v>-1656567966.2306299</v>
      </c>
      <c r="E8" s="237">
        <v>156231088.91208899</v>
      </c>
      <c r="F8" s="238">
        <v>0.67267449713232097</v>
      </c>
    </row>
    <row r="10" spans="1:6" ht="25.8">
      <c r="A10" s="243" t="s">
        <v>929</v>
      </c>
    </row>
  </sheetData>
  <pageMargins left="0.7" right="0.7" top="0.78740157499999996" bottom="0.78740157499999996"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8C96-2D90-47C3-AF48-1EAE59CD86F7}">
  <sheetPr>
    <tabColor rgb="FFFFFF00"/>
  </sheetPr>
  <dimension ref="A1:E9"/>
  <sheetViews>
    <sheetView workbookViewId="0">
      <selection activeCell="B1" sqref="B1"/>
    </sheetView>
    <sheetView workbookViewId="1"/>
  </sheetViews>
  <sheetFormatPr defaultColWidth="11.44140625" defaultRowHeight="14.4"/>
  <cols>
    <col min="1" max="4" width="22.5546875" customWidth="1"/>
    <col min="5" max="5" width="44.5546875" customWidth="1"/>
  </cols>
  <sheetData>
    <row r="1" spans="1:5" s="54" customFormat="1">
      <c r="A1" s="54" t="s">
        <v>917</v>
      </c>
      <c r="B1" s="54" t="s">
        <v>918</v>
      </c>
      <c r="C1" s="54" t="s">
        <v>919</v>
      </c>
      <c r="D1" s="54" t="s">
        <v>920</v>
      </c>
      <c r="E1" s="54" t="s">
        <v>921</v>
      </c>
    </row>
    <row r="2" spans="1:5" ht="43.2">
      <c r="A2" s="114" t="s">
        <v>997</v>
      </c>
      <c r="B2" t="s">
        <v>923</v>
      </c>
      <c r="C2" s="114" t="s">
        <v>998</v>
      </c>
      <c r="D2" s="114" t="s">
        <v>925</v>
      </c>
      <c r="E2" s="114" t="s">
        <v>999</v>
      </c>
    </row>
    <row r="3" spans="1:5" ht="43.2">
      <c r="A3" s="114" t="s">
        <v>1000</v>
      </c>
      <c r="B3" t="s">
        <v>923</v>
      </c>
      <c r="C3" s="114" t="s">
        <v>1001</v>
      </c>
      <c r="D3" s="114" t="s">
        <v>925</v>
      </c>
      <c r="E3" s="114" t="s">
        <v>999</v>
      </c>
    </row>
    <row r="4" spans="1:5" ht="57.6">
      <c r="A4" s="114" t="s">
        <v>1002</v>
      </c>
      <c r="B4" s="114" t="s">
        <v>945</v>
      </c>
      <c r="C4" s="114" t="s">
        <v>1003</v>
      </c>
      <c r="D4" s="114" t="s">
        <v>925</v>
      </c>
      <c r="E4" s="114" t="s">
        <v>1004</v>
      </c>
    </row>
    <row r="5" spans="1:5" ht="28.8">
      <c r="A5" s="114" t="s">
        <v>1005</v>
      </c>
      <c r="B5" s="114" t="s">
        <v>949</v>
      </c>
      <c r="C5" s="114" t="s">
        <v>1006</v>
      </c>
      <c r="D5" s="114" t="s">
        <v>925</v>
      </c>
      <c r="E5" s="114"/>
    </row>
    <row r="6" spans="1:5" ht="43.2">
      <c r="A6" s="114" t="s">
        <v>1007</v>
      </c>
      <c r="B6" s="114" t="s">
        <v>1008</v>
      </c>
      <c r="C6" s="114" t="s">
        <v>1009</v>
      </c>
      <c r="D6" s="114" t="s">
        <v>925</v>
      </c>
      <c r="E6" s="114"/>
    </row>
    <row r="7" spans="1:5" ht="28.8">
      <c r="A7" s="114" t="s">
        <v>1010</v>
      </c>
      <c r="B7" s="114" t="s">
        <v>1011</v>
      </c>
      <c r="C7" s="114" t="s">
        <v>1012</v>
      </c>
      <c r="D7" s="114" t="s">
        <v>925</v>
      </c>
      <c r="E7" s="114"/>
    </row>
    <row r="8" spans="1:5" ht="43.2">
      <c r="A8" s="114" t="s">
        <v>1013</v>
      </c>
      <c r="B8" s="114" t="s">
        <v>1014</v>
      </c>
      <c r="C8" s="114" t="s">
        <v>1015</v>
      </c>
      <c r="D8" s="114" t="s">
        <v>925</v>
      </c>
      <c r="E8" s="114"/>
    </row>
    <row r="9" spans="1:5" ht="28.8">
      <c r="A9" s="114" t="s">
        <v>1016</v>
      </c>
      <c r="B9" t="s">
        <v>923</v>
      </c>
      <c r="C9" s="114" t="s">
        <v>1017</v>
      </c>
      <c r="D9" s="114" t="s">
        <v>925</v>
      </c>
      <c r="E9" s="114"/>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5C71A-914E-4C16-9EED-FD6DF5E1F982}">
  <sheetPr>
    <tabColor theme="6" tint="-0.499984740745262"/>
  </sheetPr>
  <dimension ref="A1:I3"/>
  <sheetViews>
    <sheetView workbookViewId="0">
      <selection activeCell="A42" sqref="A42"/>
    </sheetView>
    <sheetView workbookViewId="1"/>
  </sheetViews>
  <sheetFormatPr defaultColWidth="9.109375" defaultRowHeight="14.4"/>
  <cols>
    <col min="1" max="1" width="41.109375" customWidth="1"/>
    <col min="2" max="2" width="17.109375" customWidth="1"/>
    <col min="3" max="3" width="17.33203125" bestFit="1" customWidth="1"/>
    <col min="4" max="4" width="29.5546875" bestFit="1" customWidth="1"/>
    <col min="5" max="5" width="27.5546875" bestFit="1" customWidth="1"/>
    <col min="6" max="6" width="36.5546875" bestFit="1" customWidth="1"/>
    <col min="7" max="7" width="26.88671875" bestFit="1" customWidth="1"/>
    <col min="8" max="8" width="36.5546875" bestFit="1" customWidth="1"/>
    <col min="9" max="9" width="36.5546875" style="231" bestFit="1" customWidth="1"/>
  </cols>
  <sheetData>
    <row r="1" spans="1:9">
      <c r="A1" s="225" t="s">
        <v>1018</v>
      </c>
      <c r="B1" s="226" t="s">
        <v>12</v>
      </c>
      <c r="C1" s="226" t="s">
        <v>1019</v>
      </c>
      <c r="D1" s="226" t="s">
        <v>1020</v>
      </c>
      <c r="E1" s="226" t="s">
        <v>1021</v>
      </c>
      <c r="F1" s="226" t="s">
        <v>1022</v>
      </c>
      <c r="G1" s="226" t="s">
        <v>1023</v>
      </c>
      <c r="H1" s="226" t="s">
        <v>1024</v>
      </c>
      <c r="I1" s="229" t="s">
        <v>1025</v>
      </c>
    </row>
    <row r="2" spans="1:9" ht="15" thickBot="1">
      <c r="A2" s="227" t="s">
        <v>1026</v>
      </c>
      <c r="B2" s="228" t="s">
        <v>1027</v>
      </c>
      <c r="C2" s="228" t="s">
        <v>1028</v>
      </c>
      <c r="D2" s="228" t="s">
        <v>1029</v>
      </c>
      <c r="E2" s="228" t="s">
        <v>1030</v>
      </c>
      <c r="F2" s="228" t="s">
        <v>1031</v>
      </c>
      <c r="G2" s="228" t="s">
        <v>1032</v>
      </c>
      <c r="H2" s="228" t="s">
        <v>1033</v>
      </c>
      <c r="I2" s="230"/>
    </row>
    <row r="3" spans="1:9" ht="57.6">
      <c r="A3" t="s">
        <v>1034</v>
      </c>
      <c r="B3" t="s">
        <v>1035</v>
      </c>
      <c r="C3" s="79" t="s">
        <v>1036</v>
      </c>
      <c r="D3" t="s">
        <v>1037</v>
      </c>
      <c r="E3" t="s">
        <v>1038</v>
      </c>
      <c r="F3" s="114" t="s">
        <v>1039</v>
      </c>
      <c r="G3" t="s">
        <v>1040</v>
      </c>
      <c r="H3" s="114" t="s">
        <v>1041</v>
      </c>
      <c r="I3" s="232" t="s">
        <v>1042</v>
      </c>
    </row>
  </sheetData>
  <hyperlinks>
    <hyperlink ref="C3" r:id="rId1" xr:uid="{2D52066D-C610-42BF-9297-F2874EF8B14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DC5A-C231-4D78-83EE-C4C7318C2134}">
  <dimension ref="A1:B27"/>
  <sheetViews>
    <sheetView workbookViewId="0">
      <selection activeCell="B1" sqref="B1"/>
    </sheetView>
    <sheetView workbookViewId="1"/>
  </sheetViews>
  <sheetFormatPr defaultColWidth="8.5546875" defaultRowHeight="14.4"/>
  <cols>
    <col min="1" max="1" width="24.44140625" bestFit="1" customWidth="1"/>
    <col min="2" max="2" width="71.109375" bestFit="1" customWidth="1"/>
  </cols>
  <sheetData>
    <row r="1" spans="1:2">
      <c r="A1" s="84" t="s">
        <v>1043</v>
      </c>
      <c r="B1" s="85" t="s">
        <v>1044</v>
      </c>
    </row>
    <row r="2" spans="1:2">
      <c r="A2" s="86" t="s">
        <v>1045</v>
      </c>
      <c r="B2" s="87"/>
    </row>
    <row r="3" spans="1:2">
      <c r="A3" s="88" t="s">
        <v>1046</v>
      </c>
      <c r="B3" s="89"/>
    </row>
    <row r="4" spans="1:2">
      <c r="A4" s="90" t="s">
        <v>1047</v>
      </c>
      <c r="B4" s="91"/>
    </row>
    <row r="5" spans="1:2">
      <c r="A5" s="92"/>
      <c r="B5" s="93" t="s">
        <v>1048</v>
      </c>
    </row>
    <row r="6" spans="1:2">
      <c r="A6" s="92"/>
      <c r="B6" s="94" t="s">
        <v>1049</v>
      </c>
    </row>
    <row r="7" spans="1:2">
      <c r="A7" s="95" t="s">
        <v>1050</v>
      </c>
      <c r="B7" s="96"/>
    </row>
    <row r="8" spans="1:2">
      <c r="A8" s="92"/>
      <c r="B8" s="93" t="s">
        <v>1048</v>
      </c>
    </row>
    <row r="9" spans="1:2">
      <c r="A9" s="92"/>
      <c r="B9" s="94" t="s">
        <v>1049</v>
      </c>
    </row>
    <row r="10" spans="1:2">
      <c r="A10" s="97" t="s">
        <v>96</v>
      </c>
      <c r="B10" s="98"/>
    </row>
    <row r="11" spans="1:2">
      <c r="A11" s="99" t="s">
        <v>1051</v>
      </c>
      <c r="B11" s="100"/>
    </row>
    <row r="12" spans="1:2">
      <c r="A12" s="92"/>
      <c r="B12" s="101" t="s">
        <v>1052</v>
      </c>
    </row>
    <row r="13" spans="1:2">
      <c r="A13" s="92"/>
      <c r="B13" s="102" t="s">
        <v>1053</v>
      </c>
    </row>
    <row r="14" spans="1:2">
      <c r="A14" s="92"/>
      <c r="B14" s="94" t="s">
        <v>1054</v>
      </c>
    </row>
    <row r="15" spans="1:2">
      <c r="A15" s="103" t="s">
        <v>1055</v>
      </c>
      <c r="B15" s="104"/>
    </row>
    <row r="16" spans="1:2">
      <c r="A16" s="92"/>
      <c r="B16" s="102" t="s">
        <v>1056</v>
      </c>
    </row>
    <row r="17" spans="1:2">
      <c r="A17" s="92"/>
      <c r="B17" s="102" t="s">
        <v>1057</v>
      </c>
    </row>
    <row r="18" spans="1:2">
      <c r="A18" s="92"/>
      <c r="B18" s="102" t="s">
        <v>1058</v>
      </c>
    </row>
    <row r="19" spans="1:2">
      <c r="A19" s="105" t="s">
        <v>1059</v>
      </c>
      <c r="B19" s="106"/>
    </row>
    <row r="20" spans="1:2">
      <c r="A20" s="92"/>
      <c r="B20" s="94" t="s">
        <v>1060</v>
      </c>
    </row>
    <row r="21" spans="1:2">
      <c r="A21" s="92"/>
      <c r="B21" s="94" t="s">
        <v>1061</v>
      </c>
    </row>
    <row r="22" spans="1:2">
      <c r="A22" s="92"/>
      <c r="B22" s="94" t="s">
        <v>1062</v>
      </c>
    </row>
    <row r="23" spans="1:2">
      <c r="A23" s="92"/>
      <c r="B23" s="94" t="s">
        <v>1063</v>
      </c>
    </row>
    <row r="24" spans="1:2">
      <c r="A24" s="92"/>
      <c r="B24" s="102" t="s">
        <v>1064</v>
      </c>
    </row>
    <row r="25" spans="1:2">
      <c r="A25" s="107" t="s">
        <v>1065</v>
      </c>
      <c r="B25" s="108"/>
    </row>
    <row r="26" spans="1:2">
      <c r="A26" s="92"/>
      <c r="B26" s="102" t="s">
        <v>1066</v>
      </c>
    </row>
    <row r="27" spans="1:2">
      <c r="A27" s="109"/>
      <c r="B27" s="110" t="s">
        <v>1067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75BF0-8468-4B7F-9D49-3B121C98EFF1}">
  <dimension ref="A1:C56"/>
  <sheetViews>
    <sheetView workbookViewId="0">
      <selection activeCell="A24" sqref="A24"/>
    </sheetView>
    <sheetView workbookViewId="1"/>
  </sheetViews>
  <sheetFormatPr defaultColWidth="8.5546875" defaultRowHeight="14.4"/>
  <cols>
    <col min="1" max="1" width="12" bestFit="1" customWidth="1"/>
    <col min="2" max="2" width="25" bestFit="1" customWidth="1"/>
    <col min="3" max="3" width="23.5546875" customWidth="1"/>
  </cols>
  <sheetData>
    <row r="1" spans="1:3">
      <c r="A1" t="s">
        <v>1068</v>
      </c>
      <c r="B1" t="s">
        <v>1069</v>
      </c>
      <c r="C1" t="s">
        <v>1070</v>
      </c>
    </row>
    <row r="2" spans="1:3">
      <c r="C2" t="s">
        <v>365</v>
      </c>
    </row>
    <row r="3" spans="1:3">
      <c r="B3" t="s">
        <v>1071</v>
      </c>
    </row>
    <row r="4" spans="1:3">
      <c r="B4" t="s">
        <v>1072</v>
      </c>
    </row>
    <row r="5" spans="1:3">
      <c r="B5" t="s">
        <v>1073</v>
      </c>
    </row>
    <row r="6" spans="1:3">
      <c r="B6" t="s">
        <v>1074</v>
      </c>
    </row>
    <row r="7" spans="1:3">
      <c r="B7" t="s">
        <v>1075</v>
      </c>
    </row>
    <row r="8" spans="1:3">
      <c r="B8" t="s">
        <v>1076</v>
      </c>
    </row>
    <row r="9" spans="1:3">
      <c r="A9" t="s">
        <v>1077</v>
      </c>
    </row>
    <row r="10" spans="1:3">
      <c r="A10" t="s">
        <v>1078</v>
      </c>
    </row>
    <row r="11" spans="1:3">
      <c r="C11" t="s">
        <v>1079</v>
      </c>
    </row>
    <row r="12" spans="1:3">
      <c r="A12" t="s">
        <v>1080</v>
      </c>
      <c r="B12" t="s">
        <v>1080</v>
      </c>
      <c r="C12" t="s">
        <v>1080</v>
      </c>
    </row>
    <row r="13" spans="1:3">
      <c r="B13" t="s">
        <v>1081</v>
      </c>
    </row>
    <row r="14" spans="1:3">
      <c r="C14" t="s">
        <v>363</v>
      </c>
    </row>
    <row r="15" spans="1:3">
      <c r="A15" t="s">
        <v>1082</v>
      </c>
    </row>
    <row r="16" spans="1:3">
      <c r="B16" t="s">
        <v>1083</v>
      </c>
    </row>
    <row r="17" spans="1:3">
      <c r="A17" t="s">
        <v>1084</v>
      </c>
    </row>
    <row r="18" spans="1:3">
      <c r="A18" t="s">
        <v>1085</v>
      </c>
      <c r="B18" t="s">
        <v>1086</v>
      </c>
    </row>
    <row r="19" spans="1:3">
      <c r="A19" t="s">
        <v>1087</v>
      </c>
      <c r="B19" t="s">
        <v>1087</v>
      </c>
    </row>
    <row r="20" spans="1:3">
      <c r="C20" t="s">
        <v>1088</v>
      </c>
    </row>
    <row r="21" spans="1:3">
      <c r="B21" t="s">
        <v>1089</v>
      </c>
    </row>
    <row r="22" spans="1:3">
      <c r="B22" t="s">
        <v>1090</v>
      </c>
    </row>
    <row r="23" spans="1:3">
      <c r="A23" t="s">
        <v>1091</v>
      </c>
      <c r="B23" t="s">
        <v>1091</v>
      </c>
      <c r="C23" t="s">
        <v>1091</v>
      </c>
    </row>
    <row r="24" spans="1:3">
      <c r="A24" t="s">
        <v>1092</v>
      </c>
    </row>
    <row r="25" spans="1:3">
      <c r="C25" t="s">
        <v>1093</v>
      </c>
    </row>
    <row r="26" spans="1:3">
      <c r="A26" t="s">
        <v>1094</v>
      </c>
    </row>
    <row r="27" spans="1:3">
      <c r="C27" t="s">
        <v>1095</v>
      </c>
    </row>
    <row r="28" spans="1:3">
      <c r="B28" t="s">
        <v>1096</v>
      </c>
    </row>
    <row r="29" spans="1:3">
      <c r="A29" t="s">
        <v>1097</v>
      </c>
      <c r="B29" t="s">
        <v>1097</v>
      </c>
      <c r="C29" t="s">
        <v>1097</v>
      </c>
    </row>
    <row r="30" spans="1:3">
      <c r="B30" t="s">
        <v>369</v>
      </c>
    </row>
    <row r="31" spans="1:3">
      <c r="A31" t="s">
        <v>1098</v>
      </c>
      <c r="C31" t="s">
        <v>1098</v>
      </c>
    </row>
    <row r="32" spans="1:3">
      <c r="C32" t="s">
        <v>1099</v>
      </c>
    </row>
    <row r="33" spans="1:3">
      <c r="B33" t="s">
        <v>1100</v>
      </c>
    </row>
    <row r="34" spans="1:3">
      <c r="B34" t="s">
        <v>1101</v>
      </c>
    </row>
    <row r="35" spans="1:3">
      <c r="A35" t="s">
        <v>1102</v>
      </c>
      <c r="C35" t="s">
        <v>1102</v>
      </c>
    </row>
    <row r="36" spans="1:3">
      <c r="A36" t="s">
        <v>1103</v>
      </c>
      <c r="C36" t="s">
        <v>1103</v>
      </c>
    </row>
    <row r="37" spans="1:3">
      <c r="B37" t="s">
        <v>1104</v>
      </c>
    </row>
    <row r="38" spans="1:3">
      <c r="B38" t="s">
        <v>1105</v>
      </c>
    </row>
    <row r="39" spans="1:3">
      <c r="B39" t="s">
        <v>1106</v>
      </c>
    </row>
    <row r="40" spans="1:3">
      <c r="A40" t="s">
        <v>1107</v>
      </c>
    </row>
    <row r="41" spans="1:3">
      <c r="B41" t="s">
        <v>1108</v>
      </c>
    </row>
    <row r="42" spans="1:3">
      <c r="A42" t="s">
        <v>1109</v>
      </c>
    </row>
    <row r="43" spans="1:3">
      <c r="A43" t="s">
        <v>1110</v>
      </c>
      <c r="B43" t="s">
        <v>1110</v>
      </c>
    </row>
    <row r="44" spans="1:3">
      <c r="A44" t="s">
        <v>1111</v>
      </c>
    </row>
    <row r="45" spans="1:3">
      <c r="B45" t="s">
        <v>1112</v>
      </c>
    </row>
    <row r="46" spans="1:3">
      <c r="A46" t="s">
        <v>1113</v>
      </c>
      <c r="C46" t="s">
        <v>1113</v>
      </c>
    </row>
    <row r="47" spans="1:3">
      <c r="A47" t="s">
        <v>1114</v>
      </c>
      <c r="B47" t="s">
        <v>1114</v>
      </c>
    </row>
    <row r="48" spans="1:3">
      <c r="A48" t="s">
        <v>1115</v>
      </c>
    </row>
    <row r="49" spans="1:3">
      <c r="B49" t="s">
        <v>1116</v>
      </c>
    </row>
    <row r="50" spans="1:3">
      <c r="A50" t="s">
        <v>1117</v>
      </c>
    </row>
    <row r="51" spans="1:3">
      <c r="B51" t="s">
        <v>1118</v>
      </c>
      <c r="C51" t="s">
        <v>1118</v>
      </c>
    </row>
    <row r="52" spans="1:3">
      <c r="B52" t="s">
        <v>1119</v>
      </c>
    </row>
    <row r="53" spans="1:3">
      <c r="A53" t="s">
        <v>1120</v>
      </c>
      <c r="B53" t="s">
        <v>1120</v>
      </c>
      <c r="C53" t="s">
        <v>1120</v>
      </c>
    </row>
    <row r="54" spans="1:3">
      <c r="A54" t="s">
        <v>1121</v>
      </c>
    </row>
    <row r="55" spans="1:3">
      <c r="C55" t="s">
        <v>368</v>
      </c>
    </row>
    <row r="56" spans="1:3">
      <c r="A56" t="s">
        <v>1122</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E2CA-3A16-482C-AEC7-0F6E07030288}">
  <sheetPr>
    <tabColor theme="5" tint="0.59999389629810485"/>
  </sheetPr>
  <dimension ref="A1:T43"/>
  <sheetViews>
    <sheetView zoomScale="85" zoomScaleNormal="85" workbookViewId="0">
      <pane xSplit="3" ySplit="3" topLeftCell="D4" activePane="bottomRight" state="frozen"/>
      <selection pane="topRight" activeCell="F21" sqref="F21"/>
      <selection pane="bottomLeft" activeCell="F21" sqref="F21"/>
      <selection pane="bottomRight" activeCell="C71" sqref="C71"/>
    </sheetView>
    <sheetView workbookViewId="1"/>
  </sheetViews>
  <sheetFormatPr defaultColWidth="8.5546875" defaultRowHeight="14.4"/>
  <cols>
    <col min="1" max="1" width="14.44140625" bestFit="1" customWidth="1"/>
    <col min="2" max="2" width="19.33203125" bestFit="1" customWidth="1"/>
    <col min="4" max="5" width="12.44140625" bestFit="1" customWidth="1"/>
    <col min="6" max="6" width="12.5546875" bestFit="1" customWidth="1"/>
    <col min="7" max="7" width="16" bestFit="1" customWidth="1"/>
    <col min="9" max="11" width="19.109375" bestFit="1" customWidth="1"/>
    <col min="12" max="12" width="16.44140625" bestFit="1" customWidth="1"/>
    <col min="13" max="13" width="17.5546875" bestFit="1" customWidth="1"/>
    <col min="14" max="17" width="16.88671875" bestFit="1" customWidth="1"/>
    <col min="18" max="18" width="18.109375" bestFit="1" customWidth="1"/>
    <col min="19" max="19" width="20.33203125" bestFit="1" customWidth="1"/>
    <col min="20" max="20" width="19.5546875" bestFit="1" customWidth="1"/>
  </cols>
  <sheetData>
    <row r="1" spans="1:20">
      <c r="A1" s="6" t="s">
        <v>341</v>
      </c>
      <c r="B1" s="7" t="s">
        <v>1123</v>
      </c>
      <c r="C1" s="7" t="s">
        <v>916</v>
      </c>
      <c r="D1" s="316" t="s">
        <v>1124</v>
      </c>
      <c r="E1" s="317"/>
      <c r="F1" s="317"/>
      <c r="G1" s="317"/>
      <c r="H1" s="318"/>
      <c r="I1" s="10" t="s">
        <v>1125</v>
      </c>
      <c r="J1" s="9" t="s">
        <v>1125</v>
      </c>
      <c r="K1" s="10" t="s">
        <v>1125</v>
      </c>
      <c r="L1" s="9" t="s">
        <v>1126</v>
      </c>
      <c r="M1" s="10" t="s">
        <v>1127</v>
      </c>
      <c r="N1" s="9" t="s">
        <v>1128</v>
      </c>
      <c r="O1" s="10" t="s">
        <v>1128</v>
      </c>
      <c r="P1" s="9" t="s">
        <v>1128</v>
      </c>
      <c r="Q1" s="10" t="s">
        <v>1128</v>
      </c>
      <c r="R1" s="9" t="s">
        <v>1129</v>
      </c>
      <c r="S1" s="64" t="s">
        <v>1130</v>
      </c>
      <c r="T1" s="9" t="s">
        <v>1131</v>
      </c>
    </row>
    <row r="2" spans="1:20" ht="39.6">
      <c r="A2" s="11"/>
      <c r="B2" s="12"/>
      <c r="C2" s="12"/>
      <c r="D2" s="14" t="s">
        <v>1132</v>
      </c>
      <c r="E2" s="14" t="s">
        <v>1133</v>
      </c>
      <c r="F2" s="14" t="s">
        <v>1134</v>
      </c>
      <c r="G2" s="15" t="s">
        <v>1135</v>
      </c>
      <c r="H2" s="14" t="s">
        <v>1136</v>
      </c>
      <c r="I2" s="19" t="s">
        <v>1137</v>
      </c>
      <c r="J2" s="18" t="s">
        <v>1137</v>
      </c>
      <c r="K2" s="19" t="s">
        <v>1137</v>
      </c>
      <c r="L2" s="18" t="s">
        <v>1137</v>
      </c>
      <c r="M2" s="19" t="s">
        <v>1137</v>
      </c>
      <c r="N2" s="18" t="s">
        <v>1137</v>
      </c>
      <c r="O2" s="19" t="s">
        <v>1137</v>
      </c>
      <c r="P2" s="18" t="s">
        <v>1137</v>
      </c>
      <c r="Q2" s="19" t="s">
        <v>1137</v>
      </c>
      <c r="R2" s="18" t="s">
        <v>1137</v>
      </c>
      <c r="S2" s="19" t="s">
        <v>1137</v>
      </c>
      <c r="T2" s="18" t="s">
        <v>1137</v>
      </c>
    </row>
    <row r="3" spans="1:20">
      <c r="A3" s="20"/>
      <c r="B3" s="21"/>
      <c r="C3" s="22"/>
      <c r="D3" s="20"/>
      <c r="E3" s="20"/>
      <c r="F3" s="20"/>
      <c r="G3" s="20"/>
      <c r="H3" s="20"/>
      <c r="I3" s="65"/>
      <c r="J3" s="65"/>
      <c r="K3" s="65"/>
      <c r="L3" s="65"/>
      <c r="M3" s="65"/>
      <c r="N3" s="65"/>
      <c r="O3" s="65"/>
      <c r="P3" s="65"/>
      <c r="Q3" s="65"/>
      <c r="R3" s="65"/>
      <c r="S3" s="65"/>
      <c r="T3" s="65"/>
    </row>
    <row r="4" spans="1:20">
      <c r="A4" s="49" t="s">
        <v>365</v>
      </c>
      <c r="B4" s="22" t="s">
        <v>1138</v>
      </c>
      <c r="C4" s="22">
        <v>2020</v>
      </c>
      <c r="D4" s="28">
        <f t="shared" ref="D4:D41" si="0">AVERAGE(I4,J4,K4,L4,M4,N4,O4,P4,Q4,R4,S4)</f>
        <v>0.24561124949141105</v>
      </c>
      <c r="E4" s="28">
        <f t="shared" ref="E4:E41" si="1">MEDIAN(I4,J4,K4,L4,M4,N4,O4,P4,Q4,R4,S4)</f>
        <v>0.24561124949141105</v>
      </c>
      <c r="F4" s="28">
        <f t="shared" ref="F4:F41" si="2">MIN(I4,J4,K4,L4,M4,N4,O4,P4,Q4,R4,S4)</f>
        <v>0.24561124949141105</v>
      </c>
      <c r="G4" s="28">
        <f t="shared" ref="G4:G41" si="3">MAX(I4,J4,K4,L4,M4,N4,O4,P4,Q4,R4,S4)</f>
        <v>0.24561124949141105</v>
      </c>
      <c r="H4" s="20">
        <f t="shared" ref="H4:H41" si="4">COUNT(I4,J4,K4,L4,M4,N4,O4,P4,Q4,R4,S4)</f>
        <v>1</v>
      </c>
      <c r="I4" s="65"/>
      <c r="J4" s="65"/>
      <c r="K4" s="65"/>
      <c r="L4" s="65"/>
      <c r="M4" s="65"/>
      <c r="N4" s="65"/>
      <c r="O4" s="65"/>
      <c r="P4" s="65"/>
      <c r="Q4" s="65"/>
      <c r="R4" s="66">
        <v>0.24561124949141105</v>
      </c>
      <c r="S4" s="65"/>
      <c r="T4" s="66">
        <v>5.5757575757575756E-2</v>
      </c>
    </row>
    <row r="5" spans="1:20">
      <c r="A5" s="49" t="s">
        <v>1071</v>
      </c>
      <c r="B5" s="22" t="s">
        <v>1138</v>
      </c>
      <c r="C5" s="22">
        <v>2020</v>
      </c>
      <c r="D5" s="28">
        <f t="shared" si="0"/>
        <v>1.1690303918693058E-3</v>
      </c>
      <c r="E5" s="28">
        <f t="shared" si="1"/>
        <v>1.1342081716923076E-3</v>
      </c>
      <c r="F5" s="28">
        <f t="shared" si="2"/>
        <v>7.4288228187499995E-4</v>
      </c>
      <c r="G5" s="28">
        <f t="shared" si="3"/>
        <v>1.6601678199999999E-3</v>
      </c>
      <c r="H5" s="20">
        <f t="shared" si="4"/>
        <v>5</v>
      </c>
      <c r="I5" s="65"/>
      <c r="J5" s="65"/>
      <c r="K5" s="65"/>
      <c r="L5" s="65"/>
      <c r="M5" s="67">
        <v>1.4588853636363639E-3</v>
      </c>
      <c r="N5" s="67">
        <v>7.4288228187499995E-4</v>
      </c>
      <c r="O5" s="67">
        <v>1.1342081716923076E-3</v>
      </c>
      <c r="P5" s="67">
        <v>1.6601678199999999E-3</v>
      </c>
      <c r="Q5" s="67">
        <v>8.4900832214285715E-4</v>
      </c>
      <c r="R5" s="67"/>
      <c r="S5" s="67"/>
      <c r="T5" s="67"/>
    </row>
    <row r="6" spans="1:20">
      <c r="A6" s="49" t="s">
        <v>1074</v>
      </c>
      <c r="B6" s="22" t="s">
        <v>1138</v>
      </c>
      <c r="C6" s="22">
        <v>2020</v>
      </c>
      <c r="D6" s="28">
        <f t="shared" si="0"/>
        <v>2.7842052773505229E-6</v>
      </c>
      <c r="E6" s="28">
        <f t="shared" si="1"/>
        <v>3.2636123076923078E-6</v>
      </c>
      <c r="F6" s="28">
        <f t="shared" si="2"/>
        <v>1.6208218750000003E-6</v>
      </c>
      <c r="G6" s="28">
        <f t="shared" si="3"/>
        <v>3.7087758620689653E-6</v>
      </c>
      <c r="H6" s="20">
        <f t="shared" si="4"/>
        <v>5</v>
      </c>
      <c r="I6" s="65"/>
      <c r="J6" s="65"/>
      <c r="K6" s="65"/>
      <c r="L6" s="65"/>
      <c r="M6" s="67">
        <v>3.4754484848484851E-6</v>
      </c>
      <c r="N6" s="67">
        <v>1.6208218750000003E-6</v>
      </c>
      <c r="O6" s="67">
        <v>3.2636123076923078E-6</v>
      </c>
      <c r="P6" s="67">
        <v>3.7087758620689653E-6</v>
      </c>
      <c r="Q6" s="67">
        <v>1.8523678571428576E-6</v>
      </c>
      <c r="R6" s="67"/>
      <c r="S6" s="67"/>
      <c r="T6" s="67"/>
    </row>
    <row r="7" spans="1:20">
      <c r="A7" s="68" t="s">
        <v>1078</v>
      </c>
      <c r="B7" s="22" t="s">
        <v>1138</v>
      </c>
      <c r="C7" s="22">
        <v>2020</v>
      </c>
      <c r="D7" s="28">
        <f t="shared" si="0"/>
        <v>1.6019223880867696E-5</v>
      </c>
      <c r="E7" s="28">
        <f t="shared" si="1"/>
        <v>1.2509984999999999E-5</v>
      </c>
      <c r="F7" s="28">
        <f t="shared" si="2"/>
        <v>1.55E-7</v>
      </c>
      <c r="G7" s="28">
        <f t="shared" si="3"/>
        <v>4.9090909090909091E-5</v>
      </c>
      <c r="H7" s="20">
        <f t="shared" si="4"/>
        <v>9</v>
      </c>
      <c r="I7" s="67">
        <v>1.8125000000000001E-7</v>
      </c>
      <c r="J7" s="67">
        <v>1.55E-7</v>
      </c>
      <c r="K7" s="67">
        <v>6.455E-6</v>
      </c>
      <c r="L7" s="67">
        <v>4.9090909090909091E-5</v>
      </c>
      <c r="M7" s="67">
        <v>2.2186894545454543E-5</v>
      </c>
      <c r="N7" s="67">
        <v>1.0946236874999999E-5</v>
      </c>
      <c r="O7" s="67">
        <v>1.7291667692307691E-5</v>
      </c>
      <c r="P7" s="67">
        <v>2.535607172413793E-5</v>
      </c>
      <c r="Q7" s="67">
        <v>1.2509984999999999E-5</v>
      </c>
      <c r="R7" s="67"/>
      <c r="S7" s="67"/>
      <c r="T7" s="67"/>
    </row>
    <row r="8" spans="1:20">
      <c r="A8" s="68" t="s">
        <v>1080</v>
      </c>
      <c r="B8" s="22" t="s">
        <v>1138</v>
      </c>
      <c r="C8" s="22">
        <v>2020</v>
      </c>
      <c r="D8" s="28">
        <f t="shared" si="0"/>
        <v>3.0385156110153437E-3</v>
      </c>
      <c r="E8" s="28">
        <f t="shared" si="1"/>
        <v>3.5618020703448274E-3</v>
      </c>
      <c r="F8" s="28">
        <f t="shared" si="2"/>
        <v>1.9480804406249998E-3</v>
      </c>
      <c r="G8" s="28">
        <f t="shared" si="3"/>
        <v>3.7368655309090908E-3</v>
      </c>
      <c r="H8" s="20">
        <f t="shared" si="4"/>
        <v>5</v>
      </c>
      <c r="I8" s="67"/>
      <c r="J8" s="67"/>
      <c r="K8" s="67"/>
      <c r="L8" s="67"/>
      <c r="M8" s="67">
        <v>3.7368655309090908E-3</v>
      </c>
      <c r="N8" s="67">
        <v>1.9480804406249998E-3</v>
      </c>
      <c r="O8" s="67">
        <v>3.7194523667692311E-3</v>
      </c>
      <c r="P8" s="67">
        <v>3.5618020703448274E-3</v>
      </c>
      <c r="Q8" s="67">
        <v>2.2263776464285711E-3</v>
      </c>
      <c r="R8" s="67"/>
      <c r="S8" s="67"/>
      <c r="T8" s="67"/>
    </row>
    <row r="9" spans="1:20">
      <c r="A9" s="68" t="s">
        <v>1082</v>
      </c>
      <c r="B9" s="22" t="s">
        <v>1138</v>
      </c>
      <c r="C9" s="22">
        <v>2020</v>
      </c>
      <c r="D9" s="28">
        <f t="shared" si="0"/>
        <v>2.0889678127719979E-5</v>
      </c>
      <c r="E9" s="28">
        <f t="shared" si="1"/>
        <v>1.6636363636363637E-5</v>
      </c>
      <c r="F9" s="28">
        <f t="shared" si="2"/>
        <v>5.1875000000000001E-7</v>
      </c>
      <c r="G9" s="28">
        <f t="shared" si="3"/>
        <v>6.4830000000000001E-5</v>
      </c>
      <c r="H9" s="20">
        <f t="shared" si="4"/>
        <v>9</v>
      </c>
      <c r="I9" s="67">
        <v>5.1875000000000001E-7</v>
      </c>
      <c r="J9" s="67">
        <v>6.4830000000000001E-5</v>
      </c>
      <c r="K9" s="67">
        <v>9.7999999999999993E-7</v>
      </c>
      <c r="L9" s="67">
        <v>1.6636363636363637E-5</v>
      </c>
      <c r="M9" s="67">
        <v>2.5999323636363639E-5</v>
      </c>
      <c r="N9" s="67">
        <v>1.353180125E-5</v>
      </c>
      <c r="O9" s="67">
        <v>2.2335326153846154E-5</v>
      </c>
      <c r="P9" s="67">
        <v>2.7710622758620687E-5</v>
      </c>
      <c r="Q9" s="67">
        <v>1.5464915714285713E-5</v>
      </c>
      <c r="R9" s="67"/>
      <c r="S9" s="67"/>
      <c r="T9" s="67"/>
    </row>
    <row r="10" spans="1:20">
      <c r="A10" s="68" t="s">
        <v>1139</v>
      </c>
      <c r="B10" s="22" t="s">
        <v>1138</v>
      </c>
      <c r="C10" s="22">
        <v>2020</v>
      </c>
      <c r="D10" s="28">
        <f t="shared" si="0"/>
        <v>6.7500000000000002E-8</v>
      </c>
      <c r="E10" s="28">
        <f t="shared" si="1"/>
        <v>8.9999999999999999E-8</v>
      </c>
      <c r="F10" s="28">
        <f t="shared" si="2"/>
        <v>0</v>
      </c>
      <c r="G10" s="28">
        <f t="shared" si="3"/>
        <v>1.1249999999999999E-7</v>
      </c>
      <c r="H10" s="20">
        <f t="shared" si="4"/>
        <v>3</v>
      </c>
      <c r="I10" s="67">
        <v>1.1249999999999999E-7</v>
      </c>
      <c r="J10" s="67">
        <v>8.9999999999999999E-8</v>
      </c>
      <c r="K10" s="67">
        <v>0</v>
      </c>
      <c r="L10" s="67"/>
      <c r="M10" s="67"/>
      <c r="N10" s="67"/>
      <c r="O10" s="67"/>
      <c r="P10" s="67"/>
      <c r="Q10" s="67"/>
      <c r="R10" s="67"/>
      <c r="S10" s="67"/>
      <c r="T10" s="67"/>
    </row>
    <row r="11" spans="1:20">
      <c r="A11" s="68" t="s">
        <v>1140</v>
      </c>
      <c r="B11" s="22" t="s">
        <v>1138</v>
      </c>
      <c r="C11" s="22">
        <v>2020</v>
      </c>
      <c r="D11" s="28">
        <f t="shared" si="0"/>
        <v>7.2244318181818187E-8</v>
      </c>
      <c r="E11" s="28">
        <f t="shared" si="1"/>
        <v>5.6250000000000007E-9</v>
      </c>
      <c r="F11" s="28">
        <f t="shared" si="2"/>
        <v>5.0000000000000001E-9</v>
      </c>
      <c r="G11" s="28">
        <f t="shared" si="3"/>
        <v>2.7272727272727274E-7</v>
      </c>
      <c r="H11" s="20">
        <f t="shared" si="4"/>
        <v>4</v>
      </c>
      <c r="I11" s="67">
        <v>6.2500000000000005E-9</v>
      </c>
      <c r="J11" s="67">
        <v>5.0000000000000001E-9</v>
      </c>
      <c r="K11" s="67">
        <v>5.0000000000000001E-9</v>
      </c>
      <c r="L11" s="67">
        <v>2.7272727272727274E-7</v>
      </c>
      <c r="M11" s="67"/>
      <c r="N11" s="67"/>
      <c r="O11" s="67"/>
      <c r="P11" s="67"/>
      <c r="Q11" s="67"/>
      <c r="R11" s="67"/>
      <c r="S11" s="67"/>
      <c r="T11" s="67"/>
    </row>
    <row r="12" spans="1:20">
      <c r="A12" s="68" t="s">
        <v>1084</v>
      </c>
      <c r="B12" s="22" t="s">
        <v>1138</v>
      </c>
      <c r="C12" s="22">
        <v>2020</v>
      </c>
      <c r="D12" s="28">
        <f t="shared" si="0"/>
        <v>1.415110600330959E-5</v>
      </c>
      <c r="E12" s="28">
        <f t="shared" si="1"/>
        <v>1.6264529999999999E-5</v>
      </c>
      <c r="F12" s="28">
        <f t="shared" si="2"/>
        <v>5.0000000000000001E-9</v>
      </c>
      <c r="G12" s="28">
        <f t="shared" si="3"/>
        <v>3.1386684848484855E-5</v>
      </c>
      <c r="H12" s="20">
        <f t="shared" si="4"/>
        <v>9</v>
      </c>
      <c r="I12" s="67">
        <v>6.2500000000000005E-9</v>
      </c>
      <c r="J12" s="67">
        <v>5.0000000000000001E-9</v>
      </c>
      <c r="K12" s="67">
        <v>5.0000000000000001E-9</v>
      </c>
      <c r="L12" s="67">
        <v>2.1545454545454547E-7</v>
      </c>
      <c r="M12" s="67">
        <v>3.1386684848484855E-5</v>
      </c>
      <c r="N12" s="67">
        <v>1.6264529999999999E-5</v>
      </c>
      <c r="O12" s="67">
        <v>2.9906991384615383E-5</v>
      </c>
      <c r="P12" s="67">
        <v>3.0982008965517242E-5</v>
      </c>
      <c r="Q12" s="67">
        <v>1.8588034285714285E-5</v>
      </c>
      <c r="R12" s="67"/>
      <c r="S12" s="67"/>
      <c r="T12" s="67"/>
    </row>
    <row r="13" spans="1:20">
      <c r="A13" s="68" t="s">
        <v>1086</v>
      </c>
      <c r="B13" s="22" t="s">
        <v>1138</v>
      </c>
      <c r="C13" s="22">
        <v>2020</v>
      </c>
      <c r="D13" s="28">
        <f t="shared" si="0"/>
        <v>1.5088993118880939E-5</v>
      </c>
      <c r="E13" s="28">
        <f t="shared" si="1"/>
        <v>1.6343124776785715E-5</v>
      </c>
      <c r="F13" s="28">
        <f t="shared" si="2"/>
        <v>5.0000000000000004E-8</v>
      </c>
      <c r="G13" s="28">
        <f t="shared" si="3"/>
        <v>3.26751324137931E-5</v>
      </c>
      <c r="H13" s="20">
        <f t="shared" si="4"/>
        <v>8</v>
      </c>
      <c r="I13" s="67">
        <v>5.0000000000000004E-8</v>
      </c>
      <c r="J13" s="67">
        <v>2.8499999999999997E-7</v>
      </c>
      <c r="K13" s="67">
        <v>2.0999999999999997E-7</v>
      </c>
      <c r="L13" s="67"/>
      <c r="M13" s="67">
        <v>2.991100606060606E-5</v>
      </c>
      <c r="N13" s="67">
        <v>1.5253583125000002E-5</v>
      </c>
      <c r="O13" s="67">
        <v>2.4894556923076923E-5</v>
      </c>
      <c r="P13" s="67">
        <v>3.26751324137931E-5</v>
      </c>
      <c r="Q13" s="67">
        <v>1.7432666428571431E-5</v>
      </c>
      <c r="R13" s="67"/>
      <c r="S13" s="67"/>
      <c r="T13" s="67"/>
    </row>
    <row r="14" spans="1:20">
      <c r="A14" s="68" t="s">
        <v>1087</v>
      </c>
      <c r="B14" s="22" t="s">
        <v>1138</v>
      </c>
      <c r="C14" s="22">
        <v>2020</v>
      </c>
      <c r="D14" s="28">
        <f t="shared" si="0"/>
        <v>1.5077938911443729E-5</v>
      </c>
      <c r="E14" s="28">
        <f t="shared" si="1"/>
        <v>1.8012576551724138E-5</v>
      </c>
      <c r="F14" s="28">
        <f t="shared" si="2"/>
        <v>9.5009875000000001E-6</v>
      </c>
      <c r="G14" s="28">
        <f t="shared" si="3"/>
        <v>1.864444E-5</v>
      </c>
      <c r="H14" s="20">
        <f t="shared" si="4"/>
        <v>5</v>
      </c>
      <c r="I14" s="67"/>
      <c r="J14" s="67"/>
      <c r="K14" s="67"/>
      <c r="L14" s="67"/>
      <c r="M14" s="67">
        <v>1.864444E-5</v>
      </c>
      <c r="N14" s="67">
        <v>9.5009875000000001E-6</v>
      </c>
      <c r="O14" s="67">
        <v>1.8373419076923078E-5</v>
      </c>
      <c r="P14" s="67">
        <v>1.8012576551724138E-5</v>
      </c>
      <c r="Q14" s="67">
        <v>1.0858271428571429E-5</v>
      </c>
      <c r="R14" s="67"/>
      <c r="S14" s="67"/>
      <c r="T14" s="67"/>
    </row>
    <row r="15" spans="1:20">
      <c r="A15" s="68" t="s">
        <v>1141</v>
      </c>
      <c r="B15" s="22" t="s">
        <v>1138</v>
      </c>
      <c r="C15" s="22">
        <v>2020</v>
      </c>
      <c r="D15" s="28">
        <f t="shared" si="0"/>
        <v>1.4518556518580095E-4</v>
      </c>
      <c r="E15" s="28">
        <f t="shared" si="1"/>
        <v>1.3713072553846151E-4</v>
      </c>
      <c r="F15" s="28">
        <f t="shared" si="2"/>
        <v>9.2429758749999996E-5</v>
      </c>
      <c r="G15" s="28">
        <f t="shared" si="3"/>
        <v>2.100497510344827E-4</v>
      </c>
      <c r="H15" s="20">
        <f t="shared" si="4"/>
        <v>5</v>
      </c>
      <c r="I15" s="67"/>
      <c r="J15" s="67"/>
      <c r="K15" s="67"/>
      <c r="L15" s="67"/>
      <c r="M15" s="67">
        <v>1.806835806060606E-4</v>
      </c>
      <c r="N15" s="67">
        <v>9.2429758749999996E-5</v>
      </c>
      <c r="O15" s="67">
        <v>1.3713072553846151E-4</v>
      </c>
      <c r="P15" s="67">
        <v>2.100497510344827E-4</v>
      </c>
      <c r="Q15" s="67">
        <v>1.0563401E-4</v>
      </c>
      <c r="R15" s="67"/>
      <c r="S15" s="67"/>
      <c r="T15" s="67"/>
    </row>
    <row r="16" spans="1:20">
      <c r="A16" s="68" t="s">
        <v>1091</v>
      </c>
      <c r="B16" s="22" t="s">
        <v>1138</v>
      </c>
      <c r="C16" s="22">
        <v>2020</v>
      </c>
      <c r="D16" s="28">
        <f t="shared" si="0"/>
        <v>5.726814823567059E-6</v>
      </c>
      <c r="E16" s="28">
        <f t="shared" si="1"/>
        <v>6.4634847163461536E-6</v>
      </c>
      <c r="F16" s="28">
        <f t="shared" si="2"/>
        <v>4.0000000000000001E-8</v>
      </c>
      <c r="G16" s="28">
        <f t="shared" si="3"/>
        <v>1.3572060000000002E-5</v>
      </c>
      <c r="H16" s="20">
        <f t="shared" si="4"/>
        <v>8</v>
      </c>
      <c r="I16" s="67">
        <v>9.3749999999999989E-8</v>
      </c>
      <c r="J16" s="67">
        <v>4.0000000000000001E-8</v>
      </c>
      <c r="K16" s="67">
        <v>1.9000000000000001E-7</v>
      </c>
      <c r="L16" s="67"/>
      <c r="M16" s="67">
        <v>1.201019272727273E-5</v>
      </c>
      <c r="N16" s="67">
        <v>6.1088531249999993E-6</v>
      </c>
      <c r="O16" s="67">
        <v>6.8181163076923079E-6</v>
      </c>
      <c r="P16" s="67">
        <v>1.3572060000000002E-5</v>
      </c>
      <c r="Q16" s="67">
        <v>6.9815464285714282E-6</v>
      </c>
      <c r="R16" s="67"/>
      <c r="S16" s="67"/>
      <c r="T16" s="67"/>
    </row>
    <row r="17" spans="1:20">
      <c r="A17" s="68" t="s">
        <v>1094</v>
      </c>
      <c r="B17" s="22" t="s">
        <v>1138</v>
      </c>
      <c r="C17" s="22">
        <v>2020</v>
      </c>
      <c r="D17" s="28">
        <f t="shared" si="0"/>
        <v>3.3182038550359067E-3</v>
      </c>
      <c r="E17" s="28">
        <f t="shared" si="1"/>
        <v>3.8274557231249996E-3</v>
      </c>
      <c r="F17" s="28">
        <f t="shared" si="2"/>
        <v>0</v>
      </c>
      <c r="G17" s="28">
        <f t="shared" si="3"/>
        <v>7.3856121926153869E-3</v>
      </c>
      <c r="H17" s="20">
        <f t="shared" si="4"/>
        <v>9</v>
      </c>
      <c r="I17" s="67">
        <v>3.2624999999999997E-6</v>
      </c>
      <c r="J17" s="67">
        <v>3.3399999999999998E-6</v>
      </c>
      <c r="K17" s="67">
        <v>0</v>
      </c>
      <c r="L17" s="67">
        <v>4.9090909090909088E-6</v>
      </c>
      <c r="M17" s="67">
        <v>7.3393908751515141E-3</v>
      </c>
      <c r="N17" s="67">
        <v>3.8274557231249996E-3</v>
      </c>
      <c r="O17" s="67">
        <v>7.3856121926153869E-3</v>
      </c>
      <c r="P17" s="67">
        <v>6.9256292013793099E-3</v>
      </c>
      <c r="Q17" s="67">
        <v>4.3742351121428564E-3</v>
      </c>
      <c r="R17" s="67"/>
      <c r="S17" s="67"/>
      <c r="T17" s="67"/>
    </row>
    <row r="18" spans="1:20">
      <c r="A18" s="68" t="s">
        <v>1097</v>
      </c>
      <c r="B18" s="22" t="s">
        <v>1138</v>
      </c>
      <c r="C18" s="22">
        <v>2020</v>
      </c>
      <c r="D18" s="28">
        <f t="shared" si="0"/>
        <v>4.2079031491487856E-4</v>
      </c>
      <c r="E18" s="28">
        <f t="shared" si="1"/>
        <v>4.0363758186813184E-5</v>
      </c>
      <c r="F18" s="28">
        <f t="shared" si="2"/>
        <v>6.8000000000000005E-7</v>
      </c>
      <c r="G18" s="28">
        <f t="shared" si="3"/>
        <v>3.1282749999999998E-3</v>
      </c>
      <c r="H18" s="20">
        <f t="shared" si="4"/>
        <v>8</v>
      </c>
      <c r="I18" s="67">
        <v>3.2374999999999999E-6</v>
      </c>
      <c r="J18" s="67">
        <v>3.1282749999999998E-3</v>
      </c>
      <c r="K18" s="67">
        <v>6.8000000000000005E-7</v>
      </c>
      <c r="L18" s="67"/>
      <c r="M18" s="67">
        <v>5.8606533333333349E-5</v>
      </c>
      <c r="N18" s="67">
        <v>2.9229293749999996E-5</v>
      </c>
      <c r="O18" s="67">
        <v>4.7322609230769225E-5</v>
      </c>
      <c r="P18" s="67">
        <v>6.5566675862068963E-5</v>
      </c>
      <c r="Q18" s="67">
        <v>3.3404907142857136E-5</v>
      </c>
      <c r="R18" s="67"/>
      <c r="S18" s="67"/>
      <c r="T18" s="67"/>
    </row>
    <row r="19" spans="1:20">
      <c r="A19" s="68" t="s">
        <v>1098</v>
      </c>
      <c r="B19" s="22" t="s">
        <v>1138</v>
      </c>
      <c r="C19" s="22">
        <v>2020</v>
      </c>
      <c r="D19" s="28">
        <f t="shared" si="0"/>
        <v>5.6068830691978688E-3</v>
      </c>
      <c r="E19" s="28">
        <f t="shared" si="1"/>
        <v>5.6068830691978688E-3</v>
      </c>
      <c r="F19" s="28">
        <f t="shared" si="2"/>
        <v>5.6068830691978688E-3</v>
      </c>
      <c r="G19" s="28">
        <f t="shared" si="3"/>
        <v>5.6068830691978688E-3</v>
      </c>
      <c r="H19" s="20">
        <f t="shared" si="4"/>
        <v>1</v>
      </c>
      <c r="I19" s="67"/>
      <c r="J19" s="67"/>
      <c r="K19" s="67"/>
      <c r="L19" s="67"/>
      <c r="M19" s="67"/>
      <c r="N19" s="67"/>
      <c r="O19" s="67"/>
      <c r="P19" s="67"/>
      <c r="Q19" s="67"/>
      <c r="R19" s="67">
        <v>5.6068830691978688E-3</v>
      </c>
      <c r="S19" s="67"/>
      <c r="T19" s="67"/>
    </row>
    <row r="20" spans="1:20">
      <c r="A20" s="68" t="s">
        <v>1099</v>
      </c>
      <c r="B20" s="22" t="s">
        <v>1138</v>
      </c>
      <c r="C20" s="22">
        <v>2020</v>
      </c>
      <c r="D20" s="28">
        <f t="shared" si="0"/>
        <v>4.8806113114791124E-4</v>
      </c>
      <c r="E20" s="28">
        <f t="shared" si="1"/>
        <v>5.5736504275862063E-4</v>
      </c>
      <c r="F20" s="28">
        <f t="shared" si="2"/>
        <v>3.1045779125000002E-4</v>
      </c>
      <c r="G20" s="28">
        <f t="shared" si="3"/>
        <v>6.1175815138461525E-4</v>
      </c>
      <c r="H20" s="20">
        <f t="shared" si="4"/>
        <v>5</v>
      </c>
      <c r="I20" s="67"/>
      <c r="J20" s="67"/>
      <c r="K20" s="67"/>
      <c r="L20" s="67"/>
      <c r="M20" s="67">
        <v>6.0591576606060607E-4</v>
      </c>
      <c r="N20" s="67">
        <v>3.1045779125000002E-4</v>
      </c>
      <c r="O20" s="67">
        <v>6.1175815138461525E-4</v>
      </c>
      <c r="P20" s="67">
        <v>5.5736504275862063E-4</v>
      </c>
      <c r="Q20" s="67">
        <v>3.5480890428571431E-4</v>
      </c>
      <c r="R20" s="67"/>
      <c r="S20" s="67"/>
      <c r="T20" s="67"/>
    </row>
    <row r="21" spans="1:20">
      <c r="A21" s="68" t="s">
        <v>1102</v>
      </c>
      <c r="B21" s="22" t="s">
        <v>1138</v>
      </c>
      <c r="C21" s="22">
        <v>2020</v>
      </c>
      <c r="D21" s="28">
        <f t="shared" si="0"/>
        <v>8.9400020692203305E-4</v>
      </c>
      <c r="E21" s="28">
        <f t="shared" si="1"/>
        <v>9.7513088312499983E-4</v>
      </c>
      <c r="F21" s="28">
        <f t="shared" si="2"/>
        <v>1.3800000000000002E-5</v>
      </c>
      <c r="G21" s="28">
        <f t="shared" si="3"/>
        <v>2.0978915082758617E-3</v>
      </c>
      <c r="H21" s="20">
        <f t="shared" si="4"/>
        <v>9</v>
      </c>
      <c r="I21" s="67">
        <v>2.7112500000000002E-5</v>
      </c>
      <c r="J21" s="67">
        <v>2.6593999999999999E-4</v>
      </c>
      <c r="K21" s="67">
        <v>1.3800000000000002E-5</v>
      </c>
      <c r="L21" s="67">
        <v>1.8000000000000004E-4</v>
      </c>
      <c r="M21" s="67">
        <v>1.8767417866666666E-3</v>
      </c>
      <c r="N21" s="67">
        <v>9.7513088312499983E-4</v>
      </c>
      <c r="O21" s="67">
        <v>1.4949498892307693E-3</v>
      </c>
      <c r="P21" s="67">
        <v>2.0978915082758617E-3</v>
      </c>
      <c r="Q21" s="67">
        <v>1.1144352949999999E-3</v>
      </c>
      <c r="R21" s="67"/>
      <c r="S21" s="67"/>
      <c r="T21" s="67"/>
    </row>
    <row r="22" spans="1:20">
      <c r="A22" s="68" t="s">
        <v>1104</v>
      </c>
      <c r="B22" s="22" t="s">
        <v>1138</v>
      </c>
      <c r="C22" s="22">
        <v>2020</v>
      </c>
      <c r="D22" s="28">
        <f t="shared" si="0"/>
        <v>3.6508187383707167E-5</v>
      </c>
      <c r="E22" s="28">
        <f t="shared" si="1"/>
        <v>3.8795396212121214E-5</v>
      </c>
      <c r="F22" s="28">
        <f t="shared" si="2"/>
        <v>1.9467648749999998E-5</v>
      </c>
      <c r="G22" s="28">
        <f t="shared" si="3"/>
        <v>5.4570000000000001E-5</v>
      </c>
      <c r="H22" s="20">
        <f t="shared" si="4"/>
        <v>8</v>
      </c>
      <c r="I22" s="67">
        <v>3.9618750000000004E-5</v>
      </c>
      <c r="J22" s="67">
        <v>5.4570000000000001E-5</v>
      </c>
      <c r="K22" s="67">
        <v>4.4904999999999998E-5</v>
      </c>
      <c r="L22" s="67"/>
      <c r="M22" s="67">
        <v>3.7972042424242425E-5</v>
      </c>
      <c r="N22" s="67">
        <v>1.9467648749999998E-5</v>
      </c>
      <c r="O22" s="67">
        <v>3.2608137846153847E-5</v>
      </c>
      <c r="P22" s="67">
        <v>4.0675178620689657E-5</v>
      </c>
      <c r="Q22" s="67">
        <v>2.2248741428571429E-5</v>
      </c>
      <c r="R22" s="67"/>
      <c r="S22" s="67"/>
      <c r="T22" s="67"/>
    </row>
    <row r="23" spans="1:20">
      <c r="A23" s="68" t="s">
        <v>1142</v>
      </c>
      <c r="B23" s="22" t="s">
        <v>1138</v>
      </c>
      <c r="C23" s="22">
        <v>2020</v>
      </c>
      <c r="D23" s="28">
        <f t="shared" si="0"/>
        <v>2.2128037657289073E-5</v>
      </c>
      <c r="E23" s="28">
        <f t="shared" si="1"/>
        <v>2.4852344999999999E-5</v>
      </c>
      <c r="F23" s="28">
        <f t="shared" si="2"/>
        <v>6.1999999999999999E-7</v>
      </c>
      <c r="G23" s="28">
        <f t="shared" si="3"/>
        <v>5.3636191034482761E-5</v>
      </c>
      <c r="H23" s="20">
        <f t="shared" si="4"/>
        <v>9</v>
      </c>
      <c r="I23" s="67">
        <v>7.6250000000000001E-7</v>
      </c>
      <c r="J23" s="67">
        <v>9.0500000000000002E-7</v>
      </c>
      <c r="K23" s="67">
        <v>6.1999999999999999E-7</v>
      </c>
      <c r="L23" s="67"/>
      <c r="M23" s="67">
        <v>4.8605632727272729E-5</v>
      </c>
      <c r="N23" s="67">
        <v>2.4852344999999999E-5</v>
      </c>
      <c r="O23" s="67">
        <v>3.9706451692307698E-5</v>
      </c>
      <c r="P23" s="67">
        <v>5.3636191034482761E-5</v>
      </c>
      <c r="Q23" s="67">
        <v>2.840268E-5</v>
      </c>
      <c r="R23" s="67"/>
      <c r="S23" s="67">
        <v>1.6615384615384616E-6</v>
      </c>
      <c r="T23" s="67"/>
    </row>
    <row r="24" spans="1:20">
      <c r="A24" s="68" t="s">
        <v>1107</v>
      </c>
      <c r="B24" s="22" t="s">
        <v>1138</v>
      </c>
      <c r="C24" s="22">
        <v>2020</v>
      </c>
      <c r="D24" s="28">
        <f t="shared" si="0"/>
        <v>6.6336351697799652E-6</v>
      </c>
      <c r="E24" s="28">
        <f t="shared" si="1"/>
        <v>7.2314330357142864E-6</v>
      </c>
      <c r="F24" s="28">
        <f t="shared" si="2"/>
        <v>1.4153846153846155E-6</v>
      </c>
      <c r="G24" s="28">
        <f t="shared" si="3"/>
        <v>1.3312824242424244E-5</v>
      </c>
      <c r="H24" s="20">
        <f t="shared" si="4"/>
        <v>10</v>
      </c>
      <c r="I24" s="67">
        <v>3.4250000000000002E-6</v>
      </c>
      <c r="J24" s="67">
        <v>2.7549999999999999E-6</v>
      </c>
      <c r="K24" s="67">
        <v>3.9249999999999997E-6</v>
      </c>
      <c r="L24" s="67"/>
      <c r="M24" s="67">
        <v>1.3312824242424244E-5</v>
      </c>
      <c r="N24" s="67">
        <v>6.7493375000000008E-6</v>
      </c>
      <c r="O24" s="67">
        <v>7.9455692307692315E-6</v>
      </c>
      <c r="P24" s="67">
        <v>9.1710206896551714E-6</v>
      </c>
      <c r="Q24" s="67">
        <v>7.7135285714285719E-6</v>
      </c>
      <c r="R24" s="67">
        <v>9.92368684813782E-6</v>
      </c>
      <c r="S24" s="67">
        <v>1.4153846153846155E-6</v>
      </c>
      <c r="T24" s="67"/>
    </row>
    <row r="25" spans="1:20">
      <c r="A25" s="68" t="s">
        <v>1143</v>
      </c>
      <c r="B25" s="22" t="s">
        <v>1138</v>
      </c>
      <c r="C25" s="22">
        <v>2020</v>
      </c>
      <c r="D25" s="28">
        <f t="shared" si="0"/>
        <v>2.51061660362031E-5</v>
      </c>
      <c r="E25" s="28">
        <f t="shared" si="1"/>
        <v>2.6118255625000001E-5</v>
      </c>
      <c r="F25" s="28">
        <f t="shared" si="2"/>
        <v>5.0625000000000002E-7</v>
      </c>
      <c r="G25" s="28">
        <f t="shared" si="3"/>
        <v>5.2565311724137933E-5</v>
      </c>
      <c r="H25" s="20">
        <f t="shared" si="4"/>
        <v>9</v>
      </c>
      <c r="I25" s="67">
        <v>5.0625000000000002E-7</v>
      </c>
      <c r="J25" s="67">
        <v>2.0049999999999999E-6</v>
      </c>
      <c r="K25" s="67">
        <v>1.2350000000000002E-6</v>
      </c>
      <c r="L25" s="67">
        <v>1.8545454545454545E-5</v>
      </c>
      <c r="M25" s="67">
        <v>5.0396016969696973E-5</v>
      </c>
      <c r="N25" s="67">
        <v>2.6118255625000001E-5</v>
      </c>
      <c r="O25" s="67">
        <v>4.4734770461538456E-5</v>
      </c>
      <c r="P25" s="67">
        <v>5.2565311724137933E-5</v>
      </c>
      <c r="Q25" s="67">
        <v>2.9849435000000002E-5</v>
      </c>
      <c r="R25" s="67"/>
      <c r="S25" s="67"/>
      <c r="T25" s="67"/>
    </row>
    <row r="26" spans="1:20">
      <c r="A26" s="68" t="s">
        <v>1144</v>
      </c>
      <c r="B26" s="22" t="s">
        <v>1138</v>
      </c>
      <c r="C26" s="22">
        <v>2020</v>
      </c>
      <c r="D26" s="28">
        <f t="shared" si="0"/>
        <v>2.5721313763133422E-7</v>
      </c>
      <c r="E26" s="28">
        <f t="shared" si="1"/>
        <v>2.8484061538461533E-7</v>
      </c>
      <c r="F26" s="28">
        <f t="shared" si="2"/>
        <v>1.5528750000000002E-7</v>
      </c>
      <c r="G26" s="28">
        <f t="shared" si="3"/>
        <v>3.450006896551724E-7</v>
      </c>
      <c r="H26" s="20">
        <f t="shared" si="4"/>
        <v>5</v>
      </c>
      <c r="I26" s="67"/>
      <c r="J26" s="67"/>
      <c r="K26" s="67"/>
      <c r="L26" s="67"/>
      <c r="M26" s="67">
        <v>3.2346545454545459E-7</v>
      </c>
      <c r="N26" s="67">
        <v>1.5528750000000002E-7</v>
      </c>
      <c r="O26" s="67">
        <v>2.8484061538461533E-7</v>
      </c>
      <c r="P26" s="67">
        <v>3.450006896551724E-7</v>
      </c>
      <c r="Q26" s="67">
        <v>1.774714285714286E-7</v>
      </c>
      <c r="R26" s="67"/>
      <c r="S26" s="67"/>
      <c r="T26" s="67"/>
    </row>
    <row r="27" spans="1:20">
      <c r="A27" s="68" t="s">
        <v>1145</v>
      </c>
      <c r="B27" s="22" t="s">
        <v>1138</v>
      </c>
      <c r="C27" s="22">
        <v>2020</v>
      </c>
      <c r="D27" s="28">
        <f t="shared" si="0"/>
        <v>5.416666666666668E-9</v>
      </c>
      <c r="E27" s="28">
        <f t="shared" si="1"/>
        <v>5.0000000000000001E-9</v>
      </c>
      <c r="F27" s="28">
        <f t="shared" si="2"/>
        <v>5.0000000000000001E-9</v>
      </c>
      <c r="G27" s="28">
        <f t="shared" si="3"/>
        <v>6.2500000000000005E-9</v>
      </c>
      <c r="H27" s="20">
        <f t="shared" si="4"/>
        <v>3</v>
      </c>
      <c r="I27" s="67">
        <v>6.2500000000000005E-9</v>
      </c>
      <c r="J27" s="67">
        <v>5.0000000000000001E-9</v>
      </c>
      <c r="K27" s="67">
        <v>5.0000000000000001E-9</v>
      </c>
      <c r="L27" s="67"/>
      <c r="M27" s="67"/>
      <c r="N27" s="67"/>
      <c r="O27" s="67"/>
      <c r="P27" s="67"/>
      <c r="Q27" s="67"/>
      <c r="R27" s="67"/>
      <c r="S27" s="67"/>
      <c r="T27" s="67"/>
    </row>
    <row r="28" spans="1:20">
      <c r="A28" s="68" t="s">
        <v>1146</v>
      </c>
      <c r="B28" s="22" t="s">
        <v>1138</v>
      </c>
      <c r="C28" s="22">
        <v>2020</v>
      </c>
      <c r="D28" s="28">
        <f t="shared" si="0"/>
        <v>2.886339945365267E-6</v>
      </c>
      <c r="E28" s="28">
        <f t="shared" si="1"/>
        <v>3.4426498461538462E-6</v>
      </c>
      <c r="F28" s="28">
        <f t="shared" si="2"/>
        <v>1.6943668750000005E-6</v>
      </c>
      <c r="G28" s="28">
        <f t="shared" si="3"/>
        <v>3.7567206896551723E-6</v>
      </c>
      <c r="H28" s="20">
        <f t="shared" si="4"/>
        <v>5</v>
      </c>
      <c r="I28" s="67"/>
      <c r="J28" s="67"/>
      <c r="K28" s="67"/>
      <c r="L28" s="67"/>
      <c r="M28" s="67">
        <v>3.6015430303030305E-6</v>
      </c>
      <c r="N28" s="67">
        <v>1.6943668750000005E-6</v>
      </c>
      <c r="O28" s="67">
        <v>3.4426498461538462E-6</v>
      </c>
      <c r="P28" s="67">
        <v>3.7567206896551723E-6</v>
      </c>
      <c r="Q28" s="67">
        <v>1.9364192857142861E-6</v>
      </c>
      <c r="R28" s="67"/>
      <c r="S28" s="67"/>
      <c r="T28" s="67"/>
    </row>
    <row r="29" spans="1:20">
      <c r="A29" s="68" t="s">
        <v>1147</v>
      </c>
      <c r="B29" s="22" t="s">
        <v>1138</v>
      </c>
      <c r="C29" s="22">
        <v>2020</v>
      </c>
      <c r="D29" s="28">
        <f t="shared" si="0"/>
        <v>4.3424408979775969E-6</v>
      </c>
      <c r="E29" s="28">
        <f t="shared" si="1"/>
        <v>4.3359858461538459E-6</v>
      </c>
      <c r="F29" s="28">
        <f t="shared" si="2"/>
        <v>2.5496881249999999E-6</v>
      </c>
      <c r="G29" s="28">
        <f t="shared" si="3"/>
        <v>6.3247551724137921E-6</v>
      </c>
      <c r="H29" s="20">
        <f t="shared" si="4"/>
        <v>5</v>
      </c>
      <c r="I29" s="67"/>
      <c r="J29" s="67"/>
      <c r="K29" s="67"/>
      <c r="L29" s="67"/>
      <c r="M29" s="67">
        <v>5.5878460606060604E-6</v>
      </c>
      <c r="N29" s="67">
        <v>2.5496881249999999E-6</v>
      </c>
      <c r="O29" s="67">
        <v>4.3359858461538459E-6</v>
      </c>
      <c r="P29" s="67">
        <v>6.3247551724137921E-6</v>
      </c>
      <c r="Q29" s="67">
        <v>2.9139292857142859E-6</v>
      </c>
      <c r="R29" s="67"/>
      <c r="S29" s="67"/>
      <c r="T29" s="67"/>
    </row>
    <row r="30" spans="1:20">
      <c r="A30" s="68" t="s">
        <v>1148</v>
      </c>
      <c r="B30" s="22" t="s">
        <v>1138</v>
      </c>
      <c r="C30" s="22">
        <v>2020</v>
      </c>
      <c r="D30" s="28">
        <f t="shared" si="0"/>
        <v>1.4997616709030113E-6</v>
      </c>
      <c r="E30" s="28">
        <f t="shared" si="1"/>
        <v>1.4595378571428571E-6</v>
      </c>
      <c r="F30" s="28">
        <f t="shared" si="2"/>
        <v>2.6874999999999997E-7</v>
      </c>
      <c r="G30" s="28">
        <f t="shared" si="3"/>
        <v>2.8249124137931035E-6</v>
      </c>
      <c r="H30" s="20">
        <f t="shared" si="4"/>
        <v>9</v>
      </c>
      <c r="I30" s="67">
        <v>2.6874999999999997E-7</v>
      </c>
      <c r="J30" s="67">
        <v>6.9999999999999997E-7</v>
      </c>
      <c r="K30" s="67">
        <v>3.65E-7</v>
      </c>
      <c r="L30" s="67">
        <v>1.9636363636363636E-6</v>
      </c>
      <c r="M30" s="67">
        <v>2.5518193939393941E-6</v>
      </c>
      <c r="N30" s="67">
        <v>1.2770956249999999E-6</v>
      </c>
      <c r="O30" s="67">
        <v>2.0871033846153846E-6</v>
      </c>
      <c r="P30" s="67">
        <v>2.8249124137931035E-6</v>
      </c>
      <c r="Q30" s="67">
        <v>1.4595378571428571E-6</v>
      </c>
      <c r="R30" s="67"/>
      <c r="S30" s="67"/>
      <c r="T30" s="67"/>
    </row>
    <row r="31" spans="1:20">
      <c r="A31" s="68" t="s">
        <v>1110</v>
      </c>
      <c r="B31" s="22" t="s">
        <v>1138</v>
      </c>
      <c r="C31" s="22">
        <v>2020</v>
      </c>
      <c r="D31" s="28">
        <f t="shared" si="0"/>
        <v>6.8181818181818191E-7</v>
      </c>
      <c r="E31" s="28">
        <f t="shared" si="1"/>
        <v>6.8181818181818191E-7</v>
      </c>
      <c r="F31" s="28">
        <f t="shared" si="2"/>
        <v>6.8181818181818191E-7</v>
      </c>
      <c r="G31" s="28">
        <f t="shared" si="3"/>
        <v>6.8181818181818191E-7</v>
      </c>
      <c r="H31" s="20">
        <f t="shared" si="4"/>
        <v>1</v>
      </c>
      <c r="I31" s="67"/>
      <c r="J31" s="67"/>
      <c r="K31" s="67"/>
      <c r="L31" s="67">
        <v>6.8181818181818191E-7</v>
      </c>
      <c r="M31" s="67"/>
      <c r="N31" s="67"/>
      <c r="O31" s="67"/>
      <c r="P31" s="67"/>
      <c r="Q31" s="67"/>
      <c r="R31" s="67"/>
      <c r="S31" s="67"/>
      <c r="T31" s="67"/>
    </row>
    <row r="32" spans="1:20">
      <c r="A32" s="68" t="s">
        <v>1113</v>
      </c>
      <c r="B32" s="22" t="s">
        <v>1138</v>
      </c>
      <c r="C32" s="22">
        <v>2020</v>
      </c>
      <c r="D32" s="28">
        <f t="shared" si="0"/>
        <v>7.6722835419269775E-4</v>
      </c>
      <c r="E32" s="28">
        <f t="shared" si="1"/>
        <v>8.0603015938461521E-4</v>
      </c>
      <c r="F32" s="28">
        <f t="shared" si="2"/>
        <v>4.6644386562499999E-4</v>
      </c>
      <c r="G32" s="28">
        <f t="shared" si="3"/>
        <v>1.0753658096551723E-3</v>
      </c>
      <c r="H32" s="20">
        <f t="shared" si="4"/>
        <v>5</v>
      </c>
      <c r="I32" s="67"/>
      <c r="J32" s="67"/>
      <c r="K32" s="67"/>
      <c r="L32" s="67"/>
      <c r="M32" s="67">
        <v>9.5522323272727284E-4</v>
      </c>
      <c r="N32" s="67">
        <v>4.6644386562499999E-4</v>
      </c>
      <c r="O32" s="67">
        <v>8.0603015938461521E-4</v>
      </c>
      <c r="P32" s="67">
        <v>1.0753658096551723E-3</v>
      </c>
      <c r="Q32" s="67">
        <v>5.3307870357142853E-4</v>
      </c>
      <c r="R32" s="67"/>
      <c r="S32" s="67"/>
      <c r="T32" s="67"/>
    </row>
    <row r="33" spans="1:20">
      <c r="A33" s="68" t="s">
        <v>1114</v>
      </c>
      <c r="B33" s="22" t="s">
        <v>1138</v>
      </c>
      <c r="C33" s="22">
        <v>2020</v>
      </c>
      <c r="D33" s="28">
        <f t="shared" si="0"/>
        <v>7.093537564142742E-2</v>
      </c>
      <c r="E33" s="28">
        <f t="shared" si="1"/>
        <v>8.2639155511034484E-2</v>
      </c>
      <c r="F33" s="28">
        <f t="shared" si="2"/>
        <v>4.5495953189374994E-2</v>
      </c>
      <c r="G33" s="28">
        <f t="shared" si="3"/>
        <v>8.730359164484848E-2</v>
      </c>
      <c r="H33" s="20">
        <f t="shared" si="4"/>
        <v>5</v>
      </c>
      <c r="I33" s="67"/>
      <c r="J33" s="67"/>
      <c r="K33" s="67"/>
      <c r="L33" s="67"/>
      <c r="M33" s="67">
        <v>8.730359164484848E-2</v>
      </c>
      <c r="N33" s="67">
        <v>4.5495953189374994E-2</v>
      </c>
      <c r="O33" s="67">
        <v>8.7242802788307705E-2</v>
      </c>
      <c r="P33" s="67">
        <v>8.2639155511034484E-2</v>
      </c>
      <c r="Q33" s="67">
        <v>5.1995375073571423E-2</v>
      </c>
      <c r="R33" s="67"/>
      <c r="S33" s="67"/>
      <c r="T33" s="67"/>
    </row>
    <row r="34" spans="1:20">
      <c r="A34" s="68" t="s">
        <v>1116</v>
      </c>
      <c r="B34" s="22" t="s">
        <v>1138</v>
      </c>
      <c r="C34" s="22">
        <v>2020</v>
      </c>
      <c r="D34" s="28">
        <f t="shared" si="0"/>
        <v>3.0099348579102475E-4</v>
      </c>
      <c r="E34" s="28">
        <f t="shared" si="1"/>
        <v>3.331489888392857E-4</v>
      </c>
      <c r="F34" s="28">
        <f t="shared" si="2"/>
        <v>3.4950000000000004E-6</v>
      </c>
      <c r="G34" s="28">
        <f t="shared" si="3"/>
        <v>7.0269493655172421E-4</v>
      </c>
      <c r="H34" s="20">
        <f t="shared" si="4"/>
        <v>8</v>
      </c>
      <c r="I34" s="67">
        <v>3.6437500000000001E-6</v>
      </c>
      <c r="J34" s="67">
        <v>5.4149999999999998E-6</v>
      </c>
      <c r="K34" s="67">
        <v>3.4950000000000004E-6</v>
      </c>
      <c r="L34" s="67"/>
      <c r="M34" s="67">
        <v>5.9608096363636366E-4</v>
      </c>
      <c r="N34" s="67">
        <v>3.1093905624999998E-4</v>
      </c>
      <c r="O34" s="67">
        <v>4.3032025846153845E-4</v>
      </c>
      <c r="P34" s="67">
        <v>7.0269493655172421E-4</v>
      </c>
      <c r="Q34" s="67">
        <v>3.5535892142857142E-4</v>
      </c>
      <c r="R34" s="67"/>
      <c r="S34" s="67"/>
      <c r="T34" s="67"/>
    </row>
    <row r="35" spans="1:20">
      <c r="A35" s="68" t="s">
        <v>1117</v>
      </c>
      <c r="B35" s="22" t="s">
        <v>1138</v>
      </c>
      <c r="C35" s="22">
        <v>2020</v>
      </c>
      <c r="D35" s="28">
        <f t="shared" si="0"/>
        <v>1.3068893035783181E-6</v>
      </c>
      <c r="E35" s="28">
        <f t="shared" si="1"/>
        <v>1.4493163076923074E-6</v>
      </c>
      <c r="F35" s="28">
        <f t="shared" si="2"/>
        <v>7.9014937500000003E-7</v>
      </c>
      <c r="G35" s="28">
        <f t="shared" si="3"/>
        <v>1.7479420689655169E-6</v>
      </c>
      <c r="H35" s="20">
        <f t="shared" si="4"/>
        <v>5</v>
      </c>
      <c r="I35" s="67"/>
      <c r="J35" s="67"/>
      <c r="K35" s="67"/>
      <c r="L35" s="67"/>
      <c r="M35" s="67">
        <v>1.644010909090909E-6</v>
      </c>
      <c r="N35" s="67">
        <v>7.9014937500000003E-7</v>
      </c>
      <c r="O35" s="67">
        <v>1.4493163076923074E-6</v>
      </c>
      <c r="P35" s="67">
        <v>1.7479420689655169E-6</v>
      </c>
      <c r="Q35" s="67">
        <v>9.030278571428572E-7</v>
      </c>
      <c r="R35" s="67"/>
      <c r="S35" s="67"/>
      <c r="T35" s="67"/>
    </row>
    <row r="36" spans="1:20">
      <c r="A36" s="68" t="s">
        <v>1149</v>
      </c>
      <c r="B36" s="22" t="s">
        <v>1138</v>
      </c>
      <c r="C36" s="22">
        <v>2020</v>
      </c>
      <c r="D36" s="28">
        <f t="shared" si="0"/>
        <v>3.7139942753804305E-6</v>
      </c>
      <c r="E36" s="28">
        <f t="shared" si="1"/>
        <v>3.4418942857142859E-6</v>
      </c>
      <c r="F36" s="28">
        <f t="shared" si="2"/>
        <v>0</v>
      </c>
      <c r="G36" s="28">
        <f t="shared" si="3"/>
        <v>9.9299999999999998E-6</v>
      </c>
      <c r="H36" s="20">
        <f t="shared" si="4"/>
        <v>9</v>
      </c>
      <c r="I36" s="67">
        <v>6.2500000000000005E-9</v>
      </c>
      <c r="J36" s="67">
        <v>9.9299999999999998E-6</v>
      </c>
      <c r="K36" s="67">
        <v>0</v>
      </c>
      <c r="L36" s="67">
        <v>6.2727272727272732E-10</v>
      </c>
      <c r="M36" s="67">
        <v>5.8387066666666674E-6</v>
      </c>
      <c r="N36" s="67">
        <v>3.0116575000000003E-6</v>
      </c>
      <c r="O36" s="67">
        <v>4.7664886153846147E-6</v>
      </c>
      <c r="P36" s="67">
        <v>6.4303241379310339E-6</v>
      </c>
      <c r="Q36" s="67">
        <v>3.4418942857142859E-6</v>
      </c>
      <c r="R36" s="67"/>
      <c r="S36" s="67"/>
      <c r="T36" s="67"/>
    </row>
    <row r="37" spans="1:20">
      <c r="A37" s="68" t="s">
        <v>1150</v>
      </c>
      <c r="B37" s="22" t="s">
        <v>1138</v>
      </c>
      <c r="C37" s="22">
        <v>2020</v>
      </c>
      <c r="D37" s="28">
        <f t="shared" si="0"/>
        <v>2.6209198926386394E-2</v>
      </c>
      <c r="E37" s="28">
        <f t="shared" si="1"/>
        <v>2.5020319003076923E-2</v>
      </c>
      <c r="F37" s="28">
        <f t="shared" si="2"/>
        <v>1.6558113900000001E-2</v>
      </c>
      <c r="G37" s="28">
        <f t="shared" si="3"/>
        <v>3.7882607234482758E-2</v>
      </c>
      <c r="H37" s="20">
        <f t="shared" si="4"/>
        <v>5</v>
      </c>
      <c r="I37" s="67"/>
      <c r="J37" s="67"/>
      <c r="K37" s="67"/>
      <c r="L37" s="67"/>
      <c r="M37" s="67">
        <v>3.2661395751515158E-2</v>
      </c>
      <c r="N37" s="67">
        <v>1.6558113900000001E-2</v>
      </c>
      <c r="O37" s="67">
        <v>2.5020319003076923E-2</v>
      </c>
      <c r="P37" s="67">
        <v>3.7882607234482758E-2</v>
      </c>
      <c r="Q37" s="67">
        <v>1.8923558742857144E-2</v>
      </c>
      <c r="R37" s="67"/>
      <c r="S37" s="67"/>
      <c r="T37" s="67"/>
    </row>
    <row r="38" spans="1:20">
      <c r="A38" s="68" t="s">
        <v>1119</v>
      </c>
      <c r="B38" s="22" t="s">
        <v>1138</v>
      </c>
      <c r="C38" s="22">
        <v>2020</v>
      </c>
      <c r="D38" s="28">
        <f t="shared" si="0"/>
        <v>1.522002756863022E-5</v>
      </c>
      <c r="E38" s="28">
        <f t="shared" si="1"/>
        <v>1.6388899692307694E-5</v>
      </c>
      <c r="F38" s="28">
        <f t="shared" si="2"/>
        <v>9.6448175000000008E-6</v>
      </c>
      <c r="G38" s="28">
        <f t="shared" si="3"/>
        <v>2.0081089655172412E-5</v>
      </c>
      <c r="H38" s="20">
        <f t="shared" si="4"/>
        <v>5</v>
      </c>
      <c r="I38" s="67"/>
      <c r="J38" s="67"/>
      <c r="K38" s="67"/>
      <c r="L38" s="67"/>
      <c r="M38" s="67">
        <v>1.8962682424242426E-5</v>
      </c>
      <c r="N38" s="67">
        <v>9.6448175000000008E-6</v>
      </c>
      <c r="O38" s="67">
        <v>1.6388899692307694E-5</v>
      </c>
      <c r="P38" s="67">
        <v>2.0081089655172412E-5</v>
      </c>
      <c r="Q38" s="67">
        <v>1.1022648571428572E-5</v>
      </c>
      <c r="R38" s="67"/>
      <c r="S38" s="67"/>
      <c r="T38" s="67"/>
    </row>
    <row r="39" spans="1:20">
      <c r="A39" s="68" t="s">
        <v>1151</v>
      </c>
      <c r="B39" s="22" t="s">
        <v>1138</v>
      </c>
      <c r="C39" s="22">
        <v>2020</v>
      </c>
      <c r="D39" s="28">
        <f t="shared" si="0"/>
        <v>4.5259090909090913E-8</v>
      </c>
      <c r="E39" s="28">
        <f t="shared" si="1"/>
        <v>4.0518181818181815E-8</v>
      </c>
      <c r="F39" s="28">
        <f t="shared" si="2"/>
        <v>0</v>
      </c>
      <c r="G39" s="28">
        <f t="shared" si="3"/>
        <v>1.0000000000000001E-7</v>
      </c>
      <c r="H39" s="20">
        <f t="shared" si="4"/>
        <v>4</v>
      </c>
      <c r="I39" s="67">
        <v>1.0000000000000001E-7</v>
      </c>
      <c r="J39" s="67">
        <v>8.0000000000000002E-8</v>
      </c>
      <c r="K39" s="67">
        <v>0</v>
      </c>
      <c r="L39" s="67">
        <v>1.0363636363636365E-9</v>
      </c>
      <c r="M39" s="67"/>
      <c r="N39" s="67"/>
      <c r="O39" s="67"/>
      <c r="P39" s="67"/>
      <c r="Q39" s="67"/>
      <c r="R39" s="67"/>
      <c r="S39" s="67"/>
      <c r="T39" s="67"/>
    </row>
    <row r="40" spans="1:20">
      <c r="A40" s="68" t="s">
        <v>1121</v>
      </c>
      <c r="B40" s="22" t="s">
        <v>1138</v>
      </c>
      <c r="C40" s="22">
        <v>2020</v>
      </c>
      <c r="D40" s="28">
        <f t="shared" si="0"/>
        <v>3.5902350928573028E-5</v>
      </c>
      <c r="E40" s="28">
        <f t="shared" si="1"/>
        <v>4.5265376250000002E-5</v>
      </c>
      <c r="F40" s="28">
        <f t="shared" si="2"/>
        <v>1E-8</v>
      </c>
      <c r="G40" s="28">
        <f t="shared" si="3"/>
        <v>8.7415855757575753E-5</v>
      </c>
      <c r="H40" s="20">
        <f t="shared" si="4"/>
        <v>9</v>
      </c>
      <c r="I40" s="67">
        <v>1.3750000000000001E-7</v>
      </c>
      <c r="J40" s="67">
        <v>1.15E-7</v>
      </c>
      <c r="K40" s="67">
        <v>1E-8</v>
      </c>
      <c r="L40" s="67">
        <v>3.5454545454545458E-7</v>
      </c>
      <c r="M40" s="67">
        <v>8.7415855757575753E-5</v>
      </c>
      <c r="N40" s="67">
        <v>4.5265376250000002E-5</v>
      </c>
      <c r="O40" s="67">
        <v>5.6173466461538468E-5</v>
      </c>
      <c r="P40" s="67">
        <v>8.1917555862068975E-5</v>
      </c>
      <c r="Q40" s="67">
        <v>5.1731858571428576E-5</v>
      </c>
      <c r="R40" s="67"/>
      <c r="S40" s="67"/>
      <c r="T40" s="67"/>
    </row>
    <row r="41" spans="1:20">
      <c r="A41" s="68" t="s">
        <v>1122</v>
      </c>
      <c r="B41" s="22" t="s">
        <v>1138</v>
      </c>
      <c r="C41" s="22">
        <v>2020</v>
      </c>
      <c r="D41" s="28">
        <f t="shared" si="0"/>
        <v>9.1184770468896487E-4</v>
      </c>
      <c r="E41" s="28">
        <f t="shared" si="1"/>
        <v>7.863159999999999E-4</v>
      </c>
      <c r="F41" s="28">
        <f t="shared" si="2"/>
        <v>6.4424111562499996E-4</v>
      </c>
      <c r="G41" s="28">
        <f t="shared" si="3"/>
        <v>1.2417878484848486E-3</v>
      </c>
      <c r="H41" s="20">
        <f t="shared" si="4"/>
        <v>5</v>
      </c>
      <c r="I41" s="67"/>
      <c r="J41" s="67"/>
      <c r="K41" s="67"/>
      <c r="L41" s="67"/>
      <c r="M41" s="67">
        <v>1.2417878484848486E-3</v>
      </c>
      <c r="N41" s="67">
        <v>6.4424111562499996E-4</v>
      </c>
      <c r="O41" s="67">
        <v>7.863159999999999E-4</v>
      </c>
      <c r="P41" s="67">
        <v>1.1506179986206897E-3</v>
      </c>
      <c r="Q41" s="67">
        <v>7.3627556071428565E-4</v>
      </c>
      <c r="R41" s="67"/>
      <c r="S41" s="67"/>
      <c r="T41" s="67"/>
    </row>
    <row r="42" spans="1:20">
      <c r="A42" s="68"/>
      <c r="B42" s="22"/>
      <c r="C42" s="22"/>
      <c r="D42" s="28"/>
      <c r="E42" s="28"/>
      <c r="F42" s="20"/>
      <c r="G42" s="20"/>
      <c r="H42" s="20"/>
      <c r="I42" s="67"/>
      <c r="J42" s="67"/>
      <c r="K42" s="67"/>
      <c r="L42" s="67"/>
      <c r="M42" s="67"/>
      <c r="N42" s="67"/>
      <c r="O42" s="67"/>
      <c r="P42" s="67"/>
      <c r="Q42" s="67"/>
      <c r="R42" s="67"/>
      <c r="S42" s="67"/>
      <c r="T42" s="67"/>
    </row>
    <row r="43" spans="1:20">
      <c r="A43" s="29"/>
      <c r="B43" s="30"/>
      <c r="C43" s="30"/>
      <c r="D43" s="29"/>
      <c r="E43" s="29"/>
      <c r="F43" s="29"/>
      <c r="G43" s="29"/>
      <c r="H43" s="50"/>
      <c r="I43" s="38"/>
      <c r="J43" s="38"/>
      <c r="K43" s="38"/>
      <c r="L43" s="38"/>
      <c r="M43" s="38"/>
      <c r="N43" s="38"/>
      <c r="O43" s="38"/>
      <c r="P43" s="38"/>
      <c r="Q43" s="38"/>
      <c r="R43" s="38"/>
      <c r="S43" s="38"/>
      <c r="T43" s="38"/>
    </row>
  </sheetData>
  <mergeCells count="1">
    <mergeCell ref="D1:H1"/>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9B1F-980D-46E9-86E9-FE04B4013591}">
  <sheetPr>
    <tabColor theme="5" tint="0.79998168889431442"/>
  </sheetPr>
  <dimension ref="A1:AG58"/>
  <sheetViews>
    <sheetView zoomScale="70" zoomScaleNormal="70" workbookViewId="0">
      <pane xSplit="3" ySplit="3" topLeftCell="F4" activePane="bottomRight" state="frozen"/>
      <selection pane="topRight" activeCell="F21" sqref="F21"/>
      <selection pane="bottomLeft" activeCell="F21" sqref="F21"/>
      <selection pane="bottomRight" activeCell="F21" sqref="F21"/>
    </sheetView>
    <sheetView workbookViewId="1"/>
  </sheetViews>
  <sheetFormatPr defaultColWidth="8.5546875" defaultRowHeight="14.4"/>
  <cols>
    <col min="1" max="1" width="14.44140625" bestFit="1" customWidth="1"/>
    <col min="2" max="2" width="18.5546875" bestFit="1" customWidth="1"/>
    <col min="4" max="4" width="12.44140625" bestFit="1" customWidth="1"/>
    <col min="5" max="5" width="14.88671875" customWidth="1"/>
    <col min="6" max="7" width="12.5546875" bestFit="1" customWidth="1"/>
    <col min="8" max="8" width="33.5546875" customWidth="1"/>
    <col min="9" max="9" width="19.109375" bestFit="1" customWidth="1"/>
    <col min="10" max="10" width="16.44140625" bestFit="1" customWidth="1"/>
    <col min="11" max="11" width="20.5546875" bestFit="1" customWidth="1"/>
    <col min="12" max="13" width="18.88671875" bestFit="1" customWidth="1"/>
    <col min="14" max="14" width="16.88671875" bestFit="1" customWidth="1"/>
    <col min="15" max="16" width="15.33203125" bestFit="1" customWidth="1"/>
    <col min="17" max="17" width="21" bestFit="1" customWidth="1"/>
    <col min="18" max="19" width="18.109375" bestFit="1" customWidth="1"/>
    <col min="20" max="21" width="20.33203125" bestFit="1" customWidth="1"/>
    <col min="22" max="23" width="23.44140625" bestFit="1" customWidth="1"/>
    <col min="24" max="25" width="21.5546875" bestFit="1" customWidth="1"/>
    <col min="26" max="27" width="18.33203125" bestFit="1" customWidth="1"/>
    <col min="28" max="29" width="16.44140625" bestFit="1" customWidth="1"/>
    <col min="30" max="32" width="19.5546875" bestFit="1" customWidth="1"/>
  </cols>
  <sheetData>
    <row r="1" spans="1:33">
      <c r="A1" s="6" t="s">
        <v>341</v>
      </c>
      <c r="B1" s="7" t="s">
        <v>1123</v>
      </c>
      <c r="C1" s="7" t="s">
        <v>916</v>
      </c>
      <c r="D1" s="316" t="s">
        <v>1124</v>
      </c>
      <c r="E1" s="317"/>
      <c r="F1" s="317"/>
      <c r="G1" s="317"/>
      <c r="H1" s="318"/>
      <c r="I1" s="8" t="s">
        <v>1125</v>
      </c>
      <c r="J1" s="9" t="s">
        <v>1126</v>
      </c>
      <c r="K1" s="10" t="s">
        <v>1152</v>
      </c>
      <c r="L1" s="9" t="s">
        <v>1153</v>
      </c>
      <c r="M1" s="10" t="s">
        <v>1153</v>
      </c>
      <c r="N1" s="9" t="s">
        <v>1154</v>
      </c>
      <c r="O1" s="10" t="s">
        <v>1155</v>
      </c>
      <c r="P1" s="9" t="s">
        <v>1155</v>
      </c>
      <c r="Q1" s="10" t="s">
        <v>1156</v>
      </c>
      <c r="R1" s="9" t="s">
        <v>1157</v>
      </c>
      <c r="S1" s="10" t="s">
        <v>1129</v>
      </c>
      <c r="T1" s="9" t="s">
        <v>1130</v>
      </c>
      <c r="U1" s="10" t="s">
        <v>1130</v>
      </c>
      <c r="V1" s="9" t="s">
        <v>1158</v>
      </c>
      <c r="W1" s="10" t="s">
        <v>1158</v>
      </c>
      <c r="X1" s="9" t="s">
        <v>1159</v>
      </c>
      <c r="Y1" s="10" t="s">
        <v>1159</v>
      </c>
      <c r="Z1" s="9" t="s">
        <v>1160</v>
      </c>
      <c r="AA1" s="10" t="s">
        <v>1160</v>
      </c>
      <c r="AB1" s="9" t="s">
        <v>1161</v>
      </c>
      <c r="AC1" s="10" t="s">
        <v>1161</v>
      </c>
      <c r="AD1" s="9" t="s">
        <v>1131</v>
      </c>
      <c r="AE1" s="10" t="s">
        <v>1131</v>
      </c>
      <c r="AF1" s="9" t="s">
        <v>1131</v>
      </c>
    </row>
    <row r="2" spans="1:33" ht="39.6">
      <c r="A2" s="11"/>
      <c r="B2" s="12"/>
      <c r="C2" s="12"/>
      <c r="D2" s="13" t="s">
        <v>1132</v>
      </c>
      <c r="E2" s="14" t="s">
        <v>1133</v>
      </c>
      <c r="F2" s="14" t="s">
        <v>1134</v>
      </c>
      <c r="G2" s="15" t="s">
        <v>1135</v>
      </c>
      <c r="H2" s="16" t="s">
        <v>1136</v>
      </c>
      <c r="I2" s="17" t="s">
        <v>1137</v>
      </c>
      <c r="J2" s="18" t="s">
        <v>1137</v>
      </c>
      <c r="K2" s="19" t="s">
        <v>1137</v>
      </c>
      <c r="L2" s="18" t="s">
        <v>1137</v>
      </c>
      <c r="M2" s="19" t="s">
        <v>1137</v>
      </c>
      <c r="N2" s="18" t="s">
        <v>1137</v>
      </c>
      <c r="O2" s="19" t="s">
        <v>1137</v>
      </c>
      <c r="P2" s="18" t="s">
        <v>1137</v>
      </c>
      <c r="Q2" s="19" t="s">
        <v>1137</v>
      </c>
      <c r="R2" s="18" t="s">
        <v>1137</v>
      </c>
      <c r="S2" s="19" t="s">
        <v>1137</v>
      </c>
      <c r="T2" s="18" t="s">
        <v>1137</v>
      </c>
      <c r="U2" s="19" t="s">
        <v>1137</v>
      </c>
      <c r="V2" s="18" t="s">
        <v>1137</v>
      </c>
      <c r="W2" s="19" t="s">
        <v>1137</v>
      </c>
      <c r="X2" s="18" t="s">
        <v>1137</v>
      </c>
      <c r="Y2" s="19" t="s">
        <v>1137</v>
      </c>
      <c r="Z2" s="18" t="s">
        <v>1137</v>
      </c>
      <c r="AA2" s="19" t="s">
        <v>1137</v>
      </c>
      <c r="AB2" s="18" t="s">
        <v>1137</v>
      </c>
      <c r="AC2" s="19" t="s">
        <v>1137</v>
      </c>
      <c r="AD2" s="18" t="s">
        <v>1137</v>
      </c>
      <c r="AE2" s="19" t="s">
        <v>1137</v>
      </c>
      <c r="AF2" s="18" t="s">
        <v>1137</v>
      </c>
    </row>
    <row r="3" spans="1:33">
      <c r="A3" s="20"/>
      <c r="B3" s="21"/>
      <c r="C3" s="22"/>
      <c r="D3" s="23"/>
      <c r="E3" s="20"/>
      <c r="F3" s="20"/>
      <c r="G3" s="20"/>
      <c r="H3" s="24"/>
      <c r="I3" s="24"/>
      <c r="J3" s="40"/>
      <c r="K3" s="40"/>
      <c r="L3" s="40"/>
      <c r="M3" s="40"/>
      <c r="N3" s="40"/>
      <c r="O3" s="57"/>
      <c r="P3" s="40"/>
      <c r="Q3" s="40"/>
      <c r="R3" s="40"/>
      <c r="S3" s="40"/>
      <c r="T3" s="40"/>
      <c r="U3" s="40"/>
      <c r="V3" s="40"/>
      <c r="W3" s="40"/>
      <c r="X3" s="40"/>
      <c r="Y3" s="40"/>
      <c r="Z3" s="40"/>
      <c r="AA3" s="40"/>
      <c r="AB3" s="40"/>
      <c r="AC3" s="40"/>
      <c r="AD3" s="40"/>
      <c r="AE3" s="40"/>
      <c r="AF3" s="40"/>
    </row>
    <row r="4" spans="1:33">
      <c r="A4" s="49" t="s">
        <v>365</v>
      </c>
      <c r="B4" s="22" t="s">
        <v>1162</v>
      </c>
      <c r="C4" s="22">
        <v>2020</v>
      </c>
      <c r="D4" s="27">
        <f t="shared" ref="D4:D28" si="0">AVERAGE(I4,J4,K4,L4,M4,N4,O4,P4,Q4,R4,S4,T4,U4,V4,W4,X4,Y4,Z4,AA4,AB4,AC4,AD4,AE4,AF4)</f>
        <v>0.20551083828299452</v>
      </c>
      <c r="E4" s="28">
        <f t="shared" ref="E4:E28" si="1">MEDIAN(I4,J4,K4,L4,M4,N4,O4,P4,Q4,R4,S4,T4,U4,V4,W4,X4,Y4,Z4,AA4,AB4,AC4,AD4,AE4,AF4)</f>
        <v>0.22526972674120049</v>
      </c>
      <c r="F4" s="28">
        <f t="shared" ref="F4:F28" si="2">MIN(I4,J4,K4,L4,M4,N4,O4,P4,Q4,R4,S4,T4,U4,V4,W4,X4,Y4,Z4,AA4,AB4,AC4,AD4,AE4,AF4)</f>
        <v>0.10660270504364049</v>
      </c>
      <c r="G4" s="28">
        <f t="shared" ref="G4:G28" si="3">MAX(I4,J4,K4,L4,M4,N4,O4,P4,Q4,R4,S4,T4,U4,V4,W4,X4,Y4,Z4,AA4,AB4,AC4,AD4,AE4,AF4)</f>
        <v>0.36326357781194979</v>
      </c>
      <c r="H4" s="24">
        <f t="shared" ref="H4:H28" si="4">COUNT(I4,J4,K4,L4,M4,N4,O4,P4,Q4,R4,S4,T4,U4,V4,W4,X4,Y4,Z4,AA4,AB4,AC4,AD4,AE4,AF4)</f>
        <v>5</v>
      </c>
      <c r="I4" s="58"/>
      <c r="J4" s="57"/>
      <c r="K4" s="57"/>
      <c r="L4" s="57"/>
      <c r="M4" s="57"/>
      <c r="N4" s="57"/>
      <c r="O4" s="36">
        <v>0.22559999999999999</v>
      </c>
      <c r="P4" s="36">
        <v>0.1068181818181818</v>
      </c>
      <c r="Q4" s="36">
        <v>0.10660270504364049</v>
      </c>
      <c r="R4" s="26">
        <v>0.36326357781194979</v>
      </c>
      <c r="S4" s="26">
        <v>0.22526972674120049</v>
      </c>
      <c r="T4" s="26"/>
      <c r="U4" s="57"/>
      <c r="V4" s="26"/>
      <c r="W4" s="57"/>
      <c r="X4" s="26"/>
      <c r="Y4" s="57"/>
      <c r="Z4" s="26"/>
      <c r="AA4" s="57"/>
      <c r="AB4" s="26"/>
      <c r="AC4" s="57"/>
      <c r="AD4" s="26"/>
      <c r="AE4" s="57"/>
      <c r="AF4" s="26"/>
      <c r="AG4" s="69"/>
    </row>
    <row r="5" spans="1:33">
      <c r="A5" s="49" t="s">
        <v>1163</v>
      </c>
      <c r="B5" s="22" t="s">
        <v>1162</v>
      </c>
      <c r="C5" s="22">
        <v>2020</v>
      </c>
      <c r="D5" s="27">
        <f t="shared" si="0"/>
        <v>3.8600118126097077E-4</v>
      </c>
      <c r="E5" s="28">
        <f t="shared" si="1"/>
        <v>3.7971803614806894E-4</v>
      </c>
      <c r="F5" s="28">
        <f t="shared" si="2"/>
        <v>3.1818181818181809E-4</v>
      </c>
      <c r="G5" s="28">
        <f t="shared" si="3"/>
        <v>4.6638683456592717E-4</v>
      </c>
      <c r="H5" s="24">
        <f t="shared" si="4"/>
        <v>4</v>
      </c>
      <c r="I5" s="58"/>
      <c r="J5" s="57"/>
      <c r="K5" s="57"/>
      <c r="L5" s="57"/>
      <c r="M5" s="36"/>
      <c r="N5" s="36"/>
      <c r="O5" s="36">
        <v>3.3600000000000004E-4</v>
      </c>
      <c r="P5" s="36">
        <v>3.1818181818181809E-4</v>
      </c>
      <c r="Q5" s="36">
        <v>4.6638683456592717E-4</v>
      </c>
      <c r="R5" s="36">
        <v>4.2343607229613779E-4</v>
      </c>
      <c r="S5" s="36"/>
      <c r="T5" s="36"/>
      <c r="U5" s="36"/>
      <c r="V5" s="36"/>
      <c r="W5" s="36"/>
      <c r="X5" s="36"/>
      <c r="Y5" s="36"/>
      <c r="Z5" s="36"/>
      <c r="AA5" s="36"/>
      <c r="AB5" s="36"/>
      <c r="AC5" s="36"/>
      <c r="AD5" s="36"/>
      <c r="AE5" s="36"/>
      <c r="AF5" s="36"/>
      <c r="AG5" s="69"/>
    </row>
    <row r="6" spans="1:33">
      <c r="A6" s="68" t="s">
        <v>1078</v>
      </c>
      <c r="B6" s="22" t="s">
        <v>1162</v>
      </c>
      <c r="C6" s="22">
        <v>2020</v>
      </c>
      <c r="D6" s="27">
        <f t="shared" si="0"/>
        <v>7.7556603773584905E-4</v>
      </c>
      <c r="E6" s="28">
        <f t="shared" si="1"/>
        <v>7.7556603773584905E-4</v>
      </c>
      <c r="F6" s="28">
        <f t="shared" si="2"/>
        <v>5.8490566037735849E-6</v>
      </c>
      <c r="G6" s="28">
        <f t="shared" si="3"/>
        <v>1.5452830188679245E-3</v>
      </c>
      <c r="H6" s="24">
        <f t="shared" si="4"/>
        <v>2</v>
      </c>
      <c r="I6" s="56">
        <v>5.8490566037735849E-6</v>
      </c>
      <c r="J6" s="36">
        <v>1.5452830188679245E-3</v>
      </c>
      <c r="K6" s="36"/>
      <c r="L6" s="61"/>
      <c r="M6" s="36"/>
      <c r="N6" s="36"/>
      <c r="O6" s="36"/>
      <c r="P6" s="36"/>
      <c r="Q6" s="36"/>
      <c r="R6" s="36"/>
      <c r="S6" s="36"/>
      <c r="T6" s="36"/>
      <c r="U6" s="36"/>
      <c r="V6" s="36"/>
      <c r="W6" s="36"/>
      <c r="X6" s="36"/>
      <c r="Y6" s="36"/>
      <c r="Z6" s="36"/>
      <c r="AA6" s="36"/>
      <c r="AB6" s="36"/>
      <c r="AC6" s="36"/>
      <c r="AD6" s="36"/>
      <c r="AE6" s="36"/>
      <c r="AF6" s="36"/>
      <c r="AG6" s="69"/>
    </row>
    <row r="7" spans="1:33">
      <c r="A7" s="68" t="s">
        <v>1080</v>
      </c>
      <c r="B7" s="22" t="s">
        <v>1162</v>
      </c>
      <c r="C7" s="22">
        <v>2020</v>
      </c>
      <c r="D7" s="27">
        <f t="shared" si="0"/>
        <v>3.8605317324185248E-4</v>
      </c>
      <c r="E7" s="28">
        <f t="shared" si="1"/>
        <v>4.1252144082332755E-4</v>
      </c>
      <c r="F7" s="28">
        <f t="shared" si="2"/>
        <v>4.7169811320754728E-5</v>
      </c>
      <c r="G7" s="28">
        <f t="shared" si="3"/>
        <v>6.7200000000000007E-4</v>
      </c>
      <c r="H7" s="24">
        <f t="shared" si="4"/>
        <v>4</v>
      </c>
      <c r="I7" s="56"/>
      <c r="J7" s="36"/>
      <c r="K7" s="36"/>
      <c r="L7" s="61">
        <v>4.7169811320754728E-5</v>
      </c>
      <c r="M7" s="61">
        <v>1.8867924528301891E-4</v>
      </c>
      <c r="N7" s="36"/>
      <c r="O7" s="36">
        <v>6.7200000000000007E-4</v>
      </c>
      <c r="P7" s="36">
        <v>6.3636363636363619E-4</v>
      </c>
      <c r="Q7" s="36"/>
      <c r="R7" s="36"/>
      <c r="S7" s="36"/>
      <c r="T7" s="36"/>
      <c r="U7" s="36"/>
      <c r="V7" s="36"/>
      <c r="W7" s="36"/>
      <c r="X7" s="36"/>
      <c r="Y7" s="36"/>
      <c r="Z7" s="36"/>
      <c r="AA7" s="36"/>
      <c r="AB7" s="36"/>
      <c r="AC7" s="36"/>
      <c r="AD7" s="36"/>
      <c r="AE7" s="36"/>
      <c r="AF7" s="36"/>
      <c r="AG7" s="69"/>
    </row>
    <row r="8" spans="1:33">
      <c r="A8" s="68" t="s">
        <v>1082</v>
      </c>
      <c r="B8" s="22" t="s">
        <v>1162</v>
      </c>
      <c r="C8" s="22">
        <v>2020</v>
      </c>
      <c r="D8" s="27">
        <f t="shared" si="0"/>
        <v>2.103734134271105E-3</v>
      </c>
      <c r="E8" s="28">
        <f t="shared" si="1"/>
        <v>1.5094339622641509E-3</v>
      </c>
      <c r="F8" s="28">
        <f t="shared" si="2"/>
        <v>1.8867924528301888E-5</v>
      </c>
      <c r="G8" s="28">
        <f t="shared" si="3"/>
        <v>6.7924528301886791E-3</v>
      </c>
      <c r="H8" s="24">
        <f t="shared" si="4"/>
        <v>23</v>
      </c>
      <c r="I8" s="70">
        <v>2.4464150943396224E-3</v>
      </c>
      <c r="J8" s="36">
        <v>2.9716981132075471E-3</v>
      </c>
      <c r="K8" s="36">
        <v>7.1071698113207539E-5</v>
      </c>
      <c r="L8" s="61">
        <v>1.8867924528301888E-5</v>
      </c>
      <c r="M8" s="61">
        <v>5.660377358490566E-5</v>
      </c>
      <c r="N8" s="36">
        <v>5.5000000000000002E-5</v>
      </c>
      <c r="O8" s="36">
        <v>3.3600000000000001E-3</v>
      </c>
      <c r="P8" s="36">
        <v>3.1818181818181811E-3</v>
      </c>
      <c r="Q8" s="36"/>
      <c r="R8" s="36">
        <v>1.2925943259566313E-3</v>
      </c>
      <c r="S8" s="36">
        <v>1.7725458711411284E-4</v>
      </c>
      <c r="T8" s="36">
        <v>2.0057498161396002E-3</v>
      </c>
      <c r="U8" s="36">
        <v>1.3991605036977812E-3</v>
      </c>
      <c r="V8" s="36">
        <v>1.5094339622641509E-3</v>
      </c>
      <c r="W8" s="36">
        <v>1.5E-3</v>
      </c>
      <c r="X8" s="36">
        <v>2.5471698113207547E-3</v>
      </c>
      <c r="Y8" s="36">
        <v>4.0143396226415093E-4</v>
      </c>
      <c r="Z8" s="36">
        <v>1.6981132075471698E-3</v>
      </c>
      <c r="AA8" s="36">
        <v>1.3991605036977812E-3</v>
      </c>
      <c r="AB8" s="36">
        <v>2.1226415094339622E-3</v>
      </c>
      <c r="AC8" s="36">
        <v>1.7169811320754717E-4</v>
      </c>
      <c r="AD8" s="36">
        <v>6.6037735849056598E-3</v>
      </c>
      <c r="AE8" s="36">
        <v>6.6037735849056598E-3</v>
      </c>
      <c r="AF8" s="36">
        <v>6.7924528301886791E-3</v>
      </c>
      <c r="AG8" s="69"/>
    </row>
    <row r="9" spans="1:33">
      <c r="A9" s="68" t="s">
        <v>1139</v>
      </c>
      <c r="B9" s="22" t="s">
        <v>1162</v>
      </c>
      <c r="C9" s="22">
        <v>2020</v>
      </c>
      <c r="D9" s="27">
        <f t="shared" si="0"/>
        <v>3.3962264150943391E-6</v>
      </c>
      <c r="E9" s="28">
        <f t="shared" si="1"/>
        <v>3.3962264150943391E-6</v>
      </c>
      <c r="F9" s="28">
        <f t="shared" si="2"/>
        <v>3.3962264150943391E-6</v>
      </c>
      <c r="G9" s="28">
        <f t="shared" si="3"/>
        <v>3.3962264150943391E-6</v>
      </c>
      <c r="H9" s="24">
        <f t="shared" si="4"/>
        <v>1</v>
      </c>
      <c r="I9" s="56">
        <v>3.3962264150943391E-6</v>
      </c>
      <c r="J9" s="36"/>
      <c r="K9" s="36"/>
      <c r="L9" s="61"/>
      <c r="M9" s="61"/>
      <c r="N9" s="36"/>
      <c r="O9" s="36"/>
      <c r="P9" s="36"/>
      <c r="Q9" s="36"/>
      <c r="R9" s="36"/>
      <c r="S9" s="36"/>
      <c r="T9" s="36"/>
      <c r="U9" s="36"/>
      <c r="V9" s="36"/>
      <c r="W9" s="36"/>
      <c r="X9" s="36"/>
      <c r="Y9" s="36"/>
      <c r="Z9" s="36"/>
      <c r="AA9" s="36"/>
      <c r="AB9" s="36"/>
      <c r="AC9" s="36"/>
      <c r="AD9" s="36"/>
      <c r="AE9" s="36"/>
      <c r="AF9" s="36"/>
      <c r="AG9" s="69"/>
    </row>
    <row r="10" spans="1:33">
      <c r="A10" s="68" t="s">
        <v>1140</v>
      </c>
      <c r="B10" s="22" t="s">
        <v>1162</v>
      </c>
      <c r="C10" s="22">
        <v>2020</v>
      </c>
      <c r="D10" s="27">
        <f t="shared" si="0"/>
        <v>4.4528301886792465E-6</v>
      </c>
      <c r="E10" s="28">
        <f t="shared" si="1"/>
        <v>4.4528301886792457E-6</v>
      </c>
      <c r="F10" s="28">
        <f t="shared" si="2"/>
        <v>1.8867924528301889E-7</v>
      </c>
      <c r="G10" s="28">
        <f t="shared" si="3"/>
        <v>8.7169811320754735E-6</v>
      </c>
      <c r="H10" s="24">
        <f t="shared" si="4"/>
        <v>2</v>
      </c>
      <c r="I10" s="56">
        <v>1.8867924528301889E-7</v>
      </c>
      <c r="J10" s="36">
        <v>8.7169811320754735E-6</v>
      </c>
      <c r="K10" s="36"/>
      <c r="L10" s="61"/>
      <c r="M10" s="61"/>
      <c r="N10" s="36"/>
      <c r="O10" s="36"/>
      <c r="P10" s="36"/>
      <c r="Q10" s="36"/>
      <c r="R10" s="36"/>
      <c r="S10" s="36"/>
      <c r="T10" s="36"/>
      <c r="U10" s="36"/>
      <c r="V10" s="36"/>
      <c r="W10" s="36"/>
      <c r="X10" s="36"/>
      <c r="Y10" s="36"/>
      <c r="Z10" s="36"/>
      <c r="AA10" s="36"/>
      <c r="AB10" s="36"/>
      <c r="AC10" s="36"/>
      <c r="AD10" s="36"/>
      <c r="AE10" s="36"/>
      <c r="AF10" s="36"/>
      <c r="AG10" s="69"/>
    </row>
    <row r="11" spans="1:33">
      <c r="A11" s="68" t="s">
        <v>1084</v>
      </c>
      <c r="B11" s="22" t="s">
        <v>1162</v>
      </c>
      <c r="C11" s="22">
        <v>2020</v>
      </c>
      <c r="D11" s="27">
        <f t="shared" si="0"/>
        <v>3.3632075471698113E-6</v>
      </c>
      <c r="E11" s="28">
        <f t="shared" si="1"/>
        <v>3.3632075471698113E-6</v>
      </c>
      <c r="F11" s="28">
        <f t="shared" si="2"/>
        <v>1.8867924528301889E-7</v>
      </c>
      <c r="G11" s="28">
        <f t="shared" si="3"/>
        <v>6.5377358490566038E-6</v>
      </c>
      <c r="H11" s="24">
        <f t="shared" si="4"/>
        <v>2</v>
      </c>
      <c r="I11" s="56">
        <v>1.8867924528301889E-7</v>
      </c>
      <c r="J11" s="36">
        <v>6.5377358490566038E-6</v>
      </c>
      <c r="K11" s="36"/>
      <c r="L11" s="61"/>
      <c r="M11" s="61"/>
      <c r="N11" s="36"/>
      <c r="O11" s="36"/>
      <c r="P11" s="36"/>
      <c r="Q11" s="36"/>
      <c r="R11" s="36"/>
      <c r="S11" s="36"/>
      <c r="T11" s="36"/>
      <c r="U11" s="36"/>
      <c r="V11" s="36"/>
      <c r="W11" s="36"/>
      <c r="X11" s="36"/>
      <c r="Y11" s="36"/>
      <c r="Z11" s="36"/>
      <c r="AA11" s="36"/>
      <c r="AB11" s="36"/>
      <c r="AC11" s="36"/>
      <c r="AD11" s="36"/>
      <c r="AE11" s="36"/>
      <c r="AF11" s="36"/>
      <c r="AG11" s="69"/>
    </row>
    <row r="12" spans="1:33">
      <c r="A12" s="68" t="s">
        <v>1086</v>
      </c>
      <c r="B12" s="22" t="s">
        <v>1162</v>
      </c>
      <c r="C12" s="22">
        <v>2020</v>
      </c>
      <c r="D12" s="27">
        <f t="shared" si="0"/>
        <v>8.3964119452146384E-6</v>
      </c>
      <c r="E12" s="28">
        <f t="shared" si="1"/>
        <v>8.2075471698113213E-6</v>
      </c>
      <c r="F12" s="28">
        <f t="shared" si="2"/>
        <v>6.6626690652275305E-6</v>
      </c>
      <c r="G12" s="28">
        <f t="shared" si="3"/>
        <v>1.0754716981132076E-5</v>
      </c>
      <c r="H12" s="24">
        <f t="shared" si="4"/>
        <v>5</v>
      </c>
      <c r="I12" s="70">
        <v>1.0754716981132076E-5</v>
      </c>
      <c r="J12" s="36"/>
      <c r="K12" s="36"/>
      <c r="L12" s="61"/>
      <c r="M12" s="61"/>
      <c r="N12" s="36"/>
      <c r="O12" s="36"/>
      <c r="P12" s="36"/>
      <c r="Q12" s="36"/>
      <c r="R12" s="36"/>
      <c r="S12" s="36"/>
      <c r="T12" s="36">
        <v>9.6944574446747341E-6</v>
      </c>
      <c r="U12" s="36">
        <v>6.6626690652275305E-6</v>
      </c>
      <c r="V12" s="36"/>
      <c r="W12" s="36"/>
      <c r="X12" s="36"/>
      <c r="Y12" s="36"/>
      <c r="Z12" s="36">
        <v>8.2075471698113213E-6</v>
      </c>
      <c r="AA12" s="36">
        <v>6.6626690652275305E-6</v>
      </c>
      <c r="AB12" s="36"/>
      <c r="AC12" s="36"/>
      <c r="AD12" s="36"/>
      <c r="AE12" s="36"/>
      <c r="AF12" s="36"/>
      <c r="AG12" s="69"/>
    </row>
    <row r="13" spans="1:33">
      <c r="A13" s="68" t="s">
        <v>1091</v>
      </c>
      <c r="B13" s="22" t="s">
        <v>1162</v>
      </c>
      <c r="C13" s="22">
        <v>2020</v>
      </c>
      <c r="D13" s="27">
        <f t="shared" si="0"/>
        <v>1.5094339622641511E-6</v>
      </c>
      <c r="E13" s="28">
        <f t="shared" si="1"/>
        <v>1.5094339622641511E-6</v>
      </c>
      <c r="F13" s="28">
        <f t="shared" si="2"/>
        <v>1.5094339622641511E-6</v>
      </c>
      <c r="G13" s="28">
        <f t="shared" si="3"/>
        <v>1.5094339622641511E-6</v>
      </c>
      <c r="H13" s="24">
        <f t="shared" si="4"/>
        <v>1</v>
      </c>
      <c r="I13" s="56">
        <v>1.5094339622641511E-6</v>
      </c>
      <c r="J13" s="36"/>
      <c r="K13" s="36"/>
      <c r="L13" s="36"/>
      <c r="M13" s="36"/>
      <c r="N13" s="36"/>
      <c r="O13" s="36"/>
      <c r="P13" s="36"/>
      <c r="Q13" s="36"/>
      <c r="R13" s="36"/>
      <c r="S13" s="36"/>
      <c r="T13" s="36"/>
      <c r="U13" s="36"/>
      <c r="V13" s="36"/>
      <c r="W13" s="36"/>
      <c r="X13" s="36"/>
      <c r="Y13" s="36"/>
      <c r="Z13" s="36"/>
      <c r="AA13" s="36"/>
      <c r="AB13" s="36"/>
      <c r="AC13" s="36"/>
      <c r="AD13" s="36"/>
      <c r="AE13" s="36"/>
      <c r="AF13" s="36"/>
      <c r="AG13" s="69"/>
    </row>
    <row r="14" spans="1:33">
      <c r="A14" s="68" t="s">
        <v>1094</v>
      </c>
      <c r="B14" s="22" t="s">
        <v>1162</v>
      </c>
      <c r="C14" s="22">
        <v>2020</v>
      </c>
      <c r="D14" s="27">
        <f t="shared" si="0"/>
        <v>1.3929245283018866E-4</v>
      </c>
      <c r="E14" s="28">
        <f t="shared" si="1"/>
        <v>1.3929245283018866E-4</v>
      </c>
      <c r="F14" s="28">
        <f t="shared" si="2"/>
        <v>1.2603773584905659E-4</v>
      </c>
      <c r="G14" s="28">
        <f t="shared" si="3"/>
        <v>1.5254716981132077E-4</v>
      </c>
      <c r="H14" s="24">
        <f t="shared" si="4"/>
        <v>2</v>
      </c>
      <c r="I14" s="56">
        <v>1.2603773584905659E-4</v>
      </c>
      <c r="J14" s="36">
        <v>1.5254716981132077E-4</v>
      </c>
      <c r="K14" s="36"/>
      <c r="L14" s="36"/>
      <c r="M14" s="36"/>
      <c r="N14" s="36"/>
      <c r="O14" s="36"/>
      <c r="P14" s="36"/>
      <c r="Q14" s="36"/>
      <c r="R14" s="36"/>
      <c r="S14" s="36"/>
      <c r="T14" s="36"/>
      <c r="U14" s="36"/>
      <c r="V14" s="36"/>
      <c r="W14" s="36"/>
      <c r="X14" s="36"/>
      <c r="Y14" s="36"/>
      <c r="Z14" s="36"/>
      <c r="AA14" s="36"/>
      <c r="AB14" s="36"/>
      <c r="AC14" s="36"/>
      <c r="AD14" s="36"/>
      <c r="AE14" s="36"/>
      <c r="AF14" s="36"/>
      <c r="AG14" s="69"/>
    </row>
    <row r="15" spans="1:33">
      <c r="A15" s="68" t="s">
        <v>1097</v>
      </c>
      <c r="B15" s="22" t="s">
        <v>1162</v>
      </c>
      <c r="C15" s="22">
        <v>2020</v>
      </c>
      <c r="D15" s="27">
        <f t="shared" si="0"/>
        <v>0.11804811320754717</v>
      </c>
      <c r="E15" s="28">
        <f t="shared" si="1"/>
        <v>0.11804811320754717</v>
      </c>
      <c r="F15" s="28">
        <f t="shared" si="2"/>
        <v>0.11804811320754717</v>
      </c>
      <c r="G15" s="28">
        <f t="shared" si="3"/>
        <v>0.11804811320754717</v>
      </c>
      <c r="H15" s="24">
        <f t="shared" si="4"/>
        <v>1</v>
      </c>
      <c r="I15" s="56">
        <v>0.11804811320754717</v>
      </c>
      <c r="J15" s="36"/>
      <c r="K15" s="36"/>
      <c r="L15" s="36"/>
      <c r="M15" s="36"/>
      <c r="N15" s="36"/>
      <c r="O15" s="36"/>
      <c r="P15" s="36"/>
      <c r="Q15" s="36"/>
      <c r="R15" s="36"/>
      <c r="S15" s="36"/>
      <c r="T15" s="36"/>
      <c r="U15" s="36"/>
      <c r="V15" s="36"/>
      <c r="W15" s="36"/>
      <c r="X15" s="36"/>
      <c r="Y15" s="36"/>
      <c r="Z15" s="36"/>
      <c r="AA15" s="36"/>
      <c r="AB15" s="36"/>
      <c r="AC15" s="36"/>
      <c r="AD15" s="36"/>
      <c r="AE15" s="36"/>
      <c r="AF15" s="36"/>
      <c r="AG15" s="69"/>
    </row>
    <row r="16" spans="1:33">
      <c r="A16" s="68" t="s">
        <v>1098</v>
      </c>
      <c r="B16" s="22" t="s">
        <v>1162</v>
      </c>
      <c r="C16" s="22">
        <v>2020</v>
      </c>
      <c r="D16" s="27">
        <f t="shared" si="0"/>
        <v>1.0922010588354895E-2</v>
      </c>
      <c r="E16" s="28">
        <f t="shared" si="1"/>
        <v>1.0922010588354895E-2</v>
      </c>
      <c r="F16" s="28">
        <f t="shared" si="2"/>
        <v>1.0922010588354895E-2</v>
      </c>
      <c r="G16" s="28">
        <f t="shared" si="3"/>
        <v>1.0922010588354895E-2</v>
      </c>
      <c r="H16" s="24">
        <f t="shared" si="4"/>
        <v>1</v>
      </c>
      <c r="I16" s="56"/>
      <c r="J16" s="36"/>
      <c r="K16" s="36"/>
      <c r="L16" s="36"/>
      <c r="M16" s="36"/>
      <c r="N16" s="36"/>
      <c r="O16" s="36"/>
      <c r="P16" s="36"/>
      <c r="Q16" s="36"/>
      <c r="R16" s="36"/>
      <c r="S16" s="36">
        <v>1.0922010588354895E-2</v>
      </c>
      <c r="T16" s="36"/>
      <c r="U16" s="36"/>
      <c r="V16" s="36"/>
      <c r="W16" s="36"/>
      <c r="X16" s="36"/>
      <c r="Y16" s="36"/>
      <c r="Z16" s="36"/>
      <c r="AA16" s="36"/>
      <c r="AB16" s="36"/>
      <c r="AC16" s="36"/>
      <c r="AD16" s="36"/>
      <c r="AE16" s="36"/>
      <c r="AF16" s="36"/>
      <c r="AG16" s="69"/>
    </row>
    <row r="17" spans="1:33">
      <c r="A17" s="68" t="s">
        <v>1102</v>
      </c>
      <c r="B17" s="22" t="s">
        <v>1162</v>
      </c>
      <c r="C17" s="22">
        <v>2020</v>
      </c>
      <c r="D17" s="27">
        <f t="shared" si="0"/>
        <v>5.404503370889868E-3</v>
      </c>
      <c r="E17" s="28">
        <f t="shared" si="1"/>
        <v>4.5306149643547207E-3</v>
      </c>
      <c r="F17" s="28">
        <f t="shared" si="2"/>
        <v>3.301886792452831E-5</v>
      </c>
      <c r="G17" s="28">
        <f t="shared" si="3"/>
        <v>1.4462264150943396E-2</v>
      </c>
      <c r="H17" s="24">
        <f t="shared" si="4"/>
        <v>21</v>
      </c>
      <c r="I17" s="56">
        <v>1.0035471698113209E-2</v>
      </c>
      <c r="J17" s="36">
        <v>1.4462264150943396E-2</v>
      </c>
      <c r="K17" s="36">
        <v>5.2339622641509433E-3</v>
      </c>
      <c r="L17" s="36">
        <v>7.5471698113207552E-5</v>
      </c>
      <c r="M17" s="36">
        <v>2.2641509433962264E-4</v>
      </c>
      <c r="N17" s="36">
        <v>3.1E-4</v>
      </c>
      <c r="O17" s="36">
        <v>6.7200000000000003E-3</v>
      </c>
      <c r="P17" s="36">
        <v>6.3636363636363621E-3</v>
      </c>
      <c r="Q17" s="36">
        <v>4.5306149643547207E-3</v>
      </c>
      <c r="R17" s="36">
        <v>1.1365915624791067E-2</v>
      </c>
      <c r="S17" s="36">
        <v>2.5910449939915907E-3</v>
      </c>
      <c r="T17" s="36">
        <v>3.3429163602326666E-3</v>
      </c>
      <c r="U17" s="36">
        <v>2.3985608634819106E-3</v>
      </c>
      <c r="V17" s="36">
        <v>1.3174528301886791E-2</v>
      </c>
      <c r="W17" s="36">
        <v>1.125E-2</v>
      </c>
      <c r="X17" s="36">
        <v>8.2075471698113203E-3</v>
      </c>
      <c r="Y17" s="36">
        <v>1.2935094339622641E-3</v>
      </c>
      <c r="Z17" s="36">
        <v>2.8301886792452828E-3</v>
      </c>
      <c r="AA17" s="36">
        <v>2.3985608634819106E-3</v>
      </c>
      <c r="AB17" s="36">
        <v>6.6509433962264148E-3</v>
      </c>
      <c r="AC17" s="36">
        <v>3.301886792452831E-5</v>
      </c>
      <c r="AD17" s="36"/>
      <c r="AE17" s="36"/>
      <c r="AF17" s="36"/>
      <c r="AG17" s="69"/>
    </row>
    <row r="18" spans="1:33">
      <c r="A18" s="68" t="s">
        <v>1104</v>
      </c>
      <c r="B18" s="22" t="s">
        <v>1162</v>
      </c>
      <c r="C18" s="22">
        <v>2020</v>
      </c>
      <c r="D18" s="27">
        <f t="shared" si="0"/>
        <v>2.0592452830188678E-3</v>
      </c>
      <c r="E18" s="28">
        <f t="shared" si="1"/>
        <v>2.0592452830188678E-3</v>
      </c>
      <c r="F18" s="28">
        <f t="shared" si="2"/>
        <v>2.0592452830188678E-3</v>
      </c>
      <c r="G18" s="28">
        <f t="shared" si="3"/>
        <v>2.0592452830188678E-3</v>
      </c>
      <c r="H18" s="24">
        <f t="shared" si="4"/>
        <v>1</v>
      </c>
      <c r="I18" s="56">
        <v>2.0592452830188678E-3</v>
      </c>
      <c r="J18" s="36"/>
      <c r="K18" s="36"/>
      <c r="L18" s="36"/>
      <c r="M18" s="36"/>
      <c r="N18" s="36"/>
      <c r="O18" s="36"/>
      <c r="P18" s="36"/>
      <c r="Q18" s="36"/>
      <c r="R18" s="36"/>
      <c r="S18" s="36"/>
      <c r="T18" s="36"/>
      <c r="U18" s="36"/>
      <c r="V18" s="36"/>
      <c r="W18" s="36"/>
      <c r="X18" s="36"/>
      <c r="Y18" s="36"/>
      <c r="Z18" s="36"/>
      <c r="AA18" s="36"/>
      <c r="AB18" s="36"/>
      <c r="AC18" s="36"/>
      <c r="AD18" s="36"/>
      <c r="AE18" s="36"/>
      <c r="AF18" s="36"/>
      <c r="AG18" s="69"/>
    </row>
    <row r="19" spans="1:33">
      <c r="A19" s="68" t="s">
        <v>1142</v>
      </c>
      <c r="B19" s="22" t="s">
        <v>1162</v>
      </c>
      <c r="C19" s="22">
        <v>2020</v>
      </c>
      <c r="D19" s="27">
        <f t="shared" si="0"/>
        <v>3.4150943396226417E-5</v>
      </c>
      <c r="E19" s="28">
        <f t="shared" si="1"/>
        <v>3.4150943396226417E-5</v>
      </c>
      <c r="F19" s="28">
        <f t="shared" si="2"/>
        <v>3.4150943396226417E-5</v>
      </c>
      <c r="G19" s="28">
        <f t="shared" si="3"/>
        <v>3.4150943396226417E-5</v>
      </c>
      <c r="H19" s="24">
        <f t="shared" si="4"/>
        <v>1</v>
      </c>
      <c r="I19" s="56">
        <v>3.4150943396226417E-5</v>
      </c>
      <c r="J19" s="36"/>
      <c r="K19" s="36"/>
      <c r="L19" s="36"/>
      <c r="M19" s="36"/>
      <c r="N19" s="36"/>
      <c r="O19" s="36"/>
      <c r="P19" s="36"/>
      <c r="Q19" s="36"/>
      <c r="R19" s="36"/>
      <c r="S19" s="36"/>
      <c r="T19" s="36"/>
      <c r="U19" s="36"/>
      <c r="V19" s="36"/>
      <c r="W19" s="36"/>
      <c r="X19" s="36"/>
      <c r="Y19" s="36"/>
      <c r="Z19" s="36"/>
      <c r="AA19" s="36"/>
      <c r="AB19" s="36"/>
      <c r="AC19" s="36"/>
      <c r="AD19" s="36"/>
      <c r="AE19" s="36"/>
      <c r="AF19" s="36"/>
      <c r="AG19" s="69"/>
    </row>
    <row r="20" spans="1:33">
      <c r="A20" s="68" t="s">
        <v>1107</v>
      </c>
      <c r="B20" s="22" t="s">
        <v>1162</v>
      </c>
      <c r="C20" s="22">
        <v>2020</v>
      </c>
      <c r="D20" s="27">
        <f t="shared" si="0"/>
        <v>1.0396226415094339E-4</v>
      </c>
      <c r="E20" s="28">
        <f t="shared" si="1"/>
        <v>1.0396226415094339E-4</v>
      </c>
      <c r="F20" s="28">
        <f t="shared" si="2"/>
        <v>1.0396226415094339E-4</v>
      </c>
      <c r="G20" s="28">
        <f t="shared" si="3"/>
        <v>1.0396226415094339E-4</v>
      </c>
      <c r="H20" s="24">
        <f t="shared" si="4"/>
        <v>1</v>
      </c>
      <c r="I20" s="56">
        <v>1.0396226415094339E-4</v>
      </c>
      <c r="J20" s="36"/>
      <c r="K20" s="36"/>
      <c r="L20" s="36"/>
      <c r="M20" s="36"/>
      <c r="N20" s="36"/>
      <c r="O20" s="36"/>
      <c r="P20" s="36"/>
      <c r="Q20" s="36"/>
      <c r="R20" s="36"/>
      <c r="S20" s="36"/>
      <c r="T20" s="36"/>
      <c r="U20" s="36"/>
      <c r="V20" s="36"/>
      <c r="W20" s="36"/>
      <c r="X20" s="36"/>
      <c r="Y20" s="36"/>
      <c r="Z20" s="36"/>
      <c r="AA20" s="36"/>
      <c r="AB20" s="36"/>
      <c r="AC20" s="36"/>
      <c r="AD20" s="36"/>
      <c r="AE20" s="36"/>
      <c r="AF20" s="36"/>
      <c r="AG20" s="69"/>
    </row>
    <row r="21" spans="1:33">
      <c r="A21" s="68" t="s">
        <v>1143</v>
      </c>
      <c r="B21" s="22" t="s">
        <v>1162</v>
      </c>
      <c r="C21" s="22">
        <v>2020</v>
      </c>
      <c r="D21" s="27">
        <f t="shared" si="0"/>
        <v>6.1564823140435618E-4</v>
      </c>
      <c r="E21" s="28">
        <f t="shared" si="1"/>
        <v>7.9952028782730362E-4</v>
      </c>
      <c r="F21" s="28">
        <f t="shared" si="2"/>
        <v>2.6066851046193066E-6</v>
      </c>
      <c r="G21" s="28">
        <f t="shared" si="3"/>
        <v>1.114305453410889E-3</v>
      </c>
      <c r="H21" s="24">
        <f t="shared" si="4"/>
        <v>7</v>
      </c>
      <c r="I21" s="56">
        <v>7.5660377358490556E-5</v>
      </c>
      <c r="J21" s="36">
        <v>5.7452830188679251E-4</v>
      </c>
      <c r="K21" s="36"/>
      <c r="L21" s="36"/>
      <c r="M21" s="36"/>
      <c r="N21" s="36"/>
      <c r="O21" s="36"/>
      <c r="P21" s="36"/>
      <c r="Q21" s="36"/>
      <c r="R21" s="36"/>
      <c r="S21" s="36">
        <v>2.6066851046193066E-6</v>
      </c>
      <c r="T21" s="36">
        <v>1.114305453410889E-3</v>
      </c>
      <c r="U21" s="36">
        <v>7.9952028782730362E-4</v>
      </c>
      <c r="V21" s="36"/>
      <c r="W21" s="36"/>
      <c r="X21" s="36"/>
      <c r="Y21" s="36"/>
      <c r="Z21" s="36">
        <v>9.4339622641509435E-4</v>
      </c>
      <c r="AA21" s="36">
        <v>7.9952028782730362E-4</v>
      </c>
      <c r="AB21" s="36"/>
      <c r="AC21" s="36"/>
      <c r="AD21" s="36"/>
      <c r="AE21" s="36"/>
      <c r="AF21" s="36"/>
      <c r="AG21" s="69"/>
    </row>
    <row r="22" spans="1:33">
      <c r="A22" s="68" t="s">
        <v>1145</v>
      </c>
      <c r="B22" s="22" t="s">
        <v>1162</v>
      </c>
      <c r="C22" s="22">
        <v>2020</v>
      </c>
      <c r="D22" s="27">
        <f t="shared" si="0"/>
        <v>1.8867924528301889E-7</v>
      </c>
      <c r="E22" s="28">
        <f t="shared" si="1"/>
        <v>1.8867924528301889E-7</v>
      </c>
      <c r="F22" s="28">
        <f t="shared" si="2"/>
        <v>1.8867924528301889E-7</v>
      </c>
      <c r="G22" s="28">
        <f t="shared" si="3"/>
        <v>1.8867924528301889E-7</v>
      </c>
      <c r="H22" s="24">
        <f t="shared" si="4"/>
        <v>1</v>
      </c>
      <c r="I22" s="56">
        <v>1.8867924528301889E-7</v>
      </c>
      <c r="J22" s="36"/>
      <c r="K22" s="36"/>
      <c r="L22" s="36"/>
      <c r="M22" s="36"/>
      <c r="N22" s="36"/>
      <c r="O22" s="36"/>
      <c r="P22" s="36"/>
      <c r="Q22" s="36"/>
      <c r="R22" s="36"/>
      <c r="S22" s="36"/>
      <c r="T22" s="36"/>
      <c r="U22" s="36"/>
      <c r="V22" s="36"/>
      <c r="W22" s="36"/>
      <c r="X22" s="36"/>
      <c r="Y22" s="36"/>
      <c r="Z22" s="36"/>
      <c r="AA22" s="36"/>
      <c r="AB22" s="36"/>
      <c r="AC22" s="36"/>
      <c r="AD22" s="36"/>
      <c r="AE22" s="36"/>
      <c r="AF22" s="36"/>
      <c r="AG22" s="69"/>
    </row>
    <row r="23" spans="1:33">
      <c r="A23" s="68" t="s">
        <v>1148</v>
      </c>
      <c r="B23" s="22" t="s">
        <v>1162</v>
      </c>
      <c r="C23" s="22">
        <v>2020</v>
      </c>
      <c r="D23" s="27">
        <f t="shared" si="0"/>
        <v>4.3915094339622644E-5</v>
      </c>
      <c r="E23" s="28">
        <f t="shared" si="1"/>
        <v>4.3915094339622637E-5</v>
      </c>
      <c r="F23" s="28">
        <f t="shared" si="2"/>
        <v>2.6415094339622642E-5</v>
      </c>
      <c r="G23" s="28">
        <f t="shared" si="3"/>
        <v>6.1415094339622642E-5</v>
      </c>
      <c r="H23" s="24">
        <f t="shared" si="4"/>
        <v>2</v>
      </c>
      <c r="I23" s="56">
        <v>2.6415094339622642E-5</v>
      </c>
      <c r="J23" s="36">
        <v>6.1415094339622642E-5</v>
      </c>
      <c r="K23" s="36"/>
      <c r="L23" s="36"/>
      <c r="M23" s="36"/>
      <c r="N23" s="36"/>
      <c r="O23" s="36"/>
      <c r="P23" s="36"/>
      <c r="Q23" s="36"/>
      <c r="R23" s="36"/>
      <c r="S23" s="36"/>
      <c r="T23" s="36"/>
      <c r="U23" s="36"/>
      <c r="V23" s="36"/>
      <c r="W23" s="36"/>
      <c r="X23" s="36"/>
      <c r="Y23" s="36"/>
      <c r="Z23" s="36"/>
      <c r="AA23" s="36"/>
      <c r="AB23" s="36"/>
      <c r="AC23" s="36"/>
      <c r="AD23" s="36"/>
      <c r="AE23" s="36"/>
      <c r="AF23" s="36"/>
      <c r="AG23" s="69"/>
    </row>
    <row r="24" spans="1:33">
      <c r="A24" s="68" t="s">
        <v>1110</v>
      </c>
      <c r="B24" s="22" t="s">
        <v>1162</v>
      </c>
      <c r="C24" s="22">
        <v>2020</v>
      </c>
      <c r="D24" s="27">
        <f t="shared" si="0"/>
        <v>1.9811320754716984E-5</v>
      </c>
      <c r="E24" s="28">
        <f t="shared" si="1"/>
        <v>1.9811320754716984E-5</v>
      </c>
      <c r="F24" s="28">
        <f t="shared" si="2"/>
        <v>1.9811320754716984E-5</v>
      </c>
      <c r="G24" s="28">
        <f t="shared" si="3"/>
        <v>1.9811320754716984E-5</v>
      </c>
      <c r="H24" s="24">
        <f t="shared" si="4"/>
        <v>1</v>
      </c>
      <c r="I24" s="56"/>
      <c r="J24" s="36">
        <v>1.9811320754716984E-5</v>
      </c>
      <c r="K24" s="36"/>
      <c r="L24" s="36"/>
      <c r="M24" s="36"/>
      <c r="N24" s="36"/>
      <c r="O24" s="36"/>
      <c r="P24" s="36"/>
      <c r="Q24" s="36"/>
      <c r="R24" s="36"/>
      <c r="S24" s="36"/>
      <c r="T24" s="36"/>
      <c r="U24" s="36"/>
      <c r="V24" s="36"/>
      <c r="W24" s="36"/>
      <c r="X24" s="36"/>
      <c r="Y24" s="36"/>
      <c r="Z24" s="36"/>
      <c r="AA24" s="36"/>
      <c r="AB24" s="36"/>
      <c r="AC24" s="36"/>
      <c r="AD24" s="36"/>
      <c r="AE24" s="36"/>
      <c r="AF24" s="36"/>
      <c r="AG24" s="69"/>
    </row>
    <row r="25" spans="1:33">
      <c r="A25" s="68" t="s">
        <v>1116</v>
      </c>
      <c r="B25" s="22" t="s">
        <v>1162</v>
      </c>
      <c r="C25" s="22">
        <v>2020</v>
      </c>
      <c r="D25" s="27">
        <f t="shared" si="0"/>
        <v>2.0433962264150942E-4</v>
      </c>
      <c r="E25" s="28">
        <f t="shared" si="1"/>
        <v>2.0433962264150942E-4</v>
      </c>
      <c r="F25" s="28">
        <f t="shared" si="2"/>
        <v>2.0433962264150942E-4</v>
      </c>
      <c r="G25" s="28">
        <f t="shared" si="3"/>
        <v>2.0433962264150942E-4</v>
      </c>
      <c r="H25" s="24">
        <f t="shared" si="4"/>
        <v>1</v>
      </c>
      <c r="I25" s="56">
        <v>2.0433962264150942E-4</v>
      </c>
      <c r="J25" s="36"/>
      <c r="K25" s="36"/>
      <c r="L25" s="36"/>
      <c r="M25" s="36"/>
      <c r="N25" s="36"/>
      <c r="O25" s="36"/>
      <c r="P25" s="36"/>
      <c r="Q25" s="36"/>
      <c r="R25" s="36"/>
      <c r="S25" s="36"/>
      <c r="T25" s="36"/>
      <c r="U25" s="36"/>
      <c r="V25" s="36"/>
      <c r="W25" s="36"/>
      <c r="X25" s="36"/>
      <c r="Y25" s="36"/>
      <c r="Z25" s="36"/>
      <c r="AA25" s="36"/>
      <c r="AB25" s="36"/>
      <c r="AC25" s="36"/>
      <c r="AD25" s="36"/>
      <c r="AE25" s="36"/>
      <c r="AF25" s="36"/>
      <c r="AG25" s="69"/>
    </row>
    <row r="26" spans="1:33">
      <c r="A26" s="68" t="s">
        <v>1149</v>
      </c>
      <c r="B26" s="22" t="s">
        <v>1162</v>
      </c>
      <c r="C26" s="22">
        <v>2020</v>
      </c>
      <c r="D26" s="27">
        <f t="shared" si="0"/>
        <v>1.7082579988910807E-4</v>
      </c>
      <c r="E26" s="28">
        <f t="shared" si="1"/>
        <v>1.5486368556224755E-4</v>
      </c>
      <c r="F26" s="28">
        <f t="shared" si="2"/>
        <v>1.941509433962264E-8</v>
      </c>
      <c r="G26" s="28">
        <f t="shared" si="3"/>
        <v>3.7471698113207547E-4</v>
      </c>
      <c r="H26" s="24">
        <f t="shared" si="4"/>
        <v>6</v>
      </c>
      <c r="I26" s="56">
        <v>3.7471698113207547E-4</v>
      </c>
      <c r="J26" s="36">
        <v>1.941509433962264E-8</v>
      </c>
      <c r="K26" s="36"/>
      <c r="L26" s="36"/>
      <c r="M26" s="36"/>
      <c r="N26" s="36"/>
      <c r="O26" s="36"/>
      <c r="P26" s="36"/>
      <c r="Q26" s="36"/>
      <c r="R26" s="36"/>
      <c r="S26" s="36"/>
      <c r="T26" s="36">
        <v>2.0057498161396001E-4</v>
      </c>
      <c r="U26" s="36">
        <v>1.3991605036977814E-4</v>
      </c>
      <c r="V26" s="36"/>
      <c r="W26" s="36"/>
      <c r="X26" s="36"/>
      <c r="Y26" s="36"/>
      <c r="Z26" s="36">
        <v>1.6981132075471697E-4</v>
      </c>
      <c r="AA26" s="36">
        <v>1.3991605036977814E-4</v>
      </c>
      <c r="AB26" s="36"/>
      <c r="AC26" s="36"/>
      <c r="AD26" s="36"/>
      <c r="AE26" s="36"/>
      <c r="AF26" s="36"/>
      <c r="AG26" s="69"/>
    </row>
    <row r="27" spans="1:33">
      <c r="A27" s="68" t="s">
        <v>1151</v>
      </c>
      <c r="B27" s="22" t="s">
        <v>1162</v>
      </c>
      <c r="C27" s="22">
        <v>2020</v>
      </c>
      <c r="D27" s="27">
        <f t="shared" si="0"/>
        <v>1.5252830188679246E-6</v>
      </c>
      <c r="E27" s="28">
        <f t="shared" si="1"/>
        <v>1.5252830188679246E-6</v>
      </c>
      <c r="F27" s="28">
        <f t="shared" si="2"/>
        <v>3.1698113207547169E-8</v>
      </c>
      <c r="G27" s="28">
        <f t="shared" si="3"/>
        <v>3.0188679245283022E-6</v>
      </c>
      <c r="H27" s="24">
        <f t="shared" si="4"/>
        <v>2</v>
      </c>
      <c r="I27" s="56">
        <v>3.0188679245283022E-6</v>
      </c>
      <c r="J27" s="36">
        <v>3.1698113207547169E-8</v>
      </c>
      <c r="K27" s="36"/>
      <c r="L27" s="36"/>
      <c r="M27" s="36"/>
      <c r="N27" s="36"/>
      <c r="O27" s="36"/>
      <c r="P27" s="36"/>
      <c r="Q27" s="36"/>
      <c r="R27" s="36"/>
      <c r="S27" s="36"/>
      <c r="T27" s="36"/>
      <c r="U27" s="36"/>
      <c r="V27" s="36"/>
      <c r="W27" s="36"/>
      <c r="X27" s="36"/>
      <c r="Y27" s="36"/>
      <c r="Z27" s="36"/>
      <c r="AA27" s="36"/>
      <c r="AB27" s="36"/>
      <c r="AC27" s="36"/>
      <c r="AD27" s="36"/>
      <c r="AE27" s="36"/>
      <c r="AF27" s="36"/>
      <c r="AG27" s="69"/>
    </row>
    <row r="28" spans="1:33">
      <c r="A28" s="68" t="s">
        <v>1121</v>
      </c>
      <c r="B28" s="22" t="s">
        <v>1162</v>
      </c>
      <c r="C28" s="22">
        <v>2020</v>
      </c>
      <c r="D28" s="27">
        <f t="shared" si="0"/>
        <v>7.8160377358490569E-6</v>
      </c>
      <c r="E28" s="28">
        <f t="shared" si="1"/>
        <v>7.8160377358490569E-6</v>
      </c>
      <c r="F28" s="28">
        <f t="shared" si="2"/>
        <v>4.3396226415094338E-6</v>
      </c>
      <c r="G28" s="28">
        <f t="shared" si="3"/>
        <v>1.1292452830188678E-5</v>
      </c>
      <c r="H28" s="24">
        <f t="shared" si="4"/>
        <v>2</v>
      </c>
      <c r="I28" s="56">
        <v>4.3396226415094338E-6</v>
      </c>
      <c r="J28" s="36">
        <v>1.1292452830188678E-5</v>
      </c>
      <c r="K28" s="36"/>
      <c r="L28" s="36"/>
      <c r="M28" s="36"/>
      <c r="N28" s="36"/>
      <c r="O28" s="36"/>
      <c r="P28" s="36"/>
      <c r="Q28" s="36"/>
      <c r="R28" s="36"/>
      <c r="S28" s="36"/>
      <c r="T28" s="36"/>
      <c r="U28" s="36"/>
      <c r="V28" s="36"/>
      <c r="W28" s="36"/>
      <c r="X28" s="36"/>
      <c r="Y28" s="36"/>
      <c r="Z28" s="36"/>
      <c r="AA28" s="36"/>
      <c r="AB28" s="36"/>
      <c r="AC28" s="36"/>
      <c r="AD28" s="36"/>
      <c r="AE28" s="36"/>
      <c r="AF28" s="36"/>
      <c r="AG28" s="69"/>
    </row>
    <row r="29" spans="1:33">
      <c r="A29" s="68"/>
      <c r="B29" s="22"/>
      <c r="C29" s="22"/>
      <c r="D29" s="27"/>
      <c r="E29" s="28"/>
      <c r="F29" s="28"/>
      <c r="G29" s="28"/>
      <c r="H29" s="24"/>
      <c r="I29" s="56"/>
      <c r="J29" s="36"/>
      <c r="K29" s="36"/>
      <c r="L29" s="36"/>
      <c r="M29" s="36"/>
      <c r="N29" s="36"/>
      <c r="O29" s="36"/>
      <c r="P29" s="36"/>
      <c r="Q29" s="36"/>
      <c r="R29" s="36"/>
      <c r="S29" s="36"/>
      <c r="T29" s="36"/>
      <c r="U29" s="36"/>
      <c r="V29" s="36"/>
      <c r="W29" s="36"/>
      <c r="X29" s="36"/>
      <c r="Y29" s="36"/>
      <c r="Z29" s="36"/>
      <c r="AA29" s="36"/>
      <c r="AB29" s="36"/>
      <c r="AC29" s="36"/>
      <c r="AD29" s="36"/>
      <c r="AE29" s="36"/>
      <c r="AF29" s="36"/>
    </row>
    <row r="30" spans="1:33">
      <c r="A30" s="68"/>
      <c r="B30" s="22"/>
      <c r="C30" s="22"/>
      <c r="D30" s="27"/>
      <c r="E30" s="28"/>
      <c r="F30" s="28"/>
      <c r="G30" s="28"/>
      <c r="H30" s="24"/>
      <c r="I30" s="56"/>
      <c r="J30" s="36"/>
      <c r="K30" s="36"/>
      <c r="L30" s="36"/>
      <c r="M30" s="36"/>
      <c r="N30" s="36"/>
      <c r="O30" s="36"/>
      <c r="P30" s="36"/>
      <c r="Q30" s="36"/>
      <c r="R30" s="36"/>
      <c r="S30" s="36"/>
      <c r="T30" s="36"/>
      <c r="U30" s="36"/>
      <c r="V30" s="36"/>
      <c r="W30" s="36"/>
      <c r="X30" s="36"/>
      <c r="Y30" s="36"/>
      <c r="Z30" s="36"/>
      <c r="AA30" s="36"/>
      <c r="AB30" s="36"/>
      <c r="AC30" s="36"/>
      <c r="AD30" s="36"/>
      <c r="AE30" s="36"/>
      <c r="AF30" s="36"/>
    </row>
    <row r="31" spans="1:33" ht="43.2">
      <c r="A31" s="71" t="s">
        <v>1082</v>
      </c>
      <c r="B31" s="46" t="s">
        <v>1162</v>
      </c>
      <c r="C31" s="46">
        <v>2050</v>
      </c>
      <c r="D31" s="47">
        <f>AVERAGE(F31:G31)</f>
        <v>1.5732438527971837E-5</v>
      </c>
      <c r="E31" s="48">
        <f>AVERAGE(F31:G31)</f>
        <v>1.5732438527971837E-5</v>
      </c>
      <c r="F31" s="48">
        <f>G31*(2.29/3.43)</f>
        <v>1.2596952527641785E-5</v>
      </c>
      <c r="G31" s="48">
        <f>F8</f>
        <v>1.8867924528301888E-5</v>
      </c>
      <c r="H31" s="72" t="s">
        <v>1164</v>
      </c>
      <c r="I31" s="56"/>
      <c r="J31" s="36"/>
      <c r="K31" s="36"/>
      <c r="L31" s="36"/>
      <c r="M31" s="36"/>
      <c r="N31" s="36"/>
      <c r="O31" s="36"/>
      <c r="P31" s="36"/>
      <c r="Q31" s="36"/>
      <c r="R31" s="36"/>
      <c r="S31" s="36"/>
      <c r="T31" s="36"/>
      <c r="U31" s="36"/>
      <c r="V31" s="36"/>
      <c r="W31" s="36"/>
      <c r="X31" s="36"/>
      <c r="Y31" s="36"/>
      <c r="Z31" s="36"/>
      <c r="AA31" s="36"/>
      <c r="AB31" s="36"/>
      <c r="AC31" s="36"/>
      <c r="AD31" s="36"/>
      <c r="AE31" s="36"/>
      <c r="AF31" s="36"/>
    </row>
    <row r="32" spans="1:33" ht="43.2">
      <c r="A32" s="71" t="s">
        <v>1102</v>
      </c>
      <c r="B32" s="46" t="s">
        <v>1162</v>
      </c>
      <c r="C32" s="46">
        <v>2050</v>
      </c>
      <c r="D32" s="47">
        <f>AVERAGE(F32:G32)</f>
        <v>2.7567639729441088E-5</v>
      </c>
      <c r="E32" s="48">
        <f>AVERAGE(F32:G32)</f>
        <v>2.7567639729441088E-5</v>
      </c>
      <c r="F32" s="48">
        <f>G32*(0.71/1.06)</f>
        <v>2.2116411534353866E-5</v>
      </c>
      <c r="G32" s="48">
        <f>F17</f>
        <v>3.301886792452831E-5</v>
      </c>
      <c r="H32" s="72" t="s">
        <v>1164</v>
      </c>
      <c r="I32" s="56"/>
      <c r="J32" s="36"/>
      <c r="K32" s="36"/>
      <c r="L32" s="36"/>
      <c r="M32" s="36"/>
      <c r="N32" s="36"/>
      <c r="O32" s="36"/>
      <c r="P32" s="36"/>
      <c r="Q32" s="36"/>
      <c r="R32" s="36"/>
      <c r="S32" s="36"/>
      <c r="T32" s="36"/>
      <c r="U32" s="36"/>
      <c r="V32" s="36"/>
      <c r="W32" s="36"/>
      <c r="X32" s="36"/>
      <c r="Y32" s="36"/>
      <c r="Z32" s="36"/>
      <c r="AA32" s="36"/>
      <c r="AB32" s="36"/>
      <c r="AC32" s="36"/>
      <c r="AD32" s="36"/>
      <c r="AE32" s="36"/>
      <c r="AF32" s="36"/>
    </row>
    <row r="33" spans="1:32">
      <c r="A33" s="29"/>
      <c r="B33" s="30"/>
      <c r="C33" s="30"/>
      <c r="D33" s="37"/>
      <c r="E33" s="29"/>
      <c r="F33" s="29"/>
      <c r="G33" s="29"/>
      <c r="H33" s="31"/>
      <c r="I33" s="32"/>
      <c r="J33" s="33"/>
      <c r="K33" s="33"/>
      <c r="L33" s="33"/>
      <c r="M33" s="38"/>
      <c r="N33" s="38"/>
      <c r="O33" s="38"/>
      <c r="P33" s="38"/>
      <c r="Q33" s="38"/>
      <c r="R33" s="38"/>
      <c r="S33" s="38"/>
      <c r="T33" s="38"/>
      <c r="U33" s="38"/>
      <c r="V33" s="38"/>
      <c r="W33" s="38"/>
      <c r="X33" s="38"/>
      <c r="Y33" s="38"/>
      <c r="Z33" s="38"/>
      <c r="AA33" s="38"/>
      <c r="AB33" s="38"/>
      <c r="AC33" s="38"/>
      <c r="AD33" s="38"/>
      <c r="AE33" s="38"/>
      <c r="AF33" s="38"/>
    </row>
    <row r="44" spans="1:32">
      <c r="J44" s="69"/>
    </row>
    <row r="45" spans="1:32">
      <c r="J45" s="69"/>
    </row>
    <row r="46" spans="1:32">
      <c r="J46" s="69"/>
    </row>
    <row r="47" spans="1:32">
      <c r="J47" s="69"/>
    </row>
    <row r="58" spans="10:10">
      <c r="J58" s="69"/>
    </row>
  </sheetData>
  <mergeCells count="1">
    <mergeCell ref="D1:H1"/>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7AF6-1F0B-43E8-B0D1-E4D1CEDDE5E9}">
  <sheetPr>
    <tabColor theme="4" tint="0.59999389629810485"/>
  </sheetPr>
  <dimension ref="A1:AB52"/>
  <sheetViews>
    <sheetView workbookViewId="0">
      <pane xSplit="1" topLeftCell="B1" activePane="topRight" state="frozen"/>
      <selection activeCell="F21" sqref="F21"/>
      <selection pane="topRight" activeCell="I13" sqref="I13"/>
    </sheetView>
    <sheetView workbookViewId="1"/>
  </sheetViews>
  <sheetFormatPr defaultColWidth="8.5546875" defaultRowHeight="14.4"/>
  <cols>
    <col min="1" max="1" width="14.44140625" bestFit="1" customWidth="1"/>
    <col min="8" max="8" width="30.33203125" customWidth="1"/>
    <col min="9" max="9" width="16" bestFit="1" customWidth="1"/>
    <col min="10" max="10" width="13.5546875" bestFit="1" customWidth="1"/>
    <col min="11" max="11" width="14" bestFit="1" customWidth="1"/>
    <col min="12" max="12" width="10.5546875" bestFit="1" customWidth="1"/>
    <col min="13" max="13" width="11.109375" bestFit="1" customWidth="1"/>
    <col min="14" max="14" width="17.5546875" bestFit="1" customWidth="1"/>
    <col min="15" max="15" width="13.109375" bestFit="1" customWidth="1"/>
    <col min="16" max="16" width="14.5546875" bestFit="1" customWidth="1"/>
    <col min="17" max="17" width="12.109375" bestFit="1" customWidth="1"/>
    <col min="18" max="18" width="11.88671875" bestFit="1" customWidth="1"/>
    <col min="19" max="19" width="16.109375" bestFit="1" customWidth="1"/>
    <col min="20" max="20" width="15.33203125" bestFit="1" customWidth="1"/>
    <col min="21" max="21" width="12.109375" bestFit="1" customWidth="1"/>
    <col min="22" max="22" width="14.109375" bestFit="1" customWidth="1"/>
    <col min="23" max="23" width="13.44140625" bestFit="1" customWidth="1"/>
    <col min="24" max="24" width="16" bestFit="1" customWidth="1"/>
    <col min="25" max="25" width="13.33203125" bestFit="1" customWidth="1"/>
    <col min="26" max="27" width="12.33203125" bestFit="1" customWidth="1"/>
    <col min="28" max="28" width="12" bestFit="1" customWidth="1"/>
  </cols>
  <sheetData>
    <row r="1" spans="1:28">
      <c r="A1" s="6" t="s">
        <v>341</v>
      </c>
      <c r="B1" s="7" t="s">
        <v>1123</v>
      </c>
      <c r="C1" s="7" t="s">
        <v>916</v>
      </c>
      <c r="D1" s="73" t="s">
        <v>1124</v>
      </c>
      <c r="E1" s="74"/>
      <c r="F1" s="74"/>
      <c r="G1" s="74"/>
      <c r="H1" s="75"/>
      <c r="I1" s="10" t="s">
        <v>1152</v>
      </c>
      <c r="J1" s="34" t="s">
        <v>1165</v>
      </c>
      <c r="K1" s="8" t="s">
        <v>1166</v>
      </c>
      <c r="L1" s="34" t="s">
        <v>1167</v>
      </c>
      <c r="M1" s="8" t="s">
        <v>1168</v>
      </c>
      <c r="N1" s="34" t="s">
        <v>1158</v>
      </c>
      <c r="O1" s="8" t="s">
        <v>1169</v>
      </c>
      <c r="P1" s="34" t="s">
        <v>1170</v>
      </c>
      <c r="Q1" s="8" t="s">
        <v>1154</v>
      </c>
      <c r="R1" s="34" t="s">
        <v>1171</v>
      </c>
      <c r="S1" s="8" t="s">
        <v>1159</v>
      </c>
      <c r="T1" s="34" t="s">
        <v>1172</v>
      </c>
      <c r="U1" s="8" t="s">
        <v>1173</v>
      </c>
      <c r="V1" s="34" t="s">
        <v>1174</v>
      </c>
      <c r="W1" s="8" t="s">
        <v>1175</v>
      </c>
      <c r="X1" s="34" t="s">
        <v>1176</v>
      </c>
      <c r="Y1" s="8" t="s">
        <v>1177</v>
      </c>
      <c r="Z1" s="34" t="s">
        <v>1178</v>
      </c>
      <c r="AA1" s="8" t="s">
        <v>1179</v>
      </c>
      <c r="AB1" s="34" t="s">
        <v>1180</v>
      </c>
    </row>
    <row r="2" spans="1:28" ht="39.6">
      <c r="A2" s="11"/>
      <c r="B2" s="12"/>
      <c r="C2" s="12"/>
      <c r="D2" s="14" t="s">
        <v>1132</v>
      </c>
      <c r="E2" s="14" t="s">
        <v>1133</v>
      </c>
      <c r="F2" s="14" t="s">
        <v>1134</v>
      </c>
      <c r="G2" s="15" t="s">
        <v>1135</v>
      </c>
      <c r="H2" s="16" t="s">
        <v>1136</v>
      </c>
      <c r="I2" s="19" t="s">
        <v>1137</v>
      </c>
      <c r="J2" s="35" t="s">
        <v>1137</v>
      </c>
      <c r="K2" s="17" t="s">
        <v>1137</v>
      </c>
      <c r="L2" s="35" t="s">
        <v>1137</v>
      </c>
      <c r="M2" s="17" t="s">
        <v>1137</v>
      </c>
      <c r="N2" s="35" t="s">
        <v>1137</v>
      </c>
      <c r="O2" s="17" t="s">
        <v>1137</v>
      </c>
      <c r="P2" s="35" t="s">
        <v>1137</v>
      </c>
      <c r="Q2" s="17" t="s">
        <v>1137</v>
      </c>
      <c r="R2" s="35" t="s">
        <v>1137</v>
      </c>
      <c r="S2" s="17" t="s">
        <v>1137</v>
      </c>
      <c r="T2" s="35" t="s">
        <v>1137</v>
      </c>
      <c r="U2" s="17" t="s">
        <v>1137</v>
      </c>
      <c r="V2" s="35" t="s">
        <v>1137</v>
      </c>
      <c r="W2" s="17" t="s">
        <v>1137</v>
      </c>
      <c r="X2" s="35" t="s">
        <v>1137</v>
      </c>
      <c r="Y2" s="17" t="s">
        <v>1137</v>
      </c>
      <c r="Z2" s="35" t="s">
        <v>1137</v>
      </c>
      <c r="AA2" s="17" t="s">
        <v>1137</v>
      </c>
      <c r="AB2" s="35" t="s">
        <v>1137</v>
      </c>
    </row>
    <row r="3" spans="1:28">
      <c r="A3" s="20"/>
      <c r="B3" s="21"/>
      <c r="C3" s="22"/>
      <c r="D3" s="20"/>
      <c r="E3" s="20"/>
      <c r="F3" s="20"/>
      <c r="G3" s="20"/>
      <c r="H3" s="24"/>
      <c r="I3" s="26"/>
      <c r="J3" s="25"/>
      <c r="K3" s="25"/>
      <c r="L3" s="25"/>
      <c r="M3" s="25"/>
      <c r="N3" s="25"/>
      <c r="O3" s="25"/>
      <c r="P3" s="25"/>
      <c r="Q3" s="25"/>
      <c r="R3" s="25"/>
      <c r="S3" s="25"/>
      <c r="T3" s="25"/>
      <c r="U3" s="25"/>
      <c r="V3" s="25"/>
      <c r="W3" s="25"/>
      <c r="X3" s="25"/>
      <c r="Y3" s="25"/>
      <c r="Z3" s="25"/>
      <c r="AA3" s="25"/>
      <c r="AB3" s="25"/>
    </row>
    <row r="4" spans="1:28">
      <c r="A4" t="s">
        <v>365</v>
      </c>
      <c r="B4" s="22" t="s">
        <v>1181</v>
      </c>
      <c r="C4" s="22">
        <v>2020</v>
      </c>
      <c r="D4" s="28">
        <f t="shared" ref="D4:D16" si="0">AVERAGE(I4,J4,K4,L4,M4,N4,O4,P4,Q4,R4,S4,T4,U4,V4,W4,X4,Y4,Z4,AA4)</f>
        <v>780</v>
      </c>
      <c r="E4" s="28">
        <f t="shared" ref="E4:E16" si="1">MEDIAN(I4,J4,K4,L4,M4,N4,O4,P4,Q4,R4,S4,T4,U4,V4,W4,X4,Y4,Z4,AA4)</f>
        <v>780</v>
      </c>
      <c r="F4" s="28">
        <f t="shared" ref="F4:F16" si="2">MIN(I4,J4,K4,L4,M4,N4,O4,P4,Q4,R4,S4,T4,U4,V4,W4,X4,Y4,Z4,AA4)</f>
        <v>500</v>
      </c>
      <c r="G4" s="28">
        <f t="shared" ref="G4:G16" si="3">MAX(I4,J4,K4,L4,M4,N4,O4,P4,Q4,R4,S4,T4,U4,V4,W4,X4,Y4,Z4,AA4)</f>
        <v>1060</v>
      </c>
      <c r="H4" s="24">
        <f t="shared" ref="H4:H13" si="4">COUNT(I4,J4,K4,L4,M4,N4,O4,P4,Q4,R4,S4,T4,U4,V4,W4,X4,Y4,Z4,AA4)</f>
        <v>2</v>
      </c>
      <c r="I4" s="26"/>
      <c r="J4" s="25"/>
      <c r="K4" s="25"/>
      <c r="L4" s="25"/>
      <c r="M4" s="25"/>
      <c r="N4" s="25"/>
      <c r="O4" s="25"/>
      <c r="P4" s="25"/>
      <c r="Q4" s="25"/>
      <c r="R4" s="25"/>
      <c r="S4" s="25"/>
      <c r="T4" s="25"/>
      <c r="U4" s="25"/>
      <c r="V4" s="25"/>
      <c r="W4" s="25"/>
      <c r="X4" s="25"/>
      <c r="Y4" s="25">
        <v>1060</v>
      </c>
      <c r="Z4" s="25">
        <v>500</v>
      </c>
      <c r="AA4" s="25"/>
      <c r="AB4" s="25"/>
    </row>
    <row r="5" spans="1:28">
      <c r="A5" t="s">
        <v>1163</v>
      </c>
      <c r="B5" s="22" t="s">
        <v>1181</v>
      </c>
      <c r="C5" s="22">
        <v>2020</v>
      </c>
      <c r="D5" s="28">
        <f t="shared" si="0"/>
        <v>6.7906250000000004</v>
      </c>
      <c r="E5" s="28">
        <f t="shared" si="1"/>
        <v>6.9</v>
      </c>
      <c r="F5" s="28">
        <f t="shared" si="2"/>
        <v>6</v>
      </c>
      <c r="G5" s="28">
        <f t="shared" si="3"/>
        <v>7.3624999999999998</v>
      </c>
      <c r="H5" s="24">
        <f t="shared" si="4"/>
        <v>4</v>
      </c>
      <c r="I5" s="26"/>
      <c r="J5" s="25"/>
      <c r="K5" s="25"/>
      <c r="L5" s="25">
        <v>7.3624999999999998</v>
      </c>
      <c r="M5" s="25"/>
      <c r="N5" s="25"/>
      <c r="O5" s="25"/>
      <c r="P5" s="25"/>
      <c r="Q5" s="25"/>
      <c r="R5" s="25"/>
      <c r="S5" s="25"/>
      <c r="T5" s="25"/>
      <c r="U5" s="25">
        <v>6.8</v>
      </c>
      <c r="V5" s="25"/>
      <c r="W5" s="25"/>
      <c r="X5" s="25">
        <v>7</v>
      </c>
      <c r="Y5" s="25"/>
      <c r="Z5" s="25">
        <v>6</v>
      </c>
      <c r="AA5" s="25"/>
      <c r="AB5" s="25"/>
    </row>
    <row r="6" spans="1:28">
      <c r="A6" t="s">
        <v>1079</v>
      </c>
      <c r="B6" s="22" t="s">
        <v>1181</v>
      </c>
      <c r="C6" s="22">
        <v>2020</v>
      </c>
      <c r="D6" s="28">
        <f t="shared" si="0"/>
        <v>475.76499999999999</v>
      </c>
      <c r="E6" s="28">
        <f t="shared" si="1"/>
        <v>409.28</v>
      </c>
      <c r="F6" s="28">
        <f t="shared" si="2"/>
        <v>239</v>
      </c>
      <c r="G6" s="28">
        <f t="shared" si="3"/>
        <v>845.5</v>
      </c>
      <c r="H6" s="24">
        <f t="shared" si="4"/>
        <v>4</v>
      </c>
      <c r="I6" s="26"/>
      <c r="J6" s="25"/>
      <c r="K6" s="25"/>
      <c r="L6" s="25"/>
      <c r="M6" s="25"/>
      <c r="N6" s="25"/>
      <c r="O6" s="25"/>
      <c r="P6" s="25"/>
      <c r="Q6" s="25"/>
      <c r="R6" s="25"/>
      <c r="S6" s="25"/>
      <c r="T6" s="25"/>
      <c r="U6" s="25"/>
      <c r="V6" s="25"/>
      <c r="W6" s="25"/>
      <c r="X6" s="25">
        <v>845.5</v>
      </c>
      <c r="Y6" s="25">
        <v>239</v>
      </c>
      <c r="Z6" s="25">
        <v>525</v>
      </c>
      <c r="AA6" s="25">
        <v>293.56</v>
      </c>
      <c r="AB6" s="25"/>
    </row>
    <row r="7" spans="1:28">
      <c r="A7" t="s">
        <v>363</v>
      </c>
      <c r="B7" s="22" t="s">
        <v>1181</v>
      </c>
      <c r="C7" s="22">
        <v>2020</v>
      </c>
      <c r="D7" s="28">
        <f t="shared" si="0"/>
        <v>4796</v>
      </c>
      <c r="E7" s="28">
        <f t="shared" si="1"/>
        <v>3850</v>
      </c>
      <c r="F7" s="28">
        <f t="shared" si="2"/>
        <v>1484</v>
      </c>
      <c r="G7" s="28">
        <f t="shared" si="3"/>
        <v>10000</v>
      </c>
      <c r="H7" s="24">
        <f t="shared" si="4"/>
        <v>4</v>
      </c>
      <c r="I7" s="26">
        <v>4700</v>
      </c>
      <c r="J7" s="25"/>
      <c r="K7" s="25"/>
      <c r="L7" s="25"/>
      <c r="M7" s="25"/>
      <c r="N7" s="25"/>
      <c r="O7" s="25"/>
      <c r="P7" s="25"/>
      <c r="Q7" s="25"/>
      <c r="R7" s="25"/>
      <c r="S7" s="25"/>
      <c r="T7" s="25"/>
      <c r="U7" s="25"/>
      <c r="V7" s="25"/>
      <c r="W7" s="25"/>
      <c r="X7" s="25"/>
      <c r="Y7" s="25">
        <v>10000</v>
      </c>
      <c r="Z7" s="25">
        <v>3000</v>
      </c>
      <c r="AA7" s="25">
        <v>1484</v>
      </c>
      <c r="AB7" s="25"/>
    </row>
    <row r="8" spans="1:28">
      <c r="A8" t="s">
        <v>1082</v>
      </c>
      <c r="B8" s="22" t="s">
        <v>1181</v>
      </c>
      <c r="C8" s="22">
        <v>2020</v>
      </c>
      <c r="D8" s="28">
        <f t="shared" si="0"/>
        <v>22.705069444444444</v>
      </c>
      <c r="E8" s="28">
        <f t="shared" si="1"/>
        <v>22.78</v>
      </c>
      <c r="F8" s="28">
        <f t="shared" si="2"/>
        <v>12</v>
      </c>
      <c r="G8" s="28">
        <f t="shared" si="3"/>
        <v>42</v>
      </c>
      <c r="H8" s="24">
        <f t="shared" si="4"/>
        <v>18</v>
      </c>
      <c r="I8" s="26">
        <v>13</v>
      </c>
      <c r="J8" s="25">
        <v>15</v>
      </c>
      <c r="K8" s="25"/>
      <c r="L8" s="25">
        <v>18.40625</v>
      </c>
      <c r="M8" s="25">
        <v>14</v>
      </c>
      <c r="N8" s="25">
        <v>27.7</v>
      </c>
      <c r="O8" s="25">
        <v>19.5</v>
      </c>
      <c r="P8" s="25">
        <v>27</v>
      </c>
      <c r="Q8" s="25">
        <v>27.5</v>
      </c>
      <c r="R8" s="25">
        <v>12</v>
      </c>
      <c r="S8" s="25">
        <v>42</v>
      </c>
      <c r="T8" s="25">
        <v>27.5</v>
      </c>
      <c r="U8" s="25">
        <v>18.149999999999999</v>
      </c>
      <c r="V8" s="25">
        <v>30.375</v>
      </c>
      <c r="W8" s="25">
        <v>24</v>
      </c>
      <c r="X8" s="25">
        <v>25</v>
      </c>
      <c r="Y8" s="25">
        <v>29</v>
      </c>
      <c r="Z8" s="25">
        <v>17</v>
      </c>
      <c r="AA8" s="25">
        <v>21.56</v>
      </c>
      <c r="AB8" s="25">
        <v>21</v>
      </c>
    </row>
    <row r="9" spans="1:28">
      <c r="A9" t="s">
        <v>1095</v>
      </c>
      <c r="B9" s="22" t="s">
        <v>1181</v>
      </c>
      <c r="C9" s="22">
        <v>2020</v>
      </c>
      <c r="D9" s="28">
        <f t="shared" si="0"/>
        <v>6720</v>
      </c>
      <c r="E9" s="28">
        <f t="shared" si="1"/>
        <v>6720</v>
      </c>
      <c r="F9" s="28">
        <f t="shared" si="2"/>
        <v>6720</v>
      </c>
      <c r="G9" s="28">
        <f t="shared" si="3"/>
        <v>6720</v>
      </c>
      <c r="H9" s="24">
        <f t="shared" si="4"/>
        <v>1</v>
      </c>
      <c r="I9" s="26"/>
      <c r="J9" s="25"/>
      <c r="K9" s="25"/>
      <c r="L9" s="25"/>
      <c r="M9" s="25"/>
      <c r="N9" s="25"/>
      <c r="O9" s="25"/>
      <c r="P9" s="25"/>
      <c r="Q9" s="25"/>
      <c r="R9" s="25"/>
      <c r="S9" s="25"/>
      <c r="T9" s="25"/>
      <c r="U9" s="25"/>
      <c r="V9" s="25"/>
      <c r="W9" s="25"/>
      <c r="X9" s="25"/>
      <c r="Y9" s="25">
        <v>6720</v>
      </c>
      <c r="Z9" s="25"/>
      <c r="AA9" s="25"/>
      <c r="AB9" s="25"/>
    </row>
    <row r="10" spans="1:28">
      <c r="A10" t="s">
        <v>1098</v>
      </c>
      <c r="B10" s="22" t="s">
        <v>1181</v>
      </c>
      <c r="C10" s="22">
        <v>2020</v>
      </c>
      <c r="D10" s="28">
        <f t="shared" si="0"/>
        <v>423.25</v>
      </c>
      <c r="E10" s="28">
        <f t="shared" si="1"/>
        <v>423.25</v>
      </c>
      <c r="F10" s="28">
        <f t="shared" si="2"/>
        <v>56.5</v>
      </c>
      <c r="G10" s="28">
        <f t="shared" si="3"/>
        <v>790</v>
      </c>
      <c r="H10" s="24">
        <f t="shared" si="4"/>
        <v>2</v>
      </c>
      <c r="I10" s="26"/>
      <c r="J10" s="25"/>
      <c r="K10" s="25"/>
      <c r="L10" s="25"/>
      <c r="M10" s="25"/>
      <c r="N10" s="25"/>
      <c r="O10" s="25"/>
      <c r="P10" s="25"/>
      <c r="Q10" s="25"/>
      <c r="R10" s="25"/>
      <c r="S10" s="25"/>
      <c r="T10" s="25"/>
      <c r="U10" s="25"/>
      <c r="V10" s="25"/>
      <c r="W10" s="25"/>
      <c r="X10" s="25">
        <v>56.5</v>
      </c>
      <c r="Y10" s="25"/>
      <c r="Z10" s="25">
        <v>790</v>
      </c>
      <c r="AA10" s="25"/>
      <c r="AB10" s="25"/>
    </row>
    <row r="11" spans="1:28">
      <c r="A11" t="s">
        <v>1099</v>
      </c>
      <c r="B11" s="22" t="s">
        <v>1181</v>
      </c>
      <c r="C11" s="22">
        <v>2020</v>
      </c>
      <c r="D11" s="28">
        <f t="shared" si="0"/>
        <v>103.43833333333333</v>
      </c>
      <c r="E11" s="28">
        <f t="shared" si="1"/>
        <v>109</v>
      </c>
      <c r="F11" s="28">
        <f t="shared" si="2"/>
        <v>75.314999999999998</v>
      </c>
      <c r="G11" s="28">
        <f t="shared" si="3"/>
        <v>126</v>
      </c>
      <c r="H11" s="24">
        <f t="shared" si="4"/>
        <v>3</v>
      </c>
      <c r="I11" s="26"/>
      <c r="J11" s="25"/>
      <c r="K11" s="25"/>
      <c r="L11" s="25"/>
      <c r="M11" s="25"/>
      <c r="N11" s="25"/>
      <c r="O11" s="25"/>
      <c r="P11" s="25"/>
      <c r="Q11" s="25"/>
      <c r="R11" s="25"/>
      <c r="S11" s="25"/>
      <c r="T11" s="25"/>
      <c r="U11" s="25"/>
      <c r="V11" s="25"/>
      <c r="W11" s="25"/>
      <c r="X11" s="25">
        <v>126</v>
      </c>
      <c r="Y11" s="25"/>
      <c r="Z11" s="25">
        <v>109</v>
      </c>
      <c r="AA11" s="25">
        <v>75.314999999999998</v>
      </c>
      <c r="AB11" s="25"/>
    </row>
    <row r="12" spans="1:28">
      <c r="A12" t="s">
        <v>1102</v>
      </c>
      <c r="B12" s="22" t="s">
        <v>1181</v>
      </c>
      <c r="C12" s="22">
        <v>2020</v>
      </c>
      <c r="D12" s="28">
        <f t="shared" si="0"/>
        <v>179.25361842105264</v>
      </c>
      <c r="E12" s="28">
        <f t="shared" si="1"/>
        <v>183</v>
      </c>
      <c r="F12" s="28">
        <f t="shared" si="2"/>
        <v>116</v>
      </c>
      <c r="G12" s="28">
        <f t="shared" si="3"/>
        <v>217.19374999999999</v>
      </c>
      <c r="H12" s="24">
        <f t="shared" si="4"/>
        <v>19</v>
      </c>
      <c r="I12" s="26">
        <v>200</v>
      </c>
      <c r="J12" s="56">
        <v>201.5</v>
      </c>
      <c r="K12" s="25">
        <v>216</v>
      </c>
      <c r="L12" s="25">
        <v>217.19374999999999</v>
      </c>
      <c r="M12" s="25">
        <v>150</v>
      </c>
      <c r="N12" s="25">
        <v>198</v>
      </c>
      <c r="O12" s="25">
        <v>175.5</v>
      </c>
      <c r="P12" s="25">
        <v>198</v>
      </c>
      <c r="Q12" s="25">
        <v>155</v>
      </c>
      <c r="R12" s="25">
        <v>116</v>
      </c>
      <c r="S12" s="25">
        <v>203</v>
      </c>
      <c r="T12" s="25">
        <v>155</v>
      </c>
      <c r="U12" s="25">
        <v>198.83</v>
      </c>
      <c r="V12" s="25">
        <v>151.875</v>
      </c>
      <c r="W12" s="25">
        <v>170</v>
      </c>
      <c r="X12" s="25">
        <v>186</v>
      </c>
      <c r="Y12" s="25">
        <v>183</v>
      </c>
      <c r="Z12" s="25">
        <v>180</v>
      </c>
      <c r="AA12" s="25">
        <v>150.91999999999999</v>
      </c>
      <c r="AB12" s="25">
        <v>185</v>
      </c>
    </row>
    <row r="13" spans="1:28">
      <c r="A13" t="s">
        <v>1103</v>
      </c>
      <c r="B13" s="22" t="s">
        <v>1181</v>
      </c>
      <c r="C13" s="22">
        <v>2020</v>
      </c>
      <c r="D13" s="28">
        <f t="shared" si="0"/>
        <v>342.91399999999999</v>
      </c>
      <c r="E13" s="28">
        <f t="shared" si="1"/>
        <v>376.57</v>
      </c>
      <c r="F13" s="28">
        <f t="shared" si="2"/>
        <v>111</v>
      </c>
      <c r="G13" s="28">
        <f t="shared" si="3"/>
        <v>610</v>
      </c>
      <c r="H13" s="24">
        <f t="shared" si="4"/>
        <v>5</v>
      </c>
      <c r="I13" s="26">
        <v>377</v>
      </c>
      <c r="J13" s="25"/>
      <c r="K13" s="25"/>
      <c r="L13" s="25"/>
      <c r="M13" s="25"/>
      <c r="N13" s="25"/>
      <c r="O13" s="25"/>
      <c r="P13" s="25"/>
      <c r="Q13" s="25"/>
      <c r="R13" s="25"/>
      <c r="S13" s="25"/>
      <c r="T13" s="25"/>
      <c r="U13" s="25"/>
      <c r="V13" s="25"/>
      <c r="W13" s="25"/>
      <c r="X13" s="25">
        <v>610</v>
      </c>
      <c r="Y13" s="25">
        <v>111</v>
      </c>
      <c r="Z13" s="25">
        <v>240</v>
      </c>
      <c r="AA13" s="25">
        <v>376.57</v>
      </c>
      <c r="AB13" s="25"/>
    </row>
    <row r="14" spans="1:28">
      <c r="A14" t="s">
        <v>1104</v>
      </c>
      <c r="B14" s="22" t="s">
        <v>1181</v>
      </c>
      <c r="C14" s="22">
        <v>2020</v>
      </c>
      <c r="D14" s="28">
        <f t="shared" si="0"/>
        <v>37.657000000000004</v>
      </c>
      <c r="E14" s="28">
        <f t="shared" si="1"/>
        <v>37.657000000000004</v>
      </c>
      <c r="F14" s="28">
        <f t="shared" si="2"/>
        <v>37.657000000000004</v>
      </c>
      <c r="G14" s="28">
        <f t="shared" si="3"/>
        <v>37.657000000000004</v>
      </c>
      <c r="H14" s="24">
        <f>COUNT(I14,J14,K14,L14,M14,N14,O14,P14,Q14,R14,S14,T14,U14,V14,W14,X14,Y14,Z15,#REF!)</f>
        <v>1</v>
      </c>
      <c r="I14" s="26"/>
      <c r="J14" s="25"/>
      <c r="K14" s="25"/>
      <c r="L14" s="25"/>
      <c r="M14" s="25"/>
      <c r="N14" s="25"/>
      <c r="O14" s="25"/>
      <c r="P14" s="25"/>
      <c r="Q14" s="25"/>
      <c r="R14" s="25"/>
      <c r="S14" s="25"/>
      <c r="T14" s="25"/>
      <c r="U14" s="25"/>
      <c r="V14" s="25"/>
      <c r="W14" s="25"/>
      <c r="X14" s="25"/>
      <c r="Y14" s="25"/>
      <c r="Z14" s="56"/>
      <c r="AA14" s="25">
        <v>37.657000000000004</v>
      </c>
      <c r="AB14" s="25"/>
    </row>
    <row r="15" spans="1:28">
      <c r="A15" t="s">
        <v>1143</v>
      </c>
      <c r="B15" s="22" t="s">
        <v>1181</v>
      </c>
      <c r="C15" s="22">
        <v>2020</v>
      </c>
      <c r="D15" s="28">
        <f t="shared" si="0"/>
        <v>32.06071428571429</v>
      </c>
      <c r="E15" s="28">
        <f t="shared" si="1"/>
        <v>35</v>
      </c>
      <c r="F15" s="28">
        <f t="shared" si="2"/>
        <v>12</v>
      </c>
      <c r="G15" s="28">
        <f t="shared" si="3"/>
        <v>50.625</v>
      </c>
      <c r="H15" s="24">
        <f>COUNT(I15,J15,K15,L15,M15,N15,O15,P15,Q15,R15,S15,T15,U15,V15,W15,X15,Y15,#REF!,AA14)</f>
        <v>6</v>
      </c>
      <c r="I15" s="26"/>
      <c r="J15" s="25"/>
      <c r="K15" s="25"/>
      <c r="L15" s="25"/>
      <c r="M15" s="25"/>
      <c r="N15" s="25"/>
      <c r="O15" s="25">
        <v>13</v>
      </c>
      <c r="P15" s="25"/>
      <c r="Q15" s="25"/>
      <c r="R15" s="25">
        <v>12</v>
      </c>
      <c r="S15" s="25"/>
      <c r="T15" s="25"/>
      <c r="U15" s="25"/>
      <c r="V15" s="25">
        <v>50.625</v>
      </c>
      <c r="W15" s="25"/>
      <c r="X15" s="25">
        <v>35</v>
      </c>
      <c r="Y15" s="25">
        <v>48</v>
      </c>
      <c r="Z15" s="25">
        <v>35</v>
      </c>
      <c r="AA15" s="56">
        <v>30.8</v>
      </c>
      <c r="AB15" s="25"/>
    </row>
    <row r="16" spans="1:28">
      <c r="A16" t="s">
        <v>1149</v>
      </c>
      <c r="B16" s="22" t="s">
        <v>1181</v>
      </c>
      <c r="C16" s="22">
        <v>2020</v>
      </c>
      <c r="D16" s="28">
        <f t="shared" si="0"/>
        <v>4.666666666666667</v>
      </c>
      <c r="E16" s="28">
        <f t="shared" si="1"/>
        <v>6.08</v>
      </c>
      <c r="F16" s="28">
        <f t="shared" si="2"/>
        <v>0.54</v>
      </c>
      <c r="G16" s="28">
        <f t="shared" si="3"/>
        <v>7</v>
      </c>
      <c r="H16" s="24">
        <f>COUNT(I16,J16,K16,L16,M16,N16,O16,P16,Q16,R16,S16,T16,U16,V16,W16,X16,Y16,Z16,AA16)</f>
        <v>6</v>
      </c>
      <c r="I16" s="26"/>
      <c r="J16" s="25"/>
      <c r="K16" s="25"/>
      <c r="L16" s="25"/>
      <c r="M16" s="25"/>
      <c r="N16" s="25"/>
      <c r="O16" s="25"/>
      <c r="P16" s="25"/>
      <c r="Q16" s="25"/>
      <c r="R16" s="25">
        <v>6</v>
      </c>
      <c r="S16" s="25"/>
      <c r="T16" s="25"/>
      <c r="U16" s="25">
        <v>0.54</v>
      </c>
      <c r="V16" s="25"/>
      <c r="W16" s="25"/>
      <c r="X16" s="25">
        <v>7</v>
      </c>
      <c r="Y16" s="25">
        <v>1.3</v>
      </c>
      <c r="Z16" s="25">
        <v>7</v>
      </c>
      <c r="AA16" s="25">
        <v>6.1599999999999993</v>
      </c>
      <c r="AB16" s="25">
        <v>8</v>
      </c>
    </row>
    <row r="17" spans="1:28">
      <c r="A17" t="s">
        <v>1120</v>
      </c>
      <c r="B17" s="22" t="s">
        <v>1181</v>
      </c>
      <c r="C17" s="22">
        <v>2020</v>
      </c>
      <c r="D17" s="28">
        <f>AVERAGE(I17:AB17)</f>
        <v>45.189350000000005</v>
      </c>
      <c r="E17" s="28">
        <f>MEDIAN(I17:AB17)</f>
        <v>45.189350000000005</v>
      </c>
      <c r="F17" s="28">
        <f>MIN(I17:AB17)</f>
        <v>0</v>
      </c>
      <c r="G17" s="28">
        <f>MAX(I17:AB17)</f>
        <v>90.378700000000009</v>
      </c>
      <c r="H17" s="24">
        <f>COUNT(I17,J17,K17,L17,M17,N17,O17,P17,Q17,R17,S17,T17,U17,V17,W17,#REF!,Y17,#REF!,AA17)</f>
        <v>1</v>
      </c>
      <c r="I17" s="26"/>
      <c r="J17" s="25"/>
      <c r="K17" s="25"/>
      <c r="L17" s="25"/>
      <c r="M17" s="25"/>
      <c r="N17" s="25"/>
      <c r="O17" s="25"/>
      <c r="P17" s="25"/>
      <c r="Q17" s="25"/>
      <c r="R17" s="25"/>
      <c r="S17" s="25"/>
      <c r="T17" s="25"/>
      <c r="U17" s="25"/>
      <c r="V17" s="25"/>
      <c r="W17" s="25"/>
      <c r="X17" s="56"/>
      <c r="Y17" s="25"/>
      <c r="Z17" s="56">
        <v>0</v>
      </c>
      <c r="AA17" s="25">
        <v>90.378700000000009</v>
      </c>
      <c r="AB17" s="25"/>
    </row>
    <row r="18" spans="1:28">
      <c r="B18" s="22"/>
      <c r="C18" s="22"/>
      <c r="D18" s="28"/>
      <c r="E18" s="28"/>
      <c r="F18" s="28"/>
      <c r="G18" s="28"/>
      <c r="H18" s="24"/>
      <c r="I18" s="36"/>
      <c r="J18" s="56"/>
      <c r="K18" s="56"/>
      <c r="L18" s="56"/>
      <c r="M18" s="56"/>
      <c r="N18" s="56"/>
      <c r="O18" s="56"/>
      <c r="P18" s="56"/>
      <c r="Q18" s="56"/>
      <c r="R18" s="56"/>
      <c r="S18" s="56"/>
      <c r="T18" s="56"/>
      <c r="U18" s="56"/>
      <c r="V18" s="56"/>
      <c r="W18" s="56"/>
      <c r="X18" s="25"/>
      <c r="Y18" s="56"/>
      <c r="Z18" s="25"/>
      <c r="AA18" s="56"/>
      <c r="AB18" s="56"/>
    </row>
    <row r="19" spans="1:28">
      <c r="B19" s="22"/>
      <c r="C19" s="22"/>
      <c r="D19" s="28"/>
      <c r="E19" s="28"/>
      <c r="F19" s="28"/>
      <c r="G19" s="28"/>
      <c r="H19" s="24"/>
      <c r="I19" s="36"/>
      <c r="J19" s="56"/>
      <c r="K19" s="56"/>
      <c r="L19" s="56"/>
      <c r="M19" s="56"/>
      <c r="N19" s="56"/>
      <c r="O19" s="56"/>
      <c r="P19" s="56"/>
      <c r="Q19" s="56"/>
      <c r="R19" s="56"/>
      <c r="S19" s="56"/>
      <c r="T19" s="56"/>
      <c r="U19" s="56"/>
      <c r="V19" s="56"/>
      <c r="W19" s="56"/>
      <c r="X19" s="24"/>
      <c r="Y19" s="56"/>
      <c r="Z19" s="24"/>
      <c r="AA19" s="56"/>
      <c r="AB19" s="56"/>
    </row>
    <row r="20" spans="1:28" ht="58.5" customHeight="1">
      <c r="A20" s="45" t="s">
        <v>1082</v>
      </c>
      <c r="B20" s="46" t="s">
        <v>1181</v>
      </c>
      <c r="C20" s="46">
        <v>2050</v>
      </c>
      <c r="D20" s="48">
        <f>AVERAGE(F20:G20)</f>
        <v>9.25</v>
      </c>
      <c r="E20" s="48">
        <f>AVERAGE(F20:G20)</f>
        <v>9.25</v>
      </c>
      <c r="F20" s="48">
        <v>6.5</v>
      </c>
      <c r="G20" s="48">
        <f>F8</f>
        <v>12</v>
      </c>
      <c r="H20" s="44" t="s">
        <v>1182</v>
      </c>
      <c r="I20" s="36"/>
      <c r="J20" s="56"/>
      <c r="K20" s="56"/>
      <c r="L20" s="56"/>
      <c r="M20" s="56"/>
      <c r="N20" s="56"/>
      <c r="O20" s="56"/>
      <c r="P20" s="56"/>
      <c r="Q20" s="56"/>
      <c r="R20" s="56"/>
      <c r="S20" s="56"/>
      <c r="T20" s="56"/>
      <c r="U20" s="56"/>
      <c r="V20" s="56"/>
      <c r="W20" s="56"/>
      <c r="X20" s="24"/>
      <c r="Y20" s="56"/>
      <c r="Z20" s="24"/>
      <c r="AA20" s="56"/>
      <c r="AB20" s="56"/>
    </row>
    <row r="21" spans="1:28" ht="44.25" customHeight="1">
      <c r="A21" s="45" t="s">
        <v>1102</v>
      </c>
      <c r="B21" s="46" t="s">
        <v>1181</v>
      </c>
      <c r="C21" s="46">
        <v>2050</v>
      </c>
      <c r="D21" s="48">
        <f>AVERAGE(F21:G21)</f>
        <v>97</v>
      </c>
      <c r="E21" s="48">
        <f>AVERAGE(F21:G21)</f>
        <v>97</v>
      </c>
      <c r="F21" s="48">
        <v>78</v>
      </c>
      <c r="G21" s="48">
        <f>F12</f>
        <v>116</v>
      </c>
      <c r="H21" s="44" t="s">
        <v>1182</v>
      </c>
      <c r="I21" s="36"/>
      <c r="J21" s="56"/>
      <c r="K21" s="56"/>
      <c r="L21" s="56"/>
      <c r="M21" s="56"/>
      <c r="N21" s="56"/>
      <c r="O21" s="56"/>
      <c r="P21" s="56"/>
      <c r="Q21" s="56"/>
      <c r="R21" s="56"/>
      <c r="S21" s="56"/>
      <c r="T21" s="56"/>
      <c r="U21" s="56"/>
      <c r="V21" s="56"/>
      <c r="W21" s="56"/>
      <c r="X21" s="24"/>
      <c r="Y21" s="56"/>
      <c r="Z21" s="24"/>
      <c r="AA21" s="56"/>
      <c r="AB21" s="56"/>
    </row>
    <row r="22" spans="1:28">
      <c r="A22" s="29"/>
      <c r="B22" s="30"/>
      <c r="C22" s="30"/>
      <c r="D22" s="29"/>
      <c r="E22" s="29"/>
      <c r="F22" s="29"/>
      <c r="G22" s="29"/>
      <c r="H22" s="31"/>
      <c r="I22" s="33"/>
      <c r="J22" s="32"/>
      <c r="K22" s="32"/>
      <c r="L22" s="32"/>
      <c r="M22" s="32"/>
      <c r="N22" s="32"/>
      <c r="O22" s="32"/>
      <c r="P22" s="32"/>
      <c r="Q22" s="32"/>
      <c r="R22" s="32"/>
      <c r="S22" s="32"/>
      <c r="T22" s="32"/>
      <c r="U22" s="32"/>
      <c r="V22" s="32"/>
      <c r="W22" s="32"/>
      <c r="X22" s="32"/>
      <c r="Y22" s="32"/>
      <c r="Z22" s="32"/>
      <c r="AA22" s="32"/>
      <c r="AB22" s="32"/>
    </row>
    <row r="44" spans="4:4">
      <c r="D44" s="54"/>
    </row>
    <row r="46" spans="4:4">
      <c r="D46" s="54"/>
    </row>
    <row r="49" spans="4:4">
      <c r="D49" s="54"/>
    </row>
    <row r="51" spans="4:4">
      <c r="D51" s="54"/>
    </row>
    <row r="52" spans="4:4">
      <c r="D52" s="5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69A9D-D488-4689-82EC-0FEB3193F20C}">
  <sheetPr>
    <tabColor theme="4" tint="0.59999389629810485"/>
  </sheetPr>
  <dimension ref="A1:R49"/>
  <sheetViews>
    <sheetView zoomScale="85" zoomScaleNormal="85" workbookViewId="0">
      <pane xSplit="1" topLeftCell="B1" activePane="topRight" state="frozen"/>
      <selection activeCell="F21" sqref="F21"/>
      <selection pane="topRight" activeCell="F21" sqref="F21"/>
    </sheetView>
    <sheetView workbookViewId="1"/>
  </sheetViews>
  <sheetFormatPr defaultColWidth="8.5546875" defaultRowHeight="14.4"/>
  <cols>
    <col min="1" max="1" width="14.44140625" bestFit="1" customWidth="1"/>
    <col min="6" max="6" width="11.109375" customWidth="1"/>
    <col min="8" max="8" width="34.109375" customWidth="1"/>
    <col min="9" max="9" width="16" bestFit="1" customWidth="1"/>
    <col min="10" max="11" width="13.5546875" bestFit="1" customWidth="1"/>
    <col min="12" max="13" width="11.88671875" bestFit="1" customWidth="1"/>
    <col min="14" max="14" width="14.109375" bestFit="1" customWidth="1"/>
    <col min="15" max="15" width="16" bestFit="1" customWidth="1"/>
    <col min="16" max="18" width="12.33203125" bestFit="1" customWidth="1"/>
  </cols>
  <sheetData>
    <row r="1" spans="1:18">
      <c r="A1" s="6" t="s">
        <v>341</v>
      </c>
      <c r="B1" s="7" t="s">
        <v>1123</v>
      </c>
      <c r="C1" s="7" t="s">
        <v>916</v>
      </c>
      <c r="D1" s="316" t="s">
        <v>1124</v>
      </c>
      <c r="E1" s="317"/>
      <c r="F1" s="317"/>
      <c r="G1" s="317"/>
      <c r="H1" s="318"/>
      <c r="I1" s="10" t="s">
        <v>1152</v>
      </c>
      <c r="J1" s="9" t="s">
        <v>1165</v>
      </c>
      <c r="K1" s="10" t="s">
        <v>1165</v>
      </c>
      <c r="L1" s="9" t="s">
        <v>1183</v>
      </c>
      <c r="M1" s="10" t="s">
        <v>1184</v>
      </c>
      <c r="N1" s="9" t="s">
        <v>1174</v>
      </c>
      <c r="O1" s="10" t="s">
        <v>1176</v>
      </c>
      <c r="P1" s="9" t="s">
        <v>1178</v>
      </c>
      <c r="Q1" s="10" t="s">
        <v>1178</v>
      </c>
      <c r="R1" s="34" t="s">
        <v>1179</v>
      </c>
    </row>
    <row r="2" spans="1:18"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9" t="s">
        <v>1137</v>
      </c>
      <c r="R2" s="35" t="s">
        <v>1137</v>
      </c>
    </row>
    <row r="3" spans="1:18">
      <c r="A3" s="20"/>
      <c r="B3" s="21"/>
      <c r="C3" s="22"/>
      <c r="D3" s="23"/>
      <c r="E3" s="20"/>
      <c r="F3" s="20"/>
      <c r="G3" s="20"/>
      <c r="H3" s="24"/>
      <c r="I3" s="26"/>
      <c r="J3" s="26"/>
      <c r="K3" s="26"/>
      <c r="L3" s="26"/>
      <c r="M3" s="26"/>
      <c r="N3" s="26"/>
      <c r="O3" s="26"/>
      <c r="P3" s="26"/>
      <c r="Q3" s="26"/>
      <c r="R3" s="25"/>
    </row>
    <row r="4" spans="1:18">
      <c r="A4" t="s">
        <v>365</v>
      </c>
      <c r="B4" s="22" t="s">
        <v>1181</v>
      </c>
      <c r="C4" s="22">
        <v>2020</v>
      </c>
      <c r="D4" s="27">
        <f t="shared" ref="D4:D15" si="0">AVERAGE(I4,J4,K4,L4,M4,N4,O4,P4,Q4,R4)</f>
        <v>1612.5</v>
      </c>
      <c r="E4" s="28">
        <f t="shared" ref="E4:E15" si="1">MEDIAN(I4,J4,K4,L4,M4,N4,O4,P4,Q4,R4)</f>
        <v>1500</v>
      </c>
      <c r="F4" s="28">
        <f t="shared" ref="F4:F15" si="2">MIN(I4,J4,K4,L4,M4,N4,O4,P4,Q4,R4)</f>
        <v>1240</v>
      </c>
      <c r="G4" s="28">
        <f t="shared" ref="G4:G15" si="3">MAX(I4,J4,K4,L4,M4,N4,O4,P4,Q4,R4)</f>
        <v>2210</v>
      </c>
      <c r="H4" s="24">
        <f>COUNT(I4,J4,K4,L4,M4,N4,O4,P4,Q4,R4,#REF!,#REF!,#REF!,#REF!,#REF!,#REF!,#REF!,#REF!,#REF!)</f>
        <v>4</v>
      </c>
      <c r="I4" s="26"/>
      <c r="J4" s="26"/>
      <c r="K4" s="26"/>
      <c r="L4" s="26">
        <v>2210</v>
      </c>
      <c r="M4" s="26">
        <v>1240</v>
      </c>
      <c r="N4" s="26"/>
      <c r="O4" s="26"/>
      <c r="P4" s="26">
        <v>1400</v>
      </c>
      <c r="Q4" s="26">
        <v>1600</v>
      </c>
      <c r="R4" s="25"/>
    </row>
    <row r="5" spans="1:18">
      <c r="A5" t="s">
        <v>1163</v>
      </c>
      <c r="B5" s="22" t="s">
        <v>1181</v>
      </c>
      <c r="C5" s="22">
        <v>2020</v>
      </c>
      <c r="D5" s="27">
        <f t="shared" si="0"/>
        <v>0.6</v>
      </c>
      <c r="E5" s="28">
        <f t="shared" si="1"/>
        <v>0.8</v>
      </c>
      <c r="F5" s="28">
        <f t="shared" si="2"/>
        <v>0</v>
      </c>
      <c r="G5" s="28">
        <f t="shared" si="3"/>
        <v>1</v>
      </c>
      <c r="H5" s="24">
        <f>COUNT(I5,J5,K5,L5,M5,N5,O5,P5,Q5,R5,#REF!,#REF!,#REF!,#REF!,#REF!,#REF!,#REF!,#REF!,#REF!)</f>
        <v>3</v>
      </c>
      <c r="I5" s="26"/>
      <c r="J5" s="26"/>
      <c r="K5" s="26"/>
      <c r="L5" s="26"/>
      <c r="M5" s="26"/>
      <c r="N5" s="26"/>
      <c r="O5" s="26">
        <v>0.8</v>
      </c>
      <c r="P5" s="26">
        <v>0</v>
      </c>
      <c r="Q5" s="26">
        <v>1</v>
      </c>
      <c r="R5" s="25"/>
    </row>
    <row r="6" spans="1:18">
      <c r="A6" t="s">
        <v>1079</v>
      </c>
      <c r="B6" s="22" t="s">
        <v>1181</v>
      </c>
      <c r="C6" s="22">
        <v>2020</v>
      </c>
      <c r="D6" s="27">
        <f t="shared" si="0"/>
        <v>563.6</v>
      </c>
      <c r="E6" s="28">
        <f t="shared" si="1"/>
        <v>525</v>
      </c>
      <c r="F6" s="28">
        <f t="shared" si="2"/>
        <v>358.9</v>
      </c>
      <c r="G6" s="28">
        <f t="shared" si="3"/>
        <v>845.5</v>
      </c>
      <c r="H6" s="24">
        <f>COUNT(I6,J6,K6,L6,M6,N6,O6,P6,Q6,R6,#REF!,#REF!,#REF!,#REF!,#REF!,#REF!,#REF!,#REF!,#REF!)</f>
        <v>4</v>
      </c>
      <c r="I6" s="26"/>
      <c r="J6" s="26"/>
      <c r="K6" s="26"/>
      <c r="L6" s="26"/>
      <c r="M6" s="26"/>
      <c r="N6" s="26"/>
      <c r="O6" s="26">
        <v>845.5</v>
      </c>
      <c r="P6" s="26">
        <v>470</v>
      </c>
      <c r="Q6" s="26">
        <v>580</v>
      </c>
      <c r="R6" s="25">
        <v>358.9</v>
      </c>
    </row>
    <row r="7" spans="1:18">
      <c r="A7" t="s">
        <v>1082</v>
      </c>
      <c r="B7" s="22" t="s">
        <v>1181</v>
      </c>
      <c r="C7" s="22">
        <v>2020</v>
      </c>
      <c r="D7" s="27">
        <f t="shared" si="0"/>
        <v>2.5111111111111111</v>
      </c>
      <c r="E7" s="28">
        <f t="shared" si="1"/>
        <v>2</v>
      </c>
      <c r="F7" s="28">
        <f t="shared" si="2"/>
        <v>0</v>
      </c>
      <c r="G7" s="28">
        <f t="shared" si="3"/>
        <v>6</v>
      </c>
      <c r="H7" s="24">
        <f>COUNT(I7,J7,K7,L7,M7,N7,O7,P7,Q7,R7,#REF!,#REF!,#REF!,#REF!,#REF!,#REF!,#REF!,#REF!,#REF!)</f>
        <v>9</v>
      </c>
      <c r="I7" s="26"/>
      <c r="J7" s="76">
        <v>3.7</v>
      </c>
      <c r="K7" s="26">
        <v>1.8</v>
      </c>
      <c r="L7" s="26">
        <v>0</v>
      </c>
      <c r="M7" s="26">
        <v>0</v>
      </c>
      <c r="N7" s="26">
        <v>5.3999999999999995</v>
      </c>
      <c r="O7" s="26">
        <v>2.8</v>
      </c>
      <c r="P7" s="26">
        <v>2</v>
      </c>
      <c r="Q7" s="26">
        <v>6</v>
      </c>
      <c r="R7" s="25">
        <v>0.9</v>
      </c>
    </row>
    <row r="8" spans="1:18">
      <c r="A8" t="s">
        <v>1098</v>
      </c>
      <c r="B8" s="22" t="s">
        <v>1181</v>
      </c>
      <c r="C8" s="22">
        <v>2020</v>
      </c>
      <c r="D8" s="27">
        <f t="shared" si="0"/>
        <v>545.5</v>
      </c>
      <c r="E8" s="28">
        <f t="shared" si="1"/>
        <v>780</v>
      </c>
      <c r="F8" s="28">
        <f t="shared" si="2"/>
        <v>56.5</v>
      </c>
      <c r="G8" s="28">
        <f t="shared" si="3"/>
        <v>800</v>
      </c>
      <c r="H8" s="24">
        <f>COUNT(I8,J8,K8,L8,M8,N8,O8,P8,Q8,R8,#REF!,#REF!,#REF!,#REF!,#REF!,#REF!,#REF!,#REF!,#REF!)</f>
        <v>3</v>
      </c>
      <c r="I8" s="26"/>
      <c r="J8" s="26"/>
      <c r="K8" s="26"/>
      <c r="L8" s="26"/>
      <c r="M8" s="26"/>
      <c r="N8" s="26"/>
      <c r="O8" s="26">
        <v>56.5</v>
      </c>
      <c r="P8" s="26">
        <v>780</v>
      </c>
      <c r="Q8" s="26">
        <v>800</v>
      </c>
      <c r="R8" s="25"/>
    </row>
    <row r="9" spans="1:18">
      <c r="A9" t="s">
        <v>1099</v>
      </c>
      <c r="B9" s="22" t="s">
        <v>1181</v>
      </c>
      <c r="C9" s="22">
        <v>2020</v>
      </c>
      <c r="D9" s="27">
        <f t="shared" si="0"/>
        <v>104.825</v>
      </c>
      <c r="E9" s="28">
        <f t="shared" si="1"/>
        <v>109</v>
      </c>
      <c r="F9" s="28">
        <f t="shared" si="2"/>
        <v>75.300000000000011</v>
      </c>
      <c r="G9" s="28">
        <f t="shared" si="3"/>
        <v>126</v>
      </c>
      <c r="H9" s="24">
        <f>COUNT(I9,J9,K9,L9,M9,N9,O9,P9,Q9,R9,#REF!,#REF!,#REF!,#REF!,#REF!,#REF!,#REF!,#REF!,#REF!)</f>
        <v>4</v>
      </c>
      <c r="I9" s="26"/>
      <c r="J9" s="26"/>
      <c r="K9" s="26"/>
      <c r="L9" s="26"/>
      <c r="M9" s="26"/>
      <c r="N9" s="26"/>
      <c r="O9" s="26">
        <v>126</v>
      </c>
      <c r="P9" s="26">
        <v>99</v>
      </c>
      <c r="Q9" s="26">
        <v>119</v>
      </c>
      <c r="R9" s="25">
        <v>75.300000000000011</v>
      </c>
    </row>
    <row r="10" spans="1:18">
      <c r="A10" t="s">
        <v>1102</v>
      </c>
      <c r="B10" s="22" t="s">
        <v>1181</v>
      </c>
      <c r="C10" s="22">
        <v>2020</v>
      </c>
      <c r="D10" s="27">
        <f t="shared" si="0"/>
        <v>18.955555555555556</v>
      </c>
      <c r="E10" s="28">
        <f t="shared" si="1"/>
        <v>12</v>
      </c>
      <c r="F10" s="28">
        <f t="shared" si="2"/>
        <v>0</v>
      </c>
      <c r="G10" s="28">
        <f t="shared" si="3"/>
        <v>51</v>
      </c>
      <c r="H10" s="24">
        <f>COUNT(I10,J10,K10,L10,M10,N10,O10,P10,Q10,R10,#REF!,#REF!,#REF!,#REF!,#REF!,#REF!,#REF!,#REF!,#REF!)</f>
        <v>9</v>
      </c>
      <c r="I10" s="26"/>
      <c r="J10" s="36">
        <v>49.6</v>
      </c>
      <c r="K10" s="26">
        <v>24.8</v>
      </c>
      <c r="L10" s="26">
        <v>0</v>
      </c>
      <c r="M10" s="26">
        <v>0</v>
      </c>
      <c r="N10" s="26">
        <v>27</v>
      </c>
      <c r="O10" s="26">
        <v>0</v>
      </c>
      <c r="P10" s="26">
        <v>12</v>
      </c>
      <c r="Q10" s="26">
        <v>51</v>
      </c>
      <c r="R10" s="25">
        <v>6.2</v>
      </c>
    </row>
    <row r="11" spans="1:18">
      <c r="A11" t="s">
        <v>1104</v>
      </c>
      <c r="B11" s="22" t="s">
        <v>1181</v>
      </c>
      <c r="C11" s="22">
        <v>2020</v>
      </c>
      <c r="D11" s="27">
        <f t="shared" si="0"/>
        <v>37.699999999999996</v>
      </c>
      <c r="E11" s="28">
        <f t="shared" si="1"/>
        <v>37.699999999999996</v>
      </c>
      <c r="F11" s="28">
        <f t="shared" si="2"/>
        <v>37.699999999999996</v>
      </c>
      <c r="G11" s="28">
        <f t="shared" si="3"/>
        <v>37.699999999999996</v>
      </c>
      <c r="H11" s="24">
        <f>COUNT(I11,J11,K11,L11,M11,N11,O11,P11,Q11,R11,#REF!,#REF!,#REF!,#REF!,#REF!,#REF!,#REF!,#REF!,#REF!)</f>
        <v>1</v>
      </c>
      <c r="I11" s="26"/>
      <c r="J11" s="26"/>
      <c r="K11" s="26"/>
      <c r="L11" s="26"/>
      <c r="M11" s="26"/>
      <c r="N11" s="26"/>
      <c r="O11" s="26"/>
      <c r="P11" s="26"/>
      <c r="Q11" s="26"/>
      <c r="R11" s="25">
        <v>37.699999999999996</v>
      </c>
    </row>
    <row r="12" spans="1:18">
      <c r="A12" t="s">
        <v>1143</v>
      </c>
      <c r="B12" s="22" t="s">
        <v>1181</v>
      </c>
      <c r="C12" s="22">
        <v>2020</v>
      </c>
      <c r="D12" s="27">
        <f t="shared" si="0"/>
        <v>3.66</v>
      </c>
      <c r="E12" s="28">
        <f t="shared" si="1"/>
        <v>4</v>
      </c>
      <c r="F12" s="28">
        <f t="shared" si="2"/>
        <v>0</v>
      </c>
      <c r="G12" s="28">
        <f t="shared" si="3"/>
        <v>9</v>
      </c>
      <c r="H12" s="24">
        <f>COUNT(I12,J12,K12,L12,M12,N12,O12,P12,Q12,R12,#REF!,#REF!,#REF!,#REF!,#REF!,#REF!,#REF!,#REF!,#REF!)</f>
        <v>5</v>
      </c>
      <c r="I12" s="26"/>
      <c r="J12" s="26"/>
      <c r="K12" s="26"/>
      <c r="L12" s="26"/>
      <c r="M12" s="26"/>
      <c r="N12" s="26">
        <v>9</v>
      </c>
      <c r="O12" s="26">
        <v>4</v>
      </c>
      <c r="P12" s="26">
        <v>0</v>
      </c>
      <c r="Q12" s="26">
        <v>4</v>
      </c>
      <c r="R12" s="25">
        <v>1.3</v>
      </c>
    </row>
    <row r="13" spans="1:18">
      <c r="A13" t="s">
        <v>1149</v>
      </c>
      <c r="B13" s="22" t="s">
        <v>1181</v>
      </c>
      <c r="C13" s="22">
        <v>2020</v>
      </c>
      <c r="D13" s="27">
        <f t="shared" si="0"/>
        <v>0.52500000000000002</v>
      </c>
      <c r="E13" s="28">
        <f t="shared" si="1"/>
        <v>0.55000000000000004</v>
      </c>
      <c r="F13" s="28">
        <f t="shared" si="2"/>
        <v>0</v>
      </c>
      <c r="G13" s="28">
        <f t="shared" si="3"/>
        <v>1</v>
      </c>
      <c r="H13" s="24">
        <f>COUNT(I13,J13,K13,L13,M13,N13,O13,P13,Q13,R13,#REF!,#REF!,#REF!,#REF!,#REF!,#REF!,#REF!,#REF!,#REF!)</f>
        <v>4</v>
      </c>
      <c r="I13" s="26"/>
      <c r="J13" s="26"/>
      <c r="K13" s="26"/>
      <c r="L13" s="26"/>
      <c r="M13" s="26"/>
      <c r="N13" s="26"/>
      <c r="O13" s="26">
        <v>0.8</v>
      </c>
      <c r="P13" s="26">
        <v>0</v>
      </c>
      <c r="Q13" s="26">
        <v>1</v>
      </c>
      <c r="R13" s="25">
        <v>0.3</v>
      </c>
    </row>
    <row r="14" spans="1:18">
      <c r="A14" t="s">
        <v>1120</v>
      </c>
      <c r="B14" s="22" t="s">
        <v>1181</v>
      </c>
      <c r="C14" s="22">
        <v>2020</v>
      </c>
      <c r="D14" s="27">
        <f t="shared" si="0"/>
        <v>45.199999999999996</v>
      </c>
      <c r="E14" s="28">
        <f t="shared" si="1"/>
        <v>45.199999999999996</v>
      </c>
      <c r="F14" s="28">
        <f t="shared" si="2"/>
        <v>0</v>
      </c>
      <c r="G14" s="28">
        <f t="shared" si="3"/>
        <v>90.399999999999991</v>
      </c>
      <c r="H14" s="24">
        <f>COUNT(I14,J14,K14,L14,M14,N14,O14,P14,Q14,R14,#REF!,#REF!,#REF!,#REF!,#REF!,#REF!,#REF!,#REF!,#REF!)</f>
        <v>2</v>
      </c>
      <c r="I14" s="26"/>
      <c r="J14" s="26"/>
      <c r="K14" s="26"/>
      <c r="L14" s="26"/>
      <c r="M14" s="26"/>
      <c r="N14" s="26"/>
      <c r="O14" s="26"/>
      <c r="P14" s="26"/>
      <c r="Q14" s="26">
        <v>0</v>
      </c>
      <c r="R14" s="25">
        <v>90.399999999999991</v>
      </c>
    </row>
    <row r="15" spans="1:18">
      <c r="A15" t="s">
        <v>368</v>
      </c>
      <c r="B15" s="22" t="s">
        <v>1181</v>
      </c>
      <c r="C15" s="22">
        <v>2020</v>
      </c>
      <c r="D15" s="27">
        <f t="shared" si="0"/>
        <v>5483.333333333333</v>
      </c>
      <c r="E15" s="28">
        <f t="shared" si="1"/>
        <v>5500</v>
      </c>
      <c r="F15" s="28">
        <f t="shared" si="2"/>
        <v>5450</v>
      </c>
      <c r="G15" s="28">
        <f t="shared" si="3"/>
        <v>5500</v>
      </c>
      <c r="H15" s="24">
        <f>COUNT(I15,J15,K15,L15,M15,N15,O15,P15,Q15,R15,#REF!,#REF!,#REF!,#REF!,#REF!,#REF!,#REF!,#REF!,#REF!)</f>
        <v>3</v>
      </c>
      <c r="I15" s="36"/>
      <c r="J15" s="36"/>
      <c r="K15" s="36"/>
      <c r="L15" s="36"/>
      <c r="M15" s="36"/>
      <c r="N15" s="36"/>
      <c r="O15" s="36">
        <v>5450</v>
      </c>
      <c r="P15" s="36">
        <v>5500</v>
      </c>
      <c r="Q15" s="36">
        <v>5500</v>
      </c>
      <c r="R15" s="56"/>
    </row>
    <row r="16" spans="1:18">
      <c r="B16" s="22"/>
      <c r="C16" s="22"/>
      <c r="D16" s="27"/>
      <c r="E16" s="28"/>
      <c r="F16" s="28"/>
      <c r="G16" s="28"/>
      <c r="H16" s="24"/>
      <c r="I16" s="36"/>
      <c r="J16" s="36"/>
      <c r="K16" s="36"/>
      <c r="L16" s="36"/>
      <c r="M16" s="36"/>
      <c r="N16" s="36"/>
      <c r="O16" s="36"/>
      <c r="P16" s="36"/>
      <c r="Q16" s="36"/>
      <c r="R16" s="56"/>
    </row>
    <row r="17" spans="1:18" ht="43.2">
      <c r="A17" t="s">
        <v>1082</v>
      </c>
      <c r="B17" s="22" t="s">
        <v>1181</v>
      </c>
      <c r="C17" s="22">
        <v>2050</v>
      </c>
      <c r="D17" s="27">
        <f>AVERAGE(F17:G17)</f>
        <v>1.2555555555555555</v>
      </c>
      <c r="E17" s="28">
        <f>AVERAGE(F17:G17)</f>
        <v>1.2555555555555555</v>
      </c>
      <c r="F17" s="28">
        <v>0</v>
      </c>
      <c r="G17" s="28">
        <f>D7</f>
        <v>2.5111111111111111</v>
      </c>
      <c r="H17" s="44" t="s">
        <v>1185</v>
      </c>
      <c r="I17" s="36"/>
      <c r="J17" s="36"/>
      <c r="K17" s="36"/>
      <c r="L17" s="36"/>
      <c r="M17" s="36"/>
      <c r="N17" s="36"/>
      <c r="O17" s="36"/>
      <c r="P17" s="36"/>
      <c r="Q17" s="36"/>
      <c r="R17" s="56"/>
    </row>
    <row r="18" spans="1:18" ht="43.2">
      <c r="A18" t="s">
        <v>1102</v>
      </c>
      <c r="B18" s="22" t="s">
        <v>1181</v>
      </c>
      <c r="C18" s="22">
        <v>2050</v>
      </c>
      <c r="D18" s="27">
        <f>AVERAGE(F18:G18)</f>
        <v>9.4777777777777779</v>
      </c>
      <c r="E18" s="28">
        <f>AVERAGE(F18:G18)</f>
        <v>9.4777777777777779</v>
      </c>
      <c r="F18" s="28">
        <v>0</v>
      </c>
      <c r="G18" s="28">
        <f>D10</f>
        <v>18.955555555555556</v>
      </c>
      <c r="H18" s="44" t="s">
        <v>1186</v>
      </c>
      <c r="I18" s="36"/>
      <c r="J18" s="36"/>
      <c r="K18" s="36"/>
      <c r="L18" s="36"/>
      <c r="M18" s="36"/>
      <c r="N18" s="36"/>
      <c r="O18" s="36"/>
      <c r="P18" s="36"/>
      <c r="Q18" s="36"/>
      <c r="R18" s="56"/>
    </row>
    <row r="19" spans="1:18">
      <c r="A19" s="29"/>
      <c r="B19" s="30"/>
      <c r="C19" s="30"/>
      <c r="D19" s="37"/>
      <c r="E19" s="29"/>
      <c r="F19" s="29"/>
      <c r="G19" s="29"/>
      <c r="H19" s="31"/>
      <c r="I19" s="33"/>
      <c r="J19" s="33"/>
      <c r="K19" s="33"/>
      <c r="L19" s="33"/>
      <c r="M19" s="33"/>
      <c r="N19" s="33"/>
      <c r="O19" s="33"/>
      <c r="P19" s="33"/>
      <c r="Q19" s="33"/>
      <c r="R19" s="32"/>
    </row>
    <row r="41" spans="4:4">
      <c r="D41" s="54"/>
    </row>
    <row r="43" spans="4:4">
      <c r="D43" s="54"/>
    </row>
    <row r="46" spans="4:4">
      <c r="D46" s="54"/>
    </row>
    <row r="48" spans="4:4">
      <c r="D48" s="54"/>
    </row>
    <row r="49" spans="4:4">
      <c r="D49" s="54"/>
    </row>
  </sheetData>
  <mergeCells count="1">
    <mergeCell ref="D1:H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16D5-99AE-4DB5-AC86-ECB8C9BB3958}">
  <sheetPr>
    <tabColor theme="7" tint="0.59999389629810485"/>
  </sheetPr>
  <dimension ref="A1:T13"/>
  <sheetViews>
    <sheetView workbookViewId="0">
      <pane xSplit="1" topLeftCell="B1" activePane="topRight" state="frozen"/>
      <selection activeCell="I1" sqref="I1"/>
      <selection pane="topRight" activeCell="I1" sqref="I1"/>
    </sheetView>
    <sheetView workbookViewId="1"/>
  </sheetViews>
  <sheetFormatPr defaultColWidth="8.5546875" defaultRowHeight="14.4"/>
  <cols>
    <col min="1" max="1" width="12.88671875" bestFit="1" customWidth="1"/>
    <col min="8" max="8" width="23.109375" customWidth="1"/>
    <col min="9" max="9" width="13.44140625" bestFit="1" customWidth="1"/>
    <col min="10" max="10" width="10.88671875" bestFit="1" customWidth="1"/>
    <col min="11" max="11" width="8.5546875" bestFit="1" customWidth="1"/>
    <col min="12" max="12" width="12.109375" bestFit="1" customWidth="1"/>
    <col min="13" max="13" width="12" bestFit="1" customWidth="1"/>
    <col min="14" max="14" width="13.5546875" bestFit="1" customWidth="1"/>
    <col min="15" max="15" width="12.44140625" bestFit="1" customWidth="1"/>
    <col min="16" max="16" width="16.109375" bestFit="1" customWidth="1"/>
    <col min="17" max="17" width="12.44140625" bestFit="1" customWidth="1"/>
    <col min="18" max="18" width="12" bestFit="1" customWidth="1"/>
    <col min="19" max="19" width="14.5546875" bestFit="1" customWidth="1"/>
    <col min="20" max="20" width="11.88671875" bestFit="1" customWidth="1"/>
  </cols>
  <sheetData>
    <row r="1" spans="1:20">
      <c r="A1" s="6" t="s">
        <v>341</v>
      </c>
      <c r="B1" s="7" t="s">
        <v>1123</v>
      </c>
      <c r="C1" s="7" t="s">
        <v>916</v>
      </c>
      <c r="D1" s="316" t="s">
        <v>1124</v>
      </c>
      <c r="E1" s="317"/>
      <c r="F1" s="317"/>
      <c r="G1" s="317"/>
      <c r="H1" s="318"/>
      <c r="I1" s="10" t="s">
        <v>1177</v>
      </c>
      <c r="J1" s="9" t="s">
        <v>1167</v>
      </c>
      <c r="K1" s="10" t="s">
        <v>1187</v>
      </c>
      <c r="L1" s="9" t="s">
        <v>1188</v>
      </c>
      <c r="M1" s="10" t="s">
        <v>1171</v>
      </c>
      <c r="N1" s="9" t="s">
        <v>1189</v>
      </c>
      <c r="O1" s="10" t="s">
        <v>1179</v>
      </c>
      <c r="P1" s="9" t="s">
        <v>1152</v>
      </c>
      <c r="Q1" s="10" t="s">
        <v>1178</v>
      </c>
      <c r="R1" s="9" t="s">
        <v>1190</v>
      </c>
      <c r="S1" s="10" t="s">
        <v>1170</v>
      </c>
      <c r="T1" s="34" t="s">
        <v>1191</v>
      </c>
    </row>
    <row r="2" spans="1:20"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9" t="s">
        <v>1137</v>
      </c>
      <c r="R2" s="18" t="s">
        <v>1137</v>
      </c>
      <c r="S2" s="19" t="s">
        <v>1137</v>
      </c>
      <c r="T2" s="35" t="s">
        <v>1137</v>
      </c>
    </row>
    <row r="3" spans="1:20">
      <c r="A3" s="20"/>
      <c r="B3" s="21"/>
      <c r="C3" s="22"/>
      <c r="D3" s="23"/>
      <c r="E3" s="20"/>
      <c r="F3" s="20"/>
      <c r="G3" s="20"/>
      <c r="H3" s="24"/>
      <c r="I3" s="26"/>
      <c r="J3" s="26"/>
      <c r="K3" s="26"/>
      <c r="L3" s="26"/>
      <c r="M3" s="26"/>
      <c r="N3" s="26"/>
      <c r="O3" s="26"/>
      <c r="P3" s="26"/>
      <c r="Q3" s="26"/>
      <c r="R3" s="26"/>
      <c r="S3" s="26"/>
      <c r="T3" s="25"/>
    </row>
    <row r="4" spans="1:20">
      <c r="A4" t="s">
        <v>365</v>
      </c>
      <c r="B4" s="22" t="s">
        <v>1181</v>
      </c>
      <c r="C4" s="22">
        <v>2020</v>
      </c>
      <c r="D4" s="27">
        <f t="shared" ref="D4:D10" si="0">AVERAGE(I4,J4,K4,L4,M4,N4,O4,P4,Q4,R4,S4,T4,U4,Y4,AC4,AG4,AK4,AO4)</f>
        <v>2003.75</v>
      </c>
      <c r="E4" s="28">
        <f t="shared" ref="E4:E10" si="1">MEDIAN(I4,J4,K4,L4,M4,N4,O4,P4,Q4,R4,S4,T4,U4,Y4,AC4,AG4,AK4,AO4)</f>
        <v>2003.75</v>
      </c>
      <c r="F4" s="28">
        <f t="shared" ref="F4:F10" si="2">MIN(I4,J4,K4,L4,M4,N4,O4,P4,Q4,R4,S4,T4,U4,Y4,AC4,AG4,AK4,AO4)</f>
        <v>7.5</v>
      </c>
      <c r="G4" s="28">
        <f t="shared" ref="G4:G10" si="3">MAX(I4,J4,K4,L4,M4,N4,O4,P4,Q4,R4,S4,T4,U4,Y4,AC4,AG4,AK4,AO4)</f>
        <v>4000</v>
      </c>
      <c r="H4" s="24">
        <f t="shared" ref="H4:H10" si="4">COUNT(I4,J4,K4,L4,M4,N4,O4,P4,Q4,R4,S4,T4,U4,Y4,AC4,AG4,AK4,AO4,AS4)</f>
        <v>2</v>
      </c>
      <c r="I4" s="26"/>
      <c r="J4" s="26"/>
      <c r="K4" s="26"/>
      <c r="L4" s="26">
        <v>4000</v>
      </c>
      <c r="M4" s="26"/>
      <c r="N4" s="26"/>
      <c r="O4" s="26"/>
      <c r="P4" s="26"/>
      <c r="Q4" s="26">
        <v>7.5</v>
      </c>
      <c r="R4" s="26"/>
      <c r="S4" s="26"/>
      <c r="T4" s="25"/>
    </row>
    <row r="5" spans="1:20">
      <c r="A5" t="s">
        <v>1086</v>
      </c>
      <c r="B5" s="22" t="s">
        <v>1181</v>
      </c>
      <c r="C5" s="22">
        <v>2020</v>
      </c>
      <c r="D5" s="27">
        <f t="shared" si="0"/>
        <v>9</v>
      </c>
      <c r="E5" s="28">
        <f t="shared" si="1"/>
        <v>9</v>
      </c>
      <c r="F5" s="28">
        <f t="shared" si="2"/>
        <v>9</v>
      </c>
      <c r="G5" s="28">
        <f t="shared" si="3"/>
        <v>9</v>
      </c>
      <c r="H5" s="24">
        <f t="shared" si="4"/>
        <v>1</v>
      </c>
      <c r="I5" s="26"/>
      <c r="J5" s="26"/>
      <c r="K5" s="26"/>
      <c r="L5" s="26"/>
      <c r="M5" s="26"/>
      <c r="N5" s="26"/>
      <c r="O5" s="26"/>
      <c r="P5" s="26"/>
      <c r="Q5" s="26"/>
      <c r="R5" s="26"/>
      <c r="S5" s="26">
        <v>9</v>
      </c>
      <c r="T5" s="25"/>
    </row>
    <row r="6" spans="1:20">
      <c r="A6" t="s">
        <v>1095</v>
      </c>
      <c r="B6" s="22" t="s">
        <v>1181</v>
      </c>
      <c r="C6" s="22">
        <v>2020</v>
      </c>
      <c r="D6" s="27">
        <f t="shared" si="0"/>
        <v>138.10166666666666</v>
      </c>
      <c r="E6" s="28">
        <f t="shared" si="1"/>
        <v>72.38</v>
      </c>
      <c r="F6" s="28">
        <f t="shared" si="2"/>
        <v>5.9250000000000007</v>
      </c>
      <c r="G6" s="28">
        <f t="shared" si="3"/>
        <v>336</v>
      </c>
      <c r="H6" s="24">
        <f t="shared" si="4"/>
        <v>3</v>
      </c>
      <c r="I6" s="26"/>
      <c r="J6" s="36">
        <v>336</v>
      </c>
      <c r="K6" s="26"/>
      <c r="L6" s="36"/>
      <c r="M6" s="26"/>
      <c r="N6" s="36">
        <v>72.38</v>
      </c>
      <c r="O6" s="26">
        <v>5.9250000000000007</v>
      </c>
      <c r="P6" s="36"/>
      <c r="Q6" s="26"/>
      <c r="R6" s="36"/>
      <c r="S6" s="26"/>
      <c r="T6" s="56"/>
    </row>
    <row r="7" spans="1:20">
      <c r="A7" t="s">
        <v>1103</v>
      </c>
      <c r="B7" s="22" t="s">
        <v>1181</v>
      </c>
      <c r="C7" s="22">
        <v>2020</v>
      </c>
      <c r="D7" s="27">
        <f t="shared" si="0"/>
        <v>1.3</v>
      </c>
      <c r="E7" s="28">
        <f t="shared" si="1"/>
        <v>1.3</v>
      </c>
      <c r="F7" s="28">
        <f t="shared" si="2"/>
        <v>1.3</v>
      </c>
      <c r="G7" s="28">
        <f t="shared" si="3"/>
        <v>1.3</v>
      </c>
      <c r="H7" s="24">
        <f t="shared" si="4"/>
        <v>1</v>
      </c>
      <c r="I7" s="26"/>
      <c r="J7" s="26"/>
      <c r="K7" s="26"/>
      <c r="L7" s="26"/>
      <c r="M7" s="26"/>
      <c r="N7" s="26"/>
      <c r="O7" s="26">
        <v>1.3</v>
      </c>
      <c r="P7" s="26"/>
      <c r="Q7" s="26"/>
      <c r="R7" s="26"/>
      <c r="S7" s="26"/>
      <c r="T7" s="25"/>
    </row>
    <row r="8" spans="1:20">
      <c r="A8" t="s">
        <v>1113</v>
      </c>
      <c r="B8" s="22" t="s">
        <v>1181</v>
      </c>
      <c r="C8" s="22">
        <v>2020</v>
      </c>
      <c r="D8" s="27">
        <f t="shared" si="0"/>
        <v>38.839469696969701</v>
      </c>
      <c r="E8" s="28">
        <f t="shared" si="1"/>
        <v>24</v>
      </c>
      <c r="F8" s="28">
        <f t="shared" si="2"/>
        <v>5.17</v>
      </c>
      <c r="G8" s="28">
        <f t="shared" si="3"/>
        <v>80</v>
      </c>
      <c r="H8" s="24">
        <f t="shared" si="4"/>
        <v>11</v>
      </c>
      <c r="I8" s="26">
        <v>80</v>
      </c>
      <c r="J8" s="26">
        <v>24</v>
      </c>
      <c r="K8" s="26">
        <v>54.812499999999993</v>
      </c>
      <c r="L8" s="26">
        <v>80</v>
      </c>
      <c r="M8" s="26">
        <v>49.666666666666664</v>
      </c>
      <c r="N8" s="26">
        <v>5.17</v>
      </c>
      <c r="O8" s="26">
        <v>63.584999999999994</v>
      </c>
      <c r="P8" s="26">
        <v>10</v>
      </c>
      <c r="Q8" s="26">
        <v>20</v>
      </c>
      <c r="R8" s="26">
        <v>20</v>
      </c>
      <c r="S8" s="26">
        <v>20</v>
      </c>
      <c r="T8" s="25"/>
    </row>
    <row r="9" spans="1:20">
      <c r="A9" t="s">
        <v>1150</v>
      </c>
      <c r="B9" s="22" t="s">
        <v>1181</v>
      </c>
      <c r="C9" s="22">
        <v>2020</v>
      </c>
      <c r="D9" s="27">
        <f t="shared" si="0"/>
        <v>350.54</v>
      </c>
      <c r="E9" s="28">
        <f t="shared" si="1"/>
        <v>350.54</v>
      </c>
      <c r="F9" s="28">
        <f t="shared" si="2"/>
        <v>124.08</v>
      </c>
      <c r="G9" s="28">
        <f t="shared" si="3"/>
        <v>577</v>
      </c>
      <c r="H9" s="24">
        <f t="shared" si="4"/>
        <v>2</v>
      </c>
      <c r="I9" s="26"/>
      <c r="J9" s="26">
        <v>577</v>
      </c>
      <c r="K9" s="26"/>
      <c r="L9" s="26"/>
      <c r="M9" s="26"/>
      <c r="N9" s="26">
        <v>124.08</v>
      </c>
      <c r="O9" s="26"/>
      <c r="P9" s="26"/>
      <c r="Q9" s="26"/>
      <c r="R9" s="26"/>
      <c r="S9" s="26"/>
      <c r="T9" s="25"/>
    </row>
    <row r="10" spans="1:20">
      <c r="A10" t="s">
        <v>368</v>
      </c>
      <c r="B10" s="22" t="s">
        <v>1181</v>
      </c>
      <c r="C10" s="22">
        <v>2020</v>
      </c>
      <c r="D10" s="27">
        <f t="shared" si="0"/>
        <v>16.734999999999999</v>
      </c>
      <c r="E10" s="28">
        <f t="shared" si="1"/>
        <v>16.734999999999999</v>
      </c>
      <c r="F10" s="28">
        <f t="shared" si="2"/>
        <v>16.734999999999999</v>
      </c>
      <c r="G10" s="28">
        <f t="shared" si="3"/>
        <v>16.734999999999999</v>
      </c>
      <c r="H10" s="24">
        <f t="shared" si="4"/>
        <v>1</v>
      </c>
      <c r="I10" s="36"/>
      <c r="J10" s="36"/>
      <c r="K10" s="36"/>
      <c r="L10" s="36"/>
      <c r="M10" s="36"/>
      <c r="N10" s="36"/>
      <c r="O10" s="36">
        <v>16.734999999999999</v>
      </c>
      <c r="P10" s="36"/>
      <c r="Q10" s="36"/>
      <c r="R10" s="36"/>
      <c r="S10" s="36"/>
      <c r="T10" s="56"/>
    </row>
    <row r="11" spans="1:20">
      <c r="B11" s="22"/>
      <c r="C11" s="22"/>
      <c r="D11" s="27"/>
      <c r="E11" s="28"/>
      <c r="F11" s="28"/>
      <c r="G11" s="28"/>
      <c r="H11" s="24"/>
      <c r="I11" s="36"/>
      <c r="J11" s="36"/>
      <c r="K11" s="36"/>
      <c r="L11" s="36"/>
      <c r="M11" s="36"/>
      <c r="N11" s="36"/>
      <c r="O11" s="36"/>
      <c r="P11" s="36"/>
      <c r="Q11" s="36"/>
      <c r="R11" s="36"/>
      <c r="S11" s="36"/>
      <c r="T11" s="56"/>
    </row>
    <row r="12" spans="1:20" ht="72">
      <c r="A12" s="45" t="s">
        <v>1113</v>
      </c>
      <c r="B12" s="46" t="s">
        <v>1181</v>
      </c>
      <c r="C12" s="46">
        <v>2050</v>
      </c>
      <c r="D12" s="47">
        <f>AVERAGE(F12:G12)</f>
        <v>3.085</v>
      </c>
      <c r="E12" s="48">
        <f>AVERAGE(F12:G12)</f>
        <v>3.085</v>
      </c>
      <c r="F12" s="48">
        <v>1</v>
      </c>
      <c r="G12" s="48">
        <f>F8</f>
        <v>5.17</v>
      </c>
      <c r="H12" s="44" t="s">
        <v>1182</v>
      </c>
      <c r="I12" s="36"/>
      <c r="J12" s="36"/>
      <c r="K12" s="36"/>
      <c r="L12" s="36"/>
      <c r="M12" s="36"/>
      <c r="N12" s="36"/>
      <c r="O12" s="36"/>
      <c r="P12" s="36"/>
      <c r="Q12" s="36"/>
      <c r="R12" s="36"/>
      <c r="S12" s="36"/>
      <c r="T12" s="56"/>
    </row>
    <row r="13" spans="1:20">
      <c r="A13" s="29"/>
      <c r="B13" s="30"/>
      <c r="C13" s="30"/>
      <c r="D13" s="37"/>
      <c r="E13" s="29"/>
      <c r="F13" s="29"/>
      <c r="G13" s="29"/>
      <c r="H13" s="31"/>
      <c r="I13" s="33"/>
      <c r="J13" s="33"/>
      <c r="K13" s="33"/>
      <c r="L13" s="33"/>
      <c r="M13" s="33"/>
      <c r="N13" s="33"/>
      <c r="O13" s="33"/>
      <c r="P13" s="33"/>
      <c r="Q13" s="33"/>
      <c r="R13" s="33"/>
      <c r="S13" s="33"/>
      <c r="T13" s="32"/>
    </row>
  </sheetData>
  <mergeCells count="1">
    <mergeCell ref="D1:H1"/>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70D4-602E-4792-A0FE-0EDDCAAA5B15}">
  <sheetPr>
    <tabColor theme="7" tint="0.59999389629810485"/>
  </sheetPr>
  <dimension ref="A1:T19"/>
  <sheetViews>
    <sheetView zoomScale="85" zoomScaleNormal="85" workbookViewId="0">
      <pane xSplit="1" topLeftCell="I1" activePane="topRight" state="frozen"/>
      <selection activeCell="I1" sqref="I1"/>
      <selection pane="topRight" activeCell="I1" sqref="I1"/>
    </sheetView>
    <sheetView workbookViewId="1"/>
  </sheetViews>
  <sheetFormatPr defaultColWidth="8.5546875" defaultRowHeight="14.4"/>
  <cols>
    <col min="8" max="8" width="23.109375" customWidth="1"/>
    <col min="9" max="9" width="13.33203125" bestFit="1" customWidth="1"/>
    <col min="10" max="10" width="10.5546875" bestFit="1" customWidth="1"/>
    <col min="11" max="11" width="12" bestFit="1" customWidth="1"/>
    <col min="12" max="12" width="12.33203125" bestFit="1" customWidth="1"/>
    <col min="13" max="13" width="13.44140625" bestFit="1" customWidth="1"/>
    <col min="14" max="14" width="12.33203125" bestFit="1" customWidth="1"/>
    <col min="15" max="15" width="16" bestFit="1" customWidth="1"/>
    <col min="16" max="16" width="12.33203125" bestFit="1" customWidth="1"/>
    <col min="17" max="17" width="14.5546875" bestFit="1" customWidth="1"/>
    <col min="18" max="18" width="12.33203125" bestFit="1" customWidth="1"/>
    <col min="19" max="19" width="13.5546875" bestFit="1" customWidth="1"/>
    <col min="20" max="20" width="14.5546875" bestFit="1" customWidth="1"/>
  </cols>
  <sheetData>
    <row r="1" spans="1:20">
      <c r="A1" s="6" t="s">
        <v>341</v>
      </c>
      <c r="B1" s="7" t="s">
        <v>1123</v>
      </c>
      <c r="C1" s="7" t="s">
        <v>916</v>
      </c>
      <c r="D1" s="316" t="s">
        <v>1124</v>
      </c>
      <c r="E1" s="317"/>
      <c r="F1" s="317"/>
      <c r="G1" s="317"/>
      <c r="H1" s="318"/>
      <c r="I1" s="10" t="s">
        <v>1177</v>
      </c>
      <c r="J1" s="9" t="s">
        <v>1167</v>
      </c>
      <c r="K1" s="10" t="s">
        <v>1188</v>
      </c>
      <c r="L1" s="9" t="s">
        <v>1171</v>
      </c>
      <c r="M1" s="10" t="s">
        <v>1189</v>
      </c>
      <c r="N1" s="9" t="s">
        <v>1179</v>
      </c>
      <c r="O1" s="10" t="s">
        <v>1152</v>
      </c>
      <c r="P1" s="9" t="s">
        <v>1178</v>
      </c>
      <c r="Q1" s="10" t="s">
        <v>1170</v>
      </c>
      <c r="R1" s="9" t="s">
        <v>1191</v>
      </c>
      <c r="S1" s="10" t="s">
        <v>1165</v>
      </c>
      <c r="T1" s="34" t="s">
        <v>1192</v>
      </c>
    </row>
    <row r="2" spans="1:20"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9" t="s">
        <v>1137</v>
      </c>
      <c r="R2" s="18" t="s">
        <v>1137</v>
      </c>
      <c r="S2" s="19" t="s">
        <v>1137</v>
      </c>
      <c r="T2" s="35" t="s">
        <v>1137</v>
      </c>
    </row>
    <row r="3" spans="1:20">
      <c r="A3" s="20"/>
      <c r="B3" s="21"/>
      <c r="C3" s="22"/>
      <c r="D3" s="23"/>
      <c r="E3" s="20"/>
      <c r="F3" s="20"/>
      <c r="G3" s="20"/>
      <c r="H3" s="24"/>
      <c r="I3" s="26"/>
      <c r="J3" s="26"/>
      <c r="K3" s="26"/>
      <c r="L3" s="26"/>
      <c r="M3" s="26"/>
      <c r="N3" s="26"/>
      <c r="O3" s="26"/>
      <c r="P3" s="26"/>
      <c r="Q3" s="26"/>
      <c r="R3" s="26"/>
      <c r="S3" s="26"/>
      <c r="T3" s="25"/>
    </row>
    <row r="4" spans="1:20">
      <c r="A4" t="s">
        <v>365</v>
      </c>
      <c r="B4" s="22" t="s">
        <v>1181</v>
      </c>
      <c r="C4" s="22">
        <v>2020</v>
      </c>
      <c r="D4" s="27">
        <f t="shared" ref="D4:D13" si="0">AVERAGE(I4,J4,K4,L4,M4,N4,O4,P4,Q4,R4,S4,T4,U4,Y4,AC4,AG4,AK4,AO4)</f>
        <v>16003.75</v>
      </c>
      <c r="E4" s="28">
        <f t="shared" ref="E4:E13" si="1">MEDIAN(I4,J4,K4,L4,M4,N4,O4,P4,Q4,R4,S4,T4,U4,Y4,AC4,AG4,AK4,AO4)</f>
        <v>16003.75</v>
      </c>
      <c r="F4" s="28">
        <f t="shared" ref="F4:F13" si="2">MIN(I4,J4,K4,L4,M4,N4,O4,P4,Q4,R4,S4,T4,U4,Y4,AC4,AG4,AK4,AO4)</f>
        <v>7.5</v>
      </c>
      <c r="G4" s="28">
        <f t="shared" ref="G4:G13" si="3">MAX(I4,J4,K4,L4,M4,N4,O4,P4,Q4,R4,S4,T4,U4,Y4,AC4,AG4,AK4,AO4)</f>
        <v>32000</v>
      </c>
      <c r="H4" s="24">
        <f t="shared" ref="H4:H13" si="4">COUNT(I4,J4,K4,L4,M4,N4,O4,P4,Q4,R4,S4,T4,U4,Y4,AC4,AG4,AK4,AO4,AS4)</f>
        <v>2</v>
      </c>
      <c r="I4" s="26"/>
      <c r="J4" s="26"/>
      <c r="K4" s="26">
        <v>32000</v>
      </c>
      <c r="L4" s="26"/>
      <c r="M4" s="26"/>
      <c r="N4" s="26"/>
      <c r="O4" s="26"/>
      <c r="P4" s="26">
        <v>7.5</v>
      </c>
      <c r="Q4" s="26"/>
      <c r="R4" s="26"/>
      <c r="S4" s="26"/>
      <c r="T4" s="25"/>
    </row>
    <row r="5" spans="1:20">
      <c r="A5" t="s">
        <v>1077</v>
      </c>
      <c r="B5" s="22" t="s">
        <v>1181</v>
      </c>
      <c r="C5" s="22">
        <v>2020</v>
      </c>
      <c r="D5" s="27">
        <f t="shared" si="0"/>
        <v>97.015185185185203</v>
      </c>
      <c r="E5" s="28">
        <f t="shared" si="1"/>
        <v>83.51</v>
      </c>
      <c r="F5" s="28">
        <f t="shared" si="2"/>
        <v>56.666666666666664</v>
      </c>
      <c r="G5" s="28">
        <f t="shared" si="3"/>
        <v>244.26</v>
      </c>
      <c r="H5" s="24">
        <f t="shared" si="4"/>
        <v>9</v>
      </c>
      <c r="I5" s="26">
        <v>85</v>
      </c>
      <c r="J5" s="26"/>
      <c r="K5" s="26">
        <v>85</v>
      </c>
      <c r="L5" s="26">
        <v>69.666666666666671</v>
      </c>
      <c r="M5" s="26">
        <v>83.51</v>
      </c>
      <c r="N5" s="26">
        <v>244.26</v>
      </c>
      <c r="O5" s="26"/>
      <c r="P5" s="26">
        <v>56.666666666666664</v>
      </c>
      <c r="Q5" s="26">
        <v>60</v>
      </c>
      <c r="R5" s="26">
        <v>72.333333333333329</v>
      </c>
      <c r="S5" s="26">
        <v>116.7</v>
      </c>
      <c r="T5" s="25"/>
    </row>
    <row r="6" spans="1:20">
      <c r="A6" t="s">
        <v>1079</v>
      </c>
      <c r="B6" s="22" t="s">
        <v>1181</v>
      </c>
      <c r="C6" s="22">
        <v>2020</v>
      </c>
      <c r="D6" s="27">
        <f t="shared" si="0"/>
        <v>61</v>
      </c>
      <c r="E6" s="28">
        <f t="shared" si="1"/>
        <v>61</v>
      </c>
      <c r="F6" s="28">
        <f t="shared" si="2"/>
        <v>61</v>
      </c>
      <c r="G6" s="28">
        <f t="shared" si="3"/>
        <v>61</v>
      </c>
      <c r="H6" s="24">
        <f t="shared" si="4"/>
        <v>1</v>
      </c>
      <c r="I6" s="26"/>
      <c r="J6" s="26"/>
      <c r="K6" s="26"/>
      <c r="L6" s="26"/>
      <c r="M6" s="26"/>
      <c r="N6" s="26">
        <v>61</v>
      </c>
      <c r="O6" s="26"/>
      <c r="P6" s="26"/>
      <c r="Q6" s="26"/>
      <c r="R6" s="26"/>
      <c r="S6" s="26"/>
      <c r="T6" s="25"/>
    </row>
    <row r="7" spans="1:20">
      <c r="A7" t="s">
        <v>1091</v>
      </c>
      <c r="B7" s="22" t="s">
        <v>1181</v>
      </c>
      <c r="C7" s="22">
        <v>2020</v>
      </c>
      <c r="D7" s="27">
        <f t="shared" si="0"/>
        <v>13.116666666666667</v>
      </c>
      <c r="E7" s="28">
        <f t="shared" si="1"/>
        <v>15.5</v>
      </c>
      <c r="F7" s="28">
        <f t="shared" si="2"/>
        <v>7.95</v>
      </c>
      <c r="G7" s="28">
        <f t="shared" si="3"/>
        <v>15.9</v>
      </c>
      <c r="H7" s="24">
        <f t="shared" si="4"/>
        <v>3</v>
      </c>
      <c r="I7" s="26"/>
      <c r="J7" s="26">
        <v>15.9</v>
      </c>
      <c r="K7" s="26"/>
      <c r="L7" s="26"/>
      <c r="M7" s="26">
        <v>7.95</v>
      </c>
      <c r="N7" s="26"/>
      <c r="O7" s="26"/>
      <c r="P7" s="26"/>
      <c r="Q7" s="26"/>
      <c r="R7" s="26"/>
      <c r="S7" s="26">
        <v>15.5</v>
      </c>
      <c r="T7" s="25"/>
    </row>
    <row r="8" spans="1:20">
      <c r="A8" t="s">
        <v>1095</v>
      </c>
      <c r="B8" s="22" t="s">
        <v>1181</v>
      </c>
      <c r="C8" s="22">
        <v>2020</v>
      </c>
      <c r="D8" s="27">
        <f t="shared" si="0"/>
        <v>7.8</v>
      </c>
      <c r="E8" s="28">
        <f t="shared" si="1"/>
        <v>7.8</v>
      </c>
      <c r="F8" s="28">
        <f t="shared" si="2"/>
        <v>7.8</v>
      </c>
      <c r="G8" s="28">
        <f t="shared" si="3"/>
        <v>7.8</v>
      </c>
      <c r="H8" s="24">
        <f t="shared" si="4"/>
        <v>1</v>
      </c>
      <c r="I8" s="26"/>
      <c r="J8" s="36"/>
      <c r="K8" s="26"/>
      <c r="L8" s="36"/>
      <c r="M8" s="26"/>
      <c r="N8" s="36">
        <v>7.8</v>
      </c>
      <c r="O8" s="26"/>
      <c r="P8" s="36"/>
      <c r="Q8" s="26"/>
      <c r="R8" s="36"/>
      <c r="S8" s="26"/>
      <c r="T8" s="56"/>
    </row>
    <row r="9" spans="1:20">
      <c r="A9" t="s">
        <v>1099</v>
      </c>
      <c r="B9" s="22" t="s">
        <v>1181</v>
      </c>
      <c r="C9" s="22">
        <v>2020</v>
      </c>
      <c r="D9" s="27">
        <f t="shared" si="0"/>
        <v>0.5</v>
      </c>
      <c r="E9" s="28">
        <f t="shared" si="1"/>
        <v>0.5</v>
      </c>
      <c r="F9" s="28">
        <f t="shared" si="2"/>
        <v>0.5</v>
      </c>
      <c r="G9" s="28">
        <f t="shared" si="3"/>
        <v>0.5</v>
      </c>
      <c r="H9" s="24">
        <f t="shared" si="4"/>
        <v>1</v>
      </c>
      <c r="I9" s="26"/>
      <c r="J9" s="26"/>
      <c r="K9" s="26"/>
      <c r="L9" s="26"/>
      <c r="M9" s="26"/>
      <c r="N9" s="26">
        <v>0.5</v>
      </c>
      <c r="O9" s="26"/>
      <c r="P9" s="26"/>
      <c r="Q9" s="26"/>
      <c r="R9" s="26"/>
      <c r="S9" s="26"/>
      <c r="T9" s="25"/>
    </row>
    <row r="10" spans="1:20">
      <c r="A10" t="s">
        <v>1103</v>
      </c>
      <c r="B10" s="22" t="s">
        <v>1181</v>
      </c>
      <c r="C10" s="22">
        <v>2020</v>
      </c>
      <c r="D10" s="27">
        <f t="shared" si="0"/>
        <v>15.59</v>
      </c>
      <c r="E10" s="28">
        <f t="shared" si="1"/>
        <v>15.59</v>
      </c>
      <c r="F10" s="28">
        <f t="shared" si="2"/>
        <v>15.59</v>
      </c>
      <c r="G10" s="28">
        <f t="shared" si="3"/>
        <v>15.59</v>
      </c>
      <c r="H10" s="24">
        <f t="shared" si="4"/>
        <v>1</v>
      </c>
      <c r="I10" s="26"/>
      <c r="J10" s="26"/>
      <c r="K10" s="26"/>
      <c r="L10" s="26"/>
      <c r="M10" s="26"/>
      <c r="N10" s="26">
        <v>15.59</v>
      </c>
      <c r="O10" s="26"/>
      <c r="P10" s="26"/>
      <c r="Q10" s="26"/>
      <c r="R10" s="26"/>
      <c r="S10" s="26"/>
      <c r="T10" s="25"/>
    </row>
    <row r="11" spans="1:20">
      <c r="A11" t="s">
        <v>1113</v>
      </c>
      <c r="B11" s="22" t="s">
        <v>1181</v>
      </c>
      <c r="C11" s="22">
        <v>2020</v>
      </c>
      <c r="D11" s="27">
        <f t="shared" si="0"/>
        <v>80</v>
      </c>
      <c r="E11" s="28">
        <f t="shared" si="1"/>
        <v>80</v>
      </c>
      <c r="F11" s="28">
        <f t="shared" si="2"/>
        <v>80</v>
      </c>
      <c r="G11" s="28">
        <f t="shared" si="3"/>
        <v>80</v>
      </c>
      <c r="H11" s="24">
        <f t="shared" si="4"/>
        <v>1</v>
      </c>
      <c r="I11" s="26"/>
      <c r="J11" s="26"/>
      <c r="K11" s="26">
        <v>80</v>
      </c>
      <c r="L11" s="26"/>
      <c r="M11" s="26"/>
      <c r="N11" s="26"/>
      <c r="O11" s="26"/>
      <c r="P11" s="26"/>
      <c r="Q11" s="26"/>
      <c r="R11" s="26"/>
      <c r="S11" s="26"/>
      <c r="T11" s="25"/>
    </row>
    <row r="12" spans="1:20">
      <c r="A12" t="s">
        <v>1117</v>
      </c>
      <c r="B12" s="22" t="s">
        <v>1181</v>
      </c>
      <c r="C12" s="22">
        <v>2020</v>
      </c>
      <c r="D12" s="27">
        <f t="shared" si="0"/>
        <v>94.618055555555543</v>
      </c>
      <c r="E12" s="28">
        <f t="shared" si="1"/>
        <v>91.84</v>
      </c>
      <c r="F12" s="28">
        <f t="shared" si="2"/>
        <v>17</v>
      </c>
      <c r="G12" s="28">
        <f t="shared" si="3"/>
        <v>242.87</v>
      </c>
      <c r="H12" s="24">
        <f t="shared" si="4"/>
        <v>12</v>
      </c>
      <c r="I12" s="26">
        <v>97.5</v>
      </c>
      <c r="J12" s="26">
        <v>93.3</v>
      </c>
      <c r="K12" s="26">
        <v>97.5</v>
      </c>
      <c r="L12" s="26">
        <v>78.833333333333329</v>
      </c>
      <c r="M12" s="26">
        <v>90.38</v>
      </c>
      <c r="N12" s="26">
        <v>242.87</v>
      </c>
      <c r="O12" s="26">
        <v>70</v>
      </c>
      <c r="P12" s="26">
        <v>60.666666666666664</v>
      </c>
      <c r="Q12" s="26">
        <v>17</v>
      </c>
      <c r="R12" s="26">
        <v>81.666666666666671</v>
      </c>
      <c r="S12" s="26">
        <v>99.7</v>
      </c>
      <c r="T12" s="25">
        <v>106</v>
      </c>
    </row>
    <row r="13" spans="1:20">
      <c r="A13" t="s">
        <v>1150</v>
      </c>
      <c r="B13" s="22" t="s">
        <v>1181</v>
      </c>
      <c r="C13" s="22">
        <v>2020</v>
      </c>
      <c r="D13" s="27">
        <f t="shared" si="0"/>
        <v>52.629999999999995</v>
      </c>
      <c r="E13" s="28">
        <f t="shared" si="1"/>
        <v>52.629999999999995</v>
      </c>
      <c r="F13" s="28">
        <f t="shared" si="2"/>
        <v>21.4</v>
      </c>
      <c r="G13" s="28">
        <f t="shared" si="3"/>
        <v>83.86</v>
      </c>
      <c r="H13" s="24">
        <f t="shared" si="4"/>
        <v>2</v>
      </c>
      <c r="I13" s="26"/>
      <c r="J13" s="26">
        <v>21.4</v>
      </c>
      <c r="K13" s="26"/>
      <c r="L13" s="26"/>
      <c r="M13" s="26">
        <v>83.86</v>
      </c>
      <c r="N13" s="26"/>
      <c r="O13" s="26"/>
      <c r="P13" s="26"/>
      <c r="Q13" s="26"/>
      <c r="R13" s="26"/>
      <c r="S13" s="26"/>
      <c r="T13" s="25"/>
    </row>
    <row r="14" spans="1:20">
      <c r="B14" s="22"/>
      <c r="C14" s="22"/>
      <c r="D14" s="27"/>
      <c r="E14" s="28"/>
      <c r="F14" s="28"/>
      <c r="G14" s="28"/>
      <c r="H14" s="24"/>
      <c r="I14" s="26"/>
      <c r="J14" s="26"/>
      <c r="K14" s="26"/>
      <c r="L14" s="26"/>
      <c r="M14" s="26"/>
      <c r="N14" s="26"/>
      <c r="O14" s="26"/>
      <c r="P14" s="26"/>
      <c r="Q14" s="26"/>
      <c r="R14" s="26"/>
      <c r="S14" s="26"/>
      <c r="T14" s="25"/>
    </row>
    <row r="15" spans="1:20">
      <c r="B15" s="22"/>
      <c r="C15" s="22"/>
      <c r="D15" s="27"/>
      <c r="E15" s="28"/>
      <c r="F15" s="28"/>
      <c r="G15" s="28"/>
      <c r="H15" s="24"/>
      <c r="I15" s="57"/>
      <c r="J15" s="57"/>
      <c r="K15" s="57"/>
      <c r="L15" s="57"/>
      <c r="M15" s="57"/>
      <c r="N15" s="57"/>
      <c r="O15" s="57"/>
      <c r="P15" s="57"/>
      <c r="Q15" s="57"/>
      <c r="R15" s="57"/>
      <c r="S15" s="57"/>
      <c r="T15" s="58"/>
    </row>
    <row r="16" spans="1:20" ht="72">
      <c r="A16" s="45" t="s">
        <v>1077</v>
      </c>
      <c r="B16" s="46" t="s">
        <v>1181</v>
      </c>
      <c r="C16" s="46">
        <v>2050</v>
      </c>
      <c r="D16" s="47">
        <f>AVERAGE(F16:G16)</f>
        <v>31.433333333333334</v>
      </c>
      <c r="E16" s="48">
        <f>AVERAGE(F16:G16)</f>
        <v>31.433333333333334</v>
      </c>
      <c r="F16" s="48">
        <v>6.2</v>
      </c>
      <c r="G16" s="48">
        <f>F5</f>
        <v>56.666666666666664</v>
      </c>
      <c r="H16" s="44" t="s">
        <v>1182</v>
      </c>
      <c r="I16" s="40"/>
      <c r="J16" s="40"/>
      <c r="K16" s="40"/>
      <c r="L16" s="40"/>
      <c r="M16" s="40"/>
      <c r="N16" s="40"/>
      <c r="O16" s="40"/>
      <c r="P16" s="40"/>
      <c r="Q16" s="40"/>
      <c r="R16" s="40"/>
      <c r="S16" s="40"/>
      <c r="T16" s="24"/>
    </row>
    <row r="17" spans="1:20" ht="72">
      <c r="A17" s="45" t="s">
        <v>1091</v>
      </c>
      <c r="B17" s="46" t="s">
        <v>1181</v>
      </c>
      <c r="C17" s="46">
        <v>2050</v>
      </c>
      <c r="D17" s="47">
        <f t="shared" ref="D17:D18" si="5">AVERAGE(F17:G17)</f>
        <v>3.9750000000000001</v>
      </c>
      <c r="E17" s="48">
        <f t="shared" ref="E17:E18" si="6">AVERAGE(F17:G17)</f>
        <v>3.9750000000000001</v>
      </c>
      <c r="F17" s="48">
        <v>0</v>
      </c>
      <c r="G17" s="48">
        <f>F7</f>
        <v>7.95</v>
      </c>
      <c r="H17" s="44" t="s">
        <v>1182</v>
      </c>
      <c r="I17" s="40"/>
      <c r="J17" s="40"/>
      <c r="K17" s="40"/>
      <c r="L17" s="40"/>
      <c r="M17" s="40"/>
      <c r="N17" s="40"/>
      <c r="O17" s="40"/>
      <c r="P17" s="40"/>
      <c r="Q17" s="40"/>
      <c r="R17" s="40"/>
      <c r="S17" s="40"/>
      <c r="T17" s="24"/>
    </row>
    <row r="18" spans="1:20" ht="72">
      <c r="A18" s="45" t="s">
        <v>1117</v>
      </c>
      <c r="B18" s="46" t="s">
        <v>1181</v>
      </c>
      <c r="C18" s="46">
        <v>2050</v>
      </c>
      <c r="D18" s="47">
        <f t="shared" si="5"/>
        <v>12</v>
      </c>
      <c r="E18" s="48">
        <f t="shared" si="6"/>
        <v>12</v>
      </c>
      <c r="F18" s="48">
        <v>7</v>
      </c>
      <c r="G18" s="48">
        <f>F12</f>
        <v>17</v>
      </c>
      <c r="H18" s="44" t="s">
        <v>1182</v>
      </c>
      <c r="I18" s="40"/>
      <c r="J18" s="40"/>
      <c r="K18" s="40"/>
      <c r="L18" s="40"/>
      <c r="M18" s="40"/>
      <c r="N18" s="40"/>
      <c r="O18" s="40"/>
      <c r="P18" s="40"/>
      <c r="Q18" s="40"/>
      <c r="R18" s="40"/>
      <c r="S18" s="40"/>
      <c r="T18" s="24"/>
    </row>
    <row r="19" spans="1:20">
      <c r="A19" s="29"/>
      <c r="B19" s="30"/>
      <c r="C19" s="30"/>
      <c r="D19" s="37"/>
      <c r="E19" s="29"/>
      <c r="F19" s="29"/>
      <c r="G19" s="29"/>
      <c r="H19" s="31"/>
      <c r="I19" s="33"/>
      <c r="J19" s="33"/>
      <c r="K19" s="33"/>
      <c r="L19" s="33"/>
      <c r="M19" s="33"/>
      <c r="N19" s="33"/>
      <c r="O19" s="33"/>
      <c r="P19" s="33"/>
      <c r="Q19" s="33"/>
      <c r="R19" s="33"/>
      <c r="S19" s="33"/>
      <c r="T19" s="32"/>
    </row>
  </sheetData>
  <mergeCells count="1">
    <mergeCell ref="D1:H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75A1-5B75-4294-9BEF-18AC1D1F04BB}">
  <sheetPr>
    <tabColor theme="7" tint="0.59999389629810485"/>
  </sheetPr>
  <dimension ref="A1:T18"/>
  <sheetViews>
    <sheetView workbookViewId="0">
      <pane xSplit="1" topLeftCell="I1" activePane="topRight" state="frozen"/>
      <selection activeCell="I1" sqref="I1"/>
      <selection pane="topRight" activeCell="I1" sqref="I1"/>
    </sheetView>
    <sheetView workbookViewId="1"/>
  </sheetViews>
  <sheetFormatPr defaultColWidth="8.5546875" defaultRowHeight="14.4"/>
  <cols>
    <col min="1" max="1" width="12.88671875" bestFit="1" customWidth="1"/>
    <col min="8" max="8" width="27.44140625" customWidth="1"/>
    <col min="9" max="9" width="13.33203125" bestFit="1" customWidth="1"/>
    <col min="10" max="10" width="10.5546875" bestFit="1" customWidth="1"/>
    <col min="11" max="12" width="12" bestFit="1" customWidth="1"/>
    <col min="13" max="13" width="13.44140625" bestFit="1" customWidth="1"/>
    <col min="14" max="14" width="12.33203125" bestFit="1" customWidth="1"/>
    <col min="15" max="15" width="16" bestFit="1" customWidth="1"/>
    <col min="16" max="16" width="12.33203125" bestFit="1" customWidth="1"/>
    <col min="17" max="17" width="14.5546875" bestFit="1" customWidth="1"/>
    <col min="18" max="18" width="11.5546875" bestFit="1" customWidth="1"/>
    <col min="19" max="19" width="13.5546875" bestFit="1" customWidth="1"/>
    <col min="20" max="20" width="14.5546875" bestFit="1" customWidth="1"/>
  </cols>
  <sheetData>
    <row r="1" spans="1:20">
      <c r="A1" s="6" t="s">
        <v>341</v>
      </c>
      <c r="B1" s="7" t="s">
        <v>1123</v>
      </c>
      <c r="C1" s="7" t="s">
        <v>916</v>
      </c>
      <c r="D1" s="316" t="s">
        <v>1124</v>
      </c>
      <c r="E1" s="317"/>
      <c r="F1" s="317"/>
      <c r="G1" s="317"/>
      <c r="H1" s="318"/>
      <c r="I1" s="10" t="s">
        <v>1177</v>
      </c>
      <c r="J1" s="9" t="s">
        <v>1167</v>
      </c>
      <c r="K1" s="10" t="s">
        <v>1188</v>
      </c>
      <c r="L1" s="9" t="s">
        <v>1171</v>
      </c>
      <c r="M1" s="10" t="s">
        <v>1189</v>
      </c>
      <c r="N1" s="9" t="s">
        <v>1179</v>
      </c>
      <c r="O1" s="10" t="s">
        <v>1152</v>
      </c>
      <c r="P1" s="9" t="s">
        <v>1178</v>
      </c>
      <c r="Q1" s="8" t="s">
        <v>1170</v>
      </c>
      <c r="R1" s="34" t="s">
        <v>1191</v>
      </c>
      <c r="S1" s="8" t="s">
        <v>1165</v>
      </c>
      <c r="T1" s="34" t="s">
        <v>1192</v>
      </c>
    </row>
    <row r="2" spans="1:20"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7" t="s">
        <v>1137</v>
      </c>
      <c r="R2" s="35" t="s">
        <v>1137</v>
      </c>
      <c r="S2" s="17" t="s">
        <v>1137</v>
      </c>
      <c r="T2" s="35" t="s">
        <v>1137</v>
      </c>
    </row>
    <row r="3" spans="1:20">
      <c r="A3" s="20"/>
      <c r="B3" s="21"/>
      <c r="C3" s="22"/>
      <c r="D3" s="23"/>
      <c r="E3" s="20"/>
      <c r="F3" s="20"/>
      <c r="G3" s="20"/>
      <c r="H3" s="24"/>
      <c r="I3" s="59"/>
      <c r="J3" s="59"/>
      <c r="K3" s="59"/>
      <c r="L3" s="59"/>
      <c r="M3" s="59"/>
      <c r="N3" s="59"/>
      <c r="O3" s="59"/>
      <c r="P3" s="59"/>
      <c r="Q3" s="60"/>
      <c r="R3" s="60"/>
      <c r="S3" s="60"/>
      <c r="T3" s="60"/>
    </row>
    <row r="4" spans="1:20">
      <c r="A4" t="s">
        <v>365</v>
      </c>
      <c r="B4" s="22" t="s">
        <v>1181</v>
      </c>
      <c r="C4" s="22">
        <v>2020</v>
      </c>
      <c r="D4" s="27">
        <f t="shared" ref="D4:D12" si="0">AVERAGE(I4,J4,K4,L4,M4,N4,O4,P4,Q4,R4,S4,T4,U4,Y4,AC4,AG4,AK4,AO4)</f>
        <v>7.5</v>
      </c>
      <c r="E4" s="28">
        <f t="shared" ref="E4:E12" si="1">MEDIAN(I4,J4,K4,L4,M4,N4,O4,P4,Q4,R4,S4,T4,U4,Y4,AC4,AG4,AK4,AO4)</f>
        <v>7.5</v>
      </c>
      <c r="F4" s="28">
        <f t="shared" ref="F4:F12" si="2">MIN(I4,J4,K4,L4,M4,N4,O4,P4,Q4,R4,S4,T4,U4,Y4,AC4,AG4,AK4,AO4)</f>
        <v>7.5</v>
      </c>
      <c r="G4" s="28">
        <f t="shared" ref="G4:G12" si="3">MAX(I4,J4,K4,L4,M4,N4,O4,P4,Q4,R4,S4,T4,U4,Y4,AC4,AG4,AK4,AO4)</f>
        <v>7.5</v>
      </c>
      <c r="H4" s="24">
        <f t="shared" ref="H4:H12" si="4">COUNT(I4,J4,K4,L4,M4,N4,O4,P4,Q4,R4,S4,T4,U4,Y4,AC4,AG4,AK4,AO4,AS4)</f>
        <v>1</v>
      </c>
      <c r="I4" s="26"/>
      <c r="J4" s="26"/>
      <c r="K4" s="26"/>
      <c r="L4" s="26"/>
      <c r="M4" s="26"/>
      <c r="N4" s="26"/>
      <c r="O4" s="26"/>
      <c r="P4" s="26">
        <v>7.5</v>
      </c>
      <c r="Q4" s="25"/>
      <c r="R4" s="25"/>
      <c r="S4" s="25"/>
      <c r="T4" s="25"/>
    </row>
    <row r="5" spans="1:20">
      <c r="A5" t="s">
        <v>1077</v>
      </c>
      <c r="B5" s="22" t="s">
        <v>1181</v>
      </c>
      <c r="C5" s="22">
        <v>2020</v>
      </c>
      <c r="D5" s="27">
        <f t="shared" si="0"/>
        <v>89.076666666666668</v>
      </c>
      <c r="E5" s="28">
        <f t="shared" si="1"/>
        <v>1.3</v>
      </c>
      <c r="F5" s="28">
        <f t="shared" si="2"/>
        <v>0.93</v>
      </c>
      <c r="G5" s="28">
        <f t="shared" si="3"/>
        <v>265</v>
      </c>
      <c r="H5" s="24">
        <f t="shared" si="4"/>
        <v>3</v>
      </c>
      <c r="I5" s="26"/>
      <c r="J5" s="26"/>
      <c r="K5" s="26"/>
      <c r="L5" s="26"/>
      <c r="M5" s="26">
        <v>0.93</v>
      </c>
      <c r="N5" s="26">
        <v>265</v>
      </c>
      <c r="O5" s="26"/>
      <c r="P5" s="26"/>
      <c r="Q5" s="25"/>
      <c r="R5" s="25"/>
      <c r="S5" s="25">
        <v>1.3</v>
      </c>
      <c r="T5" s="25"/>
    </row>
    <row r="6" spans="1:20">
      <c r="A6" t="s">
        <v>1086</v>
      </c>
      <c r="B6" s="22" t="s">
        <v>1181</v>
      </c>
      <c r="C6" s="22">
        <v>2020</v>
      </c>
      <c r="D6" s="27">
        <f t="shared" si="0"/>
        <v>17.785666666666664</v>
      </c>
      <c r="E6" s="28">
        <f t="shared" si="1"/>
        <v>6.085</v>
      </c>
      <c r="F6" s="28">
        <f t="shared" si="2"/>
        <v>2.3199999999999998</v>
      </c>
      <c r="G6" s="28">
        <f t="shared" si="3"/>
        <v>124</v>
      </c>
      <c r="H6" s="24">
        <f t="shared" si="4"/>
        <v>10</v>
      </c>
      <c r="I6" s="26">
        <v>11</v>
      </c>
      <c r="J6" s="26">
        <v>2.3199999999999998</v>
      </c>
      <c r="K6" s="26">
        <v>7.5</v>
      </c>
      <c r="L6" s="26">
        <v>6</v>
      </c>
      <c r="M6" s="26">
        <v>6.17</v>
      </c>
      <c r="N6" s="26">
        <v>124</v>
      </c>
      <c r="O6" s="26">
        <v>4</v>
      </c>
      <c r="P6" s="26">
        <v>4.666666666666667</v>
      </c>
      <c r="Q6" s="25"/>
      <c r="R6" s="25">
        <v>5</v>
      </c>
      <c r="S6" s="25">
        <v>7.2</v>
      </c>
      <c r="T6" s="25"/>
    </row>
    <row r="7" spans="1:20">
      <c r="A7" t="s">
        <v>1091</v>
      </c>
      <c r="B7" s="22" t="s">
        <v>1181</v>
      </c>
      <c r="C7" s="22">
        <v>2020</v>
      </c>
      <c r="D7" s="27">
        <f t="shared" si="0"/>
        <v>40.311388888888892</v>
      </c>
      <c r="E7" s="28">
        <f t="shared" si="1"/>
        <v>25.5</v>
      </c>
      <c r="F7" s="28">
        <f t="shared" si="2"/>
        <v>13</v>
      </c>
      <c r="G7" s="28">
        <f t="shared" si="3"/>
        <v>83.79</v>
      </c>
      <c r="H7" s="24">
        <f t="shared" si="4"/>
        <v>12</v>
      </c>
      <c r="I7" s="26">
        <v>23</v>
      </c>
      <c r="J7" s="26">
        <v>63.28</v>
      </c>
      <c r="K7" s="26">
        <v>23</v>
      </c>
      <c r="L7" s="26">
        <v>22.833333333333332</v>
      </c>
      <c r="M7" s="26">
        <v>83.79</v>
      </c>
      <c r="N7" s="26">
        <v>55</v>
      </c>
      <c r="O7" s="26">
        <v>13</v>
      </c>
      <c r="P7" s="26">
        <v>17.333333333333332</v>
      </c>
      <c r="Q7" s="25">
        <v>28</v>
      </c>
      <c r="R7" s="25">
        <v>16</v>
      </c>
      <c r="S7" s="25">
        <v>55.5</v>
      </c>
      <c r="T7" s="25">
        <v>83</v>
      </c>
    </row>
    <row r="8" spans="1:20">
      <c r="A8" t="s">
        <v>1099</v>
      </c>
      <c r="B8" s="22" t="s">
        <v>1181</v>
      </c>
      <c r="C8" s="22">
        <v>2020</v>
      </c>
      <c r="D8" s="27">
        <f t="shared" si="0"/>
        <v>72.89</v>
      </c>
      <c r="E8" s="28">
        <f t="shared" si="1"/>
        <v>72.89</v>
      </c>
      <c r="F8" s="28">
        <f t="shared" si="2"/>
        <v>36.78</v>
      </c>
      <c r="G8" s="28">
        <f t="shared" si="3"/>
        <v>109</v>
      </c>
      <c r="H8" s="24">
        <f t="shared" si="4"/>
        <v>2</v>
      </c>
      <c r="I8" s="26"/>
      <c r="J8" s="26"/>
      <c r="K8" s="26"/>
      <c r="L8" s="26"/>
      <c r="M8" s="26">
        <v>36.78</v>
      </c>
      <c r="N8" s="26">
        <v>109</v>
      </c>
      <c r="O8" s="26"/>
      <c r="P8" s="26"/>
      <c r="Q8" s="25"/>
      <c r="R8" s="25"/>
      <c r="S8" s="25"/>
      <c r="T8" s="25"/>
    </row>
    <row r="9" spans="1:20">
      <c r="A9" t="s">
        <v>1111</v>
      </c>
      <c r="B9" s="22" t="s">
        <v>1181</v>
      </c>
      <c r="C9" s="22">
        <v>2020</v>
      </c>
      <c r="D9" s="27">
        <f t="shared" si="0"/>
        <v>49.145757575757578</v>
      </c>
      <c r="E9" s="28">
        <f t="shared" si="1"/>
        <v>41</v>
      </c>
      <c r="F9" s="28">
        <f t="shared" si="2"/>
        <v>6</v>
      </c>
      <c r="G9" s="28">
        <f t="shared" si="3"/>
        <v>110</v>
      </c>
      <c r="H9" s="24">
        <f t="shared" si="4"/>
        <v>11</v>
      </c>
      <c r="I9" s="26">
        <v>6</v>
      </c>
      <c r="J9" s="26">
        <v>9.56</v>
      </c>
      <c r="K9" s="26">
        <v>45</v>
      </c>
      <c r="L9" s="26">
        <v>52.333333333333336</v>
      </c>
      <c r="M9" s="26">
        <v>84.41</v>
      </c>
      <c r="N9" s="26">
        <v>110</v>
      </c>
      <c r="O9" s="26">
        <v>41</v>
      </c>
      <c r="P9" s="26">
        <v>39</v>
      </c>
      <c r="Q9" s="25">
        <v>41</v>
      </c>
      <c r="R9" s="25">
        <v>73</v>
      </c>
      <c r="S9" s="25">
        <v>39.299999999999997</v>
      </c>
      <c r="T9" s="25"/>
    </row>
    <row r="10" spans="1:20">
      <c r="A10" t="s">
        <v>1113</v>
      </c>
      <c r="B10" s="22" t="s">
        <v>1181</v>
      </c>
      <c r="C10" s="22">
        <v>2020</v>
      </c>
      <c r="D10" s="27">
        <f t="shared" si="0"/>
        <v>80</v>
      </c>
      <c r="E10" s="28">
        <f t="shared" si="1"/>
        <v>80</v>
      </c>
      <c r="F10" s="28">
        <f t="shared" si="2"/>
        <v>80</v>
      </c>
      <c r="G10" s="28">
        <f t="shared" si="3"/>
        <v>80</v>
      </c>
      <c r="H10" s="24">
        <f t="shared" si="4"/>
        <v>1</v>
      </c>
      <c r="I10" s="26"/>
      <c r="J10" s="26"/>
      <c r="K10" s="26">
        <v>80</v>
      </c>
      <c r="L10" s="26"/>
      <c r="M10" s="26"/>
      <c r="N10" s="26"/>
      <c r="O10" s="26"/>
      <c r="P10" s="26"/>
      <c r="Q10" s="25"/>
      <c r="R10" s="25"/>
      <c r="S10" s="25"/>
      <c r="T10" s="25"/>
    </row>
    <row r="11" spans="1:20">
      <c r="A11" t="s">
        <v>1150</v>
      </c>
      <c r="B11" s="22" t="s">
        <v>1181</v>
      </c>
      <c r="C11" s="22">
        <v>2020</v>
      </c>
      <c r="D11" s="27">
        <f t="shared" si="0"/>
        <v>5.95</v>
      </c>
      <c r="E11" s="28">
        <f t="shared" si="1"/>
        <v>5.95</v>
      </c>
      <c r="F11" s="28">
        <f t="shared" si="2"/>
        <v>5.95</v>
      </c>
      <c r="G11" s="28">
        <f t="shared" si="3"/>
        <v>5.95</v>
      </c>
      <c r="H11" s="24">
        <f t="shared" si="4"/>
        <v>2</v>
      </c>
      <c r="I11" s="26"/>
      <c r="J11" s="26">
        <v>5.95</v>
      </c>
      <c r="K11" s="26"/>
      <c r="L11" s="26"/>
      <c r="M11" s="26">
        <v>5.95</v>
      </c>
      <c r="N11" s="26"/>
      <c r="O11" s="26"/>
      <c r="P11" s="26"/>
      <c r="Q11" s="25"/>
      <c r="R11" s="25"/>
      <c r="S11" s="25"/>
      <c r="T11" s="25"/>
    </row>
    <row r="12" spans="1:20">
      <c r="A12" t="s">
        <v>368</v>
      </c>
      <c r="B12" s="22" t="s">
        <v>1181</v>
      </c>
      <c r="C12" s="22">
        <v>2020</v>
      </c>
      <c r="D12" s="27">
        <f t="shared" si="0"/>
        <v>75.495000000000005</v>
      </c>
      <c r="E12" s="28">
        <f t="shared" si="1"/>
        <v>75.495000000000005</v>
      </c>
      <c r="F12" s="28">
        <f t="shared" si="2"/>
        <v>29.99</v>
      </c>
      <c r="G12" s="28">
        <f t="shared" si="3"/>
        <v>121</v>
      </c>
      <c r="H12" s="24">
        <f t="shared" si="4"/>
        <v>2</v>
      </c>
      <c r="I12" s="36"/>
      <c r="J12" s="36"/>
      <c r="K12" s="36"/>
      <c r="L12" s="36"/>
      <c r="M12" s="36">
        <v>29.99</v>
      </c>
      <c r="N12" s="36">
        <v>121</v>
      </c>
      <c r="O12" s="36"/>
      <c r="P12" s="36"/>
      <c r="Q12" s="56"/>
      <c r="R12" s="56"/>
      <c r="S12" s="56"/>
      <c r="T12" s="56"/>
    </row>
    <row r="13" spans="1:20">
      <c r="B13" s="22"/>
      <c r="C13" s="22"/>
      <c r="D13" s="27"/>
      <c r="E13" s="28"/>
      <c r="F13" s="28"/>
      <c r="G13" s="28"/>
      <c r="H13" s="24"/>
      <c r="I13" s="36"/>
      <c r="J13" s="36"/>
      <c r="K13" s="36"/>
      <c r="L13" s="36"/>
      <c r="M13" s="36"/>
      <c r="N13" s="36"/>
      <c r="O13" s="61"/>
      <c r="P13" s="36"/>
      <c r="Q13" s="56"/>
      <c r="R13" s="56"/>
      <c r="S13" s="56"/>
      <c r="T13" s="56"/>
    </row>
    <row r="14" spans="1:20" ht="57.6">
      <c r="A14" s="45" t="s">
        <v>1077</v>
      </c>
      <c r="B14" s="46" t="s">
        <v>1181</v>
      </c>
      <c r="C14" s="46">
        <v>2050</v>
      </c>
      <c r="D14" s="47">
        <f>AVERAGE(F14:G14)</f>
        <v>0.46500000000000002</v>
      </c>
      <c r="E14" s="48">
        <f>AVERAGE(F14:G14)</f>
        <v>0.46500000000000002</v>
      </c>
      <c r="F14" s="48">
        <v>0</v>
      </c>
      <c r="G14" s="48">
        <f>F5</f>
        <v>0.93</v>
      </c>
      <c r="H14" s="44" t="s">
        <v>1182</v>
      </c>
      <c r="I14" s="36"/>
      <c r="J14" s="36"/>
      <c r="K14" s="36"/>
      <c r="L14" s="36"/>
      <c r="M14" s="62"/>
      <c r="N14" s="36"/>
      <c r="O14" s="63"/>
      <c r="P14" s="36"/>
      <c r="Q14" s="56"/>
      <c r="R14" s="56"/>
      <c r="S14" s="56"/>
      <c r="T14" s="56"/>
    </row>
    <row r="15" spans="1:20" ht="57.6">
      <c r="A15" s="45" t="s">
        <v>1086</v>
      </c>
      <c r="B15" s="46" t="s">
        <v>1181</v>
      </c>
      <c r="C15" s="46">
        <v>2050</v>
      </c>
      <c r="D15" s="47">
        <f t="shared" ref="D15:D17" si="5">AVERAGE(F15:G15)</f>
        <v>1.56</v>
      </c>
      <c r="E15" s="48">
        <f t="shared" ref="E15:E17" si="6">AVERAGE(F15:G15)</f>
        <v>1.56</v>
      </c>
      <c r="F15" s="48">
        <v>0.8</v>
      </c>
      <c r="G15" s="48">
        <f>F6</f>
        <v>2.3199999999999998</v>
      </c>
      <c r="H15" s="44" t="s">
        <v>1182</v>
      </c>
      <c r="I15" s="36"/>
      <c r="J15" s="36"/>
      <c r="K15" s="36"/>
      <c r="L15" s="36"/>
      <c r="M15" s="62"/>
      <c r="N15" s="36"/>
      <c r="O15" s="63"/>
      <c r="P15" s="36"/>
      <c r="Q15" s="56"/>
      <c r="R15" s="56"/>
      <c r="S15" s="56"/>
      <c r="T15" s="56"/>
    </row>
    <row r="16" spans="1:20" ht="57.6">
      <c r="A16" s="45" t="s">
        <v>1091</v>
      </c>
      <c r="B16" s="46" t="s">
        <v>1181</v>
      </c>
      <c r="C16" s="46">
        <v>2050</v>
      </c>
      <c r="D16" s="47">
        <f t="shared" si="5"/>
        <v>8</v>
      </c>
      <c r="E16" s="48">
        <f t="shared" si="6"/>
        <v>8</v>
      </c>
      <c r="F16" s="48">
        <v>3</v>
      </c>
      <c r="G16" s="48">
        <f>F7</f>
        <v>13</v>
      </c>
      <c r="H16" s="44" t="s">
        <v>1182</v>
      </c>
      <c r="I16" s="36"/>
      <c r="J16" s="36"/>
      <c r="K16" s="36"/>
      <c r="L16" s="36"/>
      <c r="M16" s="62"/>
      <c r="N16" s="36"/>
      <c r="O16" s="63"/>
      <c r="P16" s="36"/>
      <c r="Q16" s="56"/>
      <c r="R16" s="56"/>
      <c r="S16" s="56"/>
      <c r="T16" s="56"/>
    </row>
    <row r="17" spans="1:20" ht="57.6">
      <c r="A17" s="45" t="s">
        <v>1111</v>
      </c>
      <c r="B17" s="46" t="s">
        <v>1181</v>
      </c>
      <c r="C17" s="46">
        <v>2050</v>
      </c>
      <c r="D17" s="47">
        <f t="shared" si="5"/>
        <v>6</v>
      </c>
      <c r="E17" s="48">
        <f t="shared" si="6"/>
        <v>6</v>
      </c>
      <c r="F17" s="48">
        <v>6</v>
      </c>
      <c r="G17" s="48">
        <f>F9</f>
        <v>6</v>
      </c>
      <c r="H17" s="44" t="s">
        <v>1182</v>
      </c>
      <c r="I17" s="36"/>
      <c r="J17" s="36"/>
      <c r="K17" s="36"/>
      <c r="L17" s="36"/>
      <c r="M17" s="62"/>
      <c r="N17" s="36"/>
      <c r="O17" s="63"/>
      <c r="P17" s="36"/>
      <c r="Q17" s="56"/>
      <c r="R17" s="56"/>
      <c r="S17" s="56"/>
      <c r="T17" s="56"/>
    </row>
    <row r="18" spans="1:20">
      <c r="A18" s="29"/>
      <c r="B18" s="30"/>
      <c r="C18" s="30"/>
      <c r="D18" s="37"/>
      <c r="E18" s="29"/>
      <c r="F18" s="29"/>
      <c r="G18" s="29"/>
      <c r="H18" s="31"/>
      <c r="I18" s="33"/>
      <c r="J18" s="33"/>
      <c r="K18" s="33"/>
      <c r="L18" s="33"/>
      <c r="M18" s="33"/>
      <c r="N18" s="33"/>
      <c r="O18" s="33"/>
      <c r="P18" s="33"/>
      <c r="Q18" s="32"/>
      <c r="R18" s="32"/>
      <c r="S18" s="32"/>
      <c r="T18" s="32"/>
    </row>
  </sheetData>
  <mergeCells count="1">
    <mergeCell ref="D1:H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5D3A-6E64-4296-97BC-0999FFE9DE0C}">
  <sheetPr>
    <tabColor theme="7" tint="0.59999389629810485"/>
  </sheetPr>
  <dimension ref="A1:Q18"/>
  <sheetViews>
    <sheetView workbookViewId="0">
      <pane xSplit="1" topLeftCell="I1" activePane="topRight" state="frozen"/>
      <selection activeCell="I1" sqref="I1"/>
      <selection pane="topRight" activeCell="I1" sqref="I1"/>
    </sheetView>
    <sheetView workbookViewId="1"/>
  </sheetViews>
  <sheetFormatPr defaultColWidth="8.5546875" defaultRowHeight="14.4"/>
  <cols>
    <col min="1" max="1" width="12.88671875" bestFit="1" customWidth="1"/>
    <col min="8" max="8" width="29.88671875" customWidth="1"/>
    <col min="9" max="9" width="13.33203125" bestFit="1" customWidth="1"/>
    <col min="10" max="10" width="10.5546875" bestFit="1" customWidth="1"/>
    <col min="11" max="11" width="12" bestFit="1" customWidth="1"/>
    <col min="12" max="12" width="13.44140625" bestFit="1" customWidth="1"/>
    <col min="13" max="13" width="12.33203125" bestFit="1" customWidth="1"/>
    <col min="14" max="14" width="16" bestFit="1" customWidth="1"/>
    <col min="15" max="15" width="12.33203125" bestFit="1" customWidth="1"/>
    <col min="16" max="16" width="13.5546875" bestFit="1" customWidth="1"/>
    <col min="17" max="17" width="14.5546875" bestFit="1" customWidth="1"/>
  </cols>
  <sheetData>
    <row r="1" spans="1:17">
      <c r="A1" s="6" t="s">
        <v>341</v>
      </c>
      <c r="B1" s="7" t="s">
        <v>1123</v>
      </c>
      <c r="C1" s="7" t="s">
        <v>916</v>
      </c>
      <c r="D1" s="316" t="s">
        <v>1124</v>
      </c>
      <c r="E1" s="317"/>
      <c r="F1" s="317"/>
      <c r="G1" s="317"/>
      <c r="H1" s="318"/>
      <c r="I1" s="10" t="s">
        <v>1177</v>
      </c>
      <c r="J1" s="34" t="s">
        <v>1167</v>
      </c>
      <c r="K1" s="8" t="s">
        <v>1171</v>
      </c>
      <c r="L1" s="34" t="s">
        <v>1189</v>
      </c>
      <c r="M1" s="8" t="s">
        <v>1179</v>
      </c>
      <c r="N1" s="34" t="s">
        <v>1152</v>
      </c>
      <c r="O1" s="8" t="s">
        <v>1178</v>
      </c>
      <c r="P1" s="34" t="s">
        <v>1165</v>
      </c>
      <c r="Q1" s="8" t="s">
        <v>1192</v>
      </c>
    </row>
    <row r="2" spans="1:17" ht="39.6">
      <c r="A2" s="11"/>
      <c r="B2" s="12"/>
      <c r="C2" s="12"/>
      <c r="D2" s="13" t="s">
        <v>1132</v>
      </c>
      <c r="E2" s="14" t="s">
        <v>1133</v>
      </c>
      <c r="F2" s="14" t="s">
        <v>1134</v>
      </c>
      <c r="G2" s="15" t="s">
        <v>1135</v>
      </c>
      <c r="H2" s="16" t="s">
        <v>1136</v>
      </c>
      <c r="I2" s="19" t="s">
        <v>1137</v>
      </c>
      <c r="J2" s="35" t="s">
        <v>1137</v>
      </c>
      <c r="K2" s="17" t="s">
        <v>1137</v>
      </c>
      <c r="L2" s="35" t="s">
        <v>1137</v>
      </c>
      <c r="M2" s="17" t="s">
        <v>1137</v>
      </c>
      <c r="N2" s="35" t="s">
        <v>1137</v>
      </c>
      <c r="O2" s="17" t="s">
        <v>1137</v>
      </c>
      <c r="P2" s="35" t="s">
        <v>1137</v>
      </c>
      <c r="Q2" s="17" t="s">
        <v>1137</v>
      </c>
    </row>
    <row r="3" spans="1:17">
      <c r="A3" s="20"/>
      <c r="B3" s="21"/>
      <c r="C3" s="22"/>
      <c r="D3" s="23"/>
      <c r="E3" s="20"/>
      <c r="F3" s="20"/>
      <c r="G3" s="20"/>
      <c r="H3" s="24"/>
      <c r="I3" s="26"/>
      <c r="J3" s="25"/>
      <c r="K3" s="25"/>
      <c r="L3" s="25"/>
      <c r="M3" s="25"/>
      <c r="N3" s="25"/>
      <c r="O3" s="25"/>
      <c r="P3" s="25"/>
      <c r="Q3" s="25"/>
    </row>
    <row r="4" spans="1:17">
      <c r="A4" t="s">
        <v>365</v>
      </c>
      <c r="B4" s="22" t="s">
        <v>1181</v>
      </c>
      <c r="C4" s="22">
        <v>2020</v>
      </c>
      <c r="D4" s="27">
        <f>AVERAGE(I4,J4,K4,L4,M4,N4,O4,P4,Q4)</f>
        <v>54.75</v>
      </c>
      <c r="E4" s="28">
        <f>MEDIAN(I4,J4,K4,L4,M4,N4,O4,P4,Q4)</f>
        <v>54.75</v>
      </c>
      <c r="F4" s="28">
        <f>MIN(I4,J4,K4,L4,M4,N4,O4,P4,Q4)</f>
        <v>7.5</v>
      </c>
      <c r="G4" s="28">
        <f>MAX(I4,J4,K4,L4,M4,N4,O4,P4,Q4)</f>
        <v>102</v>
      </c>
      <c r="H4" s="24">
        <f>COUNT(I4,J4,K4,L4,M4,N4,O4,P4,Q4,#REF!,#REF!,#REF!,R4,V4,Z4,AD4,AH4,AL4,AP4)</f>
        <v>2</v>
      </c>
      <c r="I4" s="26"/>
      <c r="J4" s="25"/>
      <c r="K4" s="25"/>
      <c r="L4" s="25">
        <v>102</v>
      </c>
      <c r="M4" s="25"/>
      <c r="N4" s="25"/>
      <c r="O4" s="25">
        <v>7.5</v>
      </c>
      <c r="P4" s="25"/>
      <c r="Q4" s="25"/>
    </row>
    <row r="5" spans="1:17">
      <c r="A5" t="s">
        <v>1163</v>
      </c>
      <c r="B5" s="22" t="s">
        <v>1181</v>
      </c>
      <c r="C5" s="22">
        <v>2020</v>
      </c>
      <c r="D5" s="27">
        <f t="shared" ref="D5:D13" si="0">AVERAGE(I5,J5,K5,L5,M5,N5,O5,P5,Q5)</f>
        <v>8.0000000000000004E-4</v>
      </c>
      <c r="E5" s="28">
        <f t="shared" ref="E5:E13" si="1">MEDIAN(I5,J5,K5,L5,M5,N5,O5,P5,Q5)</f>
        <v>8.0000000000000004E-4</v>
      </c>
      <c r="F5" s="28">
        <f t="shared" ref="F5:F13" si="2">MIN(I5,J5,K5,L5,M5,N5,O5,P5,Q5)</f>
        <v>8.0000000000000004E-4</v>
      </c>
      <c r="G5" s="28">
        <f t="shared" ref="G5:G13" si="3">MAX(I5,J5,K5,L5,M5,N5,O5,P5,Q5)</f>
        <v>8.0000000000000004E-4</v>
      </c>
      <c r="H5" s="24">
        <f>COUNT(I5,J5,K5,L5,M5,N5,O5,P5,Q5,#REF!,#REF!,#REF!,R5,V5,Z5,AD5,AH5,AL5,AP5)</f>
        <v>1</v>
      </c>
      <c r="I5" s="26"/>
      <c r="J5" s="25"/>
      <c r="K5" s="25"/>
      <c r="L5" s="25">
        <v>8.0000000000000004E-4</v>
      </c>
      <c r="M5" s="25"/>
      <c r="N5" s="25"/>
      <c r="O5" s="25"/>
      <c r="P5" s="25"/>
      <c r="Q5" s="25"/>
    </row>
    <row r="6" spans="1:17">
      <c r="A6" t="s">
        <v>1079</v>
      </c>
      <c r="B6" s="22" t="s">
        <v>1181</v>
      </c>
      <c r="C6" s="22">
        <v>2020</v>
      </c>
      <c r="D6" s="27">
        <f t="shared" si="0"/>
        <v>634</v>
      </c>
      <c r="E6" s="28">
        <f t="shared" si="1"/>
        <v>634</v>
      </c>
      <c r="F6" s="28">
        <f t="shared" si="2"/>
        <v>634</v>
      </c>
      <c r="G6" s="28">
        <f t="shared" si="3"/>
        <v>634</v>
      </c>
      <c r="H6" s="24">
        <f>COUNT(I6,J6,K6,L6,M6,N6,O6,P6,Q6,#REF!,#REF!,#REF!,R6,V6,Z6,AD6,AH6,AL6,AP6)</f>
        <v>1</v>
      </c>
      <c r="I6" s="26"/>
      <c r="J6" s="25"/>
      <c r="K6" s="25"/>
      <c r="L6" s="25"/>
      <c r="M6" s="25">
        <v>634</v>
      </c>
      <c r="N6" s="25"/>
      <c r="O6" s="25"/>
      <c r="P6" s="25"/>
      <c r="Q6" s="25"/>
    </row>
    <row r="7" spans="1:17">
      <c r="A7" t="s">
        <v>1077</v>
      </c>
      <c r="B7" s="22" t="s">
        <v>1181</v>
      </c>
      <c r="C7" s="22">
        <v>2020</v>
      </c>
      <c r="D7" s="27">
        <f t="shared" si="0"/>
        <v>6.61</v>
      </c>
      <c r="E7" s="28">
        <f t="shared" si="1"/>
        <v>6.61</v>
      </c>
      <c r="F7" s="28">
        <f t="shared" si="2"/>
        <v>6.61</v>
      </c>
      <c r="G7" s="28">
        <f t="shared" si="3"/>
        <v>6.61</v>
      </c>
      <c r="H7" s="24">
        <f>COUNT(I7,J7,K7,L7,M7,N7,O7,P7,Q7,#REF!,#REF!,#REF!,R7,V7,Z7,AD7,AH7,AL7,AP7)</f>
        <v>1</v>
      </c>
      <c r="I7" s="26"/>
      <c r="J7" s="25"/>
      <c r="K7" s="25"/>
      <c r="L7" s="25"/>
      <c r="M7" s="25">
        <v>6.61</v>
      </c>
      <c r="N7" s="25"/>
      <c r="O7" s="25"/>
      <c r="P7" s="25"/>
      <c r="Q7" s="25"/>
    </row>
    <row r="8" spans="1:17">
      <c r="A8" t="s">
        <v>1087</v>
      </c>
      <c r="B8" s="22" t="s">
        <v>1181</v>
      </c>
      <c r="C8" s="22">
        <v>2020</v>
      </c>
      <c r="D8" s="27">
        <f t="shared" si="0"/>
        <v>62.833333333333336</v>
      </c>
      <c r="E8" s="28">
        <f t="shared" si="1"/>
        <v>65.166666666666671</v>
      </c>
      <c r="F8" s="28">
        <f t="shared" si="2"/>
        <v>48</v>
      </c>
      <c r="G8" s="28">
        <f t="shared" si="3"/>
        <v>73</v>
      </c>
      <c r="H8" s="24">
        <f>COUNT(I8,J8,K8,L8,M8,N8,O8,P8,Q8,#REF!,#REF!,#REF!,R8,V8,Z8,AD8,AH8,AL8,AP8)</f>
        <v>4</v>
      </c>
      <c r="I8" s="26">
        <v>73</v>
      </c>
      <c r="J8" s="25"/>
      <c r="K8" s="25">
        <v>57.333333333333336</v>
      </c>
      <c r="L8" s="25"/>
      <c r="M8" s="25"/>
      <c r="N8" s="25"/>
      <c r="O8" s="25">
        <v>48</v>
      </c>
      <c r="P8" s="25"/>
      <c r="Q8" s="25">
        <v>73</v>
      </c>
    </row>
    <row r="9" spans="1:17">
      <c r="A9" t="s">
        <v>1091</v>
      </c>
      <c r="B9" s="22" t="s">
        <v>1181</v>
      </c>
      <c r="C9" s="22">
        <v>2020</v>
      </c>
      <c r="D9" s="27">
        <f t="shared" si="0"/>
        <v>5.7528000000000006</v>
      </c>
      <c r="E9" s="28">
        <f t="shared" si="1"/>
        <v>5.32</v>
      </c>
      <c r="F9" s="28">
        <f t="shared" si="2"/>
        <v>0.71399999999999997</v>
      </c>
      <c r="G9" s="28">
        <f t="shared" si="3"/>
        <v>13.41</v>
      </c>
      <c r="H9" s="24">
        <f>COUNT(I9,J9,K9,L9,M9,N9,O9,P9,Q9,#REF!,#REF!,#REF!,R9,V9,Z9,AD9,AH9,AL9,AP9)</f>
        <v>5</v>
      </c>
      <c r="I9" s="26"/>
      <c r="J9" s="25">
        <v>0.71399999999999997</v>
      </c>
      <c r="K9" s="25"/>
      <c r="L9" s="25">
        <v>5.32</v>
      </c>
      <c r="M9" s="25">
        <v>13.41</v>
      </c>
      <c r="N9" s="25">
        <v>5.32</v>
      </c>
      <c r="O9" s="25"/>
      <c r="P9" s="25">
        <v>4</v>
      </c>
      <c r="Q9" s="25"/>
    </row>
    <row r="10" spans="1:17">
      <c r="A10" t="s">
        <v>1099</v>
      </c>
      <c r="B10" s="22" t="s">
        <v>1181</v>
      </c>
      <c r="C10" s="22">
        <v>2020</v>
      </c>
      <c r="D10" s="27">
        <f t="shared" si="0"/>
        <v>10.62</v>
      </c>
      <c r="E10" s="28">
        <f t="shared" si="1"/>
        <v>10.62</v>
      </c>
      <c r="F10" s="28">
        <f t="shared" si="2"/>
        <v>10.62</v>
      </c>
      <c r="G10" s="28">
        <f t="shared" si="3"/>
        <v>10.62</v>
      </c>
      <c r="H10" s="24">
        <f>COUNT(I10,J10,K10,L10,M10,N10,O10,P10,Q10,#REF!,#REF!,#REF!,R10,V10,Z10,AD10,AH10,AL10,AP10)</f>
        <v>1</v>
      </c>
      <c r="I10" s="26"/>
      <c r="J10" s="25"/>
      <c r="K10" s="25"/>
      <c r="L10" s="25"/>
      <c r="M10" s="25">
        <v>10.62</v>
      </c>
      <c r="N10" s="25"/>
      <c r="O10" s="25"/>
      <c r="P10" s="25"/>
      <c r="Q10" s="25"/>
    </row>
    <row r="11" spans="1:17">
      <c r="A11" t="s">
        <v>1103</v>
      </c>
      <c r="B11" s="22" t="s">
        <v>1181</v>
      </c>
      <c r="C11" s="22">
        <v>2020</v>
      </c>
      <c r="D11" s="27">
        <f t="shared" si="0"/>
        <v>334</v>
      </c>
      <c r="E11" s="28">
        <f t="shared" si="1"/>
        <v>334</v>
      </c>
      <c r="F11" s="28">
        <f t="shared" si="2"/>
        <v>334</v>
      </c>
      <c r="G11" s="28">
        <f t="shared" si="3"/>
        <v>334</v>
      </c>
      <c r="H11" s="24">
        <f>COUNT(I11,J11,K11,L11,M11,N11,O11,P11,Q11,#REF!,#REF!,#REF!,R11,V11,Z11,AD11,AH11,AL11,AP11)</f>
        <v>1</v>
      </c>
      <c r="I11" s="26"/>
      <c r="J11" s="25"/>
      <c r="K11" s="25"/>
      <c r="L11" s="25"/>
      <c r="M11" s="25">
        <v>334</v>
      </c>
      <c r="N11" s="25"/>
      <c r="O11" s="25"/>
      <c r="P11" s="25"/>
      <c r="Q11" s="25"/>
    </row>
    <row r="12" spans="1:17">
      <c r="A12" t="s">
        <v>1117</v>
      </c>
      <c r="B12" s="22" t="s">
        <v>1181</v>
      </c>
      <c r="C12" s="22">
        <v>2020</v>
      </c>
      <c r="D12" s="27">
        <f t="shared" si="0"/>
        <v>7.5</v>
      </c>
      <c r="E12" s="28">
        <f t="shared" si="1"/>
        <v>7.5</v>
      </c>
      <c r="F12" s="28">
        <f t="shared" si="2"/>
        <v>7.5</v>
      </c>
      <c r="G12" s="28">
        <f t="shared" si="3"/>
        <v>7.5</v>
      </c>
      <c r="H12" s="24">
        <f>COUNT(I12,J12,K12,L12,M12,N12,O12,P12,Q12,#REF!,#REF!,#REF!,R12,V12,Z12,AD12,AH12,AL12,AP12)</f>
        <v>1</v>
      </c>
      <c r="I12" s="26"/>
      <c r="J12" s="25"/>
      <c r="K12" s="25"/>
      <c r="L12" s="25"/>
      <c r="M12" s="25">
        <v>7.5</v>
      </c>
      <c r="N12" s="25"/>
      <c r="O12" s="25"/>
      <c r="P12" s="25"/>
      <c r="Q12" s="25"/>
    </row>
    <row r="13" spans="1:17">
      <c r="A13" t="s">
        <v>1150</v>
      </c>
      <c r="B13" s="22" t="s">
        <v>1181</v>
      </c>
      <c r="C13" s="22">
        <v>2020</v>
      </c>
      <c r="D13" s="27">
        <f t="shared" si="0"/>
        <v>83.87</v>
      </c>
      <c r="E13" s="28">
        <f t="shared" si="1"/>
        <v>103.08</v>
      </c>
      <c r="F13" s="28">
        <f t="shared" si="2"/>
        <v>5.32</v>
      </c>
      <c r="G13" s="28">
        <f t="shared" si="3"/>
        <v>143.21</v>
      </c>
      <c r="H13" s="24">
        <f>COUNT(I13,J13,K13,L13,M13,N13,O13,P13,Q13,#REF!,#REF!,#REF!,R13,V13,Z13,AD13,AH13,AL13,AP13)</f>
        <v>3</v>
      </c>
      <c r="I13" s="26"/>
      <c r="J13" s="25">
        <v>5.32</v>
      </c>
      <c r="K13" s="25"/>
      <c r="L13" s="25">
        <v>103.08</v>
      </c>
      <c r="M13" s="25">
        <v>143.21</v>
      </c>
      <c r="N13" s="25"/>
      <c r="O13" s="25"/>
      <c r="P13" s="25"/>
      <c r="Q13" s="25"/>
    </row>
    <row r="14" spans="1:17">
      <c r="B14" s="22"/>
      <c r="C14" s="22"/>
      <c r="D14" s="27"/>
      <c r="E14" s="28"/>
      <c r="F14" s="28"/>
      <c r="G14" s="28"/>
      <c r="H14" s="24"/>
      <c r="I14" s="26"/>
      <c r="J14" s="25"/>
      <c r="K14" s="25"/>
      <c r="L14" s="25"/>
      <c r="M14" s="25"/>
      <c r="N14" s="25"/>
      <c r="O14" s="25"/>
      <c r="P14" s="25"/>
      <c r="Q14" s="25"/>
    </row>
    <row r="15" spans="1:17">
      <c r="B15" s="22"/>
      <c r="C15" s="22"/>
      <c r="D15" s="27"/>
      <c r="E15" s="28"/>
      <c r="F15" s="28"/>
      <c r="G15" s="28"/>
      <c r="H15" s="24"/>
      <c r="I15" s="26"/>
      <c r="J15" s="25"/>
      <c r="K15" s="25"/>
      <c r="L15" s="25"/>
      <c r="M15" s="25"/>
      <c r="N15" s="25"/>
      <c r="O15" s="25"/>
      <c r="P15" s="25"/>
      <c r="Q15" s="25"/>
    </row>
    <row r="16" spans="1:17" ht="43.2">
      <c r="A16" s="45" t="s">
        <v>1091</v>
      </c>
      <c r="B16" s="46" t="s">
        <v>1181</v>
      </c>
      <c r="C16" s="46">
        <v>2050</v>
      </c>
      <c r="D16" s="47">
        <f>AVERAGE(F16:G16)</f>
        <v>0.35699999999999998</v>
      </c>
      <c r="E16" s="48">
        <f>AVERAGE(F16:G16)</f>
        <v>0.35699999999999998</v>
      </c>
      <c r="F16" s="48">
        <v>0</v>
      </c>
      <c r="G16" s="48">
        <f>F9</f>
        <v>0.71399999999999997</v>
      </c>
      <c r="H16" s="44" t="s">
        <v>1182</v>
      </c>
      <c r="I16" s="26"/>
      <c r="J16" s="25"/>
      <c r="K16" s="25"/>
      <c r="L16" s="25"/>
      <c r="M16" s="25"/>
      <c r="N16" s="25"/>
      <c r="O16" s="25"/>
      <c r="P16" s="25"/>
      <c r="Q16" s="25"/>
    </row>
    <row r="17" spans="1:17" ht="43.2">
      <c r="A17" s="45" t="s">
        <v>1087</v>
      </c>
      <c r="B17" s="46" t="s">
        <v>1181</v>
      </c>
      <c r="C17" s="46">
        <v>2050</v>
      </c>
      <c r="D17" s="47">
        <f>AVERAGE(F17:G17)</f>
        <v>29</v>
      </c>
      <c r="E17" s="48">
        <f>AVERAGE(F17:G17)</f>
        <v>29</v>
      </c>
      <c r="F17" s="48">
        <v>10</v>
      </c>
      <c r="G17" s="48">
        <f>F8</f>
        <v>48</v>
      </c>
      <c r="H17" s="44" t="s">
        <v>1182</v>
      </c>
      <c r="I17" s="40"/>
      <c r="J17" s="24"/>
      <c r="K17" s="24"/>
      <c r="L17" s="24"/>
      <c r="M17" s="24"/>
      <c r="N17" s="24"/>
      <c r="O17" s="24"/>
      <c r="P17" s="24"/>
      <c r="Q17" s="24"/>
    </row>
    <row r="18" spans="1:17">
      <c r="A18" s="29"/>
      <c r="B18" s="30"/>
      <c r="C18" s="30"/>
      <c r="D18" s="37"/>
      <c r="E18" s="29"/>
      <c r="F18" s="29"/>
      <c r="G18" s="29"/>
      <c r="H18" s="31"/>
      <c r="I18" s="33"/>
      <c r="J18" s="32"/>
      <c r="K18" s="32"/>
      <c r="L18" s="32"/>
      <c r="M18" s="32"/>
      <c r="N18" s="32"/>
      <c r="O18" s="32"/>
      <c r="P18" s="32"/>
      <c r="Q18" s="32"/>
    </row>
  </sheetData>
  <mergeCells count="1">
    <mergeCell ref="D1:H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8175-BEA9-4050-B605-DBEB47BBA540}">
  <sheetPr>
    <tabColor theme="7" tint="0.59999389629810485"/>
  </sheetPr>
  <dimension ref="A1:I5"/>
  <sheetViews>
    <sheetView zoomScale="115" zoomScaleNormal="115" workbookViewId="0">
      <pane xSplit="1" topLeftCell="B1" activePane="topRight" state="frozen"/>
      <selection activeCell="I1" sqref="I1"/>
      <selection pane="topRight" activeCell="A5" sqref="A5"/>
    </sheetView>
    <sheetView workbookViewId="1"/>
  </sheetViews>
  <sheetFormatPr defaultColWidth="8.5546875" defaultRowHeight="14.4"/>
  <cols>
    <col min="1" max="1" width="12.88671875" bestFit="1" customWidth="1"/>
    <col min="5" max="5" width="12" bestFit="1" customWidth="1"/>
    <col min="8" max="8" width="35.88671875" customWidth="1"/>
    <col min="9" max="9" width="20.109375" bestFit="1" customWidth="1"/>
  </cols>
  <sheetData>
    <row r="1" spans="1:9">
      <c r="A1" s="6" t="s">
        <v>341</v>
      </c>
      <c r="B1" s="7" t="s">
        <v>1123</v>
      </c>
      <c r="C1" s="7" t="s">
        <v>916</v>
      </c>
      <c r="D1" s="316" t="s">
        <v>1124</v>
      </c>
      <c r="E1" s="317"/>
      <c r="F1" s="317"/>
      <c r="G1" s="317"/>
      <c r="H1" s="318"/>
      <c r="I1" s="8" t="s">
        <v>1193</v>
      </c>
    </row>
    <row r="2" spans="1:9" ht="39.6">
      <c r="A2" s="11"/>
      <c r="B2" s="12"/>
      <c r="C2" s="12"/>
      <c r="D2" s="13" t="s">
        <v>1132</v>
      </c>
      <c r="E2" s="14" t="s">
        <v>1133</v>
      </c>
      <c r="F2" s="14" t="s">
        <v>1134</v>
      </c>
      <c r="G2" s="15" t="s">
        <v>1135</v>
      </c>
      <c r="H2" s="16" t="s">
        <v>1136</v>
      </c>
      <c r="I2" s="17" t="s">
        <v>1137</v>
      </c>
    </row>
    <row r="3" spans="1:9">
      <c r="A3" s="20"/>
      <c r="B3" s="21"/>
      <c r="C3" s="22"/>
      <c r="D3" s="23"/>
      <c r="E3" s="20"/>
      <c r="F3" s="20"/>
      <c r="G3" s="20"/>
      <c r="H3" s="24"/>
      <c r="I3" s="4"/>
    </row>
    <row r="4" spans="1:9" ht="28.8">
      <c r="A4" t="s">
        <v>1091</v>
      </c>
      <c r="B4" s="22" t="s">
        <v>1181</v>
      </c>
      <c r="C4" s="22">
        <v>2050</v>
      </c>
      <c r="D4" s="27">
        <f>G4/2</f>
        <v>1.2176050152787866E-6</v>
      </c>
      <c r="E4" s="28">
        <f>G4/2</f>
        <v>1.2176050152787866E-6</v>
      </c>
      <c r="F4" s="28">
        <f>I4</f>
        <v>0</v>
      </c>
      <c r="G4" s="28">
        <v>2.4352100305575732E-6</v>
      </c>
      <c r="H4" s="44" t="s">
        <v>1194</v>
      </c>
      <c r="I4" s="4">
        <v>0</v>
      </c>
    </row>
    <row r="5" spans="1:9">
      <c r="A5" s="29"/>
      <c r="B5" s="30"/>
      <c r="C5" s="30"/>
      <c r="D5" s="37"/>
      <c r="E5" s="29"/>
      <c r="F5" s="29"/>
      <c r="G5" s="29"/>
      <c r="H5" s="31"/>
      <c r="I5" s="5"/>
    </row>
  </sheetData>
  <mergeCells count="1">
    <mergeCell ref="D1:H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1067-0637-4913-828E-EEB495CDE699}">
  <sheetPr>
    <tabColor theme="7" tint="0.39997558519241921"/>
  </sheetPr>
  <dimension ref="A1:Q15"/>
  <sheetViews>
    <sheetView workbookViewId="0">
      <pane xSplit="1" topLeftCell="B1" activePane="topRight" state="frozen"/>
      <selection activeCell="I1" sqref="I1"/>
      <selection pane="topRight" activeCell="I1" sqref="I1"/>
    </sheetView>
    <sheetView workbookViewId="1"/>
  </sheetViews>
  <sheetFormatPr defaultColWidth="8.5546875" defaultRowHeight="14.4"/>
  <cols>
    <col min="1" max="1" width="12.88671875" bestFit="1" customWidth="1"/>
    <col min="9" max="9" width="9.44140625" bestFit="1" customWidth="1"/>
    <col min="10" max="10" width="13.33203125" bestFit="1" customWidth="1"/>
    <col min="11" max="11" width="16.5546875" bestFit="1" customWidth="1"/>
    <col min="12" max="12" width="16.88671875" bestFit="1" customWidth="1"/>
    <col min="13" max="13" width="25.88671875" bestFit="1" customWidth="1"/>
    <col min="14" max="14" width="16.5546875" bestFit="1" customWidth="1"/>
    <col min="15" max="15" width="20.109375" bestFit="1" customWidth="1"/>
    <col min="16" max="16" width="27" bestFit="1" customWidth="1"/>
    <col min="17" max="17" width="19.109375" bestFit="1" customWidth="1"/>
  </cols>
  <sheetData>
    <row r="1" spans="1:17">
      <c r="A1" s="6" t="s">
        <v>341</v>
      </c>
      <c r="B1" s="7" t="s">
        <v>1123</v>
      </c>
      <c r="C1" s="7" t="s">
        <v>916</v>
      </c>
      <c r="D1" s="316" t="s">
        <v>1124</v>
      </c>
      <c r="E1" s="317"/>
      <c r="F1" s="317"/>
      <c r="G1" s="317"/>
      <c r="H1" s="318"/>
      <c r="I1" s="8" t="s">
        <v>1195</v>
      </c>
      <c r="J1" s="9" t="s">
        <v>1196</v>
      </c>
      <c r="K1" s="10" t="s">
        <v>1197</v>
      </c>
      <c r="L1" s="9" t="s">
        <v>1198</v>
      </c>
      <c r="M1" s="10" t="s">
        <v>1199</v>
      </c>
      <c r="N1" s="9" t="s">
        <v>1200</v>
      </c>
      <c r="O1" s="10" t="s">
        <v>1201</v>
      </c>
      <c r="P1" s="9" t="s">
        <v>1202</v>
      </c>
      <c r="Q1" s="8" t="s">
        <v>1203</v>
      </c>
    </row>
    <row r="2" spans="1:17" ht="87" customHeight="1">
      <c r="A2" s="11"/>
      <c r="B2" s="12"/>
      <c r="C2" s="12"/>
      <c r="D2" s="13" t="s">
        <v>1132</v>
      </c>
      <c r="E2" s="14" t="s">
        <v>1133</v>
      </c>
      <c r="F2" s="14" t="s">
        <v>1134</v>
      </c>
      <c r="G2" s="15" t="s">
        <v>1135</v>
      </c>
      <c r="H2" s="16" t="s">
        <v>1136</v>
      </c>
      <c r="I2" s="17" t="s">
        <v>1137</v>
      </c>
      <c r="J2" s="18" t="s">
        <v>1137</v>
      </c>
      <c r="K2" s="19" t="s">
        <v>1137</v>
      </c>
      <c r="L2" s="18" t="s">
        <v>1137</v>
      </c>
      <c r="M2" s="19" t="s">
        <v>1137</v>
      </c>
      <c r="N2" s="18" t="s">
        <v>1137</v>
      </c>
      <c r="O2" s="19" t="s">
        <v>1137</v>
      </c>
      <c r="P2" s="18" t="s">
        <v>1137</v>
      </c>
      <c r="Q2" s="17" t="s">
        <v>1137</v>
      </c>
    </row>
    <row r="3" spans="1:17">
      <c r="A3" s="20"/>
      <c r="B3" s="21"/>
      <c r="C3" s="22"/>
      <c r="D3" s="23"/>
      <c r="E3" s="20"/>
      <c r="F3" s="20"/>
      <c r="G3" s="20"/>
      <c r="H3" s="24"/>
      <c r="I3" s="25"/>
      <c r="J3" s="26"/>
      <c r="K3" s="26"/>
      <c r="L3" s="26"/>
      <c r="M3" s="26"/>
      <c r="N3" s="26"/>
      <c r="O3" s="26"/>
      <c r="P3" s="26"/>
      <c r="Q3" s="25"/>
    </row>
    <row r="4" spans="1:17">
      <c r="A4" t="s">
        <v>365</v>
      </c>
      <c r="B4" s="22" t="s">
        <v>1181</v>
      </c>
      <c r="C4" s="22">
        <v>2020</v>
      </c>
      <c r="D4" s="27">
        <f t="shared" ref="D4:D14" si="0">AVERAGE(I4,J4,K4,L4,M4,N4,O4,P4,Q4,R4,V4,Z4,AD4,AH4,AL4,AP4,AT4,AX4)</f>
        <v>33000</v>
      </c>
      <c r="E4" s="28">
        <f t="shared" ref="E4:E14" si="1">MEDIAN(I4,J4,K4,L4,M4,N4,O4,P4,Q4,R4,V4,Z4,AD4,AH4,AL4,AP4,AT4,AX4)</f>
        <v>33000</v>
      </c>
      <c r="F4" s="28">
        <f t="shared" ref="F4:F14" si="2">MIN(I4,J4,K4,L4,M4,N4,O4,P4,Q4,R4,V4,Z4,AD4,AH4,AL4,AP4,AT4,AX4)</f>
        <v>33000</v>
      </c>
      <c r="G4" s="28">
        <f t="shared" ref="G4:G14" si="3">MAX(I4,J4,K4,L4,M4,N4,O4,P4,Q4,R4,V4,Z4,AD4,AH4,AL4,AP4,AT4,AX4)</f>
        <v>33000</v>
      </c>
      <c r="H4" s="24">
        <f t="shared" ref="H4:H14" si="4">COUNT(I4,J4,K4,L4,M4,N4,O4,P4,Q4,R4,V4,Z4,AD4,AH4,AL4,AP4,AT4,AX4,BB4)</f>
        <v>1</v>
      </c>
      <c r="I4" s="25">
        <v>33000</v>
      </c>
      <c r="J4" s="26"/>
      <c r="K4" s="26"/>
      <c r="L4" s="26"/>
      <c r="M4" s="26"/>
      <c r="N4" s="26"/>
      <c r="O4" s="26"/>
      <c r="P4" s="26"/>
      <c r="Q4" s="25"/>
    </row>
    <row r="5" spans="1:17">
      <c r="A5" t="s">
        <v>1079</v>
      </c>
      <c r="B5" s="22" t="s">
        <v>1181</v>
      </c>
      <c r="C5" s="22">
        <v>2020</v>
      </c>
      <c r="D5" s="27">
        <f t="shared" si="0"/>
        <v>3700</v>
      </c>
      <c r="E5" s="28">
        <f t="shared" si="1"/>
        <v>3700</v>
      </c>
      <c r="F5" s="28">
        <f t="shared" si="2"/>
        <v>3700</v>
      </c>
      <c r="G5" s="28">
        <f t="shared" si="3"/>
        <v>3700</v>
      </c>
      <c r="H5" s="24">
        <f t="shared" si="4"/>
        <v>1</v>
      </c>
      <c r="I5" s="25">
        <v>3700</v>
      </c>
      <c r="J5" s="26"/>
      <c r="K5" s="26"/>
      <c r="L5" s="26"/>
      <c r="M5" s="26"/>
      <c r="N5" s="26"/>
      <c r="O5" s="26"/>
      <c r="P5" s="26"/>
      <c r="Q5" s="25"/>
    </row>
    <row r="6" spans="1:17">
      <c r="A6" t="s">
        <v>369</v>
      </c>
      <c r="B6" s="22" t="s">
        <v>1181</v>
      </c>
      <c r="C6" s="22">
        <v>2020</v>
      </c>
      <c r="D6" s="27">
        <f t="shared" si="0"/>
        <v>2600</v>
      </c>
      <c r="E6" s="28">
        <f t="shared" si="1"/>
        <v>2600</v>
      </c>
      <c r="F6" s="28">
        <f t="shared" si="2"/>
        <v>2600</v>
      </c>
      <c r="G6" s="28">
        <f t="shared" si="3"/>
        <v>2600</v>
      </c>
      <c r="H6" s="24">
        <f t="shared" si="4"/>
        <v>1</v>
      </c>
      <c r="I6" s="25">
        <v>2600</v>
      </c>
      <c r="J6" s="26"/>
      <c r="K6" s="26"/>
      <c r="L6" s="26"/>
      <c r="M6" s="26"/>
      <c r="N6" s="26"/>
      <c r="O6" s="26"/>
      <c r="P6" s="26"/>
      <c r="Q6" s="25"/>
    </row>
    <row r="7" spans="1:17">
      <c r="A7" t="s">
        <v>1098</v>
      </c>
      <c r="B7" s="22" t="s">
        <v>1181</v>
      </c>
      <c r="C7" s="22">
        <v>2020</v>
      </c>
      <c r="D7" s="27">
        <f t="shared" si="0"/>
        <v>5700</v>
      </c>
      <c r="E7" s="28">
        <f t="shared" si="1"/>
        <v>5700</v>
      </c>
      <c r="F7" s="28">
        <f t="shared" si="2"/>
        <v>5700</v>
      </c>
      <c r="G7" s="28">
        <f t="shared" si="3"/>
        <v>5700</v>
      </c>
      <c r="H7" s="24">
        <f t="shared" si="4"/>
        <v>1</v>
      </c>
      <c r="I7" s="25">
        <v>5700</v>
      </c>
      <c r="J7" s="26"/>
      <c r="K7" s="26"/>
      <c r="L7" s="26"/>
      <c r="M7" s="26"/>
      <c r="N7" s="26"/>
      <c r="O7" s="26"/>
      <c r="P7" s="26"/>
      <c r="Q7" s="25"/>
    </row>
    <row r="8" spans="1:17">
      <c r="A8" t="s">
        <v>1099</v>
      </c>
      <c r="B8" s="22" t="s">
        <v>1181</v>
      </c>
      <c r="C8" s="22">
        <v>2020</v>
      </c>
      <c r="D8" s="27">
        <f t="shared" si="0"/>
        <v>56</v>
      </c>
      <c r="E8" s="28">
        <f t="shared" si="1"/>
        <v>56</v>
      </c>
      <c r="F8" s="28">
        <f t="shared" si="2"/>
        <v>56</v>
      </c>
      <c r="G8" s="28">
        <f t="shared" si="3"/>
        <v>56</v>
      </c>
      <c r="H8" s="24">
        <f t="shared" si="4"/>
        <v>1</v>
      </c>
      <c r="I8" s="25">
        <v>56</v>
      </c>
      <c r="J8" s="26"/>
      <c r="K8" s="26"/>
      <c r="L8" s="26"/>
      <c r="M8" s="26"/>
      <c r="N8" s="26"/>
      <c r="O8" s="26"/>
      <c r="P8" s="26"/>
      <c r="Q8" s="25"/>
    </row>
    <row r="9" spans="1:17">
      <c r="A9" t="s">
        <v>1103</v>
      </c>
      <c r="B9" s="22" t="s">
        <v>1181</v>
      </c>
      <c r="C9" s="22">
        <v>2020</v>
      </c>
      <c r="D9" s="27">
        <f t="shared" si="0"/>
        <v>1800</v>
      </c>
      <c r="E9" s="28">
        <f t="shared" si="1"/>
        <v>1800</v>
      </c>
      <c r="F9" s="28">
        <f t="shared" si="2"/>
        <v>1800</v>
      </c>
      <c r="G9" s="28">
        <f t="shared" si="3"/>
        <v>1800</v>
      </c>
      <c r="H9" s="24">
        <f t="shared" si="4"/>
        <v>1</v>
      </c>
      <c r="I9" s="25">
        <v>1800</v>
      </c>
      <c r="J9" s="26"/>
      <c r="K9" s="26"/>
      <c r="L9" s="26"/>
      <c r="M9" s="26"/>
      <c r="N9" s="26"/>
      <c r="O9" s="26"/>
      <c r="P9" s="26"/>
      <c r="Q9" s="25"/>
    </row>
    <row r="10" spans="1:17">
      <c r="A10" t="s">
        <v>1104</v>
      </c>
      <c r="B10" s="22" t="s">
        <v>1181</v>
      </c>
      <c r="C10" s="22">
        <v>2020</v>
      </c>
      <c r="D10" s="27">
        <f t="shared" si="0"/>
        <v>140</v>
      </c>
      <c r="E10" s="28">
        <f t="shared" si="1"/>
        <v>140</v>
      </c>
      <c r="F10" s="28">
        <f t="shared" si="2"/>
        <v>140</v>
      </c>
      <c r="G10" s="28">
        <f t="shared" si="3"/>
        <v>140</v>
      </c>
      <c r="H10" s="24">
        <f t="shared" si="4"/>
        <v>1</v>
      </c>
      <c r="I10" s="25">
        <v>140</v>
      </c>
      <c r="J10" s="26"/>
      <c r="K10" s="26"/>
      <c r="L10" s="26"/>
      <c r="M10" s="26"/>
      <c r="N10" s="26"/>
      <c r="O10" s="26"/>
      <c r="P10" s="26"/>
      <c r="Q10" s="25"/>
    </row>
    <row r="11" spans="1:17">
      <c r="A11" t="s">
        <v>1113</v>
      </c>
      <c r="B11" s="22" t="s">
        <v>1181</v>
      </c>
      <c r="C11" s="22">
        <v>2020</v>
      </c>
      <c r="D11" s="27">
        <f t="shared" si="0"/>
        <v>37.128333333333337</v>
      </c>
      <c r="E11" s="28">
        <f t="shared" si="1"/>
        <v>26.5</v>
      </c>
      <c r="F11" s="28">
        <f t="shared" si="2"/>
        <v>16</v>
      </c>
      <c r="G11" s="28">
        <f t="shared" si="3"/>
        <v>120.19000000000001</v>
      </c>
      <c r="H11" s="24">
        <f t="shared" si="4"/>
        <v>9</v>
      </c>
      <c r="I11" s="25">
        <v>16</v>
      </c>
      <c r="J11" s="26">
        <v>26.5</v>
      </c>
      <c r="K11" s="26">
        <v>28</v>
      </c>
      <c r="L11" s="26">
        <v>22.715</v>
      </c>
      <c r="M11" s="26">
        <v>30.449999999999996</v>
      </c>
      <c r="N11" s="26">
        <v>23.204999999999998</v>
      </c>
      <c r="O11" s="26">
        <v>47.74</v>
      </c>
      <c r="P11" s="26">
        <v>19.355</v>
      </c>
      <c r="Q11" s="25">
        <v>120.19000000000001</v>
      </c>
    </row>
    <row r="12" spans="1:17">
      <c r="A12" t="s">
        <v>1118</v>
      </c>
      <c r="B12" s="22" t="s">
        <v>1181</v>
      </c>
      <c r="C12" s="22">
        <v>2020</v>
      </c>
      <c r="D12" s="27">
        <f t="shared" si="0"/>
        <v>0</v>
      </c>
      <c r="E12" s="28">
        <f t="shared" si="1"/>
        <v>0</v>
      </c>
      <c r="F12" s="28">
        <f t="shared" si="2"/>
        <v>0</v>
      </c>
      <c r="G12" s="28">
        <f t="shared" si="3"/>
        <v>0</v>
      </c>
      <c r="H12" s="24">
        <f t="shared" si="4"/>
        <v>1</v>
      </c>
      <c r="I12" s="25">
        <v>0</v>
      </c>
      <c r="J12" s="26"/>
      <c r="K12" s="26"/>
      <c r="L12" s="26"/>
      <c r="M12" s="26"/>
      <c r="N12" s="26"/>
      <c r="O12" s="26"/>
      <c r="P12" s="26"/>
      <c r="Q12" s="25"/>
    </row>
    <row r="13" spans="1:17">
      <c r="A13" t="s">
        <v>1120</v>
      </c>
      <c r="B13" s="22" t="s">
        <v>1181</v>
      </c>
      <c r="C13" s="22">
        <v>2020</v>
      </c>
      <c r="D13" s="27">
        <f t="shared" si="0"/>
        <v>1.7</v>
      </c>
      <c r="E13" s="28">
        <f t="shared" si="1"/>
        <v>1.7</v>
      </c>
      <c r="F13" s="28">
        <f t="shared" si="2"/>
        <v>1.7</v>
      </c>
      <c r="G13" s="28">
        <f t="shared" si="3"/>
        <v>1.7</v>
      </c>
      <c r="H13" s="24">
        <f t="shared" si="4"/>
        <v>1</v>
      </c>
      <c r="I13" s="25">
        <v>1.7</v>
      </c>
      <c r="J13" s="26"/>
      <c r="K13" s="26"/>
      <c r="L13" s="26"/>
      <c r="M13" s="26"/>
      <c r="N13" s="26"/>
      <c r="O13" s="26"/>
      <c r="P13" s="26"/>
      <c r="Q13" s="25"/>
    </row>
    <row r="14" spans="1:17">
      <c r="A14" t="s">
        <v>368</v>
      </c>
      <c r="B14" s="22" t="s">
        <v>1181</v>
      </c>
      <c r="C14" s="22">
        <v>2020</v>
      </c>
      <c r="D14" s="27">
        <f t="shared" si="0"/>
        <v>1400</v>
      </c>
      <c r="E14" s="28">
        <f t="shared" si="1"/>
        <v>1400</v>
      </c>
      <c r="F14" s="28">
        <f t="shared" si="2"/>
        <v>1400</v>
      </c>
      <c r="G14" s="28">
        <f t="shared" si="3"/>
        <v>1400</v>
      </c>
      <c r="H14" s="24">
        <f t="shared" si="4"/>
        <v>1</v>
      </c>
      <c r="I14" s="25">
        <v>1400</v>
      </c>
      <c r="J14" s="26"/>
      <c r="K14" s="26"/>
      <c r="L14" s="26"/>
      <c r="M14" s="26"/>
      <c r="N14" s="26"/>
      <c r="O14" s="26"/>
      <c r="P14" s="26"/>
      <c r="Q14" s="25"/>
    </row>
    <row r="15" spans="1:17">
      <c r="A15" s="29"/>
      <c r="B15" s="30"/>
      <c r="C15" s="30"/>
      <c r="D15" s="29"/>
      <c r="E15" s="29"/>
      <c r="F15" s="29"/>
      <c r="G15" s="29"/>
      <c r="H15" s="31"/>
      <c r="I15" s="32"/>
      <c r="J15" s="33"/>
      <c r="K15" s="33"/>
      <c r="L15" s="33"/>
      <c r="M15" s="33"/>
      <c r="N15" s="33"/>
      <c r="O15" s="33"/>
      <c r="P15" s="33"/>
      <c r="Q15" s="32"/>
    </row>
  </sheetData>
  <mergeCells count="1">
    <mergeCell ref="D1:H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F1E8-3BCF-431E-8E93-103EF2E79CCC}">
  <sheetPr>
    <tabColor theme="7" tint="0.39997558519241921"/>
  </sheetPr>
  <dimension ref="A1:AW15"/>
  <sheetViews>
    <sheetView zoomScale="70" zoomScaleNormal="70" workbookViewId="0">
      <selection activeCell="I1" sqref="I1"/>
    </sheetView>
    <sheetView workbookViewId="1"/>
  </sheetViews>
  <sheetFormatPr defaultColWidth="8.5546875" defaultRowHeight="14.4"/>
  <cols>
    <col min="4" max="7" width="12.5546875" bestFit="1" customWidth="1"/>
    <col min="9" max="9" width="12.88671875" bestFit="1" customWidth="1"/>
    <col min="10" max="10" width="18.88671875" bestFit="1" customWidth="1"/>
    <col min="11" max="11" width="36.33203125" bestFit="1" customWidth="1"/>
    <col min="12" max="12" width="26.5546875" bestFit="1" customWidth="1"/>
    <col min="13" max="13" width="23.88671875" bestFit="1" customWidth="1"/>
    <col min="14" max="14" width="22.88671875" bestFit="1" customWidth="1"/>
    <col min="15" max="15" width="32.44140625" bestFit="1" customWidth="1"/>
    <col min="16" max="16" width="34.33203125" bestFit="1" customWidth="1"/>
    <col min="17" max="17" width="28.5546875" bestFit="1" customWidth="1"/>
    <col min="18" max="18" width="29.109375" bestFit="1" customWidth="1"/>
    <col min="19" max="19" width="39.33203125" bestFit="1" customWidth="1"/>
    <col min="20" max="20" width="37.109375" bestFit="1" customWidth="1"/>
    <col min="21" max="21" width="32.88671875" bestFit="1" customWidth="1"/>
    <col min="22" max="22" width="26.33203125" bestFit="1" customWidth="1"/>
    <col min="23" max="23" width="27.5546875" bestFit="1" customWidth="1"/>
    <col min="24" max="24" width="25.88671875" bestFit="1" customWidth="1"/>
    <col min="25" max="25" width="30.5546875" bestFit="1" customWidth="1"/>
    <col min="26" max="26" width="24.44140625" bestFit="1" customWidth="1"/>
    <col min="27" max="27" width="34.44140625" bestFit="1" customWidth="1"/>
    <col min="28" max="28" width="34.88671875" bestFit="1" customWidth="1"/>
    <col min="29" max="29" width="27.5546875" bestFit="1" customWidth="1"/>
    <col min="30" max="30" width="27.33203125" bestFit="1" customWidth="1"/>
    <col min="31" max="31" width="28.88671875" bestFit="1" customWidth="1"/>
    <col min="32" max="32" width="27.109375" bestFit="1" customWidth="1"/>
    <col min="33" max="33" width="24.44140625" bestFit="1" customWidth="1"/>
    <col min="34" max="34" width="23.5546875" bestFit="1" customWidth="1"/>
    <col min="35" max="35" width="44.88671875" bestFit="1" customWidth="1"/>
    <col min="36" max="36" width="29.33203125" bestFit="1" customWidth="1"/>
    <col min="37" max="37" width="26.5546875" bestFit="1" customWidth="1"/>
    <col min="38" max="38" width="36.88671875" bestFit="1" customWidth="1"/>
    <col min="39" max="39" width="26.5546875" bestFit="1" customWidth="1"/>
    <col min="40" max="40" width="27.109375" bestFit="1" customWidth="1"/>
    <col min="41" max="41" width="28.88671875" bestFit="1" customWidth="1"/>
    <col min="42" max="47" width="26.33203125" bestFit="1" customWidth="1"/>
    <col min="48" max="48" width="18.109375" bestFit="1" customWidth="1"/>
    <col min="49" max="49" width="20.44140625" bestFit="1" customWidth="1"/>
  </cols>
  <sheetData>
    <row r="1" spans="1:49">
      <c r="A1" s="6" t="s">
        <v>341</v>
      </c>
      <c r="B1" s="7" t="s">
        <v>1123</v>
      </c>
      <c r="C1" s="7" t="s">
        <v>916</v>
      </c>
      <c r="D1" s="316" t="s">
        <v>1124</v>
      </c>
      <c r="E1" s="317"/>
      <c r="F1" s="317"/>
      <c r="G1" s="317"/>
      <c r="H1" s="318"/>
      <c r="I1" s="10" t="s">
        <v>1195</v>
      </c>
      <c r="J1" s="9" t="s">
        <v>1204</v>
      </c>
      <c r="K1" s="10" t="s">
        <v>1205</v>
      </c>
      <c r="L1" s="9" t="s">
        <v>1206</v>
      </c>
      <c r="M1" s="10" t="s">
        <v>1207</v>
      </c>
      <c r="N1" s="9" t="s">
        <v>1197</v>
      </c>
      <c r="O1" s="10" t="s">
        <v>1208</v>
      </c>
      <c r="P1" s="9" t="s">
        <v>1209</v>
      </c>
      <c r="Q1" s="10" t="s">
        <v>1210</v>
      </c>
      <c r="R1" s="9" t="s">
        <v>1211</v>
      </c>
      <c r="S1" s="10" t="s">
        <v>1212</v>
      </c>
      <c r="T1" s="9" t="s">
        <v>1213</v>
      </c>
      <c r="U1" s="10" t="s">
        <v>1214</v>
      </c>
      <c r="V1" s="9" t="s">
        <v>1215</v>
      </c>
      <c r="W1" s="10" t="s">
        <v>1216</v>
      </c>
      <c r="X1" s="9" t="s">
        <v>1217</v>
      </c>
      <c r="Y1" s="10" t="s">
        <v>1218</v>
      </c>
      <c r="Z1" s="9" t="s">
        <v>1219</v>
      </c>
      <c r="AA1" s="10" t="s">
        <v>1220</v>
      </c>
      <c r="AB1" s="9" t="s">
        <v>1221</v>
      </c>
      <c r="AC1" s="10" t="s">
        <v>1222</v>
      </c>
      <c r="AD1" s="9" t="s">
        <v>1223</v>
      </c>
      <c r="AE1" s="10" t="s">
        <v>1224</v>
      </c>
      <c r="AF1" s="9" t="s">
        <v>1225</v>
      </c>
      <c r="AG1" s="10" t="s">
        <v>1226</v>
      </c>
      <c r="AH1" s="9" t="s">
        <v>1227</v>
      </c>
      <c r="AI1" s="10" t="s">
        <v>1228</v>
      </c>
      <c r="AJ1" s="9" t="s">
        <v>1229</v>
      </c>
      <c r="AK1" s="10" t="s">
        <v>1230</v>
      </c>
      <c r="AL1" s="9" t="s">
        <v>1231</v>
      </c>
      <c r="AM1" s="10" t="s">
        <v>1232</v>
      </c>
      <c r="AN1" s="9" t="s">
        <v>1233</v>
      </c>
      <c r="AO1" s="10" t="s">
        <v>1234</v>
      </c>
      <c r="AP1" s="9" t="s">
        <v>1235</v>
      </c>
      <c r="AQ1" s="10" t="s">
        <v>1236</v>
      </c>
      <c r="AR1" s="9" t="s">
        <v>1237</v>
      </c>
      <c r="AS1" s="10" t="s">
        <v>1238</v>
      </c>
      <c r="AT1" s="34" t="s">
        <v>1239</v>
      </c>
      <c r="AU1" s="8" t="s">
        <v>1240</v>
      </c>
      <c r="AV1" s="34" t="s">
        <v>1241</v>
      </c>
      <c r="AW1" s="8" t="s">
        <v>1242</v>
      </c>
    </row>
    <row r="2" spans="1:49"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9" t="s">
        <v>1137</v>
      </c>
      <c r="R2" s="18" t="s">
        <v>1137</v>
      </c>
      <c r="S2" s="19" t="s">
        <v>1137</v>
      </c>
      <c r="T2" s="18" t="s">
        <v>1137</v>
      </c>
      <c r="U2" s="19" t="s">
        <v>1137</v>
      </c>
      <c r="V2" s="18" t="s">
        <v>1137</v>
      </c>
      <c r="W2" s="19" t="s">
        <v>1137</v>
      </c>
      <c r="X2" s="18" t="s">
        <v>1137</v>
      </c>
      <c r="Y2" s="19" t="s">
        <v>1137</v>
      </c>
      <c r="Z2" s="18" t="s">
        <v>1137</v>
      </c>
      <c r="AA2" s="19" t="s">
        <v>1137</v>
      </c>
      <c r="AB2" s="18" t="s">
        <v>1137</v>
      </c>
      <c r="AC2" s="19" t="s">
        <v>1137</v>
      </c>
      <c r="AD2" s="18" t="s">
        <v>1137</v>
      </c>
      <c r="AE2" s="19" t="s">
        <v>1137</v>
      </c>
      <c r="AF2" s="18" t="s">
        <v>1137</v>
      </c>
      <c r="AG2" s="19" t="s">
        <v>1137</v>
      </c>
      <c r="AH2" s="18" t="s">
        <v>1137</v>
      </c>
      <c r="AI2" s="19" t="s">
        <v>1137</v>
      </c>
      <c r="AJ2" s="18" t="s">
        <v>1137</v>
      </c>
      <c r="AK2" s="19" t="s">
        <v>1137</v>
      </c>
      <c r="AL2" s="18" t="s">
        <v>1137</v>
      </c>
      <c r="AM2" s="19" t="s">
        <v>1137</v>
      </c>
      <c r="AN2" s="18" t="s">
        <v>1137</v>
      </c>
      <c r="AO2" s="19" t="s">
        <v>1137</v>
      </c>
      <c r="AP2" s="18" t="s">
        <v>1137</v>
      </c>
      <c r="AQ2" s="19" t="s">
        <v>1137</v>
      </c>
      <c r="AR2" s="18" t="s">
        <v>1137</v>
      </c>
      <c r="AS2" s="19" t="s">
        <v>1137</v>
      </c>
      <c r="AT2" s="35" t="s">
        <v>1137</v>
      </c>
      <c r="AU2" s="17" t="s">
        <v>1137</v>
      </c>
      <c r="AV2" s="35" t="s">
        <v>1137</v>
      </c>
      <c r="AW2" s="17" t="s">
        <v>1137</v>
      </c>
    </row>
    <row r="3" spans="1:49">
      <c r="A3" s="20"/>
      <c r="B3" s="21"/>
      <c r="C3" s="22"/>
      <c r="D3" s="23"/>
      <c r="E3" s="20"/>
      <c r="F3" s="20"/>
      <c r="G3" s="20"/>
      <c r="H3" s="24"/>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24"/>
      <c r="AU3" s="24"/>
      <c r="AV3" s="24"/>
      <c r="AW3" s="24"/>
    </row>
    <row r="4" spans="1:49">
      <c r="A4" t="s">
        <v>365</v>
      </c>
      <c r="B4" s="22" t="s">
        <v>1181</v>
      </c>
      <c r="C4" s="22">
        <v>2020</v>
      </c>
      <c r="D4" s="27">
        <f>AVERAGE(I4,J4,K4,L4,M4,N4,O4,P4,Q4,R4,S4,T4,U4,V4,W4,X4,Y4,Z4,AA4,AB4,AC4,AD4,AE4,AF4,AG4,AH4,AI4,AJ4,AK4,AL4,AM4,AN4,AO4,AP4,AQ4,AR4,AS4,AT4,AU4,AV4,AW4)</f>
        <v>740</v>
      </c>
      <c r="E4" s="28">
        <f>MEDIAN(I4,J4,K4,L4,M4,N4,O4,P4,Q4,R4,S4,T4,U4,V4,W4,X4,Y4,Z4,AA4,AB4,AC4,AD4,AE4,AF4,AG4,AH4,AI4,AJ4,AK4,AL4,AM4,AN4,AO4,AP4,AQ4,AR4,AS4,AT4,AU4,AV4,AW4)</f>
        <v>740</v>
      </c>
      <c r="F4" s="28">
        <f>MIN(I4,J4,K4,L4,M4,N4,O4,P4,Q4,R4,S4,T4,U4,V4,W4,X4,Y4,Z4,AA4,AB4,AC4,AD4,AE4,AF4,AG4,AH4,AI4,AJ4,AK4,AL4,AM4,AN4,AO4,AP4,AQ4,AR4,AS4,AT4,AU4,AV4,AW4)</f>
        <v>740</v>
      </c>
      <c r="G4" s="28">
        <f>MAX(I4,J4,K4,L4,M4,N4,O4,P4,Q4,R4,S4,T4,U4,V4,W4,X4,Y4,Z4,AA4,AB4,AC4,AD4,AE4,AF4,AG4,AH4,AI4,AJ4,AK4,AL4,AM4,AN4,AO4,AP4,AQ4,AR4,AS4,AT4,AU4,AV4,AW4)</f>
        <v>740</v>
      </c>
      <c r="H4" s="24">
        <f>COUNT(I4,J4,K4,L4,M4,N4,O4,P4,Q4,R4,S4,T4,U4,V4,W4,X4,Y4,Z4,AA4,AA4,AB4,AC4,AD4,AE4,AF4,AG4,AH4,AI4,AJ4,AK4,AL4,AM4,AN4,AO4,AP4,AQ4,AR4,AS4,AT4,AU4,AV4,AW4,#REF!,#REF!)</f>
        <v>1</v>
      </c>
      <c r="I4" s="26">
        <v>740</v>
      </c>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5"/>
      <c r="AU4" s="25"/>
      <c r="AV4" s="25"/>
      <c r="AW4" s="25"/>
    </row>
    <row r="5" spans="1:49">
      <c r="A5" t="s">
        <v>1079</v>
      </c>
      <c r="B5" s="22" t="s">
        <v>1181</v>
      </c>
      <c r="C5" s="22">
        <v>2020</v>
      </c>
      <c r="D5" s="27">
        <f t="shared" ref="D5:D14" si="0">AVERAGE(I5,J5,K5,L5,M5,N5,O5,P5,Q5,R5,S5,T5,U5,V5,W5,X5,Y5,Z5,AA5,AB5,AC5,AD5,AE5,AF5,AG5,AH5,AI5,AJ5,AK5,AL5,AM5,AN5,AO5,AP5,AQ5,AR5,AS5,AT5,AU5,AV5,AW5)</f>
        <v>2200</v>
      </c>
      <c r="E5" s="28">
        <f t="shared" ref="E5:E14" si="1">MEDIAN(I5,J5,K5,L5,M5,N5,O5,P5,Q5,R5,S5,T5,U5,V5,W5,X5,Y5,Z5,AA5,AB5,AC5,AD5,AE5,AF5,AG5,AH5,AI5,AJ5,AK5,AL5,AM5,AN5,AO5,AP5,AQ5,AR5,AS5,AT5,AU5,AV5,AW5)</f>
        <v>2200</v>
      </c>
      <c r="F5" s="28">
        <f t="shared" ref="F5:F14" si="2">MIN(I5,J5,K5,L5,M5,N5,O5,P5,Q5,R5,S5,T5,U5,V5,W5,X5,Y5,Z5,AA5,AB5,AC5,AD5,AE5,AF5,AG5,AH5,AI5,AJ5,AK5,AL5,AM5,AN5,AO5,AP5,AQ5,AR5,AS5,AT5,AU5,AV5,AW5)</f>
        <v>2200</v>
      </c>
      <c r="G5" s="28">
        <f t="shared" ref="G5:G14" si="3">MAX(I5,J5,K5,L5,M5,N5,O5,P5,Q5,R5,S5,T5,U5,V5,W5,X5,Y5,Z5,AA5,AB5,AC5,AD5,AE5,AF5,AG5,AH5,AI5,AJ5,AK5,AL5,AM5,AN5,AO5,AP5,AQ5,AR5,AS5,AT5,AU5,AV5,AW5)</f>
        <v>2200</v>
      </c>
      <c r="H5" s="24">
        <f>COUNT(I5,J5,K5,L5,M5,N5,O5,P5,Q5,R5,S5,T5,U5,V5,W5,X5,Y5,Z5,AA5,AA5,AB5,AC5,AD5,AE5,AF5,AG5,AH5,AI5,AJ5,AK5,AL5,AM5,AN5,AO5,AP5,AQ5,AR5,AS5,AT5,AU5,AV5,AW5,#REF!,#REF!)</f>
        <v>1</v>
      </c>
      <c r="I5" s="26">
        <v>2200</v>
      </c>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5"/>
      <c r="AU5" s="25"/>
      <c r="AV5" s="25"/>
      <c r="AW5" s="25"/>
    </row>
    <row r="6" spans="1:49">
      <c r="A6" t="s">
        <v>369</v>
      </c>
      <c r="B6" s="22" t="s">
        <v>1181</v>
      </c>
      <c r="C6" s="22">
        <v>2020</v>
      </c>
      <c r="D6" s="27">
        <f t="shared" si="0"/>
        <v>3000</v>
      </c>
      <c r="E6" s="28">
        <f t="shared" si="1"/>
        <v>3000</v>
      </c>
      <c r="F6" s="28">
        <f t="shared" si="2"/>
        <v>3000</v>
      </c>
      <c r="G6" s="28">
        <f t="shared" si="3"/>
        <v>3000</v>
      </c>
      <c r="H6" s="24">
        <f>COUNT(I6,J6,K6,L6,M6,N6,O6,P6,Q6,R6,S6,T6,U6,V6,W6,X6,Y6,Z6,AA6,AA6,AB6,AC6,AD6,AE6,AF6,AG6,AH6,AI6,AJ6,AK6,AL6,AM6,AN6,AO6,AP6,AQ6,AR6,AS6,AT6,AU6,AV6,AW6,#REF!,#REF!)</f>
        <v>1</v>
      </c>
      <c r="I6" s="26">
        <v>3000</v>
      </c>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5"/>
      <c r="AU6" s="25"/>
      <c r="AV6" s="25"/>
      <c r="AW6" s="25"/>
    </row>
    <row r="7" spans="1:49">
      <c r="A7" t="s">
        <v>1098</v>
      </c>
      <c r="B7" s="22" t="s">
        <v>1181</v>
      </c>
      <c r="C7" s="22">
        <v>2020</v>
      </c>
      <c r="D7" s="27">
        <f t="shared" si="0"/>
        <v>2000</v>
      </c>
      <c r="E7" s="28">
        <f t="shared" si="1"/>
        <v>2000</v>
      </c>
      <c r="F7" s="28">
        <f t="shared" si="2"/>
        <v>2000</v>
      </c>
      <c r="G7" s="28">
        <f t="shared" si="3"/>
        <v>2000</v>
      </c>
      <c r="H7" s="24">
        <f>COUNT(I7,J7,K7,L7,M7,N7,O7,P7,Q7,R7,S7,T7,U7,V7,W7,X7,Y7,Z7,AA7,AA7,AB7,AC7,AD7,AE7,AF7,AG7,AH7,AI7,AJ7,AK7,AL7,AM7,AN7,AO7,AP7,AQ7,AR7,AS7,AT7,AU7,AV7,AW7,#REF!,#REF!)</f>
        <v>1</v>
      </c>
      <c r="I7" s="26">
        <v>2000</v>
      </c>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5"/>
      <c r="AU7" s="25"/>
      <c r="AV7" s="25"/>
      <c r="AW7" s="25"/>
    </row>
    <row r="8" spans="1:49">
      <c r="A8" t="s">
        <v>1099</v>
      </c>
      <c r="B8" s="22" t="s">
        <v>1181</v>
      </c>
      <c r="C8" s="22">
        <v>2020</v>
      </c>
      <c r="D8" s="27">
        <f t="shared" si="0"/>
        <v>200</v>
      </c>
      <c r="E8" s="28">
        <f t="shared" si="1"/>
        <v>200</v>
      </c>
      <c r="F8" s="28">
        <f t="shared" si="2"/>
        <v>200</v>
      </c>
      <c r="G8" s="28">
        <f t="shared" si="3"/>
        <v>200</v>
      </c>
      <c r="H8" s="24">
        <f>COUNT(I8,J8,K8,L8,M8,N8,O8,P8,Q8,R8,S8,T8,U8,V8,W8,X8,Y8,Z8,AA8,AA8,AB8,AC8,AD8,AE8,AF8,AG8,AH8,AI8,AJ8,AK8,AL8,AM8,AN8,AO8,AP8,AQ8,AR8,AS8,AT8,AU8,AV8,AW8,#REF!,#REF!)</f>
        <v>1</v>
      </c>
      <c r="I8" s="26">
        <v>200</v>
      </c>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5"/>
      <c r="AU8" s="25"/>
      <c r="AV8" s="25"/>
      <c r="AW8" s="25"/>
    </row>
    <row r="9" spans="1:49">
      <c r="A9" t="s">
        <v>1103</v>
      </c>
      <c r="B9" s="22" t="s">
        <v>1181</v>
      </c>
      <c r="C9" s="22">
        <v>2020</v>
      </c>
      <c r="D9" s="27">
        <f t="shared" si="0"/>
        <v>940</v>
      </c>
      <c r="E9" s="28">
        <f t="shared" si="1"/>
        <v>940</v>
      </c>
      <c r="F9" s="28">
        <f t="shared" si="2"/>
        <v>940</v>
      </c>
      <c r="G9" s="28">
        <f t="shared" si="3"/>
        <v>940</v>
      </c>
      <c r="H9" s="24">
        <f>COUNT(I9,J9,K9,L9,M9,N9,O9,P9,Q9,R9,S9,T9,U9,V9,W9,X9,Y9,Z9,AA9,AA9,AB9,AC9,AD9,AE9,AF9,AG9,AH9,AI9,AJ9,AK9,AL9,AM9,AN9,AO9,AP9,AQ9,AR9,AS9,AT9,AU9,AV9,AW9,#REF!,#REF!)</f>
        <v>1</v>
      </c>
      <c r="I9" s="26">
        <v>940</v>
      </c>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5"/>
      <c r="AU9" s="25"/>
      <c r="AV9" s="25"/>
      <c r="AW9" s="25"/>
    </row>
    <row r="10" spans="1:49">
      <c r="A10" t="s">
        <v>1104</v>
      </c>
      <c r="B10" s="22" t="s">
        <v>1181</v>
      </c>
      <c r="C10" s="22">
        <v>2020</v>
      </c>
      <c r="D10" s="27">
        <f t="shared" si="0"/>
        <v>0</v>
      </c>
      <c r="E10" s="28">
        <f t="shared" si="1"/>
        <v>0</v>
      </c>
      <c r="F10" s="28">
        <f t="shared" si="2"/>
        <v>0</v>
      </c>
      <c r="G10" s="28">
        <f t="shared" si="3"/>
        <v>0</v>
      </c>
      <c r="H10" s="24">
        <f>COUNT(I10,J10,K10,L10,M10,N10,O10,P10,Q10,R10,S10,T10,U10,V10,W10,X10,Y10,Z10,AA10,AA10,AB10,AC10,AD10,AE10,AF10,AG10,AH10,AI10,AJ10,AK10,AL10,AM10,AN10,AO10,AP10,AQ10,AR10,AS10,AT10,AU10,AV10,AW10,#REF!,#REF!)</f>
        <v>1</v>
      </c>
      <c r="I10" s="26">
        <v>0</v>
      </c>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5"/>
      <c r="AU10" s="25"/>
      <c r="AV10" s="25"/>
      <c r="AW10" s="25"/>
    </row>
    <row r="11" spans="1:49">
      <c r="A11" t="s">
        <v>1113</v>
      </c>
      <c r="B11" s="22" t="s">
        <v>1181</v>
      </c>
      <c r="C11" s="22">
        <v>2020</v>
      </c>
      <c r="D11" s="27">
        <f t="shared" si="0"/>
        <v>25.491341463414635</v>
      </c>
      <c r="E11" s="28">
        <f t="shared" si="1"/>
        <v>24.849999999999998</v>
      </c>
      <c r="F11" s="28">
        <f t="shared" si="2"/>
        <v>6.4050000000000002</v>
      </c>
      <c r="G11" s="28">
        <f t="shared" si="3"/>
        <v>40.354999999999997</v>
      </c>
      <c r="H11" s="24">
        <f>COUNT(I11,J11,K11,L11,M11,N11,O11,P11,Q11,R11,S11,T11,U11,V11,W11,X11,Y11,Z11,AA11,AA11,AB11,AC11,AD11,AE11,AF11,AG11,AH11,AI11,AJ11,AK11,AL11,AM11,AN11,AO11,AP11,AQ11,AR11,AS11,AT11,AU11,AV11,AW11,#REF!,#REF!)</f>
        <v>42</v>
      </c>
      <c r="I11" s="26">
        <v>22.75</v>
      </c>
      <c r="J11" s="26">
        <v>18</v>
      </c>
      <c r="K11" s="26">
        <v>23.45</v>
      </c>
      <c r="L11" s="26">
        <v>22.05</v>
      </c>
      <c r="M11" s="26">
        <v>13.125</v>
      </c>
      <c r="N11" s="26">
        <v>14</v>
      </c>
      <c r="O11" s="26">
        <v>6.4050000000000002</v>
      </c>
      <c r="P11" s="26">
        <v>24.01</v>
      </c>
      <c r="Q11" s="26">
        <v>40.354999999999997</v>
      </c>
      <c r="R11" s="26">
        <v>25.2</v>
      </c>
      <c r="S11" s="26">
        <v>29.050000000000004</v>
      </c>
      <c r="T11" s="26">
        <v>18.900000000000002</v>
      </c>
      <c r="U11" s="26">
        <v>12.950000000000001</v>
      </c>
      <c r="V11" s="26">
        <v>26.95</v>
      </c>
      <c r="W11" s="26">
        <v>30.800000000000004</v>
      </c>
      <c r="X11" s="26">
        <v>24.5</v>
      </c>
      <c r="Y11" s="26">
        <v>23.8</v>
      </c>
      <c r="Z11" s="26">
        <v>22.75</v>
      </c>
      <c r="AA11" s="26">
        <v>36.050000000000004</v>
      </c>
      <c r="AB11" s="26">
        <v>25.900000000000002</v>
      </c>
      <c r="AC11" s="26">
        <v>28</v>
      </c>
      <c r="AD11" s="26">
        <v>32.550000000000004</v>
      </c>
      <c r="AE11" s="26">
        <v>29.400000000000002</v>
      </c>
      <c r="AF11" s="26">
        <v>24.5</v>
      </c>
      <c r="AG11" s="26">
        <v>29.050000000000004</v>
      </c>
      <c r="AH11" s="26">
        <v>30.099999999999998</v>
      </c>
      <c r="AI11" s="26">
        <v>31.5</v>
      </c>
      <c r="AJ11" s="26">
        <v>31.849999999999998</v>
      </c>
      <c r="AK11" s="26">
        <v>32.199999999999996</v>
      </c>
      <c r="AL11" s="26">
        <v>29.400000000000002</v>
      </c>
      <c r="AM11" s="26">
        <v>35.35</v>
      </c>
      <c r="AN11" s="26">
        <v>24.849999999999998</v>
      </c>
      <c r="AO11" s="26">
        <v>23.8</v>
      </c>
      <c r="AP11" s="26">
        <v>22.75</v>
      </c>
      <c r="AQ11" s="26">
        <v>27.650000000000002</v>
      </c>
      <c r="AR11" s="26">
        <v>30.099999999999998</v>
      </c>
      <c r="AS11" s="26">
        <v>21.349999999999998</v>
      </c>
      <c r="AT11" s="25">
        <v>22.05</v>
      </c>
      <c r="AU11" s="25">
        <v>20.650000000000002</v>
      </c>
      <c r="AV11" s="25">
        <v>21.349999999999998</v>
      </c>
      <c r="AW11" s="25">
        <v>35.699999999999996</v>
      </c>
    </row>
    <row r="12" spans="1:49">
      <c r="A12" t="s">
        <v>1118</v>
      </c>
      <c r="B12" s="22" t="s">
        <v>1181</v>
      </c>
      <c r="C12" s="22">
        <v>2020</v>
      </c>
      <c r="D12" s="27">
        <f t="shared" si="0"/>
        <v>25</v>
      </c>
      <c r="E12" s="28">
        <f t="shared" si="1"/>
        <v>25</v>
      </c>
      <c r="F12" s="28">
        <f t="shared" si="2"/>
        <v>25</v>
      </c>
      <c r="G12" s="28">
        <f t="shared" si="3"/>
        <v>25</v>
      </c>
      <c r="H12" s="24">
        <f>COUNT(I12,J12,K12,L12,M12,N12,O12,P12,Q12,R12,S12,T12,U12,V12,W12,X12,Y12,Z12,AA12,AA12,AB12,AC12,AD12,AE12,AF12,AG12,AH12,AI12,AJ12,AK12,AL12,AM12,AN12,AO12,AP12,AQ12,AR12,AS12,AT12,AU12,AV12,AW12,#REF!,#REF!)</f>
        <v>1</v>
      </c>
      <c r="I12" s="26">
        <v>25</v>
      </c>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5"/>
      <c r="AU12" s="25"/>
      <c r="AV12" s="25"/>
      <c r="AW12" s="25"/>
    </row>
    <row r="13" spans="1:49">
      <c r="A13" t="s">
        <v>1120</v>
      </c>
      <c r="B13" s="22" t="s">
        <v>1181</v>
      </c>
      <c r="C13" s="22">
        <v>2020</v>
      </c>
      <c r="D13" s="27">
        <f t="shared" si="0"/>
        <v>1.9</v>
      </c>
      <c r="E13" s="28">
        <f t="shared" si="1"/>
        <v>1.9</v>
      </c>
      <c r="F13" s="28">
        <f t="shared" si="2"/>
        <v>1.9</v>
      </c>
      <c r="G13" s="28">
        <f t="shared" si="3"/>
        <v>1.9</v>
      </c>
      <c r="H13" s="24">
        <f>COUNT(I13,J13,K13,L13,M13,N13,O13,P13,Q13,R13,S13,T13,U13,V13,W13,X13,Y13,Z13,AA13,AA13,AB13,AC13,AD13,AE13,AF13,AG13,AH13,AI13,AJ13,AK13,AL13,AM13,AN13,AO13,AP13,AQ13,AR13,AS13,AT13,AU13,AV13,AW13,#REF!,#REF!)</f>
        <v>1</v>
      </c>
      <c r="I13" s="26">
        <v>1.9</v>
      </c>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5"/>
      <c r="AU13" s="25"/>
      <c r="AV13" s="25"/>
      <c r="AW13" s="25"/>
    </row>
    <row r="14" spans="1:49">
      <c r="A14" t="s">
        <v>368</v>
      </c>
      <c r="B14" s="22" t="s">
        <v>1181</v>
      </c>
      <c r="C14" s="22">
        <v>2020</v>
      </c>
      <c r="D14" s="27">
        <f t="shared" si="0"/>
        <v>650</v>
      </c>
      <c r="E14" s="28">
        <f t="shared" si="1"/>
        <v>650</v>
      </c>
      <c r="F14" s="28">
        <f t="shared" si="2"/>
        <v>650</v>
      </c>
      <c r="G14" s="28">
        <f t="shared" si="3"/>
        <v>650</v>
      </c>
      <c r="H14" s="24">
        <f>COUNT(I14,J14,K14,L14,M14,N14,O14,P14,Q14,R14,S14,T14,U14,V14,W14,X14,Y14,Z14,AA14,AA14,AB14,AC14,AD14,AE14,AF14,AG14,AH14,AI14,AJ14,AK14,AL14,AM14,AN14,AO14,AP14,AQ14,AR14,AS14,AT14,AU14,AV14,AW14,#REF!,#REF!)</f>
        <v>1</v>
      </c>
      <c r="I14" s="26">
        <v>650</v>
      </c>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5"/>
      <c r="AU14" s="25"/>
      <c r="AV14" s="25"/>
      <c r="AW14" s="25"/>
    </row>
    <row r="15" spans="1:49">
      <c r="A15" s="29"/>
      <c r="B15" s="30"/>
      <c r="C15" s="30"/>
      <c r="D15" s="37"/>
      <c r="E15" s="29"/>
      <c r="F15" s="29"/>
      <c r="G15" s="29"/>
      <c r="H15" s="31"/>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2"/>
      <c r="AU15" s="32"/>
      <c r="AV15" s="32"/>
      <c r="AW15" s="32"/>
    </row>
  </sheetData>
  <mergeCells count="1">
    <mergeCell ref="D1:H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EBD3-0BDF-4196-BE6E-5E334F1C6051}">
  <sheetPr>
    <tabColor theme="9" tint="-0.249977111117893"/>
  </sheetPr>
  <dimension ref="A1:L22"/>
  <sheetViews>
    <sheetView workbookViewId="0">
      <pane xSplit="1" topLeftCell="B1" activePane="topRight" state="frozen"/>
      <selection activeCell="F28" sqref="F28"/>
      <selection pane="topRight"/>
    </sheetView>
    <sheetView workbookViewId="1"/>
  </sheetViews>
  <sheetFormatPr defaultColWidth="8.5546875" defaultRowHeight="14.4"/>
  <cols>
    <col min="1" max="1" width="12.88671875" bestFit="1" customWidth="1"/>
    <col min="2" max="2" width="7.44140625" bestFit="1" customWidth="1"/>
    <col min="9" max="9" width="10.5546875" bestFit="1" customWidth="1"/>
    <col min="10" max="10" width="12.33203125" bestFit="1" customWidth="1"/>
    <col min="11" max="11" width="13.109375" bestFit="1" customWidth="1"/>
    <col min="12" max="12" width="11.44140625" bestFit="1" customWidth="1"/>
  </cols>
  <sheetData>
    <row r="1" spans="1:12">
      <c r="A1" s="6" t="s">
        <v>341</v>
      </c>
      <c r="B1" s="7" t="s">
        <v>1123</v>
      </c>
      <c r="C1" s="7" t="s">
        <v>916</v>
      </c>
      <c r="D1" s="316" t="s">
        <v>1124</v>
      </c>
      <c r="E1" s="317"/>
      <c r="F1" s="317"/>
      <c r="G1" s="317"/>
      <c r="H1" s="318"/>
      <c r="I1" s="10" t="s">
        <v>1167</v>
      </c>
      <c r="J1" s="34" t="s">
        <v>1179</v>
      </c>
      <c r="K1" s="8" t="s">
        <v>1243</v>
      </c>
      <c r="L1" s="34" t="s">
        <v>1244</v>
      </c>
    </row>
    <row r="2" spans="1:12" ht="39.6">
      <c r="A2" s="11"/>
      <c r="B2" s="12"/>
      <c r="C2" s="12"/>
      <c r="D2" s="13" t="s">
        <v>1132</v>
      </c>
      <c r="E2" s="14" t="s">
        <v>1133</v>
      </c>
      <c r="F2" s="14" t="s">
        <v>1134</v>
      </c>
      <c r="G2" s="15" t="s">
        <v>1135</v>
      </c>
      <c r="H2" s="16" t="s">
        <v>1136</v>
      </c>
      <c r="I2" s="19" t="s">
        <v>1137</v>
      </c>
      <c r="J2" s="35" t="s">
        <v>1137</v>
      </c>
      <c r="K2" s="17" t="s">
        <v>1137</v>
      </c>
      <c r="L2" s="35" t="s">
        <v>1137</v>
      </c>
    </row>
    <row r="3" spans="1:12">
      <c r="A3" s="20"/>
      <c r="B3" s="21"/>
      <c r="C3" s="22"/>
      <c r="D3" s="23"/>
      <c r="E3" s="20"/>
      <c r="F3" s="20"/>
      <c r="G3" s="20"/>
      <c r="H3" s="24"/>
      <c r="I3" s="26"/>
      <c r="J3" s="25"/>
      <c r="K3" s="25"/>
      <c r="L3" s="25"/>
    </row>
    <row r="4" spans="1:12">
      <c r="A4" t="s">
        <v>365</v>
      </c>
      <c r="B4" s="22" t="s">
        <v>1181</v>
      </c>
      <c r="C4" s="22">
        <v>2020</v>
      </c>
      <c r="D4" s="27">
        <f t="shared" ref="D4:D21" si="0">AVERAGE(I4,J4,K4,L4,M4,Q4,U4,Y4,AC4,AG4,AK4,AO4,AS4,AW4,BA4,BE4,BI4,BM4)</f>
        <v>165</v>
      </c>
      <c r="E4" s="28">
        <f t="shared" ref="E4:E21" si="1">MEDIAN(I4,J4,K4,L4,M4,Q4,U4,Y4,AC4,AG4,AK4,AO4,AS4,AW4,BA4,BE4,BI4,BM4)</f>
        <v>165</v>
      </c>
      <c r="F4" s="28">
        <f t="shared" ref="F4:F21" si="2">MIN(I4,J4,K4,L4,M4,Q4,U4,Y4,AC4,AG4,AK4,AO4,AS4,AW4,BA4,BE4,BI4,BM4)</f>
        <v>130</v>
      </c>
      <c r="G4" s="28">
        <f t="shared" ref="G4:G21" si="3">MAX(I4,J4,K4,L4,M4,Q4,U4,Y4,AC4,AG4,AK4,AO4,AS4,AW4,BA4,BE4,BI4,BM4)</f>
        <v>200</v>
      </c>
      <c r="H4" s="24">
        <f t="shared" ref="H4:H21" si="4">COUNT(I4,J4,K4,L4,M4,Q4,U4,Y4,AC4,AG4,AK4,AO4,AS4,AW4,BA4,BE4,BI4,BM4,BQ4)</f>
        <v>2</v>
      </c>
      <c r="I4" s="36"/>
      <c r="J4" s="25"/>
      <c r="K4" s="25">
        <v>200</v>
      </c>
      <c r="L4" s="25">
        <v>130</v>
      </c>
    </row>
    <row r="5" spans="1:12">
      <c r="A5" t="s">
        <v>1163</v>
      </c>
      <c r="B5" s="22" t="s">
        <v>1181</v>
      </c>
      <c r="C5" s="22">
        <v>2020</v>
      </c>
      <c r="D5" s="27">
        <f t="shared" si="0"/>
        <v>10</v>
      </c>
      <c r="E5" s="28">
        <f t="shared" si="1"/>
        <v>10</v>
      </c>
      <c r="F5" s="28">
        <f t="shared" si="2"/>
        <v>10</v>
      </c>
      <c r="G5" s="28">
        <f t="shared" si="3"/>
        <v>10</v>
      </c>
      <c r="H5" s="24">
        <f t="shared" si="4"/>
        <v>1</v>
      </c>
      <c r="I5" s="36"/>
      <c r="J5" s="25"/>
      <c r="K5" s="25"/>
      <c r="L5" s="25">
        <v>10</v>
      </c>
    </row>
    <row r="6" spans="1:12">
      <c r="A6" t="s">
        <v>1245</v>
      </c>
      <c r="B6" s="22" t="s">
        <v>1181</v>
      </c>
      <c r="C6" s="22">
        <v>2020</v>
      </c>
      <c r="D6" s="27">
        <f t="shared" si="0"/>
        <v>40</v>
      </c>
      <c r="E6" s="28">
        <f t="shared" si="1"/>
        <v>40</v>
      </c>
      <c r="F6" s="28">
        <f t="shared" si="2"/>
        <v>40</v>
      </c>
      <c r="G6" s="28">
        <f t="shared" si="3"/>
        <v>40</v>
      </c>
      <c r="H6" s="24">
        <f t="shared" si="4"/>
        <v>1</v>
      </c>
      <c r="I6" s="36"/>
      <c r="J6" s="25"/>
      <c r="K6" s="25"/>
      <c r="L6" s="25">
        <v>40</v>
      </c>
    </row>
    <row r="7" spans="1:12">
      <c r="A7" t="s">
        <v>1077</v>
      </c>
      <c r="B7" s="22" t="s">
        <v>1181</v>
      </c>
      <c r="C7" s="22">
        <v>2020</v>
      </c>
      <c r="D7" s="27">
        <f t="shared" si="0"/>
        <v>5.25</v>
      </c>
      <c r="E7" s="28">
        <f t="shared" si="1"/>
        <v>5.25</v>
      </c>
      <c r="F7" s="28">
        <f t="shared" si="2"/>
        <v>0.5</v>
      </c>
      <c r="G7" s="28">
        <f t="shared" si="3"/>
        <v>10</v>
      </c>
      <c r="H7" s="24">
        <f t="shared" si="4"/>
        <v>2</v>
      </c>
      <c r="I7" s="26">
        <v>0.5</v>
      </c>
      <c r="J7" s="25"/>
      <c r="K7" s="25"/>
      <c r="L7" s="25">
        <v>10</v>
      </c>
    </row>
    <row r="8" spans="1:12">
      <c r="A8" t="s">
        <v>1079</v>
      </c>
      <c r="B8" s="22" t="s">
        <v>1181</v>
      </c>
      <c r="C8" s="22">
        <v>2020</v>
      </c>
      <c r="D8" s="27">
        <f t="shared" si="0"/>
        <v>829.17499999999995</v>
      </c>
      <c r="E8" s="28">
        <f t="shared" si="1"/>
        <v>388.35</v>
      </c>
      <c r="F8" s="28">
        <f t="shared" si="2"/>
        <v>350</v>
      </c>
      <c r="G8" s="28">
        <f t="shared" si="3"/>
        <v>2190</v>
      </c>
      <c r="H8" s="24">
        <f t="shared" si="4"/>
        <v>4</v>
      </c>
      <c r="I8" s="26">
        <v>426.70000000000005</v>
      </c>
      <c r="J8" s="25">
        <v>350</v>
      </c>
      <c r="K8" s="25">
        <v>2190</v>
      </c>
      <c r="L8" s="25">
        <v>350</v>
      </c>
    </row>
    <row r="9" spans="1:12">
      <c r="A9" t="s">
        <v>1089</v>
      </c>
      <c r="B9" s="22" t="s">
        <v>1181</v>
      </c>
      <c r="C9" s="22">
        <v>2020</v>
      </c>
      <c r="D9" s="27">
        <f t="shared" si="0"/>
        <v>0.5</v>
      </c>
      <c r="E9" s="28">
        <f t="shared" si="1"/>
        <v>0.5</v>
      </c>
      <c r="F9" s="28">
        <f t="shared" si="2"/>
        <v>0.5</v>
      </c>
      <c r="G9" s="28">
        <f t="shared" si="3"/>
        <v>0.5</v>
      </c>
      <c r="H9" s="24">
        <f t="shared" si="4"/>
        <v>1</v>
      </c>
      <c r="I9" s="26">
        <v>0.5</v>
      </c>
      <c r="J9" s="25"/>
      <c r="K9" s="25"/>
      <c r="L9" s="25"/>
    </row>
    <row r="10" spans="1:12">
      <c r="A10" t="s">
        <v>1091</v>
      </c>
      <c r="B10" s="22" t="s">
        <v>1181</v>
      </c>
      <c r="C10" s="22">
        <v>2020</v>
      </c>
      <c r="D10" s="27">
        <f t="shared" si="0"/>
        <v>5.8</v>
      </c>
      <c r="E10" s="28">
        <f t="shared" si="1"/>
        <v>5.8000000000000007</v>
      </c>
      <c r="F10" s="28">
        <f t="shared" si="2"/>
        <v>1.6</v>
      </c>
      <c r="G10" s="28">
        <f t="shared" si="3"/>
        <v>10</v>
      </c>
      <c r="H10" s="24">
        <f t="shared" si="4"/>
        <v>2</v>
      </c>
      <c r="I10" s="26">
        <v>1.6</v>
      </c>
      <c r="J10" s="25"/>
      <c r="K10" s="25"/>
      <c r="L10" s="25">
        <v>10</v>
      </c>
    </row>
    <row r="11" spans="1:12">
      <c r="A11" t="s">
        <v>1095</v>
      </c>
      <c r="B11" s="22" t="s">
        <v>1181</v>
      </c>
      <c r="C11" s="22">
        <v>2020</v>
      </c>
      <c r="D11" s="27">
        <f t="shared" si="0"/>
        <v>28.099999999999998</v>
      </c>
      <c r="E11" s="28">
        <f t="shared" si="1"/>
        <v>40</v>
      </c>
      <c r="F11" s="28">
        <f t="shared" si="2"/>
        <v>4.3</v>
      </c>
      <c r="G11" s="28">
        <f t="shared" si="3"/>
        <v>40</v>
      </c>
      <c r="H11" s="24">
        <f t="shared" si="4"/>
        <v>3</v>
      </c>
      <c r="I11" s="36">
        <v>4.3</v>
      </c>
      <c r="J11" s="25">
        <v>40</v>
      </c>
      <c r="K11" s="25"/>
      <c r="L11" s="25">
        <v>40</v>
      </c>
    </row>
    <row r="12" spans="1:12">
      <c r="A12" t="s">
        <v>1098</v>
      </c>
      <c r="B12" s="22" t="s">
        <v>1181</v>
      </c>
      <c r="C12" s="22">
        <v>2020</v>
      </c>
      <c r="D12" s="27">
        <f t="shared" si="0"/>
        <v>295.09500000000003</v>
      </c>
      <c r="E12" s="28">
        <f t="shared" si="1"/>
        <v>295.09500000000003</v>
      </c>
      <c r="F12" s="28">
        <f t="shared" si="2"/>
        <v>75.19</v>
      </c>
      <c r="G12" s="28">
        <f t="shared" si="3"/>
        <v>515</v>
      </c>
      <c r="H12" s="24">
        <f t="shared" si="4"/>
        <v>2</v>
      </c>
      <c r="I12" s="36"/>
      <c r="J12" s="25"/>
      <c r="K12" s="25">
        <v>75.19</v>
      </c>
      <c r="L12" s="25">
        <v>515</v>
      </c>
    </row>
    <row r="13" spans="1:12">
      <c r="A13" t="s">
        <v>1099</v>
      </c>
      <c r="B13" s="22" t="s">
        <v>1181</v>
      </c>
      <c r="C13" s="22">
        <v>2020</v>
      </c>
      <c r="D13" s="27">
        <f t="shared" si="0"/>
        <v>70.8</v>
      </c>
      <c r="E13" s="28">
        <f t="shared" si="1"/>
        <v>70.8</v>
      </c>
      <c r="F13" s="28">
        <f t="shared" si="2"/>
        <v>70.8</v>
      </c>
      <c r="G13" s="28">
        <f t="shared" si="3"/>
        <v>70.8</v>
      </c>
      <c r="H13" s="24">
        <f t="shared" si="4"/>
        <v>1</v>
      </c>
      <c r="I13" s="36">
        <v>70.8</v>
      </c>
      <c r="J13" s="25"/>
      <c r="K13" s="25"/>
      <c r="L13" s="25"/>
    </row>
    <row r="14" spans="1:12">
      <c r="A14" t="s">
        <v>1103</v>
      </c>
      <c r="B14" s="22" t="s">
        <v>1181</v>
      </c>
      <c r="C14" s="22">
        <v>2020</v>
      </c>
      <c r="D14" s="27">
        <f t="shared" si="0"/>
        <v>285.16666666666669</v>
      </c>
      <c r="E14" s="28">
        <f t="shared" si="1"/>
        <v>300</v>
      </c>
      <c r="F14" s="28">
        <f t="shared" si="2"/>
        <v>255.5</v>
      </c>
      <c r="G14" s="28">
        <f t="shared" si="3"/>
        <v>300</v>
      </c>
      <c r="H14" s="24">
        <f t="shared" si="4"/>
        <v>3</v>
      </c>
      <c r="I14" s="36">
        <v>255.5</v>
      </c>
      <c r="J14" s="25">
        <v>300</v>
      </c>
      <c r="K14" s="25"/>
      <c r="L14" s="25">
        <v>300</v>
      </c>
    </row>
    <row r="15" spans="1:12">
      <c r="A15" t="s">
        <v>1104</v>
      </c>
      <c r="B15" s="22" t="s">
        <v>1181</v>
      </c>
      <c r="C15" s="22">
        <v>2020</v>
      </c>
      <c r="D15" s="27">
        <f t="shared" si="0"/>
        <v>2</v>
      </c>
      <c r="E15" s="28">
        <f t="shared" si="1"/>
        <v>2</v>
      </c>
      <c r="F15" s="28">
        <f t="shared" si="2"/>
        <v>2</v>
      </c>
      <c r="G15" s="28">
        <f t="shared" si="3"/>
        <v>2</v>
      </c>
      <c r="H15" s="24">
        <f t="shared" si="4"/>
        <v>1</v>
      </c>
      <c r="I15" s="36">
        <v>2</v>
      </c>
      <c r="J15" s="25"/>
      <c r="K15" s="25"/>
      <c r="L15" s="25"/>
    </row>
    <row r="16" spans="1:12">
      <c r="A16" t="s">
        <v>1113</v>
      </c>
      <c r="B16" s="22" t="s">
        <v>1181</v>
      </c>
      <c r="C16" s="22">
        <v>2020</v>
      </c>
      <c r="D16" s="27">
        <f t="shared" si="0"/>
        <v>9.15</v>
      </c>
      <c r="E16" s="28">
        <f t="shared" si="1"/>
        <v>9.15</v>
      </c>
      <c r="F16" s="28">
        <f t="shared" si="2"/>
        <v>8.3000000000000007</v>
      </c>
      <c r="G16" s="28">
        <f t="shared" si="3"/>
        <v>10</v>
      </c>
      <c r="H16" s="24">
        <f t="shared" si="4"/>
        <v>2</v>
      </c>
      <c r="I16" s="36">
        <v>8.3000000000000007</v>
      </c>
      <c r="J16" s="25"/>
      <c r="K16" s="25"/>
      <c r="L16" s="25">
        <v>10</v>
      </c>
    </row>
    <row r="17" spans="1:12">
      <c r="A17" t="s">
        <v>1150</v>
      </c>
      <c r="B17" s="22" t="s">
        <v>1181</v>
      </c>
      <c r="C17" s="22">
        <v>2020</v>
      </c>
      <c r="D17" s="27">
        <f t="shared" si="0"/>
        <v>4.5999999999999996</v>
      </c>
      <c r="E17" s="28">
        <f t="shared" si="1"/>
        <v>4.5999999999999996</v>
      </c>
      <c r="F17" s="28">
        <f t="shared" si="2"/>
        <v>4.5999999999999996</v>
      </c>
      <c r="G17" s="28">
        <f t="shared" si="3"/>
        <v>4.5999999999999996</v>
      </c>
      <c r="H17" s="24">
        <f t="shared" si="4"/>
        <v>1</v>
      </c>
      <c r="I17" s="36">
        <v>4.5999999999999996</v>
      </c>
      <c r="J17" s="25"/>
      <c r="K17" s="25"/>
      <c r="L17" s="25"/>
    </row>
    <row r="18" spans="1:12">
      <c r="A18" t="s">
        <v>1119</v>
      </c>
      <c r="B18" s="22" t="s">
        <v>1181</v>
      </c>
      <c r="C18" s="22">
        <v>2020</v>
      </c>
      <c r="D18" s="27">
        <f t="shared" si="0"/>
        <v>5</v>
      </c>
      <c r="E18" s="28">
        <f t="shared" si="1"/>
        <v>5</v>
      </c>
      <c r="F18" s="28">
        <f t="shared" si="2"/>
        <v>5</v>
      </c>
      <c r="G18" s="28">
        <f t="shared" si="3"/>
        <v>5</v>
      </c>
      <c r="H18" s="24">
        <f t="shared" si="4"/>
        <v>1</v>
      </c>
      <c r="I18" s="36">
        <v>5</v>
      </c>
      <c r="J18" s="25"/>
      <c r="K18" s="25"/>
      <c r="L18" s="25"/>
    </row>
    <row r="19" spans="1:12">
      <c r="A19" t="s">
        <v>1120</v>
      </c>
      <c r="B19" s="22" t="s">
        <v>1181</v>
      </c>
      <c r="C19" s="22">
        <v>2020</v>
      </c>
      <c r="D19" s="27">
        <f t="shared" si="0"/>
        <v>0.6</v>
      </c>
      <c r="E19" s="28">
        <f t="shared" si="1"/>
        <v>0.6</v>
      </c>
      <c r="F19" s="28">
        <f t="shared" si="2"/>
        <v>0.6</v>
      </c>
      <c r="G19" s="28">
        <f t="shared" si="3"/>
        <v>0.6</v>
      </c>
      <c r="H19" s="24">
        <f t="shared" si="4"/>
        <v>1</v>
      </c>
      <c r="I19" s="36">
        <v>0.6</v>
      </c>
      <c r="J19" s="25"/>
      <c r="K19" s="25"/>
      <c r="L19" s="25"/>
    </row>
    <row r="20" spans="1:12">
      <c r="A20" t="s">
        <v>1121</v>
      </c>
      <c r="B20" s="22" t="s">
        <v>1181</v>
      </c>
      <c r="C20" s="22">
        <v>2020</v>
      </c>
      <c r="D20" s="27">
        <f t="shared" si="0"/>
        <v>0.5</v>
      </c>
      <c r="E20" s="28">
        <f t="shared" si="1"/>
        <v>0.5</v>
      </c>
      <c r="F20" s="28">
        <f t="shared" si="2"/>
        <v>0.5</v>
      </c>
      <c r="G20" s="28">
        <f t="shared" si="3"/>
        <v>0.5</v>
      </c>
      <c r="H20" s="24">
        <f t="shared" si="4"/>
        <v>1</v>
      </c>
      <c r="I20" s="36">
        <v>0.5</v>
      </c>
      <c r="J20" s="25"/>
      <c r="K20" s="25"/>
      <c r="L20" s="25"/>
    </row>
    <row r="21" spans="1:12">
      <c r="A21" t="s">
        <v>1122</v>
      </c>
      <c r="B21" s="22" t="s">
        <v>1181</v>
      </c>
      <c r="C21" s="22">
        <v>2020</v>
      </c>
      <c r="D21" s="27">
        <f t="shared" si="0"/>
        <v>165.25</v>
      </c>
      <c r="E21" s="28">
        <f t="shared" si="1"/>
        <v>165.25</v>
      </c>
      <c r="F21" s="28">
        <f t="shared" si="2"/>
        <v>30.5</v>
      </c>
      <c r="G21" s="28">
        <f t="shared" si="3"/>
        <v>300</v>
      </c>
      <c r="H21" s="24">
        <f t="shared" si="4"/>
        <v>2</v>
      </c>
      <c r="I21" s="36">
        <v>30.5</v>
      </c>
      <c r="J21" s="25"/>
      <c r="K21" s="25"/>
      <c r="L21" s="25">
        <v>300</v>
      </c>
    </row>
    <row r="22" spans="1:12">
      <c r="A22" s="29"/>
      <c r="B22" s="30"/>
      <c r="C22" s="30"/>
      <c r="D22" s="37"/>
      <c r="E22" s="29"/>
      <c r="F22" s="29"/>
      <c r="G22" s="29"/>
      <c r="H22" s="31"/>
      <c r="I22" s="38"/>
      <c r="J22" s="39"/>
      <c r="K22" s="39"/>
      <c r="L22" s="39"/>
    </row>
  </sheetData>
  <mergeCells count="1">
    <mergeCell ref="D1:H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2309-10EE-40D7-9DF5-20DDEB825EA3}">
  <sheetPr>
    <tabColor theme="0" tint="-0.249977111117893"/>
  </sheetPr>
  <dimension ref="A1:X8"/>
  <sheetViews>
    <sheetView workbookViewId="0">
      <pane xSplit="1" topLeftCell="F1" activePane="topRight" state="frozen"/>
      <selection activeCell="F28" sqref="F28"/>
      <selection pane="topRight" activeCell="F28" sqref="F28"/>
    </sheetView>
    <sheetView workbookViewId="1"/>
  </sheetViews>
  <sheetFormatPr defaultColWidth="8.5546875" defaultRowHeight="14.4"/>
  <cols>
    <col min="8" max="8" width="33.33203125" customWidth="1"/>
    <col min="9" max="9" width="15" bestFit="1" customWidth="1"/>
    <col min="10" max="10" width="12" bestFit="1" customWidth="1"/>
    <col min="11" max="11" width="12.109375" bestFit="1" customWidth="1"/>
    <col min="12" max="12" width="10.88671875" bestFit="1" customWidth="1"/>
    <col min="13" max="13" width="12.33203125" bestFit="1" customWidth="1"/>
    <col min="14" max="14" width="13.88671875" bestFit="1" customWidth="1"/>
    <col min="15" max="15" width="12.109375" bestFit="1" customWidth="1"/>
    <col min="16" max="16" width="19" bestFit="1" customWidth="1"/>
    <col min="17" max="17" width="11.109375" bestFit="1" customWidth="1"/>
    <col min="18" max="18" width="17" bestFit="1" customWidth="1"/>
    <col min="19" max="19" width="29.44140625" bestFit="1" customWidth="1"/>
    <col min="20" max="20" width="14.109375" bestFit="1" customWidth="1"/>
    <col min="21" max="21" width="11.5546875" bestFit="1" customWidth="1"/>
    <col min="22" max="22" width="10.44140625" bestFit="1" customWidth="1"/>
    <col min="23" max="23" width="13.5546875" bestFit="1" customWidth="1"/>
    <col min="24" max="24" width="14.5546875" bestFit="1" customWidth="1"/>
  </cols>
  <sheetData>
    <row r="1" spans="1:24">
      <c r="A1" s="6" t="s">
        <v>341</v>
      </c>
      <c r="B1" s="7" t="s">
        <v>1123</v>
      </c>
      <c r="C1" s="7" t="s">
        <v>916</v>
      </c>
      <c r="D1" s="316" t="s">
        <v>1124</v>
      </c>
      <c r="E1" s="317"/>
      <c r="F1" s="317"/>
      <c r="G1" s="317"/>
      <c r="H1" s="318"/>
      <c r="I1" s="10" t="s">
        <v>1246</v>
      </c>
      <c r="J1" s="9" t="s">
        <v>1247</v>
      </c>
      <c r="K1" s="10" t="s">
        <v>1248</v>
      </c>
      <c r="L1" s="9" t="s">
        <v>1249</v>
      </c>
      <c r="M1" s="10" t="s">
        <v>1250</v>
      </c>
      <c r="N1" s="9" t="s">
        <v>1160</v>
      </c>
      <c r="O1" s="10" t="s">
        <v>1251</v>
      </c>
      <c r="P1" s="9" t="s">
        <v>1252</v>
      </c>
      <c r="Q1" s="10" t="s">
        <v>1253</v>
      </c>
      <c r="R1" s="9" t="s">
        <v>1254</v>
      </c>
      <c r="S1" s="10" t="s">
        <v>1255</v>
      </c>
      <c r="T1" s="9" t="s">
        <v>1256</v>
      </c>
      <c r="U1" s="10" t="s">
        <v>1257</v>
      </c>
      <c r="V1" s="9" t="s">
        <v>1258</v>
      </c>
      <c r="W1" s="10" t="s">
        <v>1259</v>
      </c>
      <c r="X1" s="34" t="s">
        <v>1260</v>
      </c>
    </row>
    <row r="2" spans="1:24" ht="39.6">
      <c r="A2" s="11"/>
      <c r="B2" s="12"/>
      <c r="C2" s="12"/>
      <c r="D2" s="13" t="s">
        <v>1132</v>
      </c>
      <c r="E2" s="14" t="s">
        <v>1133</v>
      </c>
      <c r="F2" s="14" t="s">
        <v>1134</v>
      </c>
      <c r="G2" s="15" t="s">
        <v>1135</v>
      </c>
      <c r="H2" s="16" t="s">
        <v>1136</v>
      </c>
      <c r="I2" s="19" t="s">
        <v>1137</v>
      </c>
      <c r="J2" s="18" t="s">
        <v>1137</v>
      </c>
      <c r="K2" s="19" t="s">
        <v>1137</v>
      </c>
      <c r="L2" s="18" t="s">
        <v>1137</v>
      </c>
      <c r="M2" s="19" t="s">
        <v>1137</v>
      </c>
      <c r="N2" s="18" t="s">
        <v>1137</v>
      </c>
      <c r="O2" s="19" t="s">
        <v>1137</v>
      </c>
      <c r="P2" s="18" t="s">
        <v>1137</v>
      </c>
      <c r="Q2" s="19" t="s">
        <v>1137</v>
      </c>
      <c r="R2" s="18" t="s">
        <v>1137</v>
      </c>
      <c r="S2" s="19" t="s">
        <v>1137</v>
      </c>
      <c r="T2" s="18" t="s">
        <v>1137</v>
      </c>
      <c r="U2" s="19" t="s">
        <v>1137</v>
      </c>
      <c r="V2" s="18" t="s">
        <v>1137</v>
      </c>
      <c r="W2" s="19" t="s">
        <v>1137</v>
      </c>
      <c r="X2" s="35" t="s">
        <v>1137</v>
      </c>
    </row>
    <row r="3" spans="1:24">
      <c r="A3" s="20"/>
      <c r="B3" s="21"/>
      <c r="C3" s="22"/>
      <c r="D3" s="23"/>
      <c r="E3" s="20"/>
      <c r="F3" s="20"/>
      <c r="G3" s="20"/>
      <c r="H3" s="24"/>
      <c r="I3" s="40"/>
      <c r="J3" s="40"/>
      <c r="K3" s="40"/>
      <c r="L3" s="40"/>
      <c r="M3" s="40"/>
      <c r="N3" s="40"/>
      <c r="O3" s="40"/>
      <c r="P3" s="40"/>
      <c r="Q3" s="40"/>
      <c r="R3" s="40"/>
      <c r="S3" s="40"/>
      <c r="T3" s="40"/>
      <c r="U3" s="40"/>
      <c r="V3" s="40"/>
      <c r="W3" s="40"/>
      <c r="X3" s="24"/>
    </row>
    <row r="4" spans="1:24">
      <c r="A4" s="41" t="s">
        <v>1079</v>
      </c>
      <c r="B4" s="22" t="s">
        <v>1181</v>
      </c>
      <c r="C4" s="22">
        <v>2020</v>
      </c>
      <c r="D4" s="42">
        <f>AVERAGE(I4,J4,K4,L4,M4,N4,O4,P4,Q4,R4,S4,T4,U4,V4,W4,X4,Y4,AC4)</f>
        <v>100</v>
      </c>
      <c r="E4" s="43">
        <f>MEDIAN(I4,J4,K4,L4,M4,N4,O4,P4,Q4,R4,S4,T4,U4,V4,W4,X4,Y4,AC4)</f>
        <v>100</v>
      </c>
      <c r="F4" s="43">
        <f>MIN(I4,J4,K4,L4,M4,N4,O4,P4,Q4,R4,S4,T4,U4,V4,W4,X4,Y4,AC4)</f>
        <v>100</v>
      </c>
      <c r="G4" s="43">
        <f>MAX(I4,J4,K4,L4,M4,N4,O4,P4,Q4,R4,S4,T4,U4,V4,W4,X4,Y4,AC4)</f>
        <v>100</v>
      </c>
      <c r="H4" s="24">
        <f>COUNT(I4,J4,K4,L4,M4,N4,O4,P4,Q4,R4,S4,T4,U4,V4,W4,X4,Y4,AC4,AG4)</f>
        <v>1</v>
      </c>
      <c r="I4" s="26"/>
      <c r="J4" s="26"/>
      <c r="K4" s="26"/>
      <c r="L4" s="26"/>
      <c r="M4" s="26"/>
      <c r="N4" s="26"/>
      <c r="O4" s="26"/>
      <c r="P4" s="26"/>
      <c r="Q4" s="26"/>
      <c r="R4" s="26"/>
      <c r="S4" s="26"/>
      <c r="T4" s="26"/>
      <c r="U4" s="26"/>
      <c r="V4" s="26"/>
      <c r="W4" s="26">
        <v>100</v>
      </c>
      <c r="X4" s="25"/>
    </row>
    <row r="5" spans="1:24">
      <c r="A5" t="s">
        <v>1107</v>
      </c>
      <c r="B5" s="22" t="s">
        <v>1181</v>
      </c>
      <c r="C5" s="22">
        <v>2020</v>
      </c>
      <c r="D5" s="42">
        <f>AVERAGE(I5,J5,K5,L5,M5,N5,O5,P5,Q5,R5,S5,T5,U5,V5,W5,X5,Y5,AC5)</f>
        <v>0.42990064102564102</v>
      </c>
      <c r="E5" s="43">
        <f>MEDIAN(I5,J5,K5,L5,M5,N5,O5,P5,Q5,R5,S5,T5,U5,V5,W5,X5,Y5,AC5)</f>
        <v>0.44500000000000001</v>
      </c>
      <c r="F5" s="43">
        <f>MIN(I5,J5,K5,L5,M5,N5,O5,P5,Q5,R5,S5,T5,U5,V5,W5,X5,Y5,AC5)</f>
        <v>0.10633333333333334</v>
      </c>
      <c r="G5" s="43">
        <f>MAX(I5,J5,K5,L5,M5,N5,O5,P5,Q5,R5,S5,T5,U5,V5,W5,X5,Y5,AC5)</f>
        <v>0.92307692307692302</v>
      </c>
      <c r="H5" s="24">
        <f>COUNT(I5,J5,K5,L5,M5,N5,O5,P5,Q5,R5,S5,T5,U5,V5,W5,X5,Y5,AC5,AG5)</f>
        <v>16</v>
      </c>
      <c r="I5" s="26">
        <v>0.28999999999999998</v>
      </c>
      <c r="J5" s="26">
        <v>0.10633333333333334</v>
      </c>
      <c r="K5" s="26">
        <v>0.19</v>
      </c>
      <c r="L5" s="26">
        <v>0.17899999999999999</v>
      </c>
      <c r="M5" s="26">
        <v>0.92307692307692302</v>
      </c>
      <c r="N5" s="26">
        <v>0.65</v>
      </c>
      <c r="O5" s="26">
        <v>0.25</v>
      </c>
      <c r="P5" s="26">
        <v>0.5</v>
      </c>
      <c r="Q5" s="26">
        <v>0.39</v>
      </c>
      <c r="R5" s="26">
        <v>0.25</v>
      </c>
      <c r="S5" s="26">
        <v>0.5</v>
      </c>
      <c r="T5" s="26">
        <v>0.55000000000000004</v>
      </c>
      <c r="U5" s="26">
        <v>0.6</v>
      </c>
      <c r="V5" s="26">
        <v>0.5</v>
      </c>
      <c r="W5" s="26">
        <v>0.75</v>
      </c>
      <c r="X5" s="25">
        <v>0.25</v>
      </c>
    </row>
    <row r="6" spans="1:24">
      <c r="B6" s="22"/>
      <c r="C6" s="22"/>
      <c r="D6" s="42"/>
      <c r="E6" s="43"/>
      <c r="F6" s="43"/>
      <c r="G6" s="43"/>
      <c r="H6" s="24"/>
      <c r="I6" s="40"/>
      <c r="J6" s="40"/>
      <c r="K6" s="40"/>
      <c r="L6" s="40"/>
      <c r="M6" s="40"/>
      <c r="N6" s="40"/>
      <c r="O6" s="40"/>
      <c r="P6" s="40"/>
      <c r="Q6" s="40"/>
      <c r="R6" s="40"/>
      <c r="S6" s="40"/>
      <c r="T6" s="40"/>
      <c r="U6" s="40"/>
      <c r="V6" s="40"/>
      <c r="W6" s="40"/>
      <c r="X6" s="24"/>
    </row>
    <row r="7" spans="1:24" ht="43.2">
      <c r="A7" t="s">
        <v>1107</v>
      </c>
      <c r="B7" s="22" t="s">
        <v>1181</v>
      </c>
      <c r="C7" s="22">
        <v>2050</v>
      </c>
      <c r="D7" s="42">
        <f>AVERAGE(F7:G7)</f>
        <v>0.10316666666666667</v>
      </c>
      <c r="E7" s="43">
        <f>AVERAGE(F7:G7)</f>
        <v>0.10316666666666667</v>
      </c>
      <c r="F7" s="43">
        <v>0.1</v>
      </c>
      <c r="G7" s="43">
        <f>F5</f>
        <v>0.10633333333333334</v>
      </c>
      <c r="H7" s="44" t="s">
        <v>1182</v>
      </c>
      <c r="I7" s="40"/>
      <c r="J7" s="40"/>
      <c r="K7" s="40"/>
      <c r="L7" s="40"/>
      <c r="M7" s="40"/>
      <c r="N7" s="40"/>
      <c r="O7" s="40"/>
      <c r="P7" s="40"/>
      <c r="Q7" s="40"/>
      <c r="R7" s="40"/>
      <c r="S7" s="40"/>
      <c r="T7" s="40"/>
      <c r="U7" s="40"/>
      <c r="V7" s="40"/>
      <c r="W7" s="40"/>
      <c r="X7" s="24"/>
    </row>
    <row r="8" spans="1:24">
      <c r="A8" s="29"/>
      <c r="B8" s="30"/>
      <c r="C8" s="30"/>
      <c r="D8" s="37"/>
      <c r="E8" s="29"/>
      <c r="F8" s="29"/>
      <c r="G8" s="29"/>
      <c r="H8" s="31"/>
      <c r="I8" s="33"/>
      <c r="J8" s="33"/>
      <c r="K8" s="33"/>
      <c r="L8" s="33"/>
      <c r="M8" s="33"/>
      <c r="N8" s="33"/>
      <c r="O8" s="33"/>
      <c r="P8" s="33"/>
      <c r="Q8" s="33"/>
      <c r="R8" s="33"/>
      <c r="S8" s="33"/>
      <c r="T8" s="33"/>
      <c r="U8" s="33"/>
      <c r="V8" s="33"/>
      <c r="W8" s="33"/>
      <c r="X8" s="32"/>
    </row>
  </sheetData>
  <mergeCells count="1">
    <mergeCell ref="D1:H1"/>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DAD4-D023-4EEF-9F8F-D601616FAEE3}">
  <sheetPr>
    <tabColor theme="0" tint="-0.249977111117893"/>
  </sheetPr>
  <dimension ref="A1:L23"/>
  <sheetViews>
    <sheetView zoomScale="85" zoomScaleNormal="85" workbookViewId="0">
      <pane xSplit="1" topLeftCell="F1" activePane="topRight" state="frozen"/>
      <selection activeCell="F28" sqref="F28"/>
      <selection pane="topRight" activeCell="P19" sqref="P19"/>
    </sheetView>
    <sheetView workbookViewId="1"/>
  </sheetViews>
  <sheetFormatPr defaultColWidth="8.5546875" defaultRowHeight="14.4"/>
  <cols>
    <col min="1" max="1" width="10.88671875" bestFit="1" customWidth="1"/>
    <col min="8" max="8" width="32" customWidth="1"/>
    <col min="9" max="9" width="11.44140625" bestFit="1" customWidth="1"/>
    <col min="10" max="10" width="13.88671875" bestFit="1" customWidth="1"/>
    <col min="11" max="11" width="29.44140625" bestFit="1" customWidth="1"/>
    <col min="12" max="12" width="14.109375" bestFit="1" customWidth="1"/>
  </cols>
  <sheetData>
    <row r="1" spans="1:12">
      <c r="A1" s="6" t="s">
        <v>341</v>
      </c>
      <c r="B1" s="7" t="s">
        <v>1123</v>
      </c>
      <c r="C1" s="7" t="s">
        <v>916</v>
      </c>
      <c r="D1" s="316" t="s">
        <v>1124</v>
      </c>
      <c r="E1" s="317"/>
      <c r="F1" s="317"/>
      <c r="G1" s="317"/>
      <c r="H1" s="318"/>
      <c r="I1" s="10" t="s">
        <v>1244</v>
      </c>
      <c r="J1" s="34" t="s">
        <v>1160</v>
      </c>
      <c r="K1" s="8" t="s">
        <v>1255</v>
      </c>
      <c r="L1" s="34" t="s">
        <v>1256</v>
      </c>
    </row>
    <row r="2" spans="1:12" ht="39.6">
      <c r="A2" s="11"/>
      <c r="B2" s="12"/>
      <c r="C2" s="12"/>
      <c r="D2" s="13" t="s">
        <v>1132</v>
      </c>
      <c r="E2" s="14" t="s">
        <v>1133</v>
      </c>
      <c r="F2" s="14" t="s">
        <v>1134</v>
      </c>
      <c r="G2" s="15" t="s">
        <v>1135</v>
      </c>
      <c r="H2" s="16" t="s">
        <v>1136</v>
      </c>
      <c r="I2" s="19" t="s">
        <v>1137</v>
      </c>
      <c r="J2" s="35" t="s">
        <v>1137</v>
      </c>
      <c r="K2" s="17" t="s">
        <v>1137</v>
      </c>
      <c r="L2" s="35" t="s">
        <v>1137</v>
      </c>
    </row>
    <row r="3" spans="1:12">
      <c r="A3" s="20"/>
      <c r="B3" s="21"/>
      <c r="C3" s="22"/>
      <c r="D3" s="23"/>
      <c r="E3" s="20"/>
      <c r="F3" s="20"/>
      <c r="G3" s="20"/>
      <c r="H3" s="24"/>
      <c r="I3" s="26"/>
      <c r="J3" s="25"/>
      <c r="K3" s="25"/>
      <c r="L3" s="25"/>
    </row>
    <row r="4" spans="1:12">
      <c r="A4" t="s">
        <v>365</v>
      </c>
      <c r="B4" s="22" t="s">
        <v>1181</v>
      </c>
      <c r="C4" s="22">
        <v>2020</v>
      </c>
      <c r="D4" s="27">
        <f t="shared" ref="D4:D17" si="0">AVERAGE(I4,J4,K4,L4)</f>
        <v>25625</v>
      </c>
      <c r="E4" s="28">
        <f t="shared" ref="E4:E17" si="1">MEDIAN(I4,J4,K4,L4)</f>
        <v>25625</v>
      </c>
      <c r="F4" s="28">
        <f t="shared" ref="F4:F17" si="2">MIN(I4,J4,K4,L4)</f>
        <v>1250</v>
      </c>
      <c r="G4" s="28">
        <f t="shared" ref="G4:G17" si="3">MAX(I4,J4,K4,L4)</f>
        <v>50000</v>
      </c>
      <c r="H4" s="24">
        <f>COUNT(I4,J4,K4,L4,#REF!,#REF!,#REF!,P4,T4,X4,AB4,AF4,AJ4,AN4,AR4,AV4,AZ4,BD4,BH4)</f>
        <v>2</v>
      </c>
      <c r="I4" s="26">
        <v>1250</v>
      </c>
      <c r="J4" s="25"/>
      <c r="K4" s="25">
        <v>50000</v>
      </c>
      <c r="L4" s="25"/>
    </row>
    <row r="5" spans="1:12">
      <c r="A5" t="s">
        <v>1078</v>
      </c>
      <c r="B5" s="22" t="s">
        <v>1181</v>
      </c>
      <c r="C5" s="22">
        <v>2020</v>
      </c>
      <c r="D5" s="27">
        <f t="shared" si="0"/>
        <v>26.5</v>
      </c>
      <c r="E5" s="28">
        <f t="shared" si="1"/>
        <v>26.5</v>
      </c>
      <c r="F5" s="28">
        <f t="shared" si="2"/>
        <v>2</v>
      </c>
      <c r="G5" s="28">
        <f t="shared" si="3"/>
        <v>51</v>
      </c>
      <c r="H5" s="24">
        <f>COUNT(I5,J5,K5,L5,#REF!,#REF!,#REF!,P5,T5,X5,AB5,AF5,AJ5,AN5,AR5,AV5,AZ5,BD5,BH5)</f>
        <v>2</v>
      </c>
      <c r="I5" s="26"/>
      <c r="J5" s="25">
        <v>2</v>
      </c>
      <c r="K5" s="25">
        <v>51</v>
      </c>
      <c r="L5" s="25"/>
    </row>
    <row r="6" spans="1:12">
      <c r="A6" t="s">
        <v>1079</v>
      </c>
      <c r="B6" s="22" t="s">
        <v>1181</v>
      </c>
      <c r="C6" s="22">
        <v>2020</v>
      </c>
      <c r="D6" s="27">
        <f t="shared" si="0"/>
        <v>8375</v>
      </c>
      <c r="E6" s="28">
        <f t="shared" si="1"/>
        <v>8375</v>
      </c>
      <c r="F6" s="28">
        <f t="shared" si="2"/>
        <v>1750</v>
      </c>
      <c r="G6" s="28">
        <f t="shared" si="3"/>
        <v>15000</v>
      </c>
      <c r="H6" s="24">
        <f>COUNT(I6,J6,K6,L6,#REF!,#REF!,#REF!,P6,T6,X6,AB6,AF6,AJ6,AN6,AR6,AV6,AZ6,BD6,BH6)</f>
        <v>2</v>
      </c>
      <c r="I6" s="26">
        <v>1750</v>
      </c>
      <c r="J6" s="25"/>
      <c r="K6" s="25">
        <v>15000</v>
      </c>
      <c r="L6" s="25"/>
    </row>
    <row r="7" spans="1:12">
      <c r="A7" t="s">
        <v>1080</v>
      </c>
      <c r="B7" s="22" t="s">
        <v>1181</v>
      </c>
      <c r="C7" s="22">
        <v>2020</v>
      </c>
      <c r="D7" s="27">
        <f t="shared" si="0"/>
        <v>30</v>
      </c>
      <c r="E7" s="28">
        <f t="shared" si="1"/>
        <v>30</v>
      </c>
      <c r="F7" s="28">
        <f t="shared" si="2"/>
        <v>30</v>
      </c>
      <c r="G7" s="28">
        <f t="shared" si="3"/>
        <v>30</v>
      </c>
      <c r="H7" s="24">
        <f>COUNT(I7,J7,K7,L7,#REF!,#REF!,#REF!,P7,T7,X7,AB7,AF7,AJ7,AN7,AR7,AV7,AZ7,BD7,BH7)</f>
        <v>1</v>
      </c>
      <c r="I7" s="26"/>
      <c r="J7" s="25">
        <v>30</v>
      </c>
      <c r="K7" s="25"/>
      <c r="L7" s="25"/>
    </row>
    <row r="8" spans="1:12">
      <c r="A8" t="s">
        <v>1084</v>
      </c>
      <c r="B8" s="22" t="s">
        <v>1181</v>
      </c>
      <c r="C8" s="22">
        <v>2020</v>
      </c>
      <c r="D8" s="27">
        <f t="shared" si="0"/>
        <v>13</v>
      </c>
      <c r="E8" s="28">
        <f t="shared" si="1"/>
        <v>13</v>
      </c>
      <c r="F8" s="28">
        <f t="shared" si="2"/>
        <v>13</v>
      </c>
      <c r="G8" s="28">
        <f t="shared" si="3"/>
        <v>13</v>
      </c>
      <c r="H8" s="24">
        <f>COUNT(I8,J8,K8,L8,#REF!,#REF!,#REF!,P8,T8,X8,AB8,AF8,AJ8,AN8,AR8,AV8,AZ8,BD8,BH8)</f>
        <v>1</v>
      </c>
      <c r="I8" s="26"/>
      <c r="J8" s="25"/>
      <c r="K8" s="25">
        <v>13</v>
      </c>
      <c r="L8" s="25"/>
    </row>
    <row r="9" spans="1:12">
      <c r="A9" t="s">
        <v>1094</v>
      </c>
      <c r="B9" s="22" t="s">
        <v>1181</v>
      </c>
      <c r="C9" s="22">
        <v>2020</v>
      </c>
      <c r="D9" s="27">
        <f t="shared" si="0"/>
        <v>579.33333333333337</v>
      </c>
      <c r="E9" s="28">
        <f t="shared" si="1"/>
        <v>213</v>
      </c>
      <c r="F9" s="28">
        <f t="shared" si="2"/>
        <v>20</v>
      </c>
      <c r="G9" s="28">
        <f t="shared" si="3"/>
        <v>1505</v>
      </c>
      <c r="H9" s="24">
        <f>COUNT(I9,J9,K9,L9,#REF!,#REF!,#REF!,P9,T9,X9,AB9,AF9,AJ9,AN9,AR9,AV9,AZ9,BD9,BH9)</f>
        <v>3</v>
      </c>
      <c r="I9" s="26">
        <v>1505</v>
      </c>
      <c r="J9" s="25">
        <v>20</v>
      </c>
      <c r="K9" s="25">
        <v>213</v>
      </c>
      <c r="L9" s="25"/>
    </row>
    <row r="10" spans="1:12">
      <c r="A10" t="s">
        <v>1098</v>
      </c>
      <c r="B10" s="22" t="s">
        <v>1181</v>
      </c>
      <c r="C10" s="22">
        <v>2020</v>
      </c>
      <c r="D10" s="27">
        <f t="shared" si="0"/>
        <v>505</v>
      </c>
      <c r="E10" s="28">
        <f t="shared" si="1"/>
        <v>505</v>
      </c>
      <c r="F10" s="28">
        <f t="shared" si="2"/>
        <v>505</v>
      </c>
      <c r="G10" s="28">
        <f t="shared" si="3"/>
        <v>505</v>
      </c>
      <c r="H10" s="24">
        <f>COUNT(I10,J10,K10,L10,#REF!,#REF!,#REF!,P10,T10,X10,AB10,AF10,AJ10,AN10,AR10,AV10,AZ10,BD10,BH10)</f>
        <v>1</v>
      </c>
      <c r="I10" s="26">
        <v>505</v>
      </c>
      <c r="J10" s="25"/>
      <c r="K10" s="25"/>
      <c r="L10" s="25"/>
    </row>
    <row r="11" spans="1:12">
      <c r="A11" t="s">
        <v>1099</v>
      </c>
      <c r="B11" s="22" t="s">
        <v>1181</v>
      </c>
      <c r="C11" s="22">
        <v>2020</v>
      </c>
      <c r="D11" s="27">
        <f t="shared" si="0"/>
        <v>0</v>
      </c>
      <c r="E11" s="28">
        <f t="shared" si="1"/>
        <v>0</v>
      </c>
      <c r="F11" s="28">
        <f t="shared" si="2"/>
        <v>0</v>
      </c>
      <c r="G11" s="28">
        <f t="shared" si="3"/>
        <v>0</v>
      </c>
      <c r="H11" s="24">
        <f>COUNT(I11,J11,K11,L11,#REF!,#REF!,#REF!,P11,T11,X11,AB11,AF11,AJ11,AN11,AR11,AV11,AZ11,BD11,BH11)</f>
        <v>1</v>
      </c>
      <c r="I11" s="26">
        <v>0</v>
      </c>
      <c r="J11" s="25"/>
      <c r="K11" s="25"/>
      <c r="L11" s="25"/>
    </row>
    <row r="12" spans="1:12">
      <c r="A12" t="s">
        <v>1103</v>
      </c>
      <c r="B12" s="22" t="s">
        <v>1181</v>
      </c>
      <c r="C12" s="22">
        <v>2020</v>
      </c>
      <c r="D12" s="27">
        <f t="shared" si="0"/>
        <v>3500</v>
      </c>
      <c r="E12" s="28">
        <f t="shared" si="1"/>
        <v>3500</v>
      </c>
      <c r="F12" s="28">
        <f t="shared" si="2"/>
        <v>3500</v>
      </c>
      <c r="G12" s="28">
        <f t="shared" si="3"/>
        <v>3500</v>
      </c>
      <c r="H12" s="24">
        <f>COUNT(I12,J12,K12,L12,#REF!,#REF!,#REF!,P12,T12,X12,AB12,AF12,AJ12,AN12,AR12,AV12,AZ12,BD12,BH12)</f>
        <v>1</v>
      </c>
      <c r="I12" s="26">
        <v>3500</v>
      </c>
      <c r="J12" s="25"/>
      <c r="K12" s="25"/>
      <c r="L12" s="25"/>
    </row>
    <row r="13" spans="1:12">
      <c r="A13" t="s">
        <v>1142</v>
      </c>
      <c r="B13" s="22" t="s">
        <v>1181</v>
      </c>
      <c r="C13" s="22">
        <v>2020</v>
      </c>
      <c r="D13" s="27">
        <f t="shared" si="0"/>
        <v>0</v>
      </c>
      <c r="E13" s="28">
        <f t="shared" si="1"/>
        <v>0</v>
      </c>
      <c r="F13" s="28">
        <f t="shared" si="2"/>
        <v>0</v>
      </c>
      <c r="G13" s="28">
        <f t="shared" si="3"/>
        <v>0</v>
      </c>
      <c r="H13" s="24">
        <f>COUNT(I13,J13,K13,L13,#REF!,#REF!,#REF!,P13,T13,X13,AB13,AF13,AJ13,AN13,AR13,AV13,AZ13,BD13,BH13)</f>
        <v>1</v>
      </c>
      <c r="I13" s="26">
        <v>0</v>
      </c>
      <c r="J13" s="25"/>
      <c r="K13" s="25"/>
      <c r="L13" s="25"/>
    </row>
    <row r="14" spans="1:12">
      <c r="A14" t="s">
        <v>1107</v>
      </c>
      <c r="B14" s="22" t="s">
        <v>1181</v>
      </c>
      <c r="C14" s="22">
        <v>2020</v>
      </c>
      <c r="D14" s="27">
        <f t="shared" si="0"/>
        <v>0</v>
      </c>
      <c r="E14" s="28">
        <f t="shared" si="1"/>
        <v>0</v>
      </c>
      <c r="F14" s="28">
        <f t="shared" si="2"/>
        <v>0</v>
      </c>
      <c r="G14" s="28">
        <f t="shared" si="3"/>
        <v>0</v>
      </c>
      <c r="H14" s="24">
        <f>COUNT(I14,J14,K14,L14,#REF!,#REF!,#REF!,P14,T14,X14,AB14,AF14,AJ14,AN14,AR14,AV14,AZ14,BD14,BH14)</f>
        <v>1</v>
      </c>
      <c r="I14" s="26">
        <v>0</v>
      </c>
      <c r="J14" s="25"/>
      <c r="K14" s="25"/>
      <c r="L14" s="25"/>
    </row>
    <row r="15" spans="1:12">
      <c r="A15" t="s">
        <v>1121</v>
      </c>
      <c r="B15" s="22" t="s">
        <v>1181</v>
      </c>
      <c r="C15" s="22">
        <v>2020</v>
      </c>
      <c r="D15" s="27">
        <f t="shared" si="0"/>
        <v>103.5</v>
      </c>
      <c r="E15" s="28">
        <f t="shared" si="1"/>
        <v>75</v>
      </c>
      <c r="F15" s="28">
        <f t="shared" si="2"/>
        <v>14</v>
      </c>
      <c r="G15" s="28">
        <f t="shared" si="3"/>
        <v>250</v>
      </c>
      <c r="H15" s="24">
        <f>COUNT(I15,J15,K15,L15,#REF!,#REF!,#REF!,P15,T15,X15,AB15,AF15,AJ15,AN15,AR15,AV15,AZ15,BD15,BH15)</f>
        <v>4</v>
      </c>
      <c r="I15" s="26">
        <v>250</v>
      </c>
      <c r="J15" s="25">
        <v>40</v>
      </c>
      <c r="K15" s="25">
        <v>14</v>
      </c>
      <c r="L15" s="25">
        <v>110</v>
      </c>
    </row>
    <row r="16" spans="1:12">
      <c r="A16" t="s">
        <v>1122</v>
      </c>
      <c r="B16" s="22" t="s">
        <v>1181</v>
      </c>
      <c r="C16" s="22">
        <v>2020</v>
      </c>
      <c r="D16" s="27">
        <f t="shared" si="0"/>
        <v>975</v>
      </c>
      <c r="E16" s="28">
        <f t="shared" si="1"/>
        <v>975</v>
      </c>
      <c r="F16" s="28">
        <f t="shared" si="2"/>
        <v>400</v>
      </c>
      <c r="G16" s="28">
        <f t="shared" si="3"/>
        <v>1550</v>
      </c>
      <c r="H16" s="24">
        <f>COUNT(I16,J16,K16,L16,#REF!,#REF!,#REF!,P16,T16,X16,AB16,AF16,AJ16,AN16,AR16,AV16,AZ16,BD16,BH16)</f>
        <v>2</v>
      </c>
      <c r="I16" s="26">
        <v>1550</v>
      </c>
      <c r="J16" s="25"/>
      <c r="K16" s="25">
        <v>400</v>
      </c>
      <c r="L16" s="25"/>
    </row>
    <row r="17" spans="1:12">
      <c r="A17" t="s">
        <v>368</v>
      </c>
      <c r="B17" s="22" t="s">
        <v>1181</v>
      </c>
      <c r="C17" s="22">
        <v>2020</v>
      </c>
      <c r="D17" s="27">
        <f t="shared" si="0"/>
        <v>505</v>
      </c>
      <c r="E17" s="28">
        <f t="shared" si="1"/>
        <v>505</v>
      </c>
      <c r="F17" s="28">
        <f t="shared" si="2"/>
        <v>505</v>
      </c>
      <c r="G17" s="28">
        <f t="shared" si="3"/>
        <v>505</v>
      </c>
      <c r="H17" s="24">
        <f>COUNT(I17,J17,K17,L17,#REF!,#REF!,#REF!,P17,T17,X17,AB17,AF17,AJ17,AN17,AR17,AV17,AZ17,BD17,BH17)</f>
        <v>1</v>
      </c>
      <c r="I17" s="26">
        <v>505</v>
      </c>
      <c r="J17" s="25"/>
      <c r="K17" s="25"/>
      <c r="L17" s="25"/>
    </row>
    <row r="18" spans="1:12">
      <c r="B18" s="22"/>
      <c r="C18" s="22"/>
      <c r="D18" s="27"/>
      <c r="E18" s="28"/>
      <c r="F18" s="28"/>
      <c r="G18" s="28"/>
      <c r="H18" s="24"/>
      <c r="I18" s="26"/>
      <c r="J18" s="25"/>
      <c r="K18" s="25"/>
      <c r="L18" s="25"/>
    </row>
    <row r="19" spans="1:12" ht="43.2">
      <c r="A19" s="45" t="s">
        <v>1078</v>
      </c>
      <c r="B19" s="46" t="s">
        <v>1181</v>
      </c>
      <c r="C19" s="46">
        <v>2050</v>
      </c>
      <c r="D19" s="47">
        <f>AVERAGE(F19:G19)</f>
        <v>1.05</v>
      </c>
      <c r="E19" s="48">
        <f>AVERAGE(F19:G19)</f>
        <v>1.05</v>
      </c>
      <c r="F19" s="48">
        <v>0.1</v>
      </c>
      <c r="G19" s="48">
        <f>F5</f>
        <v>2</v>
      </c>
      <c r="H19" s="44" t="s">
        <v>1182</v>
      </c>
      <c r="I19" s="26"/>
      <c r="J19" s="25"/>
      <c r="K19" s="25"/>
      <c r="L19" s="25"/>
    </row>
    <row r="20" spans="1:12" ht="43.2">
      <c r="A20" s="45" t="s">
        <v>1080</v>
      </c>
      <c r="B20" s="46" t="s">
        <v>1181</v>
      </c>
      <c r="C20" s="46">
        <v>2050</v>
      </c>
      <c r="D20" s="47">
        <f t="shared" ref="D20:D22" si="4">AVERAGE(F20:G20)</f>
        <v>16.5</v>
      </c>
      <c r="E20" s="48">
        <f t="shared" ref="E20:E22" si="5">AVERAGE(F20:G20)</f>
        <v>16.5</v>
      </c>
      <c r="F20" s="48">
        <v>3</v>
      </c>
      <c r="G20" s="48">
        <f>F7</f>
        <v>30</v>
      </c>
      <c r="H20" s="44" t="s">
        <v>1182</v>
      </c>
      <c r="I20" s="26"/>
      <c r="J20" s="25"/>
      <c r="K20" s="25"/>
      <c r="L20" s="25"/>
    </row>
    <row r="21" spans="1:12" ht="43.2">
      <c r="A21" s="45" t="s">
        <v>1094</v>
      </c>
      <c r="B21" s="46" t="s">
        <v>1181</v>
      </c>
      <c r="C21" s="46">
        <v>2050</v>
      </c>
      <c r="D21" s="47">
        <f t="shared" si="4"/>
        <v>11.574999999999999</v>
      </c>
      <c r="E21" s="48">
        <f t="shared" si="5"/>
        <v>11.574999999999999</v>
      </c>
      <c r="F21" s="48">
        <v>3.15</v>
      </c>
      <c r="G21" s="48">
        <f>F9</f>
        <v>20</v>
      </c>
      <c r="H21" s="44" t="s">
        <v>1182</v>
      </c>
      <c r="I21" s="26"/>
      <c r="J21" s="25"/>
      <c r="K21" s="25"/>
      <c r="L21" s="25"/>
    </row>
    <row r="22" spans="1:12" ht="43.2">
      <c r="A22" s="45" t="s">
        <v>1121</v>
      </c>
      <c r="B22" s="46" t="s">
        <v>1181</v>
      </c>
      <c r="C22" s="46">
        <v>2050</v>
      </c>
      <c r="D22" s="47">
        <f t="shared" si="4"/>
        <v>10.85</v>
      </c>
      <c r="E22" s="48">
        <f t="shared" si="5"/>
        <v>10.85</v>
      </c>
      <c r="F22" s="48">
        <v>7.7</v>
      </c>
      <c r="G22" s="48">
        <f>F15</f>
        <v>14</v>
      </c>
      <c r="H22" s="44" t="s">
        <v>1182</v>
      </c>
      <c r="I22" s="26"/>
      <c r="J22" s="25"/>
      <c r="K22" s="25"/>
      <c r="L22" s="25"/>
    </row>
    <row r="23" spans="1:12">
      <c r="A23" s="29"/>
      <c r="B23" s="30"/>
      <c r="C23" s="30"/>
      <c r="D23" s="37"/>
      <c r="E23" s="29"/>
      <c r="F23" s="29"/>
      <c r="G23" s="29"/>
      <c r="H23" s="31"/>
      <c r="I23" s="33"/>
      <c r="J23" s="32"/>
      <c r="K23" s="32"/>
      <c r="L23" s="32"/>
    </row>
  </sheetData>
  <mergeCells count="1">
    <mergeCell ref="D1:H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A02E-48C6-4415-A5BB-784F0894C074}">
  <sheetPr>
    <tabColor theme="0" tint="-0.249977111117893"/>
  </sheetPr>
  <dimension ref="A1:K16"/>
  <sheetViews>
    <sheetView workbookViewId="0">
      <selection activeCell="F28" sqref="F28"/>
    </sheetView>
    <sheetView workbookViewId="1"/>
  </sheetViews>
  <sheetFormatPr defaultColWidth="8.5546875" defaultRowHeight="14.4"/>
  <cols>
    <col min="1" max="1" width="10.88671875" bestFit="1" customWidth="1"/>
    <col min="9" max="9" width="11.44140625" bestFit="1" customWidth="1"/>
    <col min="10" max="10" width="13.88671875" bestFit="1" customWidth="1"/>
    <col min="11" max="11" width="12.88671875" bestFit="1" customWidth="1"/>
  </cols>
  <sheetData>
    <row r="1" spans="1:11">
      <c r="A1" s="6" t="s">
        <v>341</v>
      </c>
      <c r="B1" s="7" t="s">
        <v>1123</v>
      </c>
      <c r="C1" s="7" t="s">
        <v>916</v>
      </c>
      <c r="D1" s="316" t="s">
        <v>1124</v>
      </c>
      <c r="E1" s="317"/>
      <c r="F1" s="317"/>
      <c r="G1" s="317"/>
      <c r="H1" s="317"/>
      <c r="I1" s="10" t="s">
        <v>1244</v>
      </c>
      <c r="J1" s="34" t="s">
        <v>1261</v>
      </c>
      <c r="K1" s="8" t="s">
        <v>1262</v>
      </c>
    </row>
    <row r="2" spans="1:11" ht="39.6">
      <c r="A2" s="11"/>
      <c r="B2" s="12"/>
      <c r="C2" s="12"/>
      <c r="D2" s="14" t="s">
        <v>1132</v>
      </c>
      <c r="E2" s="14" t="s">
        <v>1133</v>
      </c>
      <c r="F2" s="14" t="s">
        <v>1134</v>
      </c>
      <c r="G2" s="15" t="s">
        <v>1135</v>
      </c>
      <c r="H2" s="14" t="s">
        <v>1136</v>
      </c>
      <c r="I2" s="19" t="s">
        <v>1137</v>
      </c>
      <c r="J2" s="35" t="s">
        <v>1137</v>
      </c>
      <c r="K2" s="17" t="s">
        <v>1137</v>
      </c>
    </row>
    <row r="3" spans="1:11">
      <c r="A3" s="20"/>
      <c r="B3" s="21"/>
      <c r="C3" s="22"/>
      <c r="D3" s="20"/>
      <c r="E3" s="20"/>
      <c r="F3" s="20"/>
      <c r="G3" s="20"/>
      <c r="H3" s="20"/>
      <c r="I3" s="26"/>
      <c r="J3" s="25"/>
      <c r="K3" s="25"/>
    </row>
    <row r="4" spans="1:11">
      <c r="A4" s="49" t="s">
        <v>365</v>
      </c>
      <c r="B4" s="22" t="s">
        <v>1181</v>
      </c>
      <c r="C4" s="22">
        <v>2020</v>
      </c>
      <c r="D4" s="28">
        <f>AVERAGE(I4,J4,K4)</f>
        <v>1037.5</v>
      </c>
      <c r="E4" s="28">
        <f>MEDIAN(I4,J4,K4)</f>
        <v>1037.5</v>
      </c>
      <c r="F4" s="28">
        <f>MIN(I4,J4,K4)</f>
        <v>1000</v>
      </c>
      <c r="G4" s="28">
        <f>MAX(I4,J4,K4)</f>
        <v>1075</v>
      </c>
      <c r="H4" s="20">
        <f>COUNT(I4,J4,K4,#REF!,L4,P4,T4,X4,AB4,AF4,AJ4,AN4,AR4,AV4,AZ4,BD4,BH4,BL4,BP4)</f>
        <v>2</v>
      </c>
      <c r="I4" s="26">
        <v>1000</v>
      </c>
      <c r="J4" s="25"/>
      <c r="K4" s="25">
        <v>1075</v>
      </c>
    </row>
    <row r="5" spans="1:11">
      <c r="A5" s="41" t="s">
        <v>1079</v>
      </c>
      <c r="B5" s="22" t="s">
        <v>1181</v>
      </c>
      <c r="C5" s="22">
        <v>2020</v>
      </c>
      <c r="D5" s="28">
        <f t="shared" ref="D5:D15" si="0">AVERAGE(I5,J5,K5)</f>
        <v>5000</v>
      </c>
      <c r="E5" s="28">
        <f t="shared" ref="E5:E15" si="1">MEDIAN(I5,J5,K5)</f>
        <v>5000</v>
      </c>
      <c r="F5" s="28">
        <f t="shared" ref="F5:F15" si="2">MIN(I5,J5,K5)</f>
        <v>5000</v>
      </c>
      <c r="G5" s="28">
        <f t="shared" ref="G5:G15" si="3">MAX(I5,J5,K5)</f>
        <v>5000</v>
      </c>
      <c r="H5" s="20">
        <f>COUNT(I5,J5,K5,#REF!,L5,P5,T5,X5,AB5,AF5,AJ5,AN5,AR5,AV5,AZ5,BD5,BH5,BL5,BP5)</f>
        <v>1</v>
      </c>
      <c r="I5" s="26">
        <v>5000</v>
      </c>
      <c r="J5" s="25"/>
      <c r="K5" s="25"/>
    </row>
    <row r="6" spans="1:11">
      <c r="A6" s="41" t="s">
        <v>363</v>
      </c>
      <c r="B6" s="22" t="s">
        <v>1181</v>
      </c>
      <c r="C6" s="22">
        <v>2020</v>
      </c>
      <c r="D6" s="28">
        <f t="shared" si="0"/>
        <v>5500</v>
      </c>
      <c r="E6" s="28">
        <f t="shared" si="1"/>
        <v>5500</v>
      </c>
      <c r="F6" s="28">
        <f t="shared" si="2"/>
        <v>5500</v>
      </c>
      <c r="G6" s="28">
        <f t="shared" si="3"/>
        <v>5500</v>
      </c>
      <c r="H6" s="20">
        <f>COUNT(I6,J6,K6,#REF!,L6,P6,T6,X6,AB6,AF6,AJ6,AN6,AR6,AV6,AZ6,BD6,BH6,BL6,BP6)</f>
        <v>1</v>
      </c>
      <c r="I6" s="26">
        <v>5500</v>
      </c>
      <c r="J6" s="25"/>
      <c r="K6" s="25"/>
    </row>
    <row r="7" spans="1:11">
      <c r="A7" s="41" t="s">
        <v>1094</v>
      </c>
      <c r="B7" s="22" t="s">
        <v>1181</v>
      </c>
      <c r="C7" s="22">
        <v>2020</v>
      </c>
      <c r="D7" s="28">
        <f t="shared" si="0"/>
        <v>5.55</v>
      </c>
      <c r="E7" s="28">
        <f t="shared" si="1"/>
        <v>5.55</v>
      </c>
      <c r="F7" s="28">
        <f t="shared" si="2"/>
        <v>0</v>
      </c>
      <c r="G7" s="28">
        <f t="shared" si="3"/>
        <v>11.1</v>
      </c>
      <c r="H7" s="20">
        <f>COUNT(I7,J7,K7,#REF!,L7,P7,T7,X7,AB7,AF7,AJ7,AN7,AR7,AV7,AZ7,BD7,BH7,BL7,BP7)</f>
        <v>2</v>
      </c>
      <c r="I7" s="26">
        <v>0</v>
      </c>
      <c r="J7" s="25"/>
      <c r="K7" s="25">
        <v>11.1</v>
      </c>
    </row>
    <row r="8" spans="1:11">
      <c r="A8" s="41" t="s">
        <v>1098</v>
      </c>
      <c r="B8" s="22" t="s">
        <v>1181</v>
      </c>
      <c r="C8" s="22">
        <v>2020</v>
      </c>
      <c r="D8" s="28">
        <f t="shared" si="0"/>
        <v>0</v>
      </c>
      <c r="E8" s="28">
        <f t="shared" si="1"/>
        <v>0</v>
      </c>
      <c r="F8" s="28">
        <f t="shared" si="2"/>
        <v>0</v>
      </c>
      <c r="G8" s="28">
        <f t="shared" si="3"/>
        <v>0</v>
      </c>
      <c r="H8" s="20">
        <f>COUNT(I8,J8,K8,#REF!,L8,P8,T8,X8,AB8,AF8,AJ8,AN8,AR8,AV8,AZ8,BD8,BH8,BL8,BP8)</f>
        <v>1</v>
      </c>
      <c r="I8" s="26">
        <v>0</v>
      </c>
      <c r="J8" s="25"/>
      <c r="K8" s="25"/>
    </row>
    <row r="9" spans="1:11">
      <c r="A9" s="41" t="s">
        <v>1099</v>
      </c>
      <c r="B9" s="22" t="s">
        <v>1181</v>
      </c>
      <c r="C9" s="22">
        <v>2020</v>
      </c>
      <c r="D9" s="28">
        <f t="shared" si="0"/>
        <v>20</v>
      </c>
      <c r="E9" s="28">
        <f t="shared" si="1"/>
        <v>20</v>
      </c>
      <c r="F9" s="28">
        <f t="shared" si="2"/>
        <v>20</v>
      </c>
      <c r="G9" s="28">
        <f t="shared" si="3"/>
        <v>20</v>
      </c>
      <c r="H9" s="20">
        <f>COUNT(I9,J9,K9,#REF!,L9,P9,T9,X9,AB9,AF9,AJ9,AN9,AR9,AV9,AZ9,BD9,BH9,BL9,BP9)</f>
        <v>1</v>
      </c>
      <c r="I9" s="26">
        <v>20</v>
      </c>
      <c r="J9" s="25"/>
      <c r="K9" s="25"/>
    </row>
    <row r="10" spans="1:11">
      <c r="A10" s="41" t="s">
        <v>1103</v>
      </c>
      <c r="B10" s="22" t="s">
        <v>1181</v>
      </c>
      <c r="C10" s="22">
        <v>2020</v>
      </c>
      <c r="D10" s="28">
        <f t="shared" si="0"/>
        <v>1700</v>
      </c>
      <c r="E10" s="28">
        <f t="shared" si="1"/>
        <v>1700</v>
      </c>
      <c r="F10" s="28">
        <f t="shared" si="2"/>
        <v>1700</v>
      </c>
      <c r="G10" s="28">
        <f t="shared" si="3"/>
        <v>1700</v>
      </c>
      <c r="H10" s="20">
        <f>COUNT(I10,J10,K10,#REF!,L10,P10,T10,X10,AB10,AF10,AJ10,AN10,AR10,AV10,AZ10,BD10,BH10,BL10,BP10)</f>
        <v>1</v>
      </c>
      <c r="I10" s="26">
        <v>1700</v>
      </c>
      <c r="J10" s="25"/>
      <c r="K10" s="25"/>
    </row>
    <row r="11" spans="1:11">
      <c r="A11" s="41" t="s">
        <v>1142</v>
      </c>
      <c r="B11" s="22" t="s">
        <v>1181</v>
      </c>
      <c r="C11" s="22">
        <v>2020</v>
      </c>
      <c r="D11" s="28">
        <f t="shared" si="0"/>
        <v>0.5</v>
      </c>
      <c r="E11" s="28">
        <f t="shared" si="1"/>
        <v>0.5</v>
      </c>
      <c r="F11" s="28">
        <f t="shared" si="2"/>
        <v>0.5</v>
      </c>
      <c r="G11" s="28">
        <f t="shared" si="3"/>
        <v>0.5</v>
      </c>
      <c r="H11" s="20">
        <f>COUNT(I11,J11,K11,#REF!,L11,P11,T11,X11,AB11,AF11,AJ11,AN11,AR11,AV11,AZ11,BD11,BH11,BL11,BP11)</f>
        <v>1</v>
      </c>
      <c r="I11" s="26">
        <v>0.5</v>
      </c>
      <c r="J11" s="25"/>
      <c r="K11" s="25"/>
    </row>
    <row r="12" spans="1:11">
      <c r="A12" s="41" t="s">
        <v>1107</v>
      </c>
      <c r="B12" s="22" t="s">
        <v>1181</v>
      </c>
      <c r="C12" s="22">
        <v>2020</v>
      </c>
      <c r="D12" s="28">
        <f t="shared" si="0"/>
        <v>5.7495714285714286</v>
      </c>
      <c r="E12" s="28">
        <f t="shared" si="1"/>
        <v>5</v>
      </c>
      <c r="F12" s="28">
        <f t="shared" si="2"/>
        <v>4.2857142857142865</v>
      </c>
      <c r="G12" s="28">
        <f t="shared" si="3"/>
        <v>7.9630000000000001</v>
      </c>
      <c r="H12" s="20">
        <f>COUNT(I12,J12,K12,#REF!,L12,P12,T12,X12,AB12,AF12,AJ12,AN12,AR12,AV12,AZ12,BD12,BH12,BL12,BP12)</f>
        <v>3</v>
      </c>
      <c r="I12" s="26">
        <v>5</v>
      </c>
      <c r="J12" s="25">
        <v>4.2857142857142865</v>
      </c>
      <c r="K12" s="25">
        <v>7.9630000000000001</v>
      </c>
    </row>
    <row r="13" spans="1:11">
      <c r="A13" s="41" t="s">
        <v>1121</v>
      </c>
      <c r="B13" s="22" t="s">
        <v>1181</v>
      </c>
      <c r="C13" s="22">
        <v>2020</v>
      </c>
      <c r="D13" s="28">
        <f t="shared" si="0"/>
        <v>0</v>
      </c>
      <c r="E13" s="28">
        <f t="shared" si="1"/>
        <v>0</v>
      </c>
      <c r="F13" s="28">
        <f t="shared" si="2"/>
        <v>0</v>
      </c>
      <c r="G13" s="28">
        <f t="shared" si="3"/>
        <v>0</v>
      </c>
      <c r="H13" s="20">
        <f>COUNT(I13,J13,K13,#REF!,L13,P13,T13,X13,AB13,AF13,AJ13,AN13,AR13,AV13,AZ13,BD13,BH13,BL13,BP13)</f>
        <v>1</v>
      </c>
      <c r="I13" s="26">
        <v>0</v>
      </c>
      <c r="J13" s="25"/>
      <c r="K13" s="25"/>
    </row>
    <row r="14" spans="1:11">
      <c r="A14" s="41" t="s">
        <v>1122</v>
      </c>
      <c r="B14" s="22" t="s">
        <v>1181</v>
      </c>
      <c r="C14" s="22">
        <v>2020</v>
      </c>
      <c r="D14" s="28">
        <f t="shared" si="0"/>
        <v>0</v>
      </c>
      <c r="E14" s="28">
        <f t="shared" si="1"/>
        <v>0</v>
      </c>
      <c r="F14" s="28">
        <f t="shared" si="2"/>
        <v>0</v>
      </c>
      <c r="G14" s="28">
        <f t="shared" si="3"/>
        <v>0</v>
      </c>
      <c r="H14" s="20">
        <f>COUNT(I14,J14,K14,#REF!,L14,P14,T14,X14,AB14,AF14,AJ14,AN14,AR14,AV14,AZ14,BD14,BH14,BL14,BP14)</f>
        <v>1</v>
      </c>
      <c r="I14" s="26">
        <v>0</v>
      </c>
      <c r="J14" s="25"/>
      <c r="K14" s="25"/>
    </row>
    <row r="15" spans="1:11">
      <c r="A15" t="s">
        <v>368</v>
      </c>
      <c r="B15" s="22" t="s">
        <v>1181</v>
      </c>
      <c r="C15" s="22">
        <v>2020</v>
      </c>
      <c r="D15" s="28">
        <f t="shared" si="0"/>
        <v>3419.2989678053573</v>
      </c>
      <c r="E15" s="28">
        <f t="shared" si="1"/>
        <v>3419.2989678053573</v>
      </c>
      <c r="F15" s="28">
        <f t="shared" si="2"/>
        <v>2300</v>
      </c>
      <c r="G15" s="28">
        <f t="shared" si="3"/>
        <v>4538.5979356107146</v>
      </c>
      <c r="H15" s="20">
        <f>COUNT(I15,J15,K15,#REF!,L15,P15,T15,X15,AB15,AF15,AJ15,AN15,AR15,AV15,AZ15,BD15,BH15,BL15,BP15)</f>
        <v>2</v>
      </c>
      <c r="I15" s="26">
        <v>2300</v>
      </c>
      <c r="J15" s="25"/>
      <c r="K15" s="25">
        <v>4538.5979356107146</v>
      </c>
    </row>
    <row r="16" spans="1:11">
      <c r="A16" s="29"/>
      <c r="B16" s="30"/>
      <c r="C16" s="30"/>
      <c r="D16" s="29"/>
      <c r="E16" s="29"/>
      <c r="F16" s="29"/>
      <c r="G16" s="29"/>
      <c r="H16" s="50"/>
      <c r="I16" s="38"/>
      <c r="J16" s="39"/>
      <c r="K16" s="39"/>
    </row>
  </sheetData>
  <mergeCells count="1">
    <mergeCell ref="D1:H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1861-2C56-44B1-9CF4-7AEA15DEB0E0}">
  <sheetPr>
    <tabColor theme="0" tint="-0.499984740745262"/>
  </sheetPr>
  <dimension ref="A1:R14"/>
  <sheetViews>
    <sheetView workbookViewId="0">
      <pane xSplit="1" topLeftCell="F1" activePane="topRight" state="frozen"/>
      <selection activeCell="F28" sqref="F28"/>
      <selection pane="topRight" activeCell="F28" sqref="F28"/>
    </sheetView>
    <sheetView workbookViewId="1"/>
  </sheetViews>
  <sheetFormatPr defaultColWidth="8.5546875" defaultRowHeight="14.4"/>
  <cols>
    <col min="1" max="1" width="10.88671875" bestFit="1" customWidth="1"/>
    <col min="8" max="8" width="33.44140625" customWidth="1"/>
    <col min="9" max="9" width="11.5546875" bestFit="1" customWidth="1"/>
    <col min="10" max="10" width="15.5546875" bestFit="1" customWidth="1"/>
    <col min="11" max="11" width="13.88671875" bestFit="1" customWidth="1"/>
    <col min="12" max="12" width="14.44140625" bestFit="1" customWidth="1"/>
    <col min="13" max="13" width="12" bestFit="1" customWidth="1"/>
    <col min="14" max="14" width="15.5546875" bestFit="1" customWidth="1"/>
    <col min="15" max="15" width="14.33203125" bestFit="1" customWidth="1"/>
    <col min="16" max="18" width="12" bestFit="1" customWidth="1"/>
  </cols>
  <sheetData>
    <row r="1" spans="1:18">
      <c r="A1" s="6" t="s">
        <v>341</v>
      </c>
      <c r="B1" s="7" t="s">
        <v>1123</v>
      </c>
      <c r="C1" s="7" t="s">
        <v>916</v>
      </c>
      <c r="D1" s="316" t="s">
        <v>1124</v>
      </c>
      <c r="E1" s="317"/>
      <c r="F1" s="317"/>
      <c r="G1" s="317"/>
      <c r="H1" s="318"/>
      <c r="I1" s="8" t="s">
        <v>1263</v>
      </c>
      <c r="J1" s="9" t="s">
        <v>1264</v>
      </c>
      <c r="K1" s="10" t="s">
        <v>1160</v>
      </c>
      <c r="L1" s="9" t="s">
        <v>1265</v>
      </c>
      <c r="M1" s="10" t="s">
        <v>1266</v>
      </c>
      <c r="N1" s="9" t="s">
        <v>1267</v>
      </c>
      <c r="O1" s="10" t="s">
        <v>1268</v>
      </c>
      <c r="P1" s="9" t="s">
        <v>1258</v>
      </c>
      <c r="Q1" s="10" t="s">
        <v>1269</v>
      </c>
      <c r="R1" s="34" t="s">
        <v>1270</v>
      </c>
    </row>
    <row r="2" spans="1:18" ht="39.6">
      <c r="A2" s="11"/>
      <c r="B2" s="12"/>
      <c r="C2" s="12"/>
      <c r="D2" s="13" t="s">
        <v>1132</v>
      </c>
      <c r="E2" s="14" t="s">
        <v>1133</v>
      </c>
      <c r="F2" s="14" t="s">
        <v>1134</v>
      </c>
      <c r="G2" s="15" t="s">
        <v>1135</v>
      </c>
      <c r="H2" s="16" t="s">
        <v>1136</v>
      </c>
      <c r="I2" s="17" t="s">
        <v>1137</v>
      </c>
      <c r="J2" s="18" t="s">
        <v>1137</v>
      </c>
      <c r="K2" s="19" t="s">
        <v>1137</v>
      </c>
      <c r="L2" s="18" t="s">
        <v>1137</v>
      </c>
      <c r="M2" s="19" t="s">
        <v>1137</v>
      </c>
      <c r="N2" s="18" t="s">
        <v>1137</v>
      </c>
      <c r="O2" s="19" t="s">
        <v>1137</v>
      </c>
      <c r="P2" s="18" t="s">
        <v>1137</v>
      </c>
      <c r="Q2" s="19" t="s">
        <v>1137</v>
      </c>
      <c r="R2" s="35" t="s">
        <v>1137</v>
      </c>
    </row>
    <row r="3" spans="1:18">
      <c r="A3" s="20"/>
      <c r="B3" s="21"/>
      <c r="C3" s="22"/>
      <c r="D3" s="23"/>
      <c r="E3" s="20"/>
      <c r="F3" s="20"/>
      <c r="G3" s="20"/>
      <c r="H3" s="24"/>
      <c r="I3" s="25"/>
      <c r="J3" s="26"/>
      <c r="K3" s="26"/>
      <c r="L3" s="26"/>
      <c r="M3" s="26"/>
      <c r="N3" s="26"/>
      <c r="O3" s="26"/>
      <c r="P3" s="26"/>
      <c r="Q3" s="26"/>
      <c r="R3" s="25"/>
    </row>
    <row r="4" spans="1:18">
      <c r="A4" s="20"/>
      <c r="B4" s="21"/>
      <c r="C4" s="22"/>
      <c r="D4" s="23"/>
      <c r="E4" s="20"/>
      <c r="F4" s="20"/>
      <c r="G4" s="20"/>
      <c r="H4" s="24"/>
      <c r="I4" s="25"/>
      <c r="J4" s="26"/>
      <c r="K4" s="26"/>
      <c r="L4" s="26"/>
      <c r="M4" s="26"/>
      <c r="N4" s="26"/>
      <c r="O4" s="26"/>
      <c r="P4" s="26"/>
      <c r="Q4" s="26"/>
      <c r="R4" s="25"/>
    </row>
    <row r="5" spans="1:18">
      <c r="A5" s="49" t="s">
        <v>1092</v>
      </c>
      <c r="B5" s="22" t="s">
        <v>1181</v>
      </c>
      <c r="C5" s="22">
        <v>2020</v>
      </c>
      <c r="D5" s="42">
        <f t="shared" ref="D5:D9" si="0">AVERAGE(I5,J5,K5,L5,M5,N5,O5,P5,Q5,R5)</f>
        <v>1.2238986330830393</v>
      </c>
      <c r="E5" s="43">
        <f t="shared" ref="E5:E9" si="1">MEDIAN(I5,J5,K5,L5,M5,N5,O5,P5,Q5,R5)</f>
        <v>0.73801742919389979</v>
      </c>
      <c r="F5" s="43">
        <f t="shared" ref="F5:F9" si="2">MIN(I5,J5,K5,L5,M5,N5,O5,P5,Q5,R5)</f>
        <v>0.33998832293513492</v>
      </c>
      <c r="G5" s="43">
        <f t="shared" ref="G5:G9" si="3">MAX(I5,J5,K5,L5,M5,N5,O5,P5,Q5,R5)</f>
        <v>4.166666666666667</v>
      </c>
      <c r="H5" s="24">
        <f>COUNT(I5,J5,K5,L5,M5,N5,O5,P5,Q5,R5,#REF!,#REF!,#REF!,#REF!,#REF!,#REF!,S5,W5,AA5)</f>
        <v>10</v>
      </c>
      <c r="I5" s="25">
        <v>0.7407407407407407</v>
      </c>
      <c r="J5" s="26">
        <v>0.73529411764705888</v>
      </c>
      <c r="K5" s="26">
        <v>4.166666666666667</v>
      </c>
      <c r="L5" s="26">
        <v>1.1976047904191618</v>
      </c>
      <c r="M5" s="26">
        <v>1.1764705882352942</v>
      </c>
      <c r="N5" s="26">
        <v>2.2325029064106054</v>
      </c>
      <c r="O5" s="26">
        <v>0.66700000000000004</v>
      </c>
      <c r="P5" s="26">
        <v>0.6</v>
      </c>
      <c r="Q5" s="26">
        <v>0.38271819777573185</v>
      </c>
      <c r="R5" s="25">
        <v>0.33998832293513492</v>
      </c>
    </row>
    <row r="6" spans="1:18">
      <c r="A6" t="s">
        <v>1107</v>
      </c>
      <c r="B6" s="22" t="s">
        <v>1181</v>
      </c>
      <c r="C6" s="22">
        <v>2020</v>
      </c>
      <c r="D6" s="42">
        <f t="shared" si="0"/>
        <v>0.37318899083840273</v>
      </c>
      <c r="E6" s="43">
        <f t="shared" si="1"/>
        <v>0.30468807951932353</v>
      </c>
      <c r="F6" s="43">
        <f t="shared" si="2"/>
        <v>3.7499999999999999E-2</v>
      </c>
      <c r="G6" s="43">
        <f t="shared" si="3"/>
        <v>1.0416666666666667</v>
      </c>
      <c r="H6" s="24">
        <f>COUNT(I6,J6,K6,L6,M6,N6,O6,P6,Q6,R6,#REF!,#REF!,#REF!,#REF!,#REF!,#REF!,S6,W6,AA6)</f>
        <v>10</v>
      </c>
      <c r="I6" s="25">
        <v>7.407407407407407E-2</v>
      </c>
      <c r="J6" s="26">
        <v>0.22058823529411764</v>
      </c>
      <c r="K6" s="26">
        <v>1.0416666666666667</v>
      </c>
      <c r="L6" s="26">
        <v>0.47904191616766473</v>
      </c>
      <c r="M6" s="26">
        <v>0.29411764705882354</v>
      </c>
      <c r="N6" s="26">
        <v>0.52083333333333337</v>
      </c>
      <c r="O6" s="26">
        <v>3.7499999999999999E-2</v>
      </c>
      <c r="P6" s="26">
        <v>0.6</v>
      </c>
      <c r="Q6" s="26">
        <v>0.14880952380952381</v>
      </c>
      <c r="R6" s="25">
        <v>0.31525851197982346</v>
      </c>
    </row>
    <row r="7" spans="1:18">
      <c r="A7" t="s">
        <v>1109</v>
      </c>
      <c r="B7" s="22" t="s">
        <v>1181</v>
      </c>
      <c r="C7" s="22">
        <v>2020</v>
      </c>
      <c r="D7" s="42">
        <f t="shared" si="0"/>
        <v>139.39393939393938</v>
      </c>
      <c r="E7" s="43">
        <f t="shared" si="1"/>
        <v>139.39393939393938</v>
      </c>
      <c r="F7" s="43">
        <f t="shared" si="2"/>
        <v>139.39393939393938</v>
      </c>
      <c r="G7" s="43">
        <f t="shared" si="3"/>
        <v>139.39393939393938</v>
      </c>
      <c r="H7" s="24">
        <f>COUNT(I7,J7,K7,L7,M7,N7,O7,P7,Q7,R7,#REF!,#REF!,#REF!,#REF!,#REF!,#REF!,S7,W7,AA7)</f>
        <v>1</v>
      </c>
      <c r="I7" s="25"/>
      <c r="J7" s="26"/>
      <c r="K7" s="26"/>
      <c r="L7" s="26"/>
      <c r="M7" s="26"/>
      <c r="N7" s="26"/>
      <c r="O7" s="26"/>
      <c r="P7" s="26">
        <v>139.39393939393938</v>
      </c>
      <c r="Q7" s="26"/>
      <c r="R7" s="25"/>
    </row>
    <row r="8" spans="1:18">
      <c r="A8" t="s">
        <v>1146</v>
      </c>
      <c r="B8" s="22" t="s">
        <v>1181</v>
      </c>
      <c r="C8" s="22">
        <v>2020</v>
      </c>
      <c r="D8" s="42">
        <f t="shared" si="0"/>
        <v>0.41712983866043513</v>
      </c>
      <c r="E8" s="43">
        <f t="shared" si="1"/>
        <v>0.41712983866043513</v>
      </c>
      <c r="F8" s="43">
        <f t="shared" si="2"/>
        <v>0.41712983866043513</v>
      </c>
      <c r="G8" s="43">
        <f t="shared" si="3"/>
        <v>0.41712983866043513</v>
      </c>
      <c r="H8" s="24">
        <f>COUNT(I8,J8,K8,L8,M8,N8,O8,P8,Q8,R8,#REF!,#REF!,#REF!,#REF!,#REF!,#REF!,S8,W8,AA8)</f>
        <v>1</v>
      </c>
      <c r="I8" s="25"/>
      <c r="J8" s="26"/>
      <c r="K8" s="26"/>
      <c r="L8" s="26"/>
      <c r="M8" s="26"/>
      <c r="N8" s="26"/>
      <c r="O8" s="26"/>
      <c r="P8" s="26"/>
      <c r="Q8" s="26"/>
      <c r="R8" s="25">
        <v>0.41712983866043513</v>
      </c>
    </row>
    <row r="9" spans="1:18">
      <c r="A9" t="s">
        <v>1118</v>
      </c>
      <c r="B9" s="22" t="s">
        <v>1181</v>
      </c>
      <c r="C9" s="22">
        <v>2020</v>
      </c>
      <c r="D9" s="42">
        <f t="shared" si="0"/>
        <v>340.66666666666669</v>
      </c>
      <c r="E9" s="43">
        <f t="shared" si="1"/>
        <v>414</v>
      </c>
      <c r="F9" s="43">
        <f t="shared" si="2"/>
        <v>80</v>
      </c>
      <c r="G9" s="43">
        <f t="shared" si="3"/>
        <v>528</v>
      </c>
      <c r="H9" s="24">
        <f>COUNT(I9,J9,K9,L9,M9,N9,O9,P9,Q9,R9,#REF!,#REF!,#REF!,#REF!,#REF!,#REF!,S9,W9,AA9)</f>
        <v>3</v>
      </c>
      <c r="I9" s="25">
        <v>528</v>
      </c>
      <c r="J9" s="26"/>
      <c r="K9" s="26"/>
      <c r="L9" s="26"/>
      <c r="M9" s="26"/>
      <c r="N9" s="26"/>
      <c r="O9" s="26">
        <v>414</v>
      </c>
      <c r="P9" s="26">
        <v>80</v>
      </c>
      <c r="Q9" s="26"/>
      <c r="R9" s="25"/>
    </row>
    <row r="10" spans="1:18">
      <c r="B10" s="22"/>
      <c r="C10" s="22"/>
      <c r="D10" s="42"/>
      <c r="E10" s="43"/>
      <c r="F10" s="43"/>
      <c r="G10" s="43"/>
      <c r="H10" s="24"/>
      <c r="I10" s="25"/>
      <c r="J10" s="26"/>
      <c r="K10" s="26"/>
      <c r="L10" s="26"/>
      <c r="M10" s="26"/>
      <c r="N10" s="26"/>
      <c r="O10" s="26"/>
      <c r="P10" s="26"/>
      <c r="Q10" s="26"/>
      <c r="R10" s="25"/>
    </row>
    <row r="11" spans="1:18" ht="43.2">
      <c r="A11" s="45" t="s">
        <v>1092</v>
      </c>
      <c r="B11" s="46" t="s">
        <v>1181</v>
      </c>
      <c r="C11" s="46">
        <v>2050</v>
      </c>
      <c r="D11" s="51">
        <f>AVERAGE(F11:G11)</f>
        <v>0.19499416146756746</v>
      </c>
      <c r="E11" s="52">
        <f>AVERAGE(F11:G11)</f>
        <v>0.19499416146756746</v>
      </c>
      <c r="F11" s="52">
        <v>0.05</v>
      </c>
      <c r="G11" s="52">
        <f>F5</f>
        <v>0.33998832293513492</v>
      </c>
      <c r="H11" s="44" t="s">
        <v>1182</v>
      </c>
      <c r="I11" s="25"/>
      <c r="J11" s="26"/>
      <c r="K11" s="26"/>
      <c r="L11" s="26"/>
      <c r="M11" s="26"/>
      <c r="N11" s="26"/>
      <c r="O11" s="26"/>
      <c r="P11" s="26"/>
      <c r="Q11" s="26"/>
      <c r="R11" s="25"/>
    </row>
    <row r="12" spans="1:18" ht="43.2">
      <c r="A12" s="45" t="s">
        <v>1107</v>
      </c>
      <c r="B12" s="46" t="s">
        <v>1181</v>
      </c>
      <c r="C12" s="46">
        <v>2050</v>
      </c>
      <c r="D12" s="51">
        <f>AVERAGE(F12:G12)</f>
        <v>2.375E-2</v>
      </c>
      <c r="E12" s="52">
        <f>AVERAGE(F12:G12)</f>
        <v>2.375E-2</v>
      </c>
      <c r="F12" s="52">
        <v>0.01</v>
      </c>
      <c r="G12" s="52">
        <f>F6</f>
        <v>3.7499999999999999E-2</v>
      </c>
      <c r="H12" s="44" t="s">
        <v>1182</v>
      </c>
      <c r="I12" s="53"/>
      <c r="J12" s="40"/>
      <c r="K12" s="40"/>
      <c r="L12" s="40"/>
      <c r="M12" s="40"/>
      <c r="N12" s="40"/>
      <c r="O12" s="40"/>
      <c r="P12" s="40"/>
      <c r="Q12" s="40"/>
      <c r="R12" s="24"/>
    </row>
    <row r="13" spans="1:18">
      <c r="A13" s="45" t="s">
        <v>1118</v>
      </c>
      <c r="B13" s="46" t="s">
        <v>1181</v>
      </c>
      <c r="C13" s="46">
        <v>2050</v>
      </c>
      <c r="D13" s="54">
        <v>37</v>
      </c>
      <c r="E13" s="54">
        <v>37</v>
      </c>
      <c r="F13" s="54">
        <v>30</v>
      </c>
      <c r="G13" s="54">
        <v>50</v>
      </c>
      <c r="H13" s="44" t="s">
        <v>1271</v>
      </c>
      <c r="I13" s="53"/>
      <c r="J13" s="40"/>
      <c r="K13" s="40"/>
      <c r="L13" s="40"/>
      <c r="M13" s="40"/>
      <c r="N13" s="40"/>
      <c r="O13" s="40"/>
      <c r="P13" s="40"/>
      <c r="Q13" s="40"/>
      <c r="R13" s="24"/>
    </row>
    <row r="14" spans="1:18">
      <c r="A14" s="29"/>
      <c r="B14" s="30"/>
      <c r="C14" s="30"/>
      <c r="D14" s="37"/>
      <c r="E14" s="29"/>
      <c r="F14" s="29"/>
      <c r="G14" s="29"/>
      <c r="H14" s="31"/>
      <c r="I14" s="32"/>
      <c r="J14" s="33"/>
      <c r="K14" s="33"/>
      <c r="L14" s="33"/>
      <c r="M14" s="33"/>
      <c r="N14" s="33"/>
      <c r="O14" s="33"/>
      <c r="P14" s="33"/>
      <c r="Q14" s="33"/>
      <c r="R14" s="32"/>
    </row>
  </sheetData>
  <mergeCells count="1">
    <mergeCell ref="D1:H1"/>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D6D3-9957-4657-B5B9-4D0190FA5CEA}">
  <sheetPr>
    <tabColor theme="0" tint="-0.499984740745262"/>
  </sheetPr>
  <dimension ref="A1:M12"/>
  <sheetViews>
    <sheetView workbookViewId="0">
      <pane xSplit="1" topLeftCell="F1" activePane="topRight" state="frozen"/>
      <selection activeCell="F28" sqref="F28"/>
      <selection pane="topRight" activeCell="F28" sqref="F28"/>
    </sheetView>
    <sheetView workbookViewId="1"/>
  </sheetViews>
  <sheetFormatPr defaultColWidth="8.5546875" defaultRowHeight="14.4"/>
  <cols>
    <col min="9" max="9" width="13.88671875" bestFit="1" customWidth="1"/>
    <col min="10" max="11" width="12" bestFit="1" customWidth="1"/>
    <col min="12" max="12" width="15.5546875" bestFit="1" customWidth="1"/>
    <col min="13" max="13" width="12" bestFit="1" customWidth="1"/>
  </cols>
  <sheetData>
    <row r="1" spans="1:13">
      <c r="A1" s="6" t="s">
        <v>341</v>
      </c>
      <c r="B1" s="7" t="s">
        <v>1123</v>
      </c>
      <c r="C1" s="7" t="s">
        <v>916</v>
      </c>
      <c r="D1" s="316" t="s">
        <v>1124</v>
      </c>
      <c r="E1" s="317"/>
      <c r="F1" s="317"/>
      <c r="G1" s="317"/>
      <c r="H1" s="318"/>
      <c r="I1" s="10" t="s">
        <v>1160</v>
      </c>
      <c r="J1" s="9" t="s">
        <v>1272</v>
      </c>
      <c r="K1" s="10" t="s">
        <v>1258</v>
      </c>
      <c r="L1" s="9" t="s">
        <v>1273</v>
      </c>
      <c r="M1" s="10" t="s">
        <v>1274</v>
      </c>
    </row>
    <row r="2" spans="1:13" ht="39.6">
      <c r="A2" s="11"/>
      <c r="B2" s="12"/>
      <c r="C2" s="12"/>
      <c r="D2" s="13" t="s">
        <v>1132</v>
      </c>
      <c r="E2" s="14" t="s">
        <v>1133</v>
      </c>
      <c r="F2" s="14" t="s">
        <v>1134</v>
      </c>
      <c r="G2" s="15" t="s">
        <v>1135</v>
      </c>
      <c r="H2" s="16" t="s">
        <v>1136</v>
      </c>
      <c r="I2" s="19" t="s">
        <v>1137</v>
      </c>
      <c r="J2" s="18" t="s">
        <v>1137</v>
      </c>
      <c r="K2" s="19" t="s">
        <v>1137</v>
      </c>
      <c r="L2" s="18" t="s">
        <v>1137</v>
      </c>
      <c r="M2" s="19" t="s">
        <v>1137</v>
      </c>
    </row>
    <row r="3" spans="1:13">
      <c r="A3" s="20"/>
      <c r="B3" s="21"/>
      <c r="C3" s="22"/>
      <c r="D3" s="23"/>
      <c r="E3" s="20"/>
      <c r="F3" s="20"/>
      <c r="G3" s="20"/>
      <c r="H3" s="24"/>
      <c r="I3" s="26"/>
      <c r="J3" s="26"/>
      <c r="K3" s="26"/>
      <c r="L3" s="26"/>
      <c r="M3" s="26"/>
    </row>
    <row r="4" spans="1:13">
      <c r="A4" s="49" t="s">
        <v>365</v>
      </c>
      <c r="B4" s="22" t="s">
        <v>1181</v>
      </c>
      <c r="C4" s="22">
        <v>2020</v>
      </c>
      <c r="D4" s="42">
        <f>AVERAGE(I4,J4,K4,L4,M4)</f>
        <v>75</v>
      </c>
      <c r="E4" s="43">
        <f>MEDIAN(I4,J4,K4,L4,M4)</f>
        <v>75</v>
      </c>
      <c r="F4" s="43">
        <f>MIN(I4,J4,K4,L4,M4)</f>
        <v>75</v>
      </c>
      <c r="G4" s="43">
        <f>MAX(I4,J4,K4,L4,M4)</f>
        <v>75</v>
      </c>
      <c r="H4" s="24">
        <f>COUNT(I4,J4,K4,L4,M4,#REF!,#REF!,#REF!,#REF!,#REF!,#REF!,#REF!,#REF!,#REF!,#REF!,#REF!,N4,R4,V4)</f>
        <v>1</v>
      </c>
      <c r="I4" s="26"/>
      <c r="J4" s="26"/>
      <c r="K4" s="26"/>
      <c r="L4" s="26"/>
      <c r="M4" s="26">
        <v>75</v>
      </c>
    </row>
    <row r="5" spans="1:13">
      <c r="A5" s="49" t="s">
        <v>1080</v>
      </c>
      <c r="B5" s="22" t="s">
        <v>1181</v>
      </c>
      <c r="C5" s="22">
        <v>2020</v>
      </c>
      <c r="D5" s="42">
        <f t="shared" ref="D5:D11" si="0">AVERAGE(I5,J5,K5,L5,M5)</f>
        <v>6.7</v>
      </c>
      <c r="E5" s="43">
        <f t="shared" ref="E5:E11" si="1">MEDIAN(I5,J5,K5,L5,M5)</f>
        <v>6.7</v>
      </c>
      <c r="F5" s="43">
        <f t="shared" ref="F5:F11" si="2">MIN(I5,J5,K5,L5,M5)</f>
        <v>4.5</v>
      </c>
      <c r="G5" s="43">
        <f t="shared" ref="G5:G11" si="3">MAX(I5,J5,K5,L5,M5)</f>
        <v>8.9</v>
      </c>
      <c r="H5" s="24">
        <f>COUNT(I5,J5,K5,L5,M5,#REF!,#REF!,#REF!,#REF!,#REF!,#REF!,#REF!,#REF!,#REF!,#REF!,#REF!,N5,R5,V5)</f>
        <v>2</v>
      </c>
      <c r="I5" s="26">
        <v>8.9</v>
      </c>
      <c r="J5" s="26"/>
      <c r="K5" s="26">
        <v>4.5</v>
      </c>
      <c r="L5" s="26"/>
      <c r="M5" s="26"/>
    </row>
    <row r="6" spans="1:13">
      <c r="A6" s="49" t="s">
        <v>1088</v>
      </c>
      <c r="B6" s="22" t="s">
        <v>1181</v>
      </c>
      <c r="C6" s="22">
        <v>2020</v>
      </c>
      <c r="D6" s="42">
        <f t="shared" si="0"/>
        <v>71.666666666666671</v>
      </c>
      <c r="E6" s="43">
        <f t="shared" si="1"/>
        <v>71.666666666666671</v>
      </c>
      <c r="F6" s="43">
        <f t="shared" si="2"/>
        <v>71.666666666666671</v>
      </c>
      <c r="G6" s="43">
        <f t="shared" si="3"/>
        <v>71.666666666666671</v>
      </c>
      <c r="H6" s="24">
        <f>COUNT(I6,J6,K6,L6,M6,#REF!,#REF!,#REF!,#REF!,#REF!,#REF!,#REF!,#REF!,#REF!,#REF!,#REF!,N6,R6,V6)</f>
        <v>1</v>
      </c>
      <c r="I6" s="26"/>
      <c r="J6" s="26"/>
      <c r="K6" s="26"/>
      <c r="L6" s="26"/>
      <c r="M6" s="26">
        <v>71.666666666666671</v>
      </c>
    </row>
    <row r="7" spans="1:13">
      <c r="A7" s="49" t="s">
        <v>1103</v>
      </c>
      <c r="B7" s="22" t="s">
        <v>1181</v>
      </c>
      <c r="C7" s="22">
        <v>2020</v>
      </c>
      <c r="D7" s="42">
        <f t="shared" si="0"/>
        <v>2520.7916666666665</v>
      </c>
      <c r="E7" s="43">
        <f t="shared" si="1"/>
        <v>2458.25</v>
      </c>
      <c r="F7" s="43">
        <f t="shared" si="2"/>
        <v>2000</v>
      </c>
      <c r="G7" s="43">
        <f t="shared" si="3"/>
        <v>3166.6666666666665</v>
      </c>
      <c r="H7" s="24">
        <f>COUNT(I7,J7,K7,L7,M7,#REF!,#REF!,#REF!,#REF!,#REF!,#REF!,#REF!,#REF!,#REF!,#REF!,#REF!,N7,R7,V7)</f>
        <v>4</v>
      </c>
      <c r="I7" s="26"/>
      <c r="J7" s="26">
        <v>2007.5</v>
      </c>
      <c r="K7" s="26">
        <v>2909</v>
      </c>
      <c r="L7" s="26">
        <v>2000</v>
      </c>
      <c r="M7" s="26">
        <v>3166.6666666666665</v>
      </c>
    </row>
    <row r="8" spans="1:13">
      <c r="A8" s="49" t="s">
        <v>1107</v>
      </c>
      <c r="B8" s="22" t="s">
        <v>1181</v>
      </c>
      <c r="C8" s="22">
        <v>2020</v>
      </c>
      <c r="D8" s="42">
        <f t="shared" si="0"/>
        <v>1.3</v>
      </c>
      <c r="E8" s="43">
        <f t="shared" si="1"/>
        <v>1.3</v>
      </c>
      <c r="F8" s="43">
        <f t="shared" si="2"/>
        <v>1.3</v>
      </c>
      <c r="G8" s="43">
        <f t="shared" si="3"/>
        <v>1.3</v>
      </c>
      <c r="H8" s="24">
        <f>COUNT(I8,J8,K8,L8,M8,#REF!,#REF!,#REF!,#REF!,#REF!,#REF!,#REF!,#REF!,#REF!,#REF!,#REF!,N8,R8,V8)</f>
        <v>1</v>
      </c>
      <c r="I8" s="26"/>
      <c r="J8" s="26">
        <v>1.3</v>
      </c>
      <c r="K8" s="26"/>
      <c r="L8" s="26"/>
      <c r="M8" s="26"/>
    </row>
    <row r="9" spans="1:13">
      <c r="A9" s="49" t="s">
        <v>1109</v>
      </c>
      <c r="B9" s="22" t="s">
        <v>1181</v>
      </c>
      <c r="C9" s="22">
        <v>2020</v>
      </c>
      <c r="D9" s="42">
        <f t="shared" si="0"/>
        <v>334.33838383838383</v>
      </c>
      <c r="E9" s="43">
        <f t="shared" si="1"/>
        <v>420</v>
      </c>
      <c r="F9" s="43">
        <f t="shared" si="2"/>
        <v>159.60606060606059</v>
      </c>
      <c r="G9" s="43">
        <f t="shared" si="3"/>
        <v>423.40909090909088</v>
      </c>
      <c r="H9" s="24">
        <f>COUNT(I9,J9,K9,L9,M9,#REF!,#REF!,#REF!,#REF!,#REF!,#REF!,#REF!,#REF!,#REF!,#REF!,#REF!,N9,R9,V9)</f>
        <v>3</v>
      </c>
      <c r="I9" s="26"/>
      <c r="J9" s="26">
        <v>423.40909090909088</v>
      </c>
      <c r="K9" s="26">
        <v>159.60606060606059</v>
      </c>
      <c r="L9" s="26">
        <v>420</v>
      </c>
      <c r="M9" s="26"/>
    </row>
    <row r="10" spans="1:13">
      <c r="A10" s="49" t="s">
        <v>1113</v>
      </c>
      <c r="B10" s="22" t="s">
        <v>1181</v>
      </c>
      <c r="C10" s="22">
        <v>2020</v>
      </c>
      <c r="D10" s="42">
        <f t="shared" si="0"/>
        <v>256.00775822891643</v>
      </c>
      <c r="E10" s="43">
        <f t="shared" si="1"/>
        <v>256.00775822891649</v>
      </c>
      <c r="F10" s="43">
        <f t="shared" si="2"/>
        <v>37.015516457832888</v>
      </c>
      <c r="G10" s="43">
        <f t="shared" si="3"/>
        <v>475</v>
      </c>
      <c r="H10" s="24">
        <f>COUNT(I10,J10,K10,L10,M10,#REF!,#REF!,#REF!,#REF!,#REF!,#REF!,#REF!,#REF!,#REF!,#REF!,#REF!,N10,R10,V10)</f>
        <v>2</v>
      </c>
      <c r="I10" s="26"/>
      <c r="J10" s="26">
        <v>475</v>
      </c>
      <c r="K10" s="26">
        <v>37.015516457832888</v>
      </c>
      <c r="L10" s="26"/>
      <c r="M10" s="26"/>
    </row>
    <row r="11" spans="1:13">
      <c r="A11" s="49" t="s">
        <v>1122</v>
      </c>
      <c r="B11" s="22" t="s">
        <v>1181</v>
      </c>
      <c r="C11" s="22">
        <v>2020</v>
      </c>
      <c r="D11" s="42">
        <f t="shared" si="0"/>
        <v>271.44932360194861</v>
      </c>
      <c r="E11" s="43">
        <f t="shared" si="1"/>
        <v>271.44932360194861</v>
      </c>
      <c r="F11" s="43">
        <f t="shared" si="2"/>
        <v>271.44932360194861</v>
      </c>
      <c r="G11" s="43">
        <f t="shared" si="3"/>
        <v>271.44932360194861</v>
      </c>
      <c r="H11" s="24">
        <f>COUNT(I11,J11,K11,L11,M11,#REF!,#REF!,#REF!,#REF!,#REF!,#REF!,#REF!,#REF!,#REF!,#REF!,#REF!,N11,R11,V11)</f>
        <v>1</v>
      </c>
      <c r="I11" s="26"/>
      <c r="J11" s="26"/>
      <c r="K11" s="26"/>
      <c r="L11" s="26"/>
      <c r="M11" s="26">
        <v>271.44932360194861</v>
      </c>
    </row>
    <row r="12" spans="1:13">
      <c r="A12" s="29"/>
      <c r="B12" s="30"/>
      <c r="C12" s="30"/>
      <c r="D12" s="37"/>
      <c r="E12" s="29"/>
      <c r="F12" s="29"/>
      <c r="G12" s="29"/>
      <c r="H12" s="31"/>
      <c r="I12" s="33"/>
      <c r="J12" s="33"/>
      <c r="K12" s="33"/>
      <c r="L12" s="33"/>
      <c r="M12" s="33"/>
    </row>
  </sheetData>
  <mergeCells count="1">
    <mergeCell ref="D1:H1"/>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8D50-91A6-4825-8B00-7E454920307B}">
  <sheetPr>
    <tabColor theme="0" tint="-0.499984740745262"/>
  </sheetPr>
  <dimension ref="A1:K15"/>
  <sheetViews>
    <sheetView workbookViewId="0">
      <pane xSplit="1" topLeftCell="B1" activePane="topRight" state="frozen"/>
      <selection activeCell="F28" sqref="F28"/>
      <selection pane="topRight" activeCell="F17" sqref="F17"/>
    </sheetView>
    <sheetView workbookViewId="1"/>
  </sheetViews>
  <sheetFormatPr defaultColWidth="8.5546875" defaultRowHeight="14.4"/>
  <cols>
    <col min="1" max="1" width="15.33203125" bestFit="1" customWidth="1"/>
    <col min="8" max="8" width="39.33203125" customWidth="1"/>
    <col min="9" max="9" width="11.88671875" bestFit="1" customWidth="1"/>
    <col min="10" max="11" width="12" bestFit="1" customWidth="1"/>
  </cols>
  <sheetData>
    <row r="1" spans="1:11">
      <c r="A1" s="6" t="s">
        <v>341</v>
      </c>
      <c r="B1" s="7" t="s">
        <v>1123</v>
      </c>
      <c r="C1" s="7" t="s">
        <v>916</v>
      </c>
      <c r="D1" s="316" t="s">
        <v>1124</v>
      </c>
      <c r="E1" s="317"/>
      <c r="F1" s="317"/>
      <c r="G1" s="317"/>
      <c r="H1" s="318"/>
      <c r="I1" s="8" t="s">
        <v>1275</v>
      </c>
      <c r="J1" s="34" t="s">
        <v>1276</v>
      </c>
      <c r="K1" s="8" t="s">
        <v>1277</v>
      </c>
    </row>
    <row r="2" spans="1:11" ht="39.6">
      <c r="A2" s="11"/>
      <c r="B2" s="12"/>
      <c r="C2" s="12"/>
      <c r="D2" s="13" t="s">
        <v>1132</v>
      </c>
      <c r="E2" s="14" t="s">
        <v>1133</v>
      </c>
      <c r="F2" s="14" t="s">
        <v>1134</v>
      </c>
      <c r="G2" s="15" t="s">
        <v>1135</v>
      </c>
      <c r="H2" s="16" t="s">
        <v>1136</v>
      </c>
      <c r="I2" s="17" t="s">
        <v>1137</v>
      </c>
      <c r="J2" s="35" t="s">
        <v>1137</v>
      </c>
      <c r="K2" s="17" t="s">
        <v>1137</v>
      </c>
    </row>
    <row r="3" spans="1:11">
      <c r="A3" s="20"/>
      <c r="B3" s="21"/>
      <c r="C3" s="22"/>
      <c r="D3" s="23"/>
      <c r="E3" s="20"/>
      <c r="F3" s="20"/>
      <c r="G3" s="20"/>
      <c r="H3" s="24"/>
      <c r="I3" s="24"/>
      <c r="J3" s="24"/>
      <c r="K3" s="24"/>
    </row>
    <row r="4" spans="1:11">
      <c r="A4" s="49" t="s">
        <v>1078</v>
      </c>
      <c r="B4" s="22" t="s">
        <v>1181</v>
      </c>
      <c r="C4" s="22">
        <v>2020</v>
      </c>
      <c r="D4" s="42">
        <f t="shared" ref="D4:D12" si="0">AVERAGE(I4,J4,K4)</f>
        <v>183.23997806968148</v>
      </c>
      <c r="E4" s="43">
        <f t="shared" ref="E4:E12" si="1">MEDIAN(I4,J4,K4)</f>
        <v>183.23997806968148</v>
      </c>
      <c r="F4" s="43">
        <f t="shared" ref="F4:F12" si="2">MIN(I4,J4,K4)</f>
        <v>183.23997806968148</v>
      </c>
      <c r="G4" s="43">
        <f t="shared" ref="G4:G12" si="3">MAX(I4,J4,K4)</f>
        <v>183.23997806968148</v>
      </c>
      <c r="H4" s="24">
        <f>COUNT(I4,J4,K4,#REF!,#REF!,#REF!,#REF!,#REF!,#REF!,#REF!,#REF!,#REF!,#REF!,#REF!,#REF!,#REF!,L4,P4,T4)</f>
        <v>1</v>
      </c>
      <c r="I4" s="25">
        <v>183.23997806968148</v>
      </c>
      <c r="J4" s="25"/>
      <c r="K4" s="25"/>
    </row>
    <row r="5" spans="1:11">
      <c r="A5" s="49" t="s">
        <v>1080</v>
      </c>
      <c r="B5" s="22" t="s">
        <v>1181</v>
      </c>
      <c r="C5" s="22">
        <v>2020</v>
      </c>
      <c r="D5" s="42">
        <f t="shared" si="0"/>
        <v>5.9062130718939798</v>
      </c>
      <c r="E5" s="43">
        <f t="shared" si="1"/>
        <v>5.9062130718939798</v>
      </c>
      <c r="F5" s="43">
        <f t="shared" si="2"/>
        <v>5.9062130718939798</v>
      </c>
      <c r="G5" s="43">
        <f t="shared" si="3"/>
        <v>5.9062130718939798</v>
      </c>
      <c r="H5" s="24">
        <f>COUNT(I5,J5,K5,#REF!,#REF!,#REF!,#REF!,#REF!,#REF!,#REF!,#REF!,#REF!,#REF!,#REF!,#REF!,#REF!,L5,P5,T5)</f>
        <v>1</v>
      </c>
      <c r="I5" s="25">
        <v>5.9062130718939798</v>
      </c>
      <c r="J5" s="25"/>
      <c r="K5" s="25"/>
    </row>
    <row r="6" spans="1:11">
      <c r="A6" s="49" t="s">
        <v>1094</v>
      </c>
      <c r="B6" s="22" t="s">
        <v>1181</v>
      </c>
      <c r="C6" s="22">
        <v>2020</v>
      </c>
      <c r="D6" s="42">
        <f t="shared" si="0"/>
        <v>12.211095965972916</v>
      </c>
      <c r="E6" s="43">
        <f t="shared" si="1"/>
        <v>11.188780841764162</v>
      </c>
      <c r="F6" s="43">
        <f t="shared" si="2"/>
        <v>10.253119496345976</v>
      </c>
      <c r="G6" s="43">
        <f t="shared" si="3"/>
        <v>15.191387559808613</v>
      </c>
      <c r="H6" s="24">
        <f>COUNT(I6,J6,K6,#REF!,#REF!,#REF!,#REF!,#REF!,#REF!,#REF!,#REF!,#REF!,#REF!,#REF!,#REF!,#REF!,L6,P6,T6)</f>
        <v>3</v>
      </c>
      <c r="I6" s="25">
        <v>11.188780841764162</v>
      </c>
      <c r="J6" s="25">
        <v>10.253119496345976</v>
      </c>
      <c r="K6" s="25">
        <v>15.191387559808613</v>
      </c>
    </row>
    <row r="7" spans="1:11">
      <c r="A7" s="49" t="s">
        <v>1098</v>
      </c>
      <c r="B7" s="22" t="s">
        <v>1181</v>
      </c>
      <c r="C7" s="22">
        <v>2020</v>
      </c>
      <c r="D7" s="42">
        <f t="shared" si="0"/>
        <v>5.6803990070581127</v>
      </c>
      <c r="E7" s="43">
        <f t="shared" si="1"/>
        <v>5.0689718161163224</v>
      </c>
      <c r="F7" s="43">
        <f t="shared" si="2"/>
        <v>0.94891152397697553</v>
      </c>
      <c r="G7" s="43">
        <f t="shared" si="3"/>
        <v>11.023313681081039</v>
      </c>
      <c r="H7" s="24">
        <f>COUNT(I7,J7,K7,#REF!,#REF!,#REF!,#REF!,#REF!,#REF!,#REF!,#REF!,#REF!,#REF!,#REF!,#REF!,#REF!,L7,P7,T7)</f>
        <v>3</v>
      </c>
      <c r="I7" s="25">
        <v>0.94891152397697553</v>
      </c>
      <c r="J7" s="25">
        <v>5.0689718161163224</v>
      </c>
      <c r="K7" s="25">
        <v>11.023313681081039</v>
      </c>
    </row>
    <row r="8" spans="1:11">
      <c r="A8" s="49" t="s">
        <v>1103</v>
      </c>
      <c r="B8" s="22" t="s">
        <v>1181</v>
      </c>
      <c r="C8" s="22">
        <v>2020</v>
      </c>
      <c r="D8" s="42">
        <f t="shared" si="0"/>
        <v>291.35488681415865</v>
      </c>
      <c r="E8" s="43">
        <f t="shared" si="1"/>
        <v>314.85733594350103</v>
      </c>
      <c r="F8" s="43">
        <f t="shared" si="2"/>
        <v>95.496710136804055</v>
      </c>
      <c r="G8" s="43">
        <f t="shared" si="3"/>
        <v>463.71061436217093</v>
      </c>
      <c r="H8" s="24">
        <f>COUNT(I8,J8,K8,#REF!,#REF!,#REF!,#REF!,#REF!,#REF!,#REF!,#REF!,#REF!,#REF!,#REF!,#REF!,#REF!,L8,P8,T8)</f>
        <v>3</v>
      </c>
      <c r="I8" s="25">
        <v>314.85733594350103</v>
      </c>
      <c r="J8" s="25">
        <v>95.496710136804055</v>
      </c>
      <c r="K8" s="25">
        <v>463.71061436217093</v>
      </c>
    </row>
    <row r="9" spans="1:11">
      <c r="A9" s="49" t="s">
        <v>1278</v>
      </c>
      <c r="B9" s="22" t="s">
        <v>1181</v>
      </c>
      <c r="C9" s="22">
        <v>2020</v>
      </c>
      <c r="D9" s="42">
        <f t="shared" si="0"/>
        <v>8.7841955113650751</v>
      </c>
      <c r="E9" s="43">
        <f t="shared" si="1"/>
        <v>8.7841955113650751</v>
      </c>
      <c r="F9" s="43">
        <f t="shared" si="2"/>
        <v>8.7841955113650751</v>
      </c>
      <c r="G9" s="43">
        <f t="shared" si="3"/>
        <v>8.7841955113650751</v>
      </c>
      <c r="H9" s="24">
        <f>COUNT(I9,J9,K9,#REF!,#REF!,#REF!,#REF!,#REF!,#REF!,#REF!,#REF!,#REF!,#REF!,#REF!,#REF!,#REF!,L9,P9,T9)</f>
        <v>1</v>
      </c>
      <c r="I9" s="25">
        <v>8.7841955113650751</v>
      </c>
      <c r="J9" s="25"/>
      <c r="K9" s="25"/>
    </row>
    <row r="10" spans="1:11">
      <c r="A10" s="49" t="s">
        <v>1114</v>
      </c>
      <c r="B10" s="22" t="s">
        <v>1181</v>
      </c>
      <c r="C10" s="22">
        <v>2020</v>
      </c>
      <c r="D10" s="42">
        <f t="shared" si="0"/>
        <v>2.7379738755992453</v>
      </c>
      <c r="E10" s="43">
        <f t="shared" si="1"/>
        <v>2.3963317384370018</v>
      </c>
      <c r="F10" s="43">
        <f t="shared" si="2"/>
        <v>1.6168879639330158</v>
      </c>
      <c r="G10" s="43">
        <f t="shared" si="3"/>
        <v>4.2007019244277188</v>
      </c>
      <c r="H10" s="24">
        <f>COUNT(I10,J10,K10,#REF!,#REF!,#REF!,#REF!,#REF!,#REF!,#REF!,#REF!,#REF!,#REF!,#REF!,#REF!,#REF!,L10,P10,T10)</f>
        <v>3</v>
      </c>
      <c r="I10" s="25">
        <v>4.2007019244277188</v>
      </c>
      <c r="J10" s="25">
        <v>1.6168879639330158</v>
      </c>
      <c r="K10" s="25">
        <v>2.3963317384370018</v>
      </c>
    </row>
    <row r="11" spans="1:11">
      <c r="A11" s="49" t="s">
        <v>1121</v>
      </c>
      <c r="B11" s="22" t="s">
        <v>1181</v>
      </c>
      <c r="C11" s="22">
        <v>2020</v>
      </c>
      <c r="D11" s="42">
        <f t="shared" si="0"/>
        <v>50.875604515555267</v>
      </c>
      <c r="E11" s="43">
        <f t="shared" si="1"/>
        <v>65.997098584278291</v>
      </c>
      <c r="F11" s="43">
        <f t="shared" si="2"/>
        <v>11.563344921685429</v>
      </c>
      <c r="G11" s="43">
        <f t="shared" si="3"/>
        <v>75.066370040702068</v>
      </c>
      <c r="H11" s="24">
        <f>COUNT(I11,J11,K11,#REF!,#REF!,#REF!,#REF!,#REF!,#REF!,#REF!,#REF!,#REF!,#REF!,#REF!,#REF!,#REF!,L11,P11,T11)</f>
        <v>3</v>
      </c>
      <c r="I11" s="25">
        <v>75.066370040702068</v>
      </c>
      <c r="J11" s="25">
        <v>11.563344921685429</v>
      </c>
      <c r="K11" s="25">
        <v>65.997098584278291</v>
      </c>
    </row>
    <row r="12" spans="1:11">
      <c r="A12" t="s">
        <v>1122</v>
      </c>
      <c r="B12" s="22" t="s">
        <v>1181</v>
      </c>
      <c r="C12" s="22">
        <v>2020</v>
      </c>
      <c r="D12" s="42">
        <f t="shared" si="0"/>
        <v>242.98723000302766</v>
      </c>
      <c r="E12" s="43">
        <f t="shared" si="1"/>
        <v>271.39064718594386</v>
      </c>
      <c r="F12" s="43">
        <f t="shared" si="2"/>
        <v>68.222887678718919</v>
      </c>
      <c r="G12" s="43">
        <f t="shared" si="3"/>
        <v>389.34815514442022</v>
      </c>
      <c r="H12" s="24">
        <f>COUNT(I12,J12,K12,#REF!,#REF!,#REF!,#REF!,#REF!,#REF!,#REF!,#REF!,#REF!,#REF!,#REF!,#REF!,#REF!,L12,P12,T12)</f>
        <v>3</v>
      </c>
      <c r="I12" s="25">
        <v>271.39064718594386</v>
      </c>
      <c r="J12" s="25">
        <v>68.222887678718919</v>
      </c>
      <c r="K12" s="25">
        <v>389.34815514442022</v>
      </c>
    </row>
    <row r="13" spans="1:11">
      <c r="B13" s="22"/>
      <c r="C13" s="22"/>
      <c r="D13" s="42"/>
      <c r="E13" s="43"/>
      <c r="F13" s="43"/>
      <c r="G13" s="43"/>
      <c r="H13" s="24"/>
      <c r="I13" s="25"/>
      <c r="J13" s="25"/>
      <c r="K13" s="25"/>
    </row>
    <row r="14" spans="1:11" ht="43.2">
      <c r="A14" s="55" t="s">
        <v>1121</v>
      </c>
      <c r="B14" s="46" t="s">
        <v>1181</v>
      </c>
      <c r="C14" s="46">
        <v>2050</v>
      </c>
      <c r="D14" s="51">
        <f>AVERAGE(F14:G14)</f>
        <v>6.0166724608427149</v>
      </c>
      <c r="E14" s="52">
        <f>AVERAGE(F14:G14)</f>
        <v>6.0166724608427149</v>
      </c>
      <c r="F14" s="52">
        <v>0.47</v>
      </c>
      <c r="G14" s="52">
        <f>F11</f>
        <v>11.563344921685429</v>
      </c>
      <c r="H14" s="44" t="s">
        <v>1182</v>
      </c>
      <c r="I14" s="53"/>
      <c r="J14" s="24"/>
      <c r="K14" s="24"/>
    </row>
    <row r="15" spans="1:11">
      <c r="A15" s="29"/>
      <c r="B15" s="30"/>
      <c r="C15" s="30"/>
      <c r="D15" s="37"/>
      <c r="E15" s="29"/>
      <c r="F15" s="29"/>
      <c r="G15" s="29"/>
      <c r="H15" s="31"/>
      <c r="I15" s="32"/>
      <c r="J15" s="32"/>
      <c r="K15" s="32"/>
    </row>
  </sheetData>
  <mergeCells count="1">
    <mergeCell ref="D1:H1"/>
  </mergeCell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5CD5-0FB6-46EB-AED1-B2562EF4F4A7}">
  <dimension ref="A1:D77"/>
  <sheetViews>
    <sheetView zoomScaleNormal="100" workbookViewId="0"/>
    <sheetView workbookViewId="1"/>
  </sheetViews>
  <sheetFormatPr defaultColWidth="8.5546875" defaultRowHeight="14.4"/>
  <cols>
    <col min="1" max="1" width="7.5546875" customWidth="1"/>
    <col min="2" max="2" width="29.109375" style="54" bestFit="1" customWidth="1"/>
    <col min="3" max="3" width="158.5546875" bestFit="1" customWidth="1"/>
  </cols>
  <sheetData>
    <row r="1" spans="1:4">
      <c r="A1" s="77">
        <v>1</v>
      </c>
      <c r="B1" s="77" t="s">
        <v>1246</v>
      </c>
      <c r="C1" s="78" t="s">
        <v>1279</v>
      </c>
      <c r="D1" s="79" t="s">
        <v>1280</v>
      </c>
    </row>
    <row r="2" spans="1:4">
      <c r="A2" s="77">
        <v>2</v>
      </c>
      <c r="B2" s="77" t="s">
        <v>1126</v>
      </c>
      <c r="C2" s="78" t="s">
        <v>1281</v>
      </c>
      <c r="D2" s="79" t="s">
        <v>1282</v>
      </c>
    </row>
    <row r="3" spans="1:4">
      <c r="A3" s="77">
        <v>3</v>
      </c>
      <c r="B3" s="77" t="s">
        <v>1196</v>
      </c>
      <c r="C3" s="78" t="s">
        <v>1283</v>
      </c>
      <c r="D3" s="79" t="s">
        <v>1284</v>
      </c>
    </row>
    <row r="4" spans="1:4">
      <c r="A4" s="77">
        <v>4</v>
      </c>
      <c r="B4" s="77" t="s">
        <v>1244</v>
      </c>
      <c r="C4" s="78" t="s">
        <v>1285</v>
      </c>
      <c r="D4" s="79" t="s">
        <v>1286</v>
      </c>
    </row>
    <row r="5" spans="1:4">
      <c r="A5" s="77">
        <v>5</v>
      </c>
      <c r="B5" s="77" t="s">
        <v>1263</v>
      </c>
      <c r="C5" s="78" t="s">
        <v>1287</v>
      </c>
      <c r="D5" s="79" t="s">
        <v>1288</v>
      </c>
    </row>
    <row r="6" spans="1:4">
      <c r="A6" s="77">
        <v>6</v>
      </c>
      <c r="B6" s="77" t="s">
        <v>1250</v>
      </c>
      <c r="C6" s="78" t="s">
        <v>1289</v>
      </c>
      <c r="D6" s="79" t="s">
        <v>1290</v>
      </c>
    </row>
    <row r="7" spans="1:4">
      <c r="A7" s="77">
        <v>7</v>
      </c>
      <c r="B7" s="77" t="s">
        <v>1264</v>
      </c>
      <c r="C7" s="78" t="s">
        <v>1291</v>
      </c>
      <c r="D7" s="79" t="s">
        <v>1292</v>
      </c>
    </row>
    <row r="8" spans="1:4">
      <c r="A8" s="77">
        <v>8</v>
      </c>
      <c r="B8" s="77" t="s">
        <v>1174</v>
      </c>
      <c r="C8" s="78" t="s">
        <v>1293</v>
      </c>
      <c r="D8" s="79" t="s">
        <v>1294</v>
      </c>
    </row>
    <row r="9" spans="1:4">
      <c r="A9" s="77">
        <v>9</v>
      </c>
      <c r="B9" s="77" t="s">
        <v>1175</v>
      </c>
      <c r="C9" s="80" t="s">
        <v>1295</v>
      </c>
      <c r="D9" s="81" t="s">
        <v>1296</v>
      </c>
    </row>
    <row r="10" spans="1:4">
      <c r="A10" s="77">
        <v>10</v>
      </c>
      <c r="B10" s="77" t="s">
        <v>1178</v>
      </c>
      <c r="C10" s="78" t="s">
        <v>1297</v>
      </c>
      <c r="D10" s="79" t="s">
        <v>1298</v>
      </c>
    </row>
    <row r="11" spans="1:4">
      <c r="A11" s="77">
        <v>11</v>
      </c>
      <c r="B11" s="77" t="s">
        <v>1125</v>
      </c>
      <c r="C11" s="78" t="s">
        <v>1299</v>
      </c>
      <c r="D11" s="81" t="s">
        <v>1300</v>
      </c>
    </row>
    <row r="12" spans="1:4">
      <c r="A12" s="77">
        <v>12</v>
      </c>
      <c r="B12" s="77" t="s">
        <v>1131</v>
      </c>
      <c r="C12" s="78" t="s">
        <v>1301</v>
      </c>
      <c r="D12" s="79" t="s">
        <v>1302</v>
      </c>
    </row>
    <row r="13" spans="1:4">
      <c r="A13" s="77">
        <v>13</v>
      </c>
      <c r="B13" s="77" t="s">
        <v>1170</v>
      </c>
      <c r="C13" s="78" t="s">
        <v>1303</v>
      </c>
      <c r="D13" s="79" t="s">
        <v>1304</v>
      </c>
    </row>
    <row r="14" spans="1:4">
      <c r="A14" s="77">
        <v>14</v>
      </c>
      <c r="B14" s="77" t="s">
        <v>1177</v>
      </c>
      <c r="C14" s="80" t="s">
        <v>1305</v>
      </c>
      <c r="D14" s="79" t="s">
        <v>1306</v>
      </c>
    </row>
    <row r="15" spans="1:4">
      <c r="A15" s="77">
        <v>15</v>
      </c>
      <c r="B15" s="77" t="s">
        <v>1155</v>
      </c>
      <c r="C15" s="78" t="s">
        <v>1307</v>
      </c>
      <c r="D15" s="79" t="s">
        <v>1308</v>
      </c>
    </row>
    <row r="16" spans="1:4">
      <c r="A16" s="77">
        <v>16</v>
      </c>
      <c r="B16" s="77" t="s">
        <v>1129</v>
      </c>
      <c r="C16" s="78" t="s">
        <v>1309</v>
      </c>
      <c r="D16" s="79" t="s">
        <v>1310</v>
      </c>
    </row>
    <row r="17" spans="1:4">
      <c r="A17" s="77">
        <v>17</v>
      </c>
      <c r="B17" s="77" t="s">
        <v>1179</v>
      </c>
      <c r="C17" s="78" t="s">
        <v>1311</v>
      </c>
      <c r="D17" s="79" t="s">
        <v>1312</v>
      </c>
    </row>
    <row r="18" spans="1:4">
      <c r="A18" s="77">
        <v>18</v>
      </c>
      <c r="B18" s="77" t="s">
        <v>1192</v>
      </c>
      <c r="C18" s="82" t="s">
        <v>1313</v>
      </c>
      <c r="D18" s="79" t="s">
        <v>1314</v>
      </c>
    </row>
    <row r="19" spans="1:4">
      <c r="A19" s="77">
        <v>19</v>
      </c>
      <c r="B19" s="77" t="s">
        <v>1277</v>
      </c>
      <c r="C19" s="78" t="s">
        <v>1315</v>
      </c>
      <c r="D19" s="79" t="s">
        <v>1316</v>
      </c>
    </row>
    <row r="20" spans="1:4">
      <c r="A20" s="77">
        <v>20</v>
      </c>
      <c r="B20" s="77" t="s">
        <v>1190</v>
      </c>
      <c r="C20" s="78" t="s">
        <v>1317</v>
      </c>
    </row>
    <row r="21" spans="1:4">
      <c r="A21" s="77">
        <v>21</v>
      </c>
      <c r="B21" s="77" t="s">
        <v>1160</v>
      </c>
      <c r="C21" s="78" t="s">
        <v>1318</v>
      </c>
      <c r="D21" s="79" t="s">
        <v>1319</v>
      </c>
    </row>
    <row r="22" spans="1:4">
      <c r="A22" s="77">
        <v>22</v>
      </c>
      <c r="B22" s="77" t="s">
        <v>1265</v>
      </c>
      <c r="C22" s="78" t="s">
        <v>1320</v>
      </c>
      <c r="D22" s="79" t="s">
        <v>1321</v>
      </c>
    </row>
    <row r="23" spans="1:4">
      <c r="A23" s="77">
        <v>23</v>
      </c>
      <c r="B23" s="77" t="s">
        <v>1168</v>
      </c>
      <c r="C23" s="78" t="s">
        <v>1322</v>
      </c>
      <c r="D23" s="79" t="s">
        <v>1323</v>
      </c>
    </row>
    <row r="24" spans="1:4">
      <c r="A24" s="77">
        <v>24</v>
      </c>
      <c r="B24" s="77" t="s">
        <v>1275</v>
      </c>
      <c r="C24" s="78" t="s">
        <v>1324</v>
      </c>
      <c r="D24" s="79" t="s">
        <v>1325</v>
      </c>
    </row>
    <row r="25" spans="1:4">
      <c r="A25" s="77">
        <v>25</v>
      </c>
      <c r="B25" s="77" t="s">
        <v>1251</v>
      </c>
      <c r="C25" s="78" t="s">
        <v>1326</v>
      </c>
      <c r="D25" s="79" t="s">
        <v>1327</v>
      </c>
    </row>
    <row r="26" spans="1:4">
      <c r="A26" s="77">
        <v>26</v>
      </c>
      <c r="B26" s="77" t="s">
        <v>1156</v>
      </c>
      <c r="C26" s="78" t="s">
        <v>1328</v>
      </c>
      <c r="D26" s="79" t="s">
        <v>1329</v>
      </c>
    </row>
    <row r="27" spans="1:4">
      <c r="A27" s="77">
        <v>27</v>
      </c>
      <c r="B27" s="77" t="s">
        <v>1158</v>
      </c>
      <c r="C27" s="78" t="s">
        <v>1330</v>
      </c>
      <c r="D27" s="79" t="s">
        <v>1331</v>
      </c>
    </row>
    <row r="28" spans="1:4">
      <c r="A28" s="77">
        <v>28</v>
      </c>
      <c r="B28" s="77" t="s">
        <v>1252</v>
      </c>
      <c r="C28" s="78" t="s">
        <v>1332</v>
      </c>
      <c r="D28" s="79" t="s">
        <v>1333</v>
      </c>
    </row>
    <row r="29" spans="1:4">
      <c r="A29" s="77">
        <v>29</v>
      </c>
      <c r="B29" s="77" t="s">
        <v>1169</v>
      </c>
      <c r="C29" s="78" t="s">
        <v>1334</v>
      </c>
      <c r="D29" s="79" t="s">
        <v>1335</v>
      </c>
    </row>
    <row r="30" spans="1:4">
      <c r="A30" s="77">
        <v>30</v>
      </c>
      <c r="B30" s="77" t="s">
        <v>1247</v>
      </c>
      <c r="C30" s="78" t="s">
        <v>1336</v>
      </c>
      <c r="D30" s="79" t="s">
        <v>1337</v>
      </c>
    </row>
    <row r="31" spans="1:4">
      <c r="A31" s="77">
        <v>31</v>
      </c>
      <c r="B31" s="77" t="s">
        <v>1191</v>
      </c>
      <c r="C31" s="78" t="s">
        <v>1338</v>
      </c>
      <c r="D31" s="79" t="s">
        <v>1339</v>
      </c>
    </row>
    <row r="32" spans="1:4">
      <c r="A32" s="77">
        <v>32</v>
      </c>
      <c r="B32" s="77" t="s">
        <v>1253</v>
      </c>
      <c r="C32" s="78" t="s">
        <v>1340</v>
      </c>
      <c r="D32" s="79" t="s">
        <v>1341</v>
      </c>
    </row>
    <row r="33" spans="1:4">
      <c r="A33" s="77">
        <v>33</v>
      </c>
      <c r="B33" s="77" t="s">
        <v>1274</v>
      </c>
      <c r="C33" s="78" t="s">
        <v>1342</v>
      </c>
      <c r="D33" s="79" t="s">
        <v>1343</v>
      </c>
    </row>
    <row r="34" spans="1:4">
      <c r="A34" s="77">
        <v>34</v>
      </c>
      <c r="B34" s="77" t="s">
        <v>1254</v>
      </c>
      <c r="C34" s="78" t="s">
        <v>1344</v>
      </c>
      <c r="D34" s="79" t="s">
        <v>1345</v>
      </c>
    </row>
    <row r="35" spans="1:4">
      <c r="A35" s="77">
        <v>35</v>
      </c>
      <c r="B35" s="77" t="s">
        <v>1261</v>
      </c>
      <c r="C35" s="78" t="s">
        <v>1346</v>
      </c>
      <c r="D35" s="79" t="s">
        <v>1347</v>
      </c>
    </row>
    <row r="36" spans="1:4">
      <c r="A36" s="77">
        <v>36</v>
      </c>
      <c r="B36" s="77" t="s">
        <v>1180</v>
      </c>
      <c r="C36" s="78" t="s">
        <v>1348</v>
      </c>
      <c r="D36" s="79" t="s">
        <v>1349</v>
      </c>
    </row>
    <row r="37" spans="1:4">
      <c r="A37" s="77">
        <v>37</v>
      </c>
      <c r="B37" s="77" t="s">
        <v>1187</v>
      </c>
      <c r="C37" s="78" t="s">
        <v>1350</v>
      </c>
    </row>
    <row r="38" spans="1:4">
      <c r="A38" s="77">
        <v>38</v>
      </c>
      <c r="B38" s="77" t="s">
        <v>1152</v>
      </c>
      <c r="C38" s="78" t="s">
        <v>1351</v>
      </c>
      <c r="D38" s="79" t="s">
        <v>1352</v>
      </c>
    </row>
    <row r="39" spans="1:4">
      <c r="A39" s="77">
        <v>39</v>
      </c>
      <c r="B39" s="77" t="s">
        <v>1255</v>
      </c>
      <c r="C39" s="78" t="s">
        <v>1353</v>
      </c>
      <c r="D39" s="79" t="s">
        <v>1354</v>
      </c>
    </row>
    <row r="40" spans="1:4">
      <c r="A40" s="77">
        <v>40</v>
      </c>
      <c r="B40" s="77" t="s">
        <v>1256</v>
      </c>
      <c r="C40" s="78" t="s">
        <v>1355</v>
      </c>
      <c r="D40" s="79" t="s">
        <v>1356</v>
      </c>
    </row>
    <row r="41" spans="1:4">
      <c r="A41" s="77">
        <v>41</v>
      </c>
      <c r="B41" s="77" t="s">
        <v>1266</v>
      </c>
      <c r="C41" s="78" t="s">
        <v>1357</v>
      </c>
      <c r="D41" s="79" t="s">
        <v>1358</v>
      </c>
    </row>
    <row r="42" spans="1:4">
      <c r="A42" s="77">
        <v>42</v>
      </c>
      <c r="B42" s="77" t="s">
        <v>1167</v>
      </c>
      <c r="C42" s="78" t="s">
        <v>1359</v>
      </c>
      <c r="D42" s="79" t="s">
        <v>1360</v>
      </c>
    </row>
    <row r="43" spans="1:4">
      <c r="A43" s="77">
        <v>43</v>
      </c>
      <c r="B43" s="77" t="s">
        <v>1171</v>
      </c>
      <c r="C43" s="78" t="s">
        <v>1361</v>
      </c>
      <c r="D43" s="79" t="s">
        <v>1362</v>
      </c>
    </row>
    <row r="44" spans="1:4">
      <c r="A44" s="77">
        <v>44</v>
      </c>
      <c r="B44" s="77" t="s">
        <v>1157</v>
      </c>
      <c r="C44" s="78" t="s">
        <v>1363</v>
      </c>
      <c r="D44" s="79" t="s">
        <v>1364</v>
      </c>
    </row>
    <row r="45" spans="1:4">
      <c r="A45" s="77">
        <v>45</v>
      </c>
      <c r="B45" s="77" t="s">
        <v>1365</v>
      </c>
      <c r="C45" s="78" t="s">
        <v>1366</v>
      </c>
      <c r="D45" t="s">
        <v>1367</v>
      </c>
    </row>
    <row r="46" spans="1:4">
      <c r="A46" s="77">
        <v>46</v>
      </c>
      <c r="B46" s="77" t="s">
        <v>1189</v>
      </c>
      <c r="C46" s="78" t="s">
        <v>1368</v>
      </c>
      <c r="D46" s="79" t="s">
        <v>1369</v>
      </c>
    </row>
    <row r="47" spans="1:4">
      <c r="A47" s="77">
        <v>47</v>
      </c>
      <c r="B47" s="77" t="s">
        <v>1130</v>
      </c>
      <c r="C47" s="78" t="s">
        <v>1370</v>
      </c>
      <c r="D47" s="79" t="s">
        <v>1371</v>
      </c>
    </row>
    <row r="48" spans="1:4">
      <c r="A48" s="77">
        <v>48</v>
      </c>
      <c r="B48" s="77" t="s">
        <v>1195</v>
      </c>
      <c r="C48" s="80" t="s">
        <v>1305</v>
      </c>
      <c r="D48" s="79" t="s">
        <v>1372</v>
      </c>
    </row>
    <row r="49" spans="1:4">
      <c r="A49" s="77">
        <v>49</v>
      </c>
      <c r="B49" s="77" t="s">
        <v>1159</v>
      </c>
      <c r="C49" s="78" t="s">
        <v>1373</v>
      </c>
      <c r="D49" s="79" t="s">
        <v>1374</v>
      </c>
    </row>
    <row r="50" spans="1:4">
      <c r="A50" s="77">
        <v>50</v>
      </c>
      <c r="B50" s="77" t="s">
        <v>1153</v>
      </c>
      <c r="C50" s="78" t="s">
        <v>1375</v>
      </c>
      <c r="D50" s="79" t="s">
        <v>1376</v>
      </c>
    </row>
    <row r="51" spans="1:4">
      <c r="A51" s="77">
        <v>51</v>
      </c>
      <c r="B51" s="77" t="s">
        <v>1262</v>
      </c>
      <c r="C51" s="83" t="s">
        <v>1377</v>
      </c>
      <c r="D51" s="79" t="s">
        <v>1378</v>
      </c>
    </row>
    <row r="52" spans="1:4">
      <c r="A52" s="77">
        <v>52</v>
      </c>
      <c r="B52" s="77" t="s">
        <v>1173</v>
      </c>
      <c r="C52" s="78" t="s">
        <v>1379</v>
      </c>
      <c r="D52" s="79" t="s">
        <v>1380</v>
      </c>
    </row>
    <row r="53" spans="1:4">
      <c r="A53" s="77">
        <v>53</v>
      </c>
      <c r="B53" s="77" t="s">
        <v>1257</v>
      </c>
      <c r="C53" s="78" t="s">
        <v>1381</v>
      </c>
      <c r="D53" s="79" t="s">
        <v>1382</v>
      </c>
    </row>
    <row r="54" spans="1:4">
      <c r="A54" s="77">
        <v>54</v>
      </c>
      <c r="B54" s="77" t="s">
        <v>1193</v>
      </c>
      <c r="C54" s="78" t="s">
        <v>1383</v>
      </c>
      <c r="D54" s="79" t="s">
        <v>1384</v>
      </c>
    </row>
    <row r="55" spans="1:4">
      <c r="A55" s="77">
        <v>55</v>
      </c>
      <c r="B55" s="77" t="s">
        <v>1161</v>
      </c>
      <c r="C55" s="78" t="s">
        <v>1385</v>
      </c>
      <c r="D55" s="79" t="s">
        <v>1386</v>
      </c>
    </row>
    <row r="56" spans="1:4">
      <c r="A56" s="77">
        <v>56</v>
      </c>
      <c r="B56" s="77" t="s">
        <v>1249</v>
      </c>
      <c r="C56" s="78" t="s">
        <v>1387</v>
      </c>
      <c r="D56" s="79" t="s">
        <v>1388</v>
      </c>
    </row>
    <row r="57" spans="1:4">
      <c r="A57" s="77">
        <v>57</v>
      </c>
      <c r="B57" s="77" t="s">
        <v>1267</v>
      </c>
      <c r="C57" s="78" t="s">
        <v>1389</v>
      </c>
      <c r="D57" s="79" t="s">
        <v>1390</v>
      </c>
    </row>
    <row r="58" spans="1:4">
      <c r="A58" s="77">
        <v>58</v>
      </c>
      <c r="B58" s="77" t="s">
        <v>1268</v>
      </c>
      <c r="C58" s="78" t="s">
        <v>1391</v>
      </c>
      <c r="D58" s="79" t="s">
        <v>1392</v>
      </c>
    </row>
    <row r="59" spans="1:4">
      <c r="A59" s="77">
        <v>59</v>
      </c>
      <c r="B59" s="77" t="s">
        <v>1272</v>
      </c>
      <c r="C59" s="78" t="s">
        <v>1393</v>
      </c>
      <c r="D59" s="79" t="s">
        <v>1394</v>
      </c>
    </row>
    <row r="60" spans="1:4">
      <c r="A60" s="77">
        <v>60</v>
      </c>
      <c r="B60" s="77" t="s">
        <v>1258</v>
      </c>
      <c r="C60" s="78" t="s">
        <v>1393</v>
      </c>
      <c r="D60" s="79" t="s">
        <v>1394</v>
      </c>
    </row>
    <row r="61" spans="1:4">
      <c r="A61" s="77">
        <v>61</v>
      </c>
      <c r="B61" s="77" t="s">
        <v>1259</v>
      </c>
      <c r="C61" s="78" t="s">
        <v>1395</v>
      </c>
      <c r="D61" s="79" t="s">
        <v>1396</v>
      </c>
    </row>
    <row r="62" spans="1:4">
      <c r="A62" s="77">
        <v>62</v>
      </c>
      <c r="B62" s="77" t="s">
        <v>1197</v>
      </c>
      <c r="C62" s="78" t="s">
        <v>1397</v>
      </c>
      <c r="D62" s="79" t="s">
        <v>1398</v>
      </c>
    </row>
    <row r="63" spans="1:4">
      <c r="A63" s="77">
        <v>63</v>
      </c>
      <c r="B63" s="77" t="s">
        <v>1172</v>
      </c>
      <c r="C63" s="78" t="s">
        <v>1399</v>
      </c>
      <c r="D63" s="79" t="s">
        <v>1400</v>
      </c>
    </row>
    <row r="64" spans="1:4">
      <c r="A64" s="77">
        <v>64</v>
      </c>
      <c r="B64" s="77" t="s">
        <v>1154</v>
      </c>
      <c r="C64" s="78" t="s">
        <v>1401</v>
      </c>
      <c r="D64" s="79" t="s">
        <v>1402</v>
      </c>
    </row>
    <row r="65" spans="1:4">
      <c r="A65" s="77">
        <v>65</v>
      </c>
      <c r="B65" s="77" t="s">
        <v>1243</v>
      </c>
      <c r="C65" s="78" t="s">
        <v>1403</v>
      </c>
      <c r="D65" s="81" t="s">
        <v>1404</v>
      </c>
    </row>
    <row r="66" spans="1:4">
      <c r="A66" s="77">
        <v>66</v>
      </c>
      <c r="B66" s="77" t="s">
        <v>1183</v>
      </c>
      <c r="C66" s="78" t="s">
        <v>1405</v>
      </c>
      <c r="D66" s="79" t="s">
        <v>1406</v>
      </c>
    </row>
    <row r="67" spans="1:4">
      <c r="A67" s="77">
        <v>67</v>
      </c>
      <c r="B67" s="77" t="s">
        <v>1184</v>
      </c>
      <c r="C67" s="78" t="s">
        <v>1407</v>
      </c>
      <c r="D67" s="79" t="s">
        <v>1408</v>
      </c>
    </row>
    <row r="68" spans="1:4">
      <c r="A68" s="77">
        <v>68</v>
      </c>
      <c r="B68" s="77" t="s">
        <v>1165</v>
      </c>
      <c r="C68" s="78" t="s">
        <v>1409</v>
      </c>
      <c r="D68" s="79" t="s">
        <v>1410</v>
      </c>
    </row>
    <row r="69" spans="1:4">
      <c r="A69" s="77">
        <v>69</v>
      </c>
      <c r="B69" s="77" t="s">
        <v>1188</v>
      </c>
      <c r="C69" s="78" t="s">
        <v>1411</v>
      </c>
      <c r="D69" s="79" t="s">
        <v>1412</v>
      </c>
    </row>
    <row r="70" spans="1:4">
      <c r="A70" s="77">
        <v>70</v>
      </c>
      <c r="B70" s="77" t="s">
        <v>1127</v>
      </c>
      <c r="C70" s="78" t="s">
        <v>1413</v>
      </c>
      <c r="D70" s="79" t="s">
        <v>1414</v>
      </c>
    </row>
    <row r="71" spans="1:4">
      <c r="A71" s="77">
        <v>71</v>
      </c>
      <c r="B71" s="77" t="s">
        <v>1166</v>
      </c>
      <c r="C71" s="78" t="s">
        <v>1415</v>
      </c>
      <c r="D71" s="79" t="s">
        <v>1416</v>
      </c>
    </row>
    <row r="72" spans="1:4">
      <c r="A72" s="77">
        <v>72</v>
      </c>
      <c r="B72" s="77" t="s">
        <v>1260</v>
      </c>
      <c r="C72" s="78" t="s">
        <v>1417</v>
      </c>
      <c r="D72" s="79" t="s">
        <v>1418</v>
      </c>
    </row>
    <row r="73" spans="1:4">
      <c r="A73" s="77">
        <v>73</v>
      </c>
      <c r="B73" s="77" t="s">
        <v>1176</v>
      </c>
      <c r="C73" s="80" t="s">
        <v>1419</v>
      </c>
      <c r="D73" s="79" t="s">
        <v>1420</v>
      </c>
    </row>
    <row r="74" spans="1:4">
      <c r="A74" s="77">
        <v>74</v>
      </c>
      <c r="B74" s="77" t="s">
        <v>1276</v>
      </c>
      <c r="C74" s="78" t="s">
        <v>1421</v>
      </c>
      <c r="D74" s="79" t="s">
        <v>1422</v>
      </c>
    </row>
    <row r="75" spans="1:4">
      <c r="A75" s="77">
        <v>75</v>
      </c>
      <c r="B75" s="77" t="s">
        <v>1273</v>
      </c>
      <c r="C75" s="78" t="s">
        <v>1423</v>
      </c>
      <c r="D75" s="79" t="s">
        <v>1424</v>
      </c>
    </row>
    <row r="76" spans="1:4">
      <c r="A76" s="77">
        <v>76</v>
      </c>
      <c r="B76" s="77" t="s">
        <v>1270</v>
      </c>
      <c r="C76" s="78" t="s">
        <v>1425</v>
      </c>
      <c r="D76" s="79" t="s">
        <v>1426</v>
      </c>
    </row>
    <row r="77" spans="1:4">
      <c r="A77" s="77">
        <v>77</v>
      </c>
      <c r="B77" s="77" t="s">
        <v>1269</v>
      </c>
      <c r="C77" s="78" t="s">
        <v>1427</v>
      </c>
      <c r="D77" s="79" t="s">
        <v>1428</v>
      </c>
    </row>
  </sheetData>
  <hyperlinks>
    <hyperlink ref="D11" r:id="rId1" xr:uid="{2D99AB40-62D8-4DE9-8176-F0F9E8F16E39}"/>
    <hyperlink ref="D2" r:id="rId2" xr:uid="{3E972FC1-64FE-4AE0-A5D2-9E36B48512ED}"/>
    <hyperlink ref="D70" r:id="rId3" xr:uid="{1D4B3BAA-B44D-4896-B66B-D5D071E1E591}"/>
    <hyperlink ref="D38" r:id="rId4" xr:uid="{5E135C48-D727-43CA-9C67-18C7099D674E}"/>
    <hyperlink ref="D64" r:id="rId5" xr:uid="{36DE54BC-0E98-42B2-95EE-C320C2AD6031}"/>
    <hyperlink ref="D15" r:id="rId6" xr:uid="{E29BF45A-3F3B-4D2B-8BA3-8D099F101735}"/>
    <hyperlink ref="D26" r:id="rId7" xr:uid="{E8CD1738-E876-4FC5-A596-5FDD6B3BC3E1}"/>
    <hyperlink ref="D44" r:id="rId8" location="S" xr:uid="{991BCFCF-246C-49A8-8AAC-F62A1DDECD63}"/>
    <hyperlink ref="D16" r:id="rId9" xr:uid="{5DFBB138-4712-463D-AFF7-46260FFBA094}"/>
    <hyperlink ref="D47" r:id="rId10" xr:uid="{7980743D-A64E-4F93-85FE-32CDDABBE9E1}"/>
    <hyperlink ref="D27" r:id="rId11" xr:uid="{4B92AECE-2B54-48D0-95B8-FCB17BEE65AC}"/>
    <hyperlink ref="D49" r:id="rId12" xr:uid="{9141634B-AEF7-4EFB-9C93-8872A0A7C8B7}"/>
    <hyperlink ref="D21" r:id="rId13" xr:uid="{CA77F765-359C-4B31-B2EE-5C52676CFBEF}"/>
    <hyperlink ref="D50" r:id="rId14" xr:uid="{0C2AF8BC-A5C5-45EC-8DFE-C625F9433E52}"/>
    <hyperlink ref="D55" r:id="rId15" xr:uid="{AAA883C8-F662-4CC4-A104-A111E89F98A2}"/>
    <hyperlink ref="D12" r:id="rId16" xr:uid="{160D65D5-222F-4623-961B-4942B388F08B}"/>
    <hyperlink ref="D66" r:id="rId17" xr:uid="{D008CBC7-D56E-4989-BCCE-47FD323D4D6D}"/>
    <hyperlink ref="D67" r:id="rId18" xr:uid="{9BECAC8B-98D6-48C7-A527-DC9173BBCB7E}"/>
    <hyperlink ref="D68" r:id="rId19" xr:uid="{C0EA9701-3781-47CE-8933-2D7B02916CA7}"/>
    <hyperlink ref="D71" r:id="rId20" xr:uid="{E025E27D-AE2C-426A-91A5-1D5361693D3E}"/>
    <hyperlink ref="D42" r:id="rId21" xr:uid="{8789E963-4F7E-4C7E-A80B-D2C1D3F3E968}"/>
    <hyperlink ref="D23" r:id="rId22" xr:uid="{232AEFFA-21E1-4CE2-A07F-279E5927A8F1}"/>
    <hyperlink ref="D29" r:id="rId23" xr:uid="{1B72049A-88BB-4AD2-BC9A-4CE50C0984DA}"/>
    <hyperlink ref="D13" r:id="rId24" xr:uid="{9683590F-79E9-4555-B554-EC4D2F66BE17}"/>
    <hyperlink ref="D43" r:id="rId25" xr:uid="{73380622-767A-4817-A84A-17E2B495D9F2}"/>
    <hyperlink ref="D63" r:id="rId26" xr:uid="{ABBD1D5F-0E26-419C-8A02-2633E90026E2}"/>
    <hyperlink ref="D52" r:id="rId27" xr:uid="{C8E142D2-AF3E-464A-817F-C51E718CF6FF}"/>
    <hyperlink ref="D8" r:id="rId28" xr:uid="{E71940F0-B714-468F-8CB9-40643EEFD46A}"/>
    <hyperlink ref="D73" r:id="rId29" xr:uid="{51A9689C-7252-4301-9958-3CE797961562}"/>
    <hyperlink ref="D14" r:id="rId30" xr:uid="{8860E710-C145-4D04-A97A-B3DC947A1074}"/>
    <hyperlink ref="D10" r:id="rId31" xr:uid="{5B1F041F-AFE0-459D-8E6B-853F66E990D6}"/>
    <hyperlink ref="D17" r:id="rId32" location="ec0005" xr:uid="{48158D8B-3060-449F-819A-590932DD8FE0}"/>
    <hyperlink ref="D36" r:id="rId33" xr:uid="{F190835D-D89C-4946-B062-BE5F630C4209}"/>
    <hyperlink ref="D3" r:id="rId34" xr:uid="{0A94A9F2-538C-4EA9-AF1F-CDE23B00DD8E}"/>
    <hyperlink ref="D5" r:id="rId35" xr:uid="{DA9FE183-CBA7-4568-8D55-3BFEC6A0EE5A}"/>
    <hyperlink ref="D4" r:id="rId36" xr:uid="{74C9A9FD-B756-461E-8A57-ABD6F8DC8A0F}"/>
    <hyperlink ref="D7" r:id="rId37" xr:uid="{B590B01D-7618-48D1-B3E7-61F5204B3DD7}"/>
    <hyperlink ref="D6" r:id="rId38" xr:uid="{7F7DA497-0FD0-438B-AC01-23DC753ACDB5}"/>
    <hyperlink ref="D18" r:id="rId39" xr:uid="{D265C942-EB72-4D0D-8DB1-C022D68B21D1}"/>
    <hyperlink ref="D19" r:id="rId40" xr:uid="{CC0886E1-A91E-4237-B2D1-025BB953C6FF}"/>
    <hyperlink ref="D22" r:id="rId41" xr:uid="{5E40ACED-2420-4198-BADC-F582EEB36F38}"/>
    <hyperlink ref="D24" r:id="rId42" xr:uid="{B284AC4D-F555-48C8-96CB-42666D130C79}"/>
    <hyperlink ref="D25" r:id="rId43" xr:uid="{93AB6642-606A-472B-9557-28E6171727DA}"/>
    <hyperlink ref="D28" r:id="rId44" xr:uid="{7361DDDC-90E3-4BA5-9F3E-46E5B07C6AAA}"/>
    <hyperlink ref="D30" r:id="rId45" xr:uid="{59C8D966-F492-4622-9CA9-DB4E29BA642A}"/>
    <hyperlink ref="D31" r:id="rId46" xr:uid="{752D22A7-A0CF-441E-B91F-F858768A85D7}"/>
    <hyperlink ref="D32" r:id="rId47" xr:uid="{8C5E7C83-6B23-4441-90D3-B021FB878582}"/>
    <hyperlink ref="D33" r:id="rId48" xr:uid="{A30ADA82-10BE-4D2A-82A3-F2C87570FD34}"/>
    <hyperlink ref="D34" r:id="rId49" xr:uid="{303A320A-68EF-4243-ACB1-8BB078A4002F}"/>
    <hyperlink ref="D35" r:id="rId50" xr:uid="{C9F2CB21-80ED-4C03-9A2B-E4781745432B}"/>
    <hyperlink ref="D40" r:id="rId51" xr:uid="{DEED217E-0B61-4938-8FA3-32B0CE41777E}"/>
    <hyperlink ref="D41" r:id="rId52" xr:uid="{9672A19E-1EBC-4319-A01C-9319BC767CF7}"/>
    <hyperlink ref="D46" r:id="rId53" xr:uid="{03885B8F-DA13-42E8-B449-163CE5E44AC2}"/>
    <hyperlink ref="D48" r:id="rId54" xr:uid="{FD2DA269-5DEF-48F1-872B-631973DEBB46}"/>
    <hyperlink ref="D51" r:id="rId55" xr:uid="{6F4109C6-AD62-4EDD-AF58-D25A27F818A6}"/>
    <hyperlink ref="D53" r:id="rId56" xr:uid="{8371545A-1E64-4367-A3D1-AA9B32666E30}"/>
    <hyperlink ref="D54" r:id="rId57" xr:uid="{E4E6FC73-90A9-4A16-8ED7-464F0B4791C0}"/>
    <hyperlink ref="D56" r:id="rId58" xr:uid="{ACCD65FF-25B7-4692-92AF-A865CE83ED56}"/>
    <hyperlink ref="D57" r:id="rId59" xr:uid="{3B2CA31C-41FF-4DAE-B6BB-59FC5EDE06A0}"/>
    <hyperlink ref="D58" r:id="rId60" xr:uid="{90CC7B3F-6660-4A06-8DDE-AE997EDA31BE}"/>
    <hyperlink ref="D59" r:id="rId61" xr:uid="{276D094C-04EA-442C-A211-A29F616EBE77}"/>
    <hyperlink ref="D60" r:id="rId62" xr:uid="{E608CA7A-671F-4341-8C2E-88ADCCCB3B21}"/>
    <hyperlink ref="D61" r:id="rId63" xr:uid="{ED938983-36C9-4CFE-B4F7-0D9FEF99A79D}"/>
    <hyperlink ref="D62" r:id="rId64" xr:uid="{910B057C-38AD-4971-95FA-82F2B45373BA}"/>
    <hyperlink ref="D65" r:id="rId65" xr:uid="{3FE59338-231A-4AA7-B6BF-EDAE9CD5C571}"/>
    <hyperlink ref="D69" r:id="rId66" xr:uid="{C515170F-C4DB-4F53-8C10-11B18848C8BB}"/>
    <hyperlink ref="D72" r:id="rId67" xr:uid="{20EF6272-E607-4237-AC14-73D7A317695C}"/>
    <hyperlink ref="D74" r:id="rId68" xr:uid="{94CC0327-B00C-42BD-89C3-39F1FEB73152}"/>
    <hyperlink ref="D75" r:id="rId69" xr:uid="{8F99FA71-FB06-45F9-A059-ACE6534CB2A7}"/>
    <hyperlink ref="D77" r:id="rId70" xr:uid="{91631CFB-9D79-4635-BCB0-F98B9ABE200E}"/>
  </hyperlinks>
  <pageMargins left="0.7" right="0.7" top="0.75" bottom="0.75" header="0.3" footer="0.3"/>
  <pageSetup paperSize="9" orientation="portrait" r:id="rId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850f5683-e21d-4ce1-9b23-9a576fffc09a" xsi:nil="true"/>
    <lcf76f155ced4ddcb4097134ff3c332f xmlns="69de2bd0-8298-4026-abca-166162cfa6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Έγγραφο" ma:contentTypeID="0x010100CE68FDAC1E0BF84692AEBB9933313E80" ma:contentTypeVersion="16" ma:contentTypeDescription="Δημιουργία νέου εγγράφου" ma:contentTypeScope="" ma:versionID="32f2784521a6ac46f675d5b2c946f255">
  <xsd:schema xmlns:xsd="http://www.w3.org/2001/XMLSchema" xmlns:xs="http://www.w3.org/2001/XMLSchema" xmlns:p="http://schemas.microsoft.com/office/2006/metadata/properties" xmlns:ns1="http://schemas.microsoft.com/sharepoint/v3" xmlns:ns2="69de2bd0-8298-4026-abca-166162cfa6d6" xmlns:ns3="850f5683-e21d-4ce1-9b23-9a576fffc09a" targetNamespace="http://schemas.microsoft.com/office/2006/metadata/properties" ma:root="true" ma:fieldsID="df626c15f52d1162cfe2e70d512b304a" ns1:_="" ns2:_="" ns3:_="">
    <xsd:import namespace="http://schemas.microsoft.com/sharepoint/v3"/>
    <xsd:import namespace="69de2bd0-8298-4026-abca-166162cfa6d6"/>
    <xsd:import namespace="850f5683-e21d-4ce1-9b23-9a576fffc09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Ιδιότητες Ενοποιημένης Πολιτικής Συμμόρφωσης" ma:hidden="true" ma:internalName="_ip_UnifiedCompliancePolicyProperties">
      <xsd:simpleType>
        <xsd:restriction base="dms:Note"/>
      </xsd:simpleType>
    </xsd:element>
    <xsd:element name="_ip_UnifiedCompliancePolicyUIAction" ma:index="19" nillable="true" ma:displayName="Ενέργεια περιβάλλοντος εργασίας χρήστη της Ενοποιημένης Πολιτικής Συμμόρφωσης"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de2bd0-8298-4026-abca-166162cfa6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Ετικέτες εικόνας"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0f5683-e21d-4ce1-9b23-9a576fffc09a" elementFormDefault="qualified">
    <xsd:import namespace="http://schemas.microsoft.com/office/2006/documentManagement/types"/>
    <xsd:import namespace="http://schemas.microsoft.com/office/infopath/2007/PartnerControls"/>
    <xsd:element name="SharedWithUsers" ma:index="16"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Κοινή χρήση με λεπτομέρειες" ma:internalName="SharedWithDetails" ma:readOnly="true">
      <xsd:simpleType>
        <xsd:restriction base="dms:Note">
          <xsd:maxLength value="255"/>
        </xsd:restriction>
      </xsd:simpleType>
    </xsd:element>
    <xsd:element name="TaxCatchAll" ma:index="22" nillable="true" ma:displayName="Taxonomy Catch All Column" ma:hidden="true" ma:list="{7f03eb24-cbbb-4c6b-a8a8-f581bcd60809}" ma:internalName="TaxCatchAll" ma:showField="CatchAllData" ma:web="850f5683-e21d-4ce1-9b23-9a576fffc0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2C1E96-F47C-4BF6-8FE6-D403B3E25FF7}">
  <ds:schemaRefs>
    <ds:schemaRef ds:uri="http://schemas.microsoft.com/sharepoint/v3/contenttype/forms"/>
  </ds:schemaRefs>
</ds:datastoreItem>
</file>

<file path=customXml/itemProps2.xml><?xml version="1.0" encoding="utf-8"?>
<ds:datastoreItem xmlns:ds="http://schemas.openxmlformats.org/officeDocument/2006/customXml" ds:itemID="{25239C53-E5D2-4FD9-A2E8-78BD64F28FBE}">
  <ds:schemaRefs>
    <ds:schemaRef ds:uri="http://schemas.microsoft.com/office/2006/metadata/properties"/>
    <ds:schemaRef ds:uri="http://schemas.microsoft.com/office/infopath/2007/PartnerControls"/>
    <ds:schemaRef ds:uri="http://schemas.microsoft.com/sharepoint/v3"/>
    <ds:schemaRef ds:uri="850f5683-e21d-4ce1-9b23-9a576fffc09a"/>
    <ds:schemaRef ds:uri="69de2bd0-8298-4026-abca-166162cfa6d6"/>
  </ds:schemaRefs>
</ds:datastoreItem>
</file>

<file path=customXml/itemProps3.xml><?xml version="1.0" encoding="utf-8"?>
<ds:datastoreItem xmlns:ds="http://schemas.openxmlformats.org/officeDocument/2006/customXml" ds:itemID="{DC5B2957-1A4C-4CAE-B22E-CB7EF512F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de2bd0-8298-4026-abca-166162cfa6d6"/>
    <ds:schemaRef ds:uri="850f5683-e21d-4ce1-9b23-9a576fffc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Explainer</vt:lpstr>
      <vt:lpstr>MInventory_batteries</vt:lpstr>
      <vt:lpstr>MInventory_solar_pv</vt:lpstr>
      <vt:lpstr>MInventory_wind_turbines</vt:lpstr>
      <vt:lpstr>MInventory_devices</vt:lpstr>
      <vt:lpstr>Docs_ecoinvent_database</vt:lpstr>
      <vt:lpstr>MInventory_concrete_buildings</vt:lpstr>
      <vt:lpstr>MInventory_steel_buildings</vt:lpstr>
      <vt:lpstr>MInventory_insulation_buildings</vt:lpstr>
      <vt:lpstr>MInventory_glass_buildings</vt:lpstr>
      <vt:lpstr>MInventory_steel_vehicles</vt:lpstr>
      <vt:lpstr>MInventory_plastics_vehicles</vt:lpstr>
      <vt:lpstr>MInventory_glass_vehicles</vt:lpstr>
      <vt:lpstr>Floor_space</vt:lpstr>
      <vt:lpstr>Residential_share</vt:lpstr>
      <vt:lpstr>Residential_old stock</vt:lpstr>
      <vt:lpstr>Commercial_base year</vt:lpstr>
      <vt:lpstr>Commercial_old stock</vt:lpstr>
      <vt:lpstr>Vehicle_share</vt:lpstr>
      <vt:lpstr>Packaging</vt:lpstr>
      <vt:lpstr>Steel</vt:lpstr>
      <vt:lpstr>Cement</vt:lpstr>
      <vt:lpstr>Plastics</vt:lpstr>
      <vt:lpstr>Translation_references</vt:lpstr>
      <vt:lpstr>Technologies_CMs</vt:lpstr>
      <vt:lpstr>Materials</vt:lpstr>
      <vt:lpstr>ICEV</vt:lpstr>
      <vt:lpstr>EV</vt:lpstr>
      <vt:lpstr>Wind-DDPM</vt:lpstr>
      <vt:lpstr>Wind-Gearbox</vt:lpstr>
      <vt:lpstr>c-Si</vt:lpstr>
      <vt:lpstr>CdTe</vt:lpstr>
      <vt:lpstr>CIGS</vt:lpstr>
      <vt:lpstr>a-Si</vt:lpstr>
      <vt:lpstr>perovskite</vt:lpstr>
      <vt:lpstr>CSP Tower - PB</vt:lpstr>
      <vt:lpstr>Parabolic Trough - PB</vt:lpstr>
      <vt:lpstr>Nuclear</vt:lpstr>
      <vt:lpstr>PEMFC</vt:lpstr>
      <vt:lpstr>SOFC - Y</vt:lpstr>
      <vt:lpstr>PAFC</vt:lpstr>
      <vt:lpstr>PEMEL</vt:lpstr>
      <vt:lpstr>AEL</vt:lpstr>
      <vt:lpstr>HTEL - Yttrium</vt:lpstr>
      <vt:lpstr>References_CMs</vt:lpstr>
      <vt:lpstr>'Residential_old stock'!Old_building_stock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atiah</cp:lastModifiedBy>
  <cp:revision/>
  <dcterms:created xsi:type="dcterms:W3CDTF">2025-02-06T08:40:56Z</dcterms:created>
  <dcterms:modified xsi:type="dcterms:W3CDTF">2026-08-27T08:52:44Z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0x010100CE68FDAC1E0BF84692AEBB9933313E80</vt:lpwstr>
  </property>
  <property fmtid="{D5CDD505-2E9C-101B-9397-08002B2CF9AE}" pid="3" name="MediaServiceImageTags">
    <vt:lpwstr/>
  </property>
</Properties>
</file>